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72.18.8.159\precontractual 2023\2024\3. INVITACIÓN A COTIZAR\IC-179-2024 INSUMOS ODONTOLOGICOS  CICLO II\9. EVALUACIONES\EVALUACIONES FINALES\"/>
    </mc:Choice>
  </mc:AlternateContent>
  <workbookProtection workbookAlgorithmName="SHA-512" workbookHashValue="Oe0NsplSOAdjT3QBRewPE7hBNo2dhm1EzZ7jwKsTQwuNV6w5s+Qq0f4YyAqUZurCBZONWD+0mbf11O9q/Hymkw==" workbookSaltValue="k2Vo8UYZzO/tLUH13vlAmw==" workbookSpinCount="100000" lockStructure="1"/>
  <bookViews>
    <workbookView xWindow="0" yWindow="0" windowWidth="24000" windowHeight="9030" tabRatio="850" activeTab="1"/>
  </bookViews>
  <sheets>
    <sheet name="EVALUACION ECONOMICA" sheetId="240" r:id="rId1"/>
    <sheet name="RESUMEN " sheetId="241" r:id="rId2"/>
  </sheets>
  <externalReferences>
    <externalReference r:id="rId3"/>
  </externalReferences>
  <definedNames>
    <definedName name="_xlnm._FilterDatabase" localSheetId="0" hidden="1">'EVALUACION ECONOMICA'!$A$10:$BW$224</definedName>
    <definedName name="_xlnm.Print_Area" localSheetId="1">'RESUMEN '!$A$1:$L$275</definedName>
    <definedName name="_xlnm.Print_Titles" localSheetId="0">'EVALUACION ECONOMICA'!$A:$B,'EVALUACION ECONOMICA'!$9:$10</definedName>
  </definedNames>
  <calcPr calcId="191029"/>
</workbook>
</file>

<file path=xl/calcChain.xml><?xml version="1.0" encoding="utf-8"?>
<calcChain xmlns="http://schemas.openxmlformats.org/spreadsheetml/2006/main">
  <c r="BP10" i="240" l="1"/>
  <c r="L220" i="241" l="1"/>
  <c r="L179" i="241" l="1"/>
  <c r="L134" i="241"/>
  <c r="L109" i="241"/>
  <c r="L54" i="241"/>
  <c r="A6" i="241"/>
  <c r="AZ217" i="240" l="1"/>
  <c r="AY217" i="240"/>
  <c r="AR217" i="240" l="1"/>
  <c r="AS213" i="240"/>
  <c r="AS211" i="240"/>
  <c r="AS210" i="240"/>
  <c r="AS209" i="240"/>
  <c r="AS208" i="240"/>
  <c r="AS207" i="240"/>
  <c r="AS206" i="240"/>
  <c r="AS205" i="240"/>
  <c r="AS204" i="240"/>
  <c r="AS203" i="240"/>
  <c r="AS201" i="240"/>
  <c r="AS200" i="240"/>
  <c r="AS197" i="240"/>
  <c r="AS195" i="240"/>
  <c r="AS194" i="240"/>
  <c r="AS177" i="240"/>
  <c r="AS175" i="240"/>
  <c r="AS174" i="240"/>
  <c r="AS173" i="240"/>
  <c r="AS172" i="240"/>
  <c r="AS171" i="240"/>
  <c r="AS170" i="240"/>
  <c r="AS169" i="240"/>
  <c r="AS168" i="240"/>
  <c r="AS165" i="240"/>
  <c r="AS164" i="240"/>
  <c r="AS163" i="240"/>
  <c r="AS162" i="240"/>
  <c r="AS161" i="240"/>
  <c r="AS157" i="240"/>
  <c r="AS156" i="240"/>
  <c r="AS155" i="240"/>
  <c r="AS154" i="240"/>
  <c r="AS153" i="240"/>
  <c r="AS152" i="240"/>
  <c r="AS150" i="240"/>
  <c r="AS149" i="240"/>
  <c r="AS148" i="240"/>
  <c r="AS147" i="240"/>
  <c r="AS146" i="240"/>
  <c r="AS145" i="240"/>
  <c r="AS144" i="240"/>
  <c r="AS143" i="240"/>
  <c r="AS142" i="240"/>
  <c r="AS141" i="240"/>
  <c r="AS140" i="240"/>
  <c r="AS139" i="240"/>
  <c r="AS138" i="240"/>
  <c r="AS137" i="240"/>
  <c r="AS136" i="240"/>
  <c r="AS135" i="240"/>
  <c r="AS134" i="240"/>
  <c r="AS133" i="240"/>
  <c r="AS132" i="240"/>
  <c r="AS131" i="240"/>
  <c r="AS130" i="240"/>
  <c r="AS129" i="240"/>
  <c r="AS128" i="240"/>
  <c r="AS127" i="240"/>
  <c r="AS126" i="240"/>
  <c r="AS125" i="240"/>
  <c r="AS121" i="240"/>
  <c r="AS106" i="240"/>
  <c r="AS120" i="240"/>
  <c r="AS116" i="240"/>
  <c r="AS107" i="240"/>
  <c r="AS105" i="240"/>
  <c r="AS104" i="240"/>
  <c r="AS103" i="240"/>
  <c r="AS102" i="240"/>
  <c r="AS100" i="240"/>
  <c r="AS99" i="240"/>
  <c r="AS97" i="240"/>
  <c r="AS96" i="240"/>
  <c r="AS95" i="240"/>
  <c r="AS94" i="240"/>
  <c r="AS93" i="240"/>
  <c r="AS92" i="240"/>
  <c r="AS91" i="240"/>
  <c r="AS90" i="240"/>
  <c r="AS89" i="240"/>
  <c r="AS88" i="240"/>
  <c r="AS87" i="240"/>
  <c r="AS86" i="240"/>
  <c r="AS85" i="240"/>
  <c r="AS84" i="240"/>
  <c r="AS83" i="240"/>
  <c r="AS82" i="240"/>
  <c r="AS81" i="240"/>
  <c r="AS80" i="240"/>
  <c r="AS79" i="240"/>
  <c r="AS78" i="240"/>
  <c r="AS77" i="240"/>
  <c r="AS76" i="240"/>
  <c r="AS75" i="240"/>
  <c r="AS74" i="240"/>
  <c r="AS72" i="240"/>
  <c r="AS68" i="240"/>
  <c r="AS65" i="240"/>
  <c r="AS64" i="240"/>
  <c r="AS61" i="240"/>
  <c r="AS38" i="240"/>
  <c r="AS37" i="240"/>
  <c r="AS36" i="240"/>
  <c r="AS35" i="240"/>
  <c r="AS34" i="240"/>
  <c r="AS29" i="240"/>
  <c r="AS28" i="240"/>
  <c r="AS27" i="240"/>
  <c r="AS26" i="240"/>
  <c r="AS25" i="240"/>
  <c r="AS24" i="240"/>
  <c r="AS23" i="240"/>
  <c r="AS18" i="240"/>
  <c r="AS17" i="240"/>
  <c r="AS12" i="240"/>
  <c r="AS217" i="240" l="1"/>
  <c r="AL211" i="240"/>
  <c r="AL209" i="240"/>
  <c r="AL115" i="240"/>
  <c r="AE109" i="240" l="1"/>
  <c r="AE36" i="240"/>
  <c r="AD217" i="240"/>
  <c r="AE207" i="240"/>
  <c r="AE204" i="240"/>
  <c r="AE203" i="240"/>
  <c r="AE196" i="240"/>
  <c r="AE195" i="240"/>
  <c r="AE177" i="240"/>
  <c r="AE173" i="240"/>
  <c r="AE172" i="240"/>
  <c r="AE165" i="240"/>
  <c r="AE163" i="240"/>
  <c r="AE162" i="240"/>
  <c r="AE161" i="240"/>
  <c r="AE157" i="240"/>
  <c r="AE155" i="240"/>
  <c r="AE154" i="240"/>
  <c r="AE150" i="240"/>
  <c r="AE149" i="240"/>
  <c r="AE148" i="240"/>
  <c r="AE147" i="240"/>
  <c r="AE146" i="240"/>
  <c r="AE106" i="240"/>
  <c r="AE95" i="240"/>
  <c r="AE94" i="240"/>
  <c r="AE93" i="240"/>
  <c r="AE92" i="240"/>
  <c r="AE91" i="240"/>
  <c r="AE90" i="240"/>
  <c r="AE89" i="240"/>
  <c r="AE88" i="240"/>
  <c r="AE86" i="240"/>
  <c r="AE85" i="240"/>
  <c r="AE75" i="240"/>
  <c r="AE74" i="240"/>
  <c r="AE72" i="240"/>
  <c r="AE64" i="240"/>
  <c r="AE61" i="240"/>
  <c r="AE60" i="240"/>
  <c r="AE59" i="240"/>
  <c r="AE38" i="240"/>
  <c r="AE35" i="240"/>
  <c r="AE34" i="240"/>
  <c r="AE20" i="240"/>
  <c r="AE19" i="240"/>
  <c r="AE217" i="240" l="1"/>
  <c r="Q216" i="240" l="1"/>
  <c r="Q215" i="240"/>
  <c r="Q214" i="240"/>
  <c r="Q213" i="240"/>
  <c r="Q211" i="240"/>
  <c r="Q210" i="240"/>
  <c r="Q209" i="240"/>
  <c r="Q208" i="240"/>
  <c r="Q207" i="240"/>
  <c r="Q206" i="240"/>
  <c r="Q205" i="240"/>
  <c r="Q204" i="240"/>
  <c r="Q203" i="240"/>
  <c r="Q202" i="240"/>
  <c r="Q201" i="240"/>
  <c r="Q200" i="240"/>
  <c r="Q199" i="240"/>
  <c r="Q197" i="240"/>
  <c r="Q196" i="240"/>
  <c r="Q195" i="240"/>
  <c r="Q194" i="240"/>
  <c r="Q186" i="240"/>
  <c r="Q184" i="240"/>
  <c r="Q183" i="240"/>
  <c r="Q182" i="240"/>
  <c r="Q181" i="240"/>
  <c r="Q180" i="240"/>
  <c r="Q178" i="240"/>
  <c r="Q177" i="240"/>
  <c r="Q175" i="240"/>
  <c r="Q174" i="240"/>
  <c r="Q173" i="240"/>
  <c r="Q172" i="240"/>
  <c r="Q171" i="240"/>
  <c r="Q170" i="240"/>
  <c r="Q169" i="240"/>
  <c r="Q168" i="240"/>
  <c r="Q167" i="240"/>
  <c r="Q166" i="240"/>
  <c r="Q165" i="240"/>
  <c r="Q164" i="240"/>
  <c r="Q163" i="240"/>
  <c r="Q162" i="240"/>
  <c r="Q161" i="240"/>
  <c r="Q157" i="240"/>
  <c r="Q156" i="240"/>
  <c r="Q155" i="240"/>
  <c r="Q154" i="240"/>
  <c r="Q153" i="240"/>
  <c r="Q152" i="240"/>
  <c r="Q150" i="240"/>
  <c r="Q149" i="240"/>
  <c r="Q148" i="240"/>
  <c r="Q147" i="240"/>
  <c r="Q146" i="240"/>
  <c r="Q145" i="240"/>
  <c r="Q144" i="240"/>
  <c r="Q143" i="240"/>
  <c r="Q142" i="240"/>
  <c r="Q141" i="240"/>
  <c r="Q140" i="240"/>
  <c r="Q139" i="240"/>
  <c r="Q138" i="240"/>
  <c r="Q137" i="240"/>
  <c r="Q136" i="240"/>
  <c r="Q135" i="240"/>
  <c r="Q134" i="240"/>
  <c r="Q133" i="240"/>
  <c r="Q132" i="240"/>
  <c r="Q131" i="240"/>
  <c r="Q130" i="240"/>
  <c r="Q129" i="240"/>
  <c r="Q128" i="240"/>
  <c r="Q127" i="240"/>
  <c r="Q126" i="240"/>
  <c r="Q125" i="240"/>
  <c r="Q121" i="240"/>
  <c r="Q120" i="240"/>
  <c r="Q116" i="240"/>
  <c r="Q115" i="240"/>
  <c r="Q109" i="240"/>
  <c r="Q108" i="240"/>
  <c r="Q107" i="240"/>
  <c r="Q106" i="240"/>
  <c r="Q105" i="240"/>
  <c r="Q104" i="240"/>
  <c r="Q103" i="240"/>
  <c r="Q102" i="240"/>
  <c r="Q101" i="240"/>
  <c r="Q100" i="240"/>
  <c r="Q99" i="240"/>
  <c r="Q98" i="240"/>
  <c r="Q97" i="240"/>
  <c r="Q96" i="240"/>
  <c r="Q95" i="240"/>
  <c r="Q94" i="240"/>
  <c r="Q93" i="240"/>
  <c r="Q92" i="240"/>
  <c r="Q91" i="240"/>
  <c r="Q90" i="240"/>
  <c r="Q89" i="240"/>
  <c r="Q88" i="240"/>
  <c r="Q87" i="240"/>
  <c r="Q86" i="240"/>
  <c r="Q85" i="240"/>
  <c r="Q84" i="240"/>
  <c r="Q83" i="240"/>
  <c r="Q82" i="240"/>
  <c r="Q81" i="240"/>
  <c r="Q80" i="240"/>
  <c r="Q79" i="240"/>
  <c r="Q78" i="240"/>
  <c r="Q77" i="240"/>
  <c r="Q76" i="240"/>
  <c r="Q75" i="240"/>
  <c r="Q74" i="240"/>
  <c r="Q72" i="240"/>
  <c r="Q68" i="240"/>
  <c r="Q67" i="240"/>
  <c r="Q66" i="240"/>
  <c r="Q65" i="240"/>
  <c r="Q64" i="240"/>
  <c r="Q61" i="240"/>
  <c r="Q60" i="240"/>
  <c r="Q59" i="240"/>
  <c r="Q54" i="240"/>
  <c r="Q53" i="240"/>
  <c r="Q52" i="240"/>
  <c r="Q51" i="240"/>
  <c r="Q50" i="240"/>
  <c r="Q49" i="240"/>
  <c r="Q48" i="240"/>
  <c r="Q47" i="240"/>
  <c r="Q46" i="240"/>
  <c r="Q45" i="240"/>
  <c r="Q38" i="240"/>
  <c r="Q37" i="240"/>
  <c r="Q36" i="240"/>
  <c r="Q35" i="240"/>
  <c r="Q34" i="240"/>
  <c r="Q33" i="240"/>
  <c r="Q30" i="240"/>
  <c r="Q29" i="240"/>
  <c r="Q28" i="240"/>
  <c r="Q27" i="240"/>
  <c r="Q26" i="240"/>
  <c r="Q25" i="240"/>
  <c r="Q24" i="240"/>
  <c r="Q23" i="240"/>
  <c r="Q21" i="240"/>
  <c r="Q20" i="240"/>
  <c r="Q19" i="240"/>
  <c r="Q18" i="240"/>
  <c r="Q17" i="240"/>
  <c r="Q16" i="240"/>
  <c r="Q15" i="240"/>
  <c r="Q13" i="240"/>
  <c r="Q12" i="240"/>
  <c r="Q11" i="240"/>
  <c r="I177" i="240" l="1"/>
  <c r="K87" i="240"/>
  <c r="K73" i="240"/>
  <c r="J210" i="240" l="1"/>
  <c r="J209" i="240"/>
  <c r="J208" i="240"/>
  <c r="J206" i="240"/>
  <c r="J204" i="240"/>
  <c r="J203" i="240"/>
  <c r="J202" i="240"/>
  <c r="J201" i="240"/>
  <c r="J196" i="240"/>
  <c r="J195" i="240"/>
  <c r="J177" i="240"/>
  <c r="K177" i="240" s="1"/>
  <c r="J175" i="240"/>
  <c r="J174" i="240"/>
  <c r="J173" i="240"/>
  <c r="J172" i="240"/>
  <c r="J166" i="240"/>
  <c r="J165" i="240"/>
  <c r="J162" i="240"/>
  <c r="J161" i="240"/>
  <c r="J152" i="240"/>
  <c r="J146" i="240"/>
  <c r="J145" i="240"/>
  <c r="J144" i="240"/>
  <c r="J143" i="240"/>
  <c r="J142" i="240"/>
  <c r="J141" i="240"/>
  <c r="J140" i="240"/>
  <c r="J139" i="240"/>
  <c r="J138" i="240"/>
  <c r="J137" i="240"/>
  <c r="J136" i="240"/>
  <c r="J135" i="240"/>
  <c r="J134" i="240"/>
  <c r="J133" i="240"/>
  <c r="J132" i="240"/>
  <c r="J131" i="240"/>
  <c r="J130" i="240"/>
  <c r="J129" i="240"/>
  <c r="J128" i="240"/>
  <c r="J127" i="240"/>
  <c r="J126" i="240"/>
  <c r="J125" i="240"/>
  <c r="J121" i="240"/>
  <c r="J105" i="240"/>
  <c r="J104" i="240"/>
  <c r="J103" i="240"/>
  <c r="J102" i="240"/>
  <c r="J101" i="240"/>
  <c r="J100" i="240"/>
  <c r="J99" i="240"/>
  <c r="J98" i="240"/>
  <c r="J97" i="240"/>
  <c r="J96" i="240"/>
  <c r="J95" i="240"/>
  <c r="J94" i="240"/>
  <c r="J93" i="240"/>
  <c r="J92" i="240"/>
  <c r="J91" i="240"/>
  <c r="J90" i="240"/>
  <c r="J89" i="240"/>
  <c r="J88" i="240"/>
  <c r="J86" i="240"/>
  <c r="J85" i="240"/>
  <c r="J84" i="240"/>
  <c r="J83" i="240"/>
  <c r="J82" i="240"/>
  <c r="J81" i="240"/>
  <c r="J80" i="240"/>
  <c r="J79" i="240"/>
  <c r="J78" i="240"/>
  <c r="J77" i="240"/>
  <c r="J76" i="240"/>
  <c r="J75" i="240"/>
  <c r="J72" i="240"/>
  <c r="J68" i="240"/>
  <c r="J59" i="240"/>
  <c r="J38" i="240"/>
  <c r="J28" i="240"/>
  <c r="J27" i="240"/>
  <c r="J24" i="240"/>
  <c r="J23" i="240"/>
  <c r="J21" i="240"/>
  <c r="J20" i="240"/>
  <c r="J19" i="240"/>
  <c r="J18" i="240"/>
  <c r="J17" i="240"/>
  <c r="J11" i="240"/>
  <c r="H217" i="240" l="1"/>
  <c r="K216" i="240"/>
  <c r="L216" i="240" s="1"/>
  <c r="O216" i="240"/>
  <c r="R216" i="240"/>
  <c r="T216" i="240" s="1"/>
  <c r="V216" i="240"/>
  <c r="AC216" i="240"/>
  <c r="AF216" i="240"/>
  <c r="AG216" i="240" s="1"/>
  <c r="AJ216" i="240"/>
  <c r="AM216" i="240"/>
  <c r="AO216" i="240" s="1"/>
  <c r="AQ216" i="240"/>
  <c r="AT216" i="240"/>
  <c r="BL216" i="240" s="1"/>
  <c r="AX216" i="240"/>
  <c r="BA216" i="240"/>
  <c r="BB216" i="240" s="1"/>
  <c r="BE216" i="240"/>
  <c r="BH216" i="240"/>
  <c r="BE49" i="240"/>
  <c r="BA49" i="240"/>
  <c r="BC49" i="240" s="1"/>
  <c r="AX49" i="240"/>
  <c r="AT49" i="240"/>
  <c r="AV49" i="240" s="1"/>
  <c r="AQ49" i="240"/>
  <c r="AM49" i="240"/>
  <c r="AJ49" i="240"/>
  <c r="AF49" i="240"/>
  <c r="AH49" i="240" s="1"/>
  <c r="AC49" i="240"/>
  <c r="V49" i="240"/>
  <c r="R49" i="240"/>
  <c r="T49" i="240" s="1"/>
  <c r="O49" i="240"/>
  <c r="K49" i="240"/>
  <c r="BE48" i="240"/>
  <c r="BA48" i="240"/>
  <c r="AX48" i="240"/>
  <c r="AT48" i="240"/>
  <c r="BL48" i="240" s="1"/>
  <c r="AQ48" i="240"/>
  <c r="AM48" i="240"/>
  <c r="AJ48" i="240"/>
  <c r="AF48" i="240"/>
  <c r="AG48" i="240" s="1"/>
  <c r="AC48" i="240"/>
  <c r="V48" i="240"/>
  <c r="R48" i="240"/>
  <c r="O48" i="240"/>
  <c r="K48" i="240"/>
  <c r="L48" i="240" s="1"/>
  <c r="BE47" i="240"/>
  <c r="BA47" i="240"/>
  <c r="BC47" i="240" s="1"/>
  <c r="AX47" i="240"/>
  <c r="AT47" i="240"/>
  <c r="AV47" i="240" s="1"/>
  <c r="AQ47" i="240"/>
  <c r="AM47" i="240"/>
  <c r="AJ47" i="240"/>
  <c r="AF47" i="240"/>
  <c r="BJ47" i="240" s="1"/>
  <c r="AC47" i="240"/>
  <c r="V47" i="240"/>
  <c r="R47" i="240"/>
  <c r="T47" i="240" s="1"/>
  <c r="O47" i="240"/>
  <c r="K47" i="240"/>
  <c r="BE46" i="240"/>
  <c r="BA46" i="240"/>
  <c r="BC46" i="240" s="1"/>
  <c r="AX46" i="240"/>
  <c r="AT46" i="240"/>
  <c r="AV46" i="240" s="1"/>
  <c r="AQ46" i="240"/>
  <c r="AM46" i="240"/>
  <c r="AJ46" i="240"/>
  <c r="AF46" i="240"/>
  <c r="BJ46" i="240" s="1"/>
  <c r="AC46" i="240"/>
  <c r="V46" i="240"/>
  <c r="R46" i="240"/>
  <c r="T46" i="240" s="1"/>
  <c r="O46" i="240"/>
  <c r="K46" i="240"/>
  <c r="BE45" i="240"/>
  <c r="BA45" i="240"/>
  <c r="AX45" i="240"/>
  <c r="AT45" i="240"/>
  <c r="AV45" i="240" s="1"/>
  <c r="AQ45" i="240"/>
  <c r="AM45" i="240"/>
  <c r="AJ45" i="240"/>
  <c r="AF45" i="240"/>
  <c r="BJ45" i="240" s="1"/>
  <c r="AC45" i="240"/>
  <c r="V45" i="240"/>
  <c r="R45" i="240"/>
  <c r="T45" i="240" s="1"/>
  <c r="O45" i="240"/>
  <c r="K45" i="240"/>
  <c r="BE44" i="240"/>
  <c r="BA44" i="240"/>
  <c r="BC44" i="240" s="1"/>
  <c r="AX44" i="240"/>
  <c r="AT44" i="240"/>
  <c r="AQ44" i="240"/>
  <c r="AM44" i="240"/>
  <c r="AN44" i="240" s="1"/>
  <c r="AJ44" i="240"/>
  <c r="AF44" i="240"/>
  <c r="AH44" i="240" s="1"/>
  <c r="AC44" i="240"/>
  <c r="V44" i="240"/>
  <c r="R44" i="240"/>
  <c r="BH44" i="240" s="1"/>
  <c r="O44" i="240"/>
  <c r="K44" i="240"/>
  <c r="BE43" i="240"/>
  <c r="BA43" i="240"/>
  <c r="BB43" i="240" s="1"/>
  <c r="AX43" i="240"/>
  <c r="AT43" i="240"/>
  <c r="AQ43" i="240"/>
  <c r="AM43" i="240"/>
  <c r="AJ43" i="240"/>
  <c r="AF43" i="240"/>
  <c r="AG43" i="240" s="1"/>
  <c r="AC43" i="240"/>
  <c r="V43" i="240"/>
  <c r="R43" i="240"/>
  <c r="O43" i="240"/>
  <c r="K43" i="240"/>
  <c r="L43" i="240" s="1"/>
  <c r="BE42" i="240"/>
  <c r="BA42" i="240"/>
  <c r="AX42" i="240"/>
  <c r="AT42" i="240"/>
  <c r="AV42" i="240" s="1"/>
  <c r="AQ42" i="240"/>
  <c r="AM42" i="240"/>
  <c r="AN42" i="240" s="1"/>
  <c r="AJ42" i="240"/>
  <c r="AF42" i="240"/>
  <c r="AC42" i="240"/>
  <c r="V42" i="240"/>
  <c r="R42" i="240"/>
  <c r="T42" i="240" s="1"/>
  <c r="O42" i="240"/>
  <c r="K42" i="240"/>
  <c r="M42" i="240" s="1"/>
  <c r="BE41" i="240"/>
  <c r="BA41" i="240"/>
  <c r="AX41" i="240"/>
  <c r="AT41" i="240"/>
  <c r="AV41" i="240" s="1"/>
  <c r="AQ41" i="240"/>
  <c r="AM41" i="240"/>
  <c r="AJ41" i="240"/>
  <c r="AF41" i="240"/>
  <c r="AC41" i="240"/>
  <c r="V41" i="240"/>
  <c r="R41" i="240"/>
  <c r="T41" i="240" s="1"/>
  <c r="O41" i="240"/>
  <c r="K41" i="240"/>
  <c r="M41" i="240" s="1"/>
  <c r="BE40" i="240"/>
  <c r="BA40" i="240"/>
  <c r="AX40" i="240"/>
  <c r="AT40" i="240"/>
  <c r="BL40" i="240" s="1"/>
  <c r="AQ40" i="240"/>
  <c r="AM40" i="240"/>
  <c r="AO40" i="240" s="1"/>
  <c r="AJ40" i="240"/>
  <c r="AF40" i="240"/>
  <c r="AC40" i="240"/>
  <c r="V40" i="240"/>
  <c r="R40" i="240"/>
  <c r="T40" i="240" s="1"/>
  <c r="O40" i="240"/>
  <c r="K40" i="240"/>
  <c r="BE39" i="240"/>
  <c r="BA39" i="240"/>
  <c r="AX39" i="240"/>
  <c r="AT39" i="240"/>
  <c r="AQ39" i="240"/>
  <c r="AM39" i="240"/>
  <c r="AO39" i="240" s="1"/>
  <c r="AJ39" i="240"/>
  <c r="AF39" i="240"/>
  <c r="BJ39" i="240" s="1"/>
  <c r="AC39" i="240"/>
  <c r="V39" i="240"/>
  <c r="R39" i="240"/>
  <c r="T39" i="240" s="1"/>
  <c r="O39" i="240"/>
  <c r="K39" i="240"/>
  <c r="BE38" i="240"/>
  <c r="BA38" i="240"/>
  <c r="BC38" i="240" s="1"/>
  <c r="AX38" i="240"/>
  <c r="AT38" i="240"/>
  <c r="AU38" i="240" s="1"/>
  <c r="AQ38" i="240"/>
  <c r="AM38" i="240"/>
  <c r="AJ38" i="240"/>
  <c r="AF38" i="240"/>
  <c r="AC38" i="240"/>
  <c r="V38" i="240"/>
  <c r="R38" i="240"/>
  <c r="T38" i="240" s="1"/>
  <c r="O38" i="240"/>
  <c r="K38" i="240"/>
  <c r="BE37" i="240"/>
  <c r="BA37" i="240"/>
  <c r="BC37" i="240" s="1"/>
  <c r="AX37" i="240"/>
  <c r="AT37" i="240"/>
  <c r="AV37" i="240" s="1"/>
  <c r="AQ37" i="240"/>
  <c r="AM37" i="240"/>
  <c r="AO37" i="240" s="1"/>
  <c r="AJ37" i="240"/>
  <c r="AF37" i="240"/>
  <c r="AH37" i="240" s="1"/>
  <c r="AC37" i="240"/>
  <c r="V37" i="240"/>
  <c r="R37" i="240"/>
  <c r="T37" i="240" s="1"/>
  <c r="O37" i="240"/>
  <c r="K37" i="240"/>
  <c r="M37" i="240" s="1"/>
  <c r="BE36" i="240"/>
  <c r="BA36" i="240"/>
  <c r="BB36" i="240" s="1"/>
  <c r="AX36" i="240"/>
  <c r="AT36" i="240"/>
  <c r="AV36" i="240" s="1"/>
  <c r="AQ36" i="240"/>
  <c r="AM36" i="240"/>
  <c r="AJ36" i="240"/>
  <c r="AF36" i="240"/>
  <c r="AC36" i="240"/>
  <c r="V36" i="240"/>
  <c r="R36" i="240"/>
  <c r="O36" i="240"/>
  <c r="K36" i="240"/>
  <c r="L36" i="240" s="1"/>
  <c r="BE35" i="240"/>
  <c r="BA35" i="240"/>
  <c r="BB35" i="240" s="1"/>
  <c r="AX35" i="240"/>
  <c r="AT35" i="240"/>
  <c r="AQ35" i="240"/>
  <c r="AM35" i="240"/>
  <c r="AJ35" i="240"/>
  <c r="AF35" i="240"/>
  <c r="AC35" i="240"/>
  <c r="V35" i="240"/>
  <c r="R35" i="240"/>
  <c r="T35" i="240" s="1"/>
  <c r="O35" i="240"/>
  <c r="K35" i="240"/>
  <c r="BG35" i="240" s="1"/>
  <c r="BE34" i="240"/>
  <c r="BA34" i="240"/>
  <c r="BC34" i="240" s="1"/>
  <c r="AX34" i="240"/>
  <c r="AT34" i="240"/>
  <c r="AQ34" i="240"/>
  <c r="AM34" i="240"/>
  <c r="AJ34" i="240"/>
  <c r="AF34" i="240"/>
  <c r="AC34" i="240"/>
  <c r="V34" i="240"/>
  <c r="R34" i="240"/>
  <c r="T34" i="240" s="1"/>
  <c r="O34" i="240"/>
  <c r="K34" i="240"/>
  <c r="M34" i="240" s="1"/>
  <c r="BE33" i="240"/>
  <c r="BA33" i="240"/>
  <c r="AX33" i="240"/>
  <c r="AT33" i="240"/>
  <c r="AV33" i="240" s="1"/>
  <c r="AQ33" i="240"/>
  <c r="AM33" i="240"/>
  <c r="AO33" i="240" s="1"/>
  <c r="AJ33" i="240"/>
  <c r="AF33" i="240"/>
  <c r="AC33" i="240"/>
  <c r="V33" i="240"/>
  <c r="R33" i="240"/>
  <c r="T33" i="240" s="1"/>
  <c r="O33" i="240"/>
  <c r="K33" i="240"/>
  <c r="BG33" i="240" s="1"/>
  <c r="BE32" i="240"/>
  <c r="BA32" i="240"/>
  <c r="BC32" i="240" s="1"/>
  <c r="AX32" i="240"/>
  <c r="AT32" i="240"/>
  <c r="AQ32" i="240"/>
  <c r="AM32" i="240"/>
  <c r="AJ32" i="240"/>
  <c r="AF32" i="240"/>
  <c r="AH32" i="240" s="1"/>
  <c r="AC32" i="240"/>
  <c r="V32" i="240"/>
  <c r="R32" i="240"/>
  <c r="O32" i="240"/>
  <c r="K32" i="240"/>
  <c r="M32" i="240" s="1"/>
  <c r="BE31" i="240"/>
  <c r="BA31" i="240"/>
  <c r="BC31" i="240" s="1"/>
  <c r="AX31" i="240"/>
  <c r="AT31" i="240"/>
  <c r="AV31" i="240" s="1"/>
  <c r="AQ31" i="240"/>
  <c r="AM31" i="240"/>
  <c r="AJ31" i="240"/>
  <c r="AF31" i="240"/>
  <c r="AC31" i="240"/>
  <c r="V31" i="240"/>
  <c r="R31" i="240"/>
  <c r="O31" i="240"/>
  <c r="K31" i="240"/>
  <c r="M31" i="240" s="1"/>
  <c r="BE30" i="240"/>
  <c r="BA30" i="240"/>
  <c r="AX30" i="240"/>
  <c r="AT30" i="240"/>
  <c r="AQ30" i="240"/>
  <c r="AM30" i="240"/>
  <c r="AO30" i="240" s="1"/>
  <c r="AJ30" i="240"/>
  <c r="AF30" i="240"/>
  <c r="AC30" i="240"/>
  <c r="V30" i="240"/>
  <c r="R30" i="240"/>
  <c r="O30" i="240"/>
  <c r="K30" i="240"/>
  <c r="M30" i="240" s="1"/>
  <c r="BE29" i="240"/>
  <c r="BA29" i="240"/>
  <c r="BC29" i="240" s="1"/>
  <c r="AX29" i="240"/>
  <c r="AT29" i="240"/>
  <c r="AV29" i="240" s="1"/>
  <c r="AQ29" i="240"/>
  <c r="AM29" i="240"/>
  <c r="AN29" i="240" s="1"/>
  <c r="AJ29" i="240"/>
  <c r="AF29" i="240"/>
  <c r="AG29" i="240" s="1"/>
  <c r="AC29" i="240"/>
  <c r="V29" i="240"/>
  <c r="R29" i="240"/>
  <c r="T29" i="240" s="1"/>
  <c r="O29" i="240"/>
  <c r="K29" i="240"/>
  <c r="M29" i="240" s="1"/>
  <c r="BE28" i="240"/>
  <c r="BA28" i="240"/>
  <c r="AX28" i="240"/>
  <c r="AT28" i="240"/>
  <c r="AV28" i="240" s="1"/>
  <c r="AQ28" i="240"/>
  <c r="AM28" i="240"/>
  <c r="AJ28" i="240"/>
  <c r="AF28" i="240"/>
  <c r="AC28" i="240"/>
  <c r="V28" i="240"/>
  <c r="R28" i="240"/>
  <c r="O28" i="240"/>
  <c r="K28" i="240"/>
  <c r="BE27" i="240"/>
  <c r="BA27" i="240"/>
  <c r="AX27" i="240"/>
  <c r="AT27" i="240"/>
  <c r="AQ27" i="240"/>
  <c r="AM27" i="240"/>
  <c r="AO27" i="240" s="1"/>
  <c r="AJ27" i="240"/>
  <c r="AF27" i="240"/>
  <c r="BJ27" i="240" s="1"/>
  <c r="AC27" i="240"/>
  <c r="V27" i="240"/>
  <c r="R27" i="240"/>
  <c r="T27" i="240" s="1"/>
  <c r="O27" i="240"/>
  <c r="K27" i="240"/>
  <c r="BE26" i="240"/>
  <c r="BA26" i="240"/>
  <c r="BC26" i="240" s="1"/>
  <c r="AX26" i="240"/>
  <c r="AT26" i="240"/>
  <c r="AV26" i="240" s="1"/>
  <c r="AQ26" i="240"/>
  <c r="AM26" i="240"/>
  <c r="AN26" i="240" s="1"/>
  <c r="AJ26" i="240"/>
  <c r="AF26" i="240"/>
  <c r="BJ26" i="240" s="1"/>
  <c r="AC26" i="240"/>
  <c r="V26" i="240"/>
  <c r="R26" i="240"/>
  <c r="T26" i="240" s="1"/>
  <c r="O26" i="240"/>
  <c r="K26" i="240"/>
  <c r="BG26" i="240" s="1"/>
  <c r="BE25" i="240"/>
  <c r="BA25" i="240"/>
  <c r="BC25" i="240" s="1"/>
  <c r="AX25" i="240"/>
  <c r="AT25" i="240"/>
  <c r="AV25" i="240" s="1"/>
  <c r="AQ25" i="240"/>
  <c r="AM25" i="240"/>
  <c r="AO25" i="240" s="1"/>
  <c r="AJ25" i="240"/>
  <c r="AF25" i="240"/>
  <c r="AH25" i="240" s="1"/>
  <c r="AC25" i="240"/>
  <c r="V25" i="240"/>
  <c r="R25" i="240"/>
  <c r="T25" i="240" s="1"/>
  <c r="O25" i="240"/>
  <c r="K25" i="240"/>
  <c r="M25" i="240" s="1"/>
  <c r="BE24" i="240"/>
  <c r="BA24" i="240"/>
  <c r="BC24" i="240" s="1"/>
  <c r="AX24" i="240"/>
  <c r="AT24" i="240"/>
  <c r="AQ24" i="240"/>
  <c r="AM24" i="240"/>
  <c r="AJ24" i="240"/>
  <c r="AF24" i="240"/>
  <c r="AC24" i="240"/>
  <c r="V24" i="240"/>
  <c r="R24" i="240"/>
  <c r="O24" i="240"/>
  <c r="K24" i="240"/>
  <c r="L24" i="240" s="1"/>
  <c r="BE23" i="240"/>
  <c r="BA23" i="240"/>
  <c r="BB23" i="240" s="1"/>
  <c r="AX23" i="240"/>
  <c r="AT23" i="240"/>
  <c r="AQ23" i="240"/>
  <c r="AM23" i="240"/>
  <c r="AO23" i="240" s="1"/>
  <c r="AJ23" i="240"/>
  <c r="AF23" i="240"/>
  <c r="AG23" i="240" s="1"/>
  <c r="AC23" i="240"/>
  <c r="V23" i="240"/>
  <c r="R23" i="240"/>
  <c r="T23" i="240" s="1"/>
  <c r="O23" i="240"/>
  <c r="K23" i="240"/>
  <c r="BE22" i="240"/>
  <c r="BA22" i="240"/>
  <c r="BC22" i="240" s="1"/>
  <c r="AX22" i="240"/>
  <c r="AT22" i="240"/>
  <c r="AV22" i="240" s="1"/>
  <c r="AQ22" i="240"/>
  <c r="AM22" i="240"/>
  <c r="AJ22" i="240"/>
  <c r="AF22" i="240"/>
  <c r="AC22" i="240"/>
  <c r="V22" i="240"/>
  <c r="R22" i="240"/>
  <c r="T22" i="240" s="1"/>
  <c r="O22" i="240"/>
  <c r="K22" i="240"/>
  <c r="BE21" i="240"/>
  <c r="BA21" i="240"/>
  <c r="AX21" i="240"/>
  <c r="AT21" i="240"/>
  <c r="AV21" i="240" s="1"/>
  <c r="AQ21" i="240"/>
  <c r="AM21" i="240"/>
  <c r="AO21" i="240" s="1"/>
  <c r="AJ21" i="240"/>
  <c r="AF21" i="240"/>
  <c r="BJ21" i="240" s="1"/>
  <c r="AC21" i="240"/>
  <c r="V21" i="240"/>
  <c r="R21" i="240"/>
  <c r="T21" i="240" s="1"/>
  <c r="O21" i="240"/>
  <c r="K21" i="240"/>
  <c r="M21" i="240" s="1"/>
  <c r="BE20" i="240"/>
  <c r="BA20" i="240"/>
  <c r="AX20" i="240"/>
  <c r="AT20" i="240"/>
  <c r="AV20" i="240" s="1"/>
  <c r="AQ20" i="240"/>
  <c r="AM20" i="240"/>
  <c r="AN20" i="240" s="1"/>
  <c r="AJ20" i="240"/>
  <c r="AF20" i="240"/>
  <c r="AC20" i="240"/>
  <c r="V20" i="240"/>
  <c r="R20" i="240"/>
  <c r="T20" i="240" s="1"/>
  <c r="O20" i="240"/>
  <c r="K20" i="240"/>
  <c r="M20" i="240" s="1"/>
  <c r="BE19" i="240"/>
  <c r="BA19" i="240"/>
  <c r="AX19" i="240"/>
  <c r="AT19" i="240"/>
  <c r="BL19" i="240" s="1"/>
  <c r="AQ19" i="240"/>
  <c r="AM19" i="240"/>
  <c r="AJ19" i="240"/>
  <c r="AF19" i="240"/>
  <c r="AC19" i="240"/>
  <c r="V19" i="240"/>
  <c r="R19" i="240"/>
  <c r="T19" i="240" s="1"/>
  <c r="O19" i="240"/>
  <c r="K19" i="240"/>
  <c r="M19" i="240" s="1"/>
  <c r="BE18" i="240"/>
  <c r="BA18" i="240"/>
  <c r="BC18" i="240" s="1"/>
  <c r="AX18" i="240"/>
  <c r="AT18" i="240"/>
  <c r="AQ18" i="240"/>
  <c r="AM18" i="240"/>
  <c r="AO18" i="240" s="1"/>
  <c r="AJ18" i="240"/>
  <c r="AF18" i="240"/>
  <c r="BJ18" i="240" s="1"/>
  <c r="AC18" i="240"/>
  <c r="V18" i="240"/>
  <c r="R18" i="240"/>
  <c r="O18" i="240"/>
  <c r="K18" i="240"/>
  <c r="BE17" i="240"/>
  <c r="BA17" i="240"/>
  <c r="BC17" i="240" s="1"/>
  <c r="AX17" i="240"/>
  <c r="AT17" i="240"/>
  <c r="AQ17" i="240"/>
  <c r="AM17" i="240"/>
  <c r="AO17" i="240" s="1"/>
  <c r="AJ17" i="240"/>
  <c r="AF17" i="240"/>
  <c r="AG17" i="240" s="1"/>
  <c r="AC17" i="240"/>
  <c r="V17" i="240"/>
  <c r="R17" i="240"/>
  <c r="T17" i="240" s="1"/>
  <c r="O17" i="240"/>
  <c r="K17" i="240"/>
  <c r="M17" i="240" s="1"/>
  <c r="BE16" i="240"/>
  <c r="BA16" i="240"/>
  <c r="BC16" i="240" s="1"/>
  <c r="AX16" i="240"/>
  <c r="AT16" i="240"/>
  <c r="AQ16" i="240"/>
  <c r="AM16" i="240"/>
  <c r="AJ16" i="240"/>
  <c r="AF16" i="240"/>
  <c r="AH16" i="240" s="1"/>
  <c r="AC16" i="240"/>
  <c r="V16" i="240"/>
  <c r="R16" i="240"/>
  <c r="T16" i="240" s="1"/>
  <c r="O16" i="240"/>
  <c r="K16" i="240"/>
  <c r="M16" i="240" s="1"/>
  <c r="BE15" i="240"/>
  <c r="BA15" i="240"/>
  <c r="BB15" i="240" s="1"/>
  <c r="AX15" i="240"/>
  <c r="AT15" i="240"/>
  <c r="AQ15" i="240"/>
  <c r="AM15" i="240"/>
  <c r="AO15" i="240" s="1"/>
  <c r="AJ15" i="240"/>
  <c r="AF15" i="240"/>
  <c r="AC15" i="240"/>
  <c r="V15" i="240"/>
  <c r="R15" i="240"/>
  <c r="T15" i="240" s="1"/>
  <c r="O15" i="240"/>
  <c r="K15" i="240"/>
  <c r="M15" i="240" s="1"/>
  <c r="BE14" i="240"/>
  <c r="BA14" i="240"/>
  <c r="BC14" i="240" s="1"/>
  <c r="AX14" i="240"/>
  <c r="AT14" i="240"/>
  <c r="AV14" i="240" s="1"/>
  <c r="AQ14" i="240"/>
  <c r="AM14" i="240"/>
  <c r="AO14" i="240" s="1"/>
  <c r="AJ14" i="240"/>
  <c r="AF14" i="240"/>
  <c r="AH14" i="240" s="1"/>
  <c r="AC14" i="240"/>
  <c r="V14" i="240"/>
  <c r="R14" i="240"/>
  <c r="T14" i="240" s="1"/>
  <c r="O14" i="240"/>
  <c r="K14" i="240"/>
  <c r="BE13" i="240"/>
  <c r="BA13" i="240"/>
  <c r="AX13" i="240"/>
  <c r="AT13" i="240"/>
  <c r="BL13" i="240" s="1"/>
  <c r="AQ13" i="240"/>
  <c r="AM13" i="240"/>
  <c r="AO13" i="240" s="1"/>
  <c r="AJ13" i="240"/>
  <c r="AF13" i="240"/>
  <c r="BJ13" i="240" s="1"/>
  <c r="AC13" i="240"/>
  <c r="V13" i="240"/>
  <c r="R13" i="240"/>
  <c r="O13" i="240"/>
  <c r="K13" i="240"/>
  <c r="M13" i="240" s="1"/>
  <c r="BE12" i="240"/>
  <c r="BA12" i="240"/>
  <c r="BM12" i="240" s="1"/>
  <c r="AX12" i="240"/>
  <c r="AT12" i="240"/>
  <c r="AQ12" i="240"/>
  <c r="AM12" i="240"/>
  <c r="AO12" i="240" s="1"/>
  <c r="AJ12" i="240"/>
  <c r="AF12" i="240"/>
  <c r="AG12" i="240" s="1"/>
  <c r="AC12" i="240"/>
  <c r="V12" i="240"/>
  <c r="R12" i="240"/>
  <c r="T12" i="240" s="1"/>
  <c r="O12" i="240"/>
  <c r="K12" i="240"/>
  <c r="BG12" i="240" s="1"/>
  <c r="BE11" i="240"/>
  <c r="BA11" i="240"/>
  <c r="AX11" i="240"/>
  <c r="AT11" i="240"/>
  <c r="AQ11" i="240"/>
  <c r="AM11" i="240"/>
  <c r="AJ11" i="240"/>
  <c r="AF11" i="240"/>
  <c r="AC11" i="240"/>
  <c r="V11" i="240"/>
  <c r="R11" i="240"/>
  <c r="O11" i="240"/>
  <c r="K11" i="240"/>
  <c r="L11" i="240" s="1"/>
  <c r="BE88" i="240"/>
  <c r="BA88" i="240"/>
  <c r="AX88" i="240"/>
  <c r="AT88" i="240"/>
  <c r="AQ88" i="240"/>
  <c r="AM88" i="240"/>
  <c r="AO88" i="240" s="1"/>
  <c r="AJ88" i="240"/>
  <c r="AF88" i="240"/>
  <c r="AH88" i="240" s="1"/>
  <c r="AC88" i="240"/>
  <c r="V88" i="240"/>
  <c r="R88" i="240"/>
  <c r="T88" i="240" s="1"/>
  <c r="O88" i="240"/>
  <c r="K88" i="240"/>
  <c r="BE87" i="240"/>
  <c r="BA87" i="240"/>
  <c r="BB87" i="240" s="1"/>
  <c r="AX87" i="240"/>
  <c r="AT87" i="240"/>
  <c r="AQ87" i="240"/>
  <c r="AM87" i="240"/>
  <c r="AJ87" i="240"/>
  <c r="AF87" i="240"/>
  <c r="AC87" i="240"/>
  <c r="V87" i="240"/>
  <c r="R87" i="240"/>
  <c r="O87" i="240"/>
  <c r="L87" i="240"/>
  <c r="BE86" i="240"/>
  <c r="BA86" i="240"/>
  <c r="BC86" i="240" s="1"/>
  <c r="AX86" i="240"/>
  <c r="AT86" i="240"/>
  <c r="AV86" i="240" s="1"/>
  <c r="AQ86" i="240"/>
  <c r="AM86" i="240"/>
  <c r="AO86" i="240" s="1"/>
  <c r="AJ86" i="240"/>
  <c r="AF86" i="240"/>
  <c r="AC86" i="240"/>
  <c r="V86" i="240"/>
  <c r="R86" i="240"/>
  <c r="T86" i="240" s="1"/>
  <c r="O86" i="240"/>
  <c r="K86" i="240"/>
  <c r="BE85" i="240"/>
  <c r="BA85" i="240"/>
  <c r="BC85" i="240" s="1"/>
  <c r="AX85" i="240"/>
  <c r="AT85" i="240"/>
  <c r="AV85" i="240" s="1"/>
  <c r="AQ85" i="240"/>
  <c r="AM85" i="240"/>
  <c r="AJ85" i="240"/>
  <c r="AF85" i="240"/>
  <c r="AH85" i="240" s="1"/>
  <c r="AC85" i="240"/>
  <c r="V85" i="240"/>
  <c r="R85" i="240"/>
  <c r="T85" i="240" s="1"/>
  <c r="O85" i="240"/>
  <c r="K85" i="240"/>
  <c r="BE84" i="240"/>
  <c r="BA84" i="240"/>
  <c r="AX84" i="240"/>
  <c r="AT84" i="240"/>
  <c r="AV84" i="240" s="1"/>
  <c r="AQ84" i="240"/>
  <c r="AM84" i="240"/>
  <c r="AO84" i="240" s="1"/>
  <c r="AJ84" i="240"/>
  <c r="AF84" i="240"/>
  <c r="AC84" i="240"/>
  <c r="V84" i="240"/>
  <c r="R84" i="240"/>
  <c r="O84" i="240"/>
  <c r="K84" i="240"/>
  <c r="BE83" i="240"/>
  <c r="BA83" i="240"/>
  <c r="AX83" i="240"/>
  <c r="AT83" i="240"/>
  <c r="AQ83" i="240"/>
  <c r="AM83" i="240"/>
  <c r="AJ83" i="240"/>
  <c r="AF83" i="240"/>
  <c r="AG83" i="240" s="1"/>
  <c r="AC83" i="240"/>
  <c r="V83" i="240"/>
  <c r="R83" i="240"/>
  <c r="O83" i="240"/>
  <c r="K83" i="240"/>
  <c r="BE82" i="240"/>
  <c r="BA82" i="240"/>
  <c r="BB82" i="240" s="1"/>
  <c r="AX82" i="240"/>
  <c r="AT82" i="240"/>
  <c r="AQ82" i="240"/>
  <c r="AM82" i="240"/>
  <c r="AJ82" i="240"/>
  <c r="AF82" i="240"/>
  <c r="AH82" i="240" s="1"/>
  <c r="AC82" i="240"/>
  <c r="V82" i="240"/>
  <c r="R82" i="240"/>
  <c r="T82" i="240" s="1"/>
  <c r="O82" i="240"/>
  <c r="K82" i="240"/>
  <c r="BE81" i="240"/>
  <c r="BA81" i="240"/>
  <c r="BC81" i="240" s="1"/>
  <c r="AX81" i="240"/>
  <c r="AT81" i="240"/>
  <c r="AV81" i="240" s="1"/>
  <c r="AQ81" i="240"/>
  <c r="AM81" i="240"/>
  <c r="AO81" i="240" s="1"/>
  <c r="AJ81" i="240"/>
  <c r="AF81" i="240"/>
  <c r="BJ81" i="240" s="1"/>
  <c r="AC81" i="240"/>
  <c r="V81" i="240"/>
  <c r="R81" i="240"/>
  <c r="T81" i="240" s="1"/>
  <c r="O81" i="240"/>
  <c r="K81" i="240"/>
  <c r="BE80" i="240"/>
  <c r="BA80" i="240"/>
  <c r="BC80" i="240" s="1"/>
  <c r="AX80" i="240"/>
  <c r="AT80" i="240"/>
  <c r="AV80" i="240" s="1"/>
  <c r="AQ80" i="240"/>
  <c r="AM80" i="240"/>
  <c r="AJ80" i="240"/>
  <c r="AF80" i="240"/>
  <c r="AH80" i="240" s="1"/>
  <c r="AC80" i="240"/>
  <c r="V80" i="240"/>
  <c r="R80" i="240"/>
  <c r="O80" i="240"/>
  <c r="K80" i="240"/>
  <c r="M80" i="240" s="1"/>
  <c r="BE79" i="240"/>
  <c r="BA79" i="240"/>
  <c r="AX79" i="240"/>
  <c r="AT79" i="240"/>
  <c r="AQ79" i="240"/>
  <c r="AM79" i="240"/>
  <c r="AO79" i="240" s="1"/>
  <c r="AJ79" i="240"/>
  <c r="AF79" i="240"/>
  <c r="AC79" i="240"/>
  <c r="V79" i="240"/>
  <c r="R79" i="240"/>
  <c r="O79" i="240"/>
  <c r="K79" i="240"/>
  <c r="BE78" i="240"/>
  <c r="BA78" i="240"/>
  <c r="BC78" i="240" s="1"/>
  <c r="AX78" i="240"/>
  <c r="AT78" i="240"/>
  <c r="AV78" i="240" s="1"/>
  <c r="AQ78" i="240"/>
  <c r="AM78" i="240"/>
  <c r="AN78" i="240" s="1"/>
  <c r="AJ78" i="240"/>
  <c r="AF78" i="240"/>
  <c r="BJ78" i="240" s="1"/>
  <c r="AC78" i="240"/>
  <c r="V78" i="240"/>
  <c r="R78" i="240"/>
  <c r="T78" i="240" s="1"/>
  <c r="O78" i="240"/>
  <c r="K78" i="240"/>
  <c r="BE77" i="240"/>
  <c r="BA77" i="240"/>
  <c r="AX77" i="240"/>
  <c r="AT77" i="240"/>
  <c r="AQ77" i="240"/>
  <c r="AM77" i="240"/>
  <c r="AJ77" i="240"/>
  <c r="AF77" i="240"/>
  <c r="AH77" i="240" s="1"/>
  <c r="AC77" i="240"/>
  <c r="V77" i="240"/>
  <c r="R77" i="240"/>
  <c r="T77" i="240" s="1"/>
  <c r="O77" i="240"/>
  <c r="K77" i="240"/>
  <c r="BE76" i="240"/>
  <c r="BA76" i="240"/>
  <c r="BC76" i="240" s="1"/>
  <c r="AX76" i="240"/>
  <c r="AT76" i="240"/>
  <c r="AV76" i="240" s="1"/>
  <c r="AQ76" i="240"/>
  <c r="AM76" i="240"/>
  <c r="AO76" i="240" s="1"/>
  <c r="AJ76" i="240"/>
  <c r="AF76" i="240"/>
  <c r="AH76" i="240" s="1"/>
  <c r="AC76" i="240"/>
  <c r="V76" i="240"/>
  <c r="R76" i="240"/>
  <c r="T76" i="240" s="1"/>
  <c r="O76" i="240"/>
  <c r="K76" i="240"/>
  <c r="BE75" i="240"/>
  <c r="BA75" i="240"/>
  <c r="AX75" i="240"/>
  <c r="AT75" i="240"/>
  <c r="AQ75" i="240"/>
  <c r="AM75" i="240"/>
  <c r="AJ75" i="240"/>
  <c r="AF75" i="240"/>
  <c r="AC75" i="240"/>
  <c r="V75" i="240"/>
  <c r="R75" i="240"/>
  <c r="O75" i="240"/>
  <c r="K75" i="240"/>
  <c r="BE74" i="240"/>
  <c r="BA74" i="240"/>
  <c r="BC74" i="240" s="1"/>
  <c r="AX74" i="240"/>
  <c r="AT74" i="240"/>
  <c r="AQ74" i="240"/>
  <c r="AM74" i="240"/>
  <c r="AO74" i="240" s="1"/>
  <c r="AJ74" i="240"/>
  <c r="AF74" i="240"/>
  <c r="AC74" i="240"/>
  <c r="V74" i="240"/>
  <c r="R74" i="240"/>
  <c r="BH74" i="240" s="1"/>
  <c r="O74" i="240"/>
  <c r="K74" i="240"/>
  <c r="BG74" i="240" s="1"/>
  <c r="BE73" i="240"/>
  <c r="BA73" i="240"/>
  <c r="AX73" i="240"/>
  <c r="AT73" i="240"/>
  <c r="AU73" i="240" s="1"/>
  <c r="AQ73" i="240"/>
  <c r="AM73" i="240"/>
  <c r="AJ73" i="240"/>
  <c r="AF73" i="240"/>
  <c r="AC73" i="240"/>
  <c r="V73" i="240"/>
  <c r="R73" i="240"/>
  <c r="T73" i="240" s="1"/>
  <c r="O73" i="240"/>
  <c r="M73" i="240"/>
  <c r="BE72" i="240"/>
  <c r="BA72" i="240"/>
  <c r="BB72" i="240" s="1"/>
  <c r="AX72" i="240"/>
  <c r="AT72" i="240"/>
  <c r="AV72" i="240" s="1"/>
  <c r="AQ72" i="240"/>
  <c r="AM72" i="240"/>
  <c r="AJ72" i="240"/>
  <c r="AF72" i="240"/>
  <c r="AH72" i="240" s="1"/>
  <c r="AC72" i="240"/>
  <c r="V72" i="240"/>
  <c r="R72" i="240"/>
  <c r="T72" i="240" s="1"/>
  <c r="O72" i="240"/>
  <c r="K72" i="240"/>
  <c r="BE71" i="240"/>
  <c r="BA71" i="240"/>
  <c r="AX71" i="240"/>
  <c r="AT71" i="240"/>
  <c r="AQ71" i="240"/>
  <c r="AM71" i="240"/>
  <c r="AO71" i="240" s="1"/>
  <c r="AJ71" i="240"/>
  <c r="AF71" i="240"/>
  <c r="AG71" i="240" s="1"/>
  <c r="AC71" i="240"/>
  <c r="V71" i="240"/>
  <c r="R71" i="240"/>
  <c r="O71" i="240"/>
  <c r="K71" i="240"/>
  <c r="BG71" i="240" s="1"/>
  <c r="BE70" i="240"/>
  <c r="BA70" i="240"/>
  <c r="BB70" i="240" s="1"/>
  <c r="AX70" i="240"/>
  <c r="AT70" i="240"/>
  <c r="AQ70" i="240"/>
  <c r="AM70" i="240"/>
  <c r="AJ70" i="240"/>
  <c r="AF70" i="240"/>
  <c r="AC70" i="240"/>
  <c r="V70" i="240"/>
  <c r="R70" i="240"/>
  <c r="T70" i="240" s="1"/>
  <c r="O70" i="240"/>
  <c r="K70" i="240"/>
  <c r="M70" i="240" s="1"/>
  <c r="BE69" i="240"/>
  <c r="BA69" i="240"/>
  <c r="BC69" i="240" s="1"/>
  <c r="AX69" i="240"/>
  <c r="AT69" i="240"/>
  <c r="AV69" i="240" s="1"/>
  <c r="AQ69" i="240"/>
  <c r="AM69" i="240"/>
  <c r="AO69" i="240" s="1"/>
  <c r="AJ69" i="240"/>
  <c r="AF69" i="240"/>
  <c r="AC69" i="240"/>
  <c r="V69" i="240"/>
  <c r="R69" i="240"/>
  <c r="T69" i="240" s="1"/>
  <c r="O69" i="240"/>
  <c r="K69" i="240"/>
  <c r="BE68" i="240"/>
  <c r="BA68" i="240"/>
  <c r="BC68" i="240" s="1"/>
  <c r="AX68" i="240"/>
  <c r="AT68" i="240"/>
  <c r="AV68" i="240" s="1"/>
  <c r="AQ68" i="240"/>
  <c r="AM68" i="240"/>
  <c r="AO68" i="240" s="1"/>
  <c r="AJ68" i="240"/>
  <c r="AF68" i="240"/>
  <c r="AH68" i="240" s="1"/>
  <c r="AC68" i="240"/>
  <c r="V68" i="240"/>
  <c r="R68" i="240"/>
  <c r="T68" i="240" s="1"/>
  <c r="O68" i="240"/>
  <c r="K68" i="240"/>
  <c r="M68" i="240" s="1"/>
  <c r="BE67" i="240"/>
  <c r="BA67" i="240"/>
  <c r="BM67" i="240" s="1"/>
  <c r="AX67" i="240"/>
  <c r="AT67" i="240"/>
  <c r="BL67" i="240" s="1"/>
  <c r="AQ67" i="240"/>
  <c r="AM67" i="240"/>
  <c r="AJ67" i="240"/>
  <c r="AF67" i="240"/>
  <c r="AC67" i="240"/>
  <c r="V67" i="240"/>
  <c r="R67" i="240"/>
  <c r="BH67" i="240" s="1"/>
  <c r="O67" i="240"/>
  <c r="K67" i="240"/>
  <c r="BE66" i="240"/>
  <c r="BA66" i="240"/>
  <c r="BB66" i="240" s="1"/>
  <c r="AX66" i="240"/>
  <c r="AT66" i="240"/>
  <c r="AV66" i="240" s="1"/>
  <c r="AQ66" i="240"/>
  <c r="AM66" i="240"/>
  <c r="AO66" i="240" s="1"/>
  <c r="AJ66" i="240"/>
  <c r="AF66" i="240"/>
  <c r="AH66" i="240" s="1"/>
  <c r="AC66" i="240"/>
  <c r="V66" i="240"/>
  <c r="R66" i="240"/>
  <c r="T66" i="240" s="1"/>
  <c r="O66" i="240"/>
  <c r="K66" i="240"/>
  <c r="BG66" i="240" s="1"/>
  <c r="BE65" i="240"/>
  <c r="BA65" i="240"/>
  <c r="BC65" i="240" s="1"/>
  <c r="AX65" i="240"/>
  <c r="AT65" i="240"/>
  <c r="AQ65" i="240"/>
  <c r="AM65" i="240"/>
  <c r="AN65" i="240" s="1"/>
  <c r="AJ65" i="240"/>
  <c r="AF65" i="240"/>
  <c r="AC65" i="240"/>
  <c r="V65" i="240"/>
  <c r="R65" i="240"/>
  <c r="BH65" i="240" s="1"/>
  <c r="O65" i="240"/>
  <c r="K65" i="240"/>
  <c r="M65" i="240" s="1"/>
  <c r="BE64" i="240"/>
  <c r="BA64" i="240"/>
  <c r="BC64" i="240" s="1"/>
  <c r="AX64" i="240"/>
  <c r="AT64" i="240"/>
  <c r="AQ64" i="240"/>
  <c r="AM64" i="240"/>
  <c r="AJ64" i="240"/>
  <c r="AF64" i="240"/>
  <c r="AH64" i="240" s="1"/>
  <c r="AC64" i="240"/>
  <c r="V64" i="240"/>
  <c r="R64" i="240"/>
  <c r="O64" i="240"/>
  <c r="K64" i="240"/>
  <c r="M64" i="240" s="1"/>
  <c r="BE63" i="240"/>
  <c r="BA63" i="240"/>
  <c r="AX63" i="240"/>
  <c r="AT63" i="240"/>
  <c r="AQ63" i="240"/>
  <c r="AM63" i="240"/>
  <c r="AJ63" i="240"/>
  <c r="AF63" i="240"/>
  <c r="AC63" i="240"/>
  <c r="V63" i="240"/>
  <c r="R63" i="240"/>
  <c r="O63" i="240"/>
  <c r="K63" i="240"/>
  <c r="L63" i="240" s="1"/>
  <c r="BE62" i="240"/>
  <c r="BA62" i="240"/>
  <c r="BC62" i="240" s="1"/>
  <c r="AX62" i="240"/>
  <c r="AT62" i="240"/>
  <c r="AV62" i="240" s="1"/>
  <c r="AQ62" i="240"/>
  <c r="AM62" i="240"/>
  <c r="AO62" i="240" s="1"/>
  <c r="AJ62" i="240"/>
  <c r="AF62" i="240"/>
  <c r="AC62" i="240"/>
  <c r="V62" i="240"/>
  <c r="R62" i="240"/>
  <c r="T62" i="240" s="1"/>
  <c r="O62" i="240"/>
  <c r="K62" i="240"/>
  <c r="BE61" i="240"/>
  <c r="BA61" i="240"/>
  <c r="AX61" i="240"/>
  <c r="AT61" i="240"/>
  <c r="AQ61" i="240"/>
  <c r="AM61" i="240"/>
  <c r="AO61" i="240" s="1"/>
  <c r="AJ61" i="240"/>
  <c r="AF61" i="240"/>
  <c r="AH61" i="240" s="1"/>
  <c r="AC61" i="240"/>
  <c r="V61" i="240"/>
  <c r="R61" i="240"/>
  <c r="O61" i="240"/>
  <c r="K61" i="240"/>
  <c r="M61" i="240" s="1"/>
  <c r="BE60" i="240"/>
  <c r="BA60" i="240"/>
  <c r="BM60" i="240" s="1"/>
  <c r="AX60" i="240"/>
  <c r="AT60" i="240"/>
  <c r="AQ60" i="240"/>
  <c r="AM60" i="240"/>
  <c r="AO60" i="240" s="1"/>
  <c r="AJ60" i="240"/>
  <c r="AF60" i="240"/>
  <c r="AC60" i="240"/>
  <c r="V60" i="240"/>
  <c r="R60" i="240"/>
  <c r="T60" i="240" s="1"/>
  <c r="O60" i="240"/>
  <c r="K60" i="240"/>
  <c r="BG60" i="240" s="1"/>
  <c r="BE59" i="240"/>
  <c r="BA59" i="240"/>
  <c r="BB59" i="240" s="1"/>
  <c r="AX59" i="240"/>
  <c r="AT59" i="240"/>
  <c r="AQ59" i="240"/>
  <c r="AM59" i="240"/>
  <c r="AN59" i="240" s="1"/>
  <c r="AJ59" i="240"/>
  <c r="AF59" i="240"/>
  <c r="AG59" i="240" s="1"/>
  <c r="AC59" i="240"/>
  <c r="V59" i="240"/>
  <c r="R59" i="240"/>
  <c r="O59" i="240"/>
  <c r="K59" i="240"/>
  <c r="BE58" i="240"/>
  <c r="BA58" i="240"/>
  <c r="BC58" i="240" s="1"/>
  <c r="AX58" i="240"/>
  <c r="AT58" i="240"/>
  <c r="AQ58" i="240"/>
  <c r="AM58" i="240"/>
  <c r="AJ58" i="240"/>
  <c r="AF58" i="240"/>
  <c r="AC58" i="240"/>
  <c r="V58" i="240"/>
  <c r="R58" i="240"/>
  <c r="T58" i="240" s="1"/>
  <c r="O58" i="240"/>
  <c r="K58" i="240"/>
  <c r="M58" i="240" s="1"/>
  <c r="BE57" i="240"/>
  <c r="BA57" i="240"/>
  <c r="AX57" i="240"/>
  <c r="AT57" i="240"/>
  <c r="AV57" i="240" s="1"/>
  <c r="AQ57" i="240"/>
  <c r="AM57" i="240"/>
  <c r="AO57" i="240" s="1"/>
  <c r="AJ57" i="240"/>
  <c r="AF57" i="240"/>
  <c r="AC57" i="240"/>
  <c r="V57" i="240"/>
  <c r="R57" i="240"/>
  <c r="T57" i="240" s="1"/>
  <c r="O57" i="240"/>
  <c r="K57" i="240"/>
  <c r="M57" i="240" s="1"/>
  <c r="BE56" i="240"/>
  <c r="BA56" i="240"/>
  <c r="AX56" i="240"/>
  <c r="AT56" i="240"/>
  <c r="AV56" i="240" s="1"/>
  <c r="AQ56" i="240"/>
  <c r="AM56" i="240"/>
  <c r="AO56" i="240" s="1"/>
  <c r="AJ56" i="240"/>
  <c r="AF56" i="240"/>
  <c r="AH56" i="240" s="1"/>
  <c r="AC56" i="240"/>
  <c r="V56" i="240"/>
  <c r="R56" i="240"/>
  <c r="S56" i="240" s="1"/>
  <c r="O56" i="240"/>
  <c r="K56" i="240"/>
  <c r="BE55" i="240"/>
  <c r="BA55" i="240"/>
  <c r="BC55" i="240" s="1"/>
  <c r="AX55" i="240"/>
  <c r="AT55" i="240"/>
  <c r="AV55" i="240" s="1"/>
  <c r="AQ55" i="240"/>
  <c r="AM55" i="240"/>
  <c r="AO55" i="240" s="1"/>
  <c r="AJ55" i="240"/>
  <c r="AF55" i="240"/>
  <c r="AC55" i="240"/>
  <c r="V55" i="240"/>
  <c r="R55" i="240"/>
  <c r="T55" i="240" s="1"/>
  <c r="O55" i="240"/>
  <c r="K55" i="240"/>
  <c r="M55" i="240" s="1"/>
  <c r="BE54" i="240"/>
  <c r="BA54" i="240"/>
  <c r="BB54" i="240" s="1"/>
  <c r="AX54" i="240"/>
  <c r="AT54" i="240"/>
  <c r="AV54" i="240" s="1"/>
  <c r="AQ54" i="240"/>
  <c r="AM54" i="240"/>
  <c r="AJ54" i="240"/>
  <c r="AF54" i="240"/>
  <c r="AC54" i="240"/>
  <c r="V54" i="240"/>
  <c r="R54" i="240"/>
  <c r="BH54" i="240" s="1"/>
  <c r="O54" i="240"/>
  <c r="K54" i="240"/>
  <c r="BE53" i="240"/>
  <c r="BA53" i="240"/>
  <c r="AX53" i="240"/>
  <c r="AT53" i="240"/>
  <c r="AQ53" i="240"/>
  <c r="AM53" i="240"/>
  <c r="AO53" i="240" s="1"/>
  <c r="AJ53" i="240"/>
  <c r="AF53" i="240"/>
  <c r="BJ53" i="240" s="1"/>
  <c r="AC53" i="240"/>
  <c r="V53" i="240"/>
  <c r="R53" i="240"/>
  <c r="T53" i="240" s="1"/>
  <c r="O53" i="240"/>
  <c r="K53" i="240"/>
  <c r="BE52" i="240"/>
  <c r="BA52" i="240"/>
  <c r="AX52" i="240"/>
  <c r="AT52" i="240"/>
  <c r="AV52" i="240" s="1"/>
  <c r="AQ52" i="240"/>
  <c r="AM52" i="240"/>
  <c r="AO52" i="240" s="1"/>
  <c r="AJ52" i="240"/>
  <c r="AF52" i="240"/>
  <c r="AC52" i="240"/>
  <c r="V52" i="240"/>
  <c r="R52" i="240"/>
  <c r="T52" i="240" s="1"/>
  <c r="O52" i="240"/>
  <c r="BG52" i="240"/>
  <c r="BE51" i="240"/>
  <c r="BA51" i="240"/>
  <c r="BC51" i="240" s="1"/>
  <c r="AX51" i="240"/>
  <c r="AT51" i="240"/>
  <c r="AV51" i="240" s="1"/>
  <c r="AQ51" i="240"/>
  <c r="AM51" i="240"/>
  <c r="AN51" i="240" s="1"/>
  <c r="AJ51" i="240"/>
  <c r="AF51" i="240"/>
  <c r="AH51" i="240" s="1"/>
  <c r="AC51" i="240"/>
  <c r="V51" i="240"/>
  <c r="R51" i="240"/>
  <c r="O51" i="240"/>
  <c r="M51" i="240"/>
  <c r="BE50" i="240"/>
  <c r="BA50" i="240"/>
  <c r="BB50" i="240" s="1"/>
  <c r="AX50" i="240"/>
  <c r="AT50" i="240"/>
  <c r="BL50" i="240" s="1"/>
  <c r="AQ50" i="240"/>
  <c r="AM50" i="240"/>
  <c r="AO50" i="240" s="1"/>
  <c r="AJ50" i="240"/>
  <c r="AF50" i="240"/>
  <c r="AH50" i="240" s="1"/>
  <c r="AC50" i="240"/>
  <c r="V50" i="240"/>
  <c r="R50" i="240"/>
  <c r="O50" i="240"/>
  <c r="K50" i="240"/>
  <c r="M50" i="240" s="1"/>
  <c r="K89" i="240"/>
  <c r="L89" i="240" s="1"/>
  <c r="O89" i="240"/>
  <c r="R89" i="240"/>
  <c r="S89" i="240" s="1"/>
  <c r="V89" i="240"/>
  <c r="AC89" i="240"/>
  <c r="AF89" i="240"/>
  <c r="AG89" i="240" s="1"/>
  <c r="AJ89" i="240"/>
  <c r="AM89" i="240"/>
  <c r="AN89" i="240" s="1"/>
  <c r="AQ89" i="240"/>
  <c r="AT89" i="240"/>
  <c r="AX89" i="240"/>
  <c r="BA89" i="240"/>
  <c r="BB89" i="240" s="1"/>
  <c r="BE89" i="240"/>
  <c r="K90" i="240"/>
  <c r="L90" i="240" s="1"/>
  <c r="O90" i="240"/>
  <c r="R90" i="240"/>
  <c r="V90" i="240"/>
  <c r="AC90" i="240"/>
  <c r="AF90" i="240"/>
  <c r="AG90" i="240" s="1"/>
  <c r="AJ90" i="240"/>
  <c r="AM90" i="240"/>
  <c r="AQ90" i="240"/>
  <c r="AT90" i="240"/>
  <c r="AU90" i="240" s="1"/>
  <c r="AX90" i="240"/>
  <c r="BA90" i="240"/>
  <c r="BE90" i="240"/>
  <c r="K91" i="240"/>
  <c r="L91" i="240" s="1"/>
  <c r="O91" i="240"/>
  <c r="R91" i="240"/>
  <c r="S91" i="240" s="1"/>
  <c r="V91" i="240"/>
  <c r="AC91" i="240"/>
  <c r="AF91" i="240"/>
  <c r="AG91" i="240" s="1"/>
  <c r="AJ91" i="240"/>
  <c r="AM91" i="240"/>
  <c r="AN91" i="240" s="1"/>
  <c r="AQ91" i="240"/>
  <c r="AT91" i="240"/>
  <c r="AV91" i="240" s="1"/>
  <c r="AX91" i="240"/>
  <c r="BA91" i="240"/>
  <c r="BE91" i="240"/>
  <c r="K92" i="240"/>
  <c r="O92" i="240"/>
  <c r="R92" i="240"/>
  <c r="V92" i="240"/>
  <c r="AC92" i="240"/>
  <c r="AF92" i="240"/>
  <c r="AH92" i="240" s="1"/>
  <c r="AJ92" i="240"/>
  <c r="AM92" i="240"/>
  <c r="AO92" i="240" s="1"/>
  <c r="AQ92" i="240"/>
  <c r="AT92" i="240"/>
  <c r="AX92" i="240"/>
  <c r="BA92" i="240"/>
  <c r="BE92" i="240"/>
  <c r="K93" i="240"/>
  <c r="O93" i="240"/>
  <c r="R93" i="240"/>
  <c r="S93" i="240" s="1"/>
  <c r="V93" i="240"/>
  <c r="AC93" i="240"/>
  <c r="AF93" i="240"/>
  <c r="AG93" i="240" s="1"/>
  <c r="AJ93" i="240"/>
  <c r="AM93" i="240"/>
  <c r="AQ93" i="240"/>
  <c r="AT93" i="240"/>
  <c r="AX93" i="240"/>
  <c r="BA93" i="240"/>
  <c r="BE93" i="240"/>
  <c r="K94" i="240"/>
  <c r="O94" i="240"/>
  <c r="R94" i="240"/>
  <c r="T94" i="240" s="1"/>
  <c r="V94" i="240"/>
  <c r="AC94" i="240"/>
  <c r="AF94" i="240"/>
  <c r="AJ94" i="240"/>
  <c r="AM94" i="240"/>
  <c r="AO94" i="240" s="1"/>
  <c r="AQ94" i="240"/>
  <c r="AT94" i="240"/>
  <c r="AU94" i="240" s="1"/>
  <c r="AX94" i="240"/>
  <c r="BA94" i="240"/>
  <c r="BE94" i="240"/>
  <c r="K95" i="240"/>
  <c r="O95" i="240"/>
  <c r="R95" i="240"/>
  <c r="T95" i="240" s="1"/>
  <c r="V95" i="240"/>
  <c r="AC95" i="240"/>
  <c r="AF95" i="240"/>
  <c r="AG95" i="240" s="1"/>
  <c r="AJ95" i="240"/>
  <c r="AM95" i="240"/>
  <c r="AO95" i="240" s="1"/>
  <c r="AQ95" i="240"/>
  <c r="AT95" i="240"/>
  <c r="AU95" i="240" s="1"/>
  <c r="AX95" i="240"/>
  <c r="BA95" i="240"/>
  <c r="BB95" i="240" s="1"/>
  <c r="BE95" i="240"/>
  <c r="K96" i="240"/>
  <c r="M96" i="240" s="1"/>
  <c r="O96" i="240"/>
  <c r="R96" i="240"/>
  <c r="BH96" i="240" s="1"/>
  <c r="V96" i="240"/>
  <c r="AC96" i="240"/>
  <c r="AF96" i="240"/>
  <c r="AH96" i="240" s="1"/>
  <c r="AJ96" i="240"/>
  <c r="AM96" i="240"/>
  <c r="AN96" i="240" s="1"/>
  <c r="AQ96" i="240"/>
  <c r="AT96" i="240"/>
  <c r="AU96" i="240" s="1"/>
  <c r="AX96" i="240"/>
  <c r="BA96" i="240"/>
  <c r="BC96" i="240" s="1"/>
  <c r="BE96" i="240"/>
  <c r="K97" i="240"/>
  <c r="O97" i="240"/>
  <c r="R97" i="240"/>
  <c r="S97" i="240" s="1"/>
  <c r="V97" i="240"/>
  <c r="AC97" i="240"/>
  <c r="AF97" i="240"/>
  <c r="BJ97" i="240" s="1"/>
  <c r="AJ97" i="240"/>
  <c r="AM97" i="240"/>
  <c r="AQ97" i="240"/>
  <c r="AT97" i="240"/>
  <c r="AU97" i="240" s="1"/>
  <c r="AX97" i="240"/>
  <c r="BA97" i="240"/>
  <c r="BE97" i="240"/>
  <c r="K98" i="240"/>
  <c r="M98" i="240" s="1"/>
  <c r="O98" i="240"/>
  <c r="R98" i="240"/>
  <c r="T98" i="240" s="1"/>
  <c r="V98" i="240"/>
  <c r="AC98" i="240"/>
  <c r="AF98" i="240"/>
  <c r="AH98" i="240" s="1"/>
  <c r="AJ98" i="240"/>
  <c r="AM98" i="240"/>
  <c r="AO98" i="240" s="1"/>
  <c r="AQ98" i="240"/>
  <c r="AT98" i="240"/>
  <c r="AX98" i="240"/>
  <c r="BA98" i="240"/>
  <c r="BC98" i="240" s="1"/>
  <c r="BE98" i="240"/>
  <c r="K99" i="240"/>
  <c r="M99" i="240" s="1"/>
  <c r="O99" i="240"/>
  <c r="R99" i="240"/>
  <c r="S99" i="240" s="1"/>
  <c r="V99" i="240"/>
  <c r="AC99" i="240"/>
  <c r="AF99" i="240"/>
  <c r="AH99" i="240" s="1"/>
  <c r="AJ99" i="240"/>
  <c r="AM99" i="240"/>
  <c r="AN99" i="240" s="1"/>
  <c r="AQ99" i="240"/>
  <c r="AT99" i="240"/>
  <c r="AU99" i="240" s="1"/>
  <c r="AX99" i="240"/>
  <c r="BA99" i="240"/>
  <c r="BC99" i="240" s="1"/>
  <c r="BE99" i="240"/>
  <c r="K100" i="240"/>
  <c r="M100" i="240" s="1"/>
  <c r="O100" i="240"/>
  <c r="R100" i="240"/>
  <c r="S100" i="240" s="1"/>
  <c r="V100" i="240"/>
  <c r="AC100" i="240"/>
  <c r="AF100" i="240"/>
  <c r="BJ100" i="240" s="1"/>
  <c r="AJ100" i="240"/>
  <c r="AM100" i="240"/>
  <c r="AQ100" i="240"/>
  <c r="AT100" i="240"/>
  <c r="AV100" i="240" s="1"/>
  <c r="AX100" i="240"/>
  <c r="BA100" i="240"/>
  <c r="BE100" i="240"/>
  <c r="K101" i="240"/>
  <c r="O101" i="240"/>
  <c r="R101" i="240"/>
  <c r="S101" i="240" s="1"/>
  <c r="V101" i="240"/>
  <c r="AC101" i="240"/>
  <c r="AF101" i="240"/>
  <c r="AG101" i="240" s="1"/>
  <c r="AJ101" i="240"/>
  <c r="AM101" i="240"/>
  <c r="AN101" i="240" s="1"/>
  <c r="AQ101" i="240"/>
  <c r="AT101" i="240"/>
  <c r="AU101" i="240" s="1"/>
  <c r="AX101" i="240"/>
  <c r="BA101" i="240"/>
  <c r="BE101" i="240"/>
  <c r="K102" i="240"/>
  <c r="M102" i="240" s="1"/>
  <c r="O102" i="240"/>
  <c r="R102" i="240"/>
  <c r="V102" i="240"/>
  <c r="AC102" i="240"/>
  <c r="AF102" i="240"/>
  <c r="AH102" i="240" s="1"/>
  <c r="AJ102" i="240"/>
  <c r="AM102" i="240"/>
  <c r="AQ102" i="240"/>
  <c r="AT102" i="240"/>
  <c r="AV102" i="240" s="1"/>
  <c r="AX102" i="240"/>
  <c r="BA102" i="240"/>
  <c r="BE102" i="240"/>
  <c r="K103" i="240"/>
  <c r="L103" i="240" s="1"/>
  <c r="O103" i="240"/>
  <c r="R103" i="240"/>
  <c r="S103" i="240" s="1"/>
  <c r="V103" i="240"/>
  <c r="AC103" i="240"/>
  <c r="AF103" i="240"/>
  <c r="AG103" i="240" s="1"/>
  <c r="AJ103" i="240"/>
  <c r="AM103" i="240"/>
  <c r="AN103" i="240" s="1"/>
  <c r="AQ103" i="240"/>
  <c r="AT103" i="240"/>
  <c r="AV103" i="240" s="1"/>
  <c r="AX103" i="240"/>
  <c r="BA103" i="240"/>
  <c r="BE103" i="240"/>
  <c r="K104" i="240"/>
  <c r="O104" i="240"/>
  <c r="R104" i="240"/>
  <c r="T104" i="240" s="1"/>
  <c r="V104" i="240"/>
  <c r="AC104" i="240"/>
  <c r="AF104" i="240"/>
  <c r="AG104" i="240" s="1"/>
  <c r="AJ104" i="240"/>
  <c r="AM104" i="240"/>
  <c r="AO104" i="240" s="1"/>
  <c r="AQ104" i="240"/>
  <c r="AT104" i="240"/>
  <c r="AU104" i="240" s="1"/>
  <c r="AX104" i="240"/>
  <c r="BA104" i="240"/>
  <c r="BB104" i="240" s="1"/>
  <c r="BE104" i="240"/>
  <c r="K105" i="240"/>
  <c r="L105" i="240" s="1"/>
  <c r="O105" i="240"/>
  <c r="R105" i="240"/>
  <c r="S105" i="240" s="1"/>
  <c r="V105" i="240"/>
  <c r="AC105" i="240"/>
  <c r="AF105" i="240"/>
  <c r="AG105" i="240" s="1"/>
  <c r="AJ105" i="240"/>
  <c r="AM105" i="240"/>
  <c r="AQ105" i="240"/>
  <c r="AT105" i="240"/>
  <c r="AX105" i="240"/>
  <c r="BA105" i="240"/>
  <c r="BB105" i="240" s="1"/>
  <c r="BE105" i="240"/>
  <c r="K106" i="240"/>
  <c r="O106" i="240"/>
  <c r="R106" i="240"/>
  <c r="S106" i="240" s="1"/>
  <c r="V106" i="240"/>
  <c r="AC106" i="240"/>
  <c r="AF106" i="240"/>
  <c r="AJ106" i="240"/>
  <c r="AM106" i="240"/>
  <c r="AQ106" i="240"/>
  <c r="AT106" i="240"/>
  <c r="AV106" i="240" s="1"/>
  <c r="AX106" i="240"/>
  <c r="BA106" i="240"/>
  <c r="BE106" i="240"/>
  <c r="K107" i="240"/>
  <c r="L107" i="240" s="1"/>
  <c r="O107" i="240"/>
  <c r="R107" i="240"/>
  <c r="T107" i="240" s="1"/>
  <c r="V107" i="240"/>
  <c r="AC107" i="240"/>
  <c r="AF107" i="240"/>
  <c r="AH107" i="240" s="1"/>
  <c r="AJ107" i="240"/>
  <c r="AM107" i="240"/>
  <c r="AO107" i="240" s="1"/>
  <c r="AQ107" i="240"/>
  <c r="AT107" i="240"/>
  <c r="AX107" i="240"/>
  <c r="BA107" i="240"/>
  <c r="BE107" i="240"/>
  <c r="K108" i="240"/>
  <c r="M108" i="240" s="1"/>
  <c r="O108" i="240"/>
  <c r="R108" i="240"/>
  <c r="S108" i="240" s="1"/>
  <c r="V108" i="240"/>
  <c r="AC108" i="240"/>
  <c r="AF108" i="240"/>
  <c r="AH108" i="240" s="1"/>
  <c r="AJ108" i="240"/>
  <c r="AM108" i="240"/>
  <c r="AN108" i="240" s="1"/>
  <c r="AQ108" i="240"/>
  <c r="AT108" i="240"/>
  <c r="AV108" i="240" s="1"/>
  <c r="AX108" i="240"/>
  <c r="BA108" i="240"/>
  <c r="BC108" i="240" s="1"/>
  <c r="BE108" i="240"/>
  <c r="K109" i="240"/>
  <c r="BG109" i="240" s="1"/>
  <c r="O109" i="240"/>
  <c r="R109" i="240"/>
  <c r="S109" i="240" s="1"/>
  <c r="V109" i="240"/>
  <c r="AC109" i="240"/>
  <c r="AF109" i="240"/>
  <c r="AJ109" i="240"/>
  <c r="AM109" i="240"/>
  <c r="AN109" i="240" s="1"/>
  <c r="AQ109" i="240"/>
  <c r="AT109" i="240"/>
  <c r="AX109" i="240"/>
  <c r="BA109" i="240"/>
  <c r="BE109" i="240"/>
  <c r="K110" i="240"/>
  <c r="O110" i="240"/>
  <c r="R110" i="240"/>
  <c r="T110" i="240" s="1"/>
  <c r="V110" i="240"/>
  <c r="AC110" i="240"/>
  <c r="AF110" i="240"/>
  <c r="AG110" i="240" s="1"/>
  <c r="AJ110" i="240"/>
  <c r="AM110" i="240"/>
  <c r="AO110" i="240" s="1"/>
  <c r="AQ110" i="240"/>
  <c r="AT110" i="240"/>
  <c r="AX110" i="240"/>
  <c r="BA110" i="240"/>
  <c r="BE110" i="240"/>
  <c r="K111" i="240"/>
  <c r="M111" i="240" s="1"/>
  <c r="O111" i="240"/>
  <c r="R111" i="240"/>
  <c r="T111" i="240" s="1"/>
  <c r="V111" i="240"/>
  <c r="AC111" i="240"/>
  <c r="AF111" i="240"/>
  <c r="AH111" i="240" s="1"/>
  <c r="AJ111" i="240"/>
  <c r="AM111" i="240"/>
  <c r="AQ111" i="240"/>
  <c r="AT111" i="240"/>
  <c r="AX111" i="240"/>
  <c r="BA111" i="240"/>
  <c r="BC111" i="240" s="1"/>
  <c r="BE111" i="240"/>
  <c r="K112" i="240"/>
  <c r="L112" i="240" s="1"/>
  <c r="O112" i="240"/>
  <c r="R112" i="240"/>
  <c r="S112" i="240" s="1"/>
  <c r="V112" i="240"/>
  <c r="AC112" i="240"/>
  <c r="AF112" i="240"/>
  <c r="BJ112" i="240" s="1"/>
  <c r="AJ112" i="240"/>
  <c r="AM112" i="240"/>
  <c r="AO112" i="240" s="1"/>
  <c r="AQ112" i="240"/>
  <c r="AT112" i="240"/>
  <c r="AV112" i="240" s="1"/>
  <c r="AX112" i="240"/>
  <c r="BA112" i="240"/>
  <c r="BE112" i="240"/>
  <c r="K113" i="240"/>
  <c r="L113" i="240" s="1"/>
  <c r="O113" i="240"/>
  <c r="R113" i="240"/>
  <c r="V113" i="240"/>
  <c r="AC113" i="240"/>
  <c r="AF113" i="240"/>
  <c r="AG113" i="240" s="1"/>
  <c r="AJ113" i="240"/>
  <c r="AM113" i="240"/>
  <c r="AQ113" i="240"/>
  <c r="AT113" i="240"/>
  <c r="AX113" i="240"/>
  <c r="BA113" i="240"/>
  <c r="BB113" i="240" s="1"/>
  <c r="BE113" i="240"/>
  <c r="K114" i="240"/>
  <c r="M114" i="240" s="1"/>
  <c r="O114" i="240"/>
  <c r="R114" i="240"/>
  <c r="V114" i="240"/>
  <c r="AC114" i="240"/>
  <c r="AF114" i="240"/>
  <c r="AH114" i="240" s="1"/>
  <c r="AJ114" i="240"/>
  <c r="AM114" i="240"/>
  <c r="AQ114" i="240"/>
  <c r="AT114" i="240"/>
  <c r="AU114" i="240" s="1"/>
  <c r="AX114" i="240"/>
  <c r="BA114" i="240"/>
  <c r="BE114" i="240"/>
  <c r="K115" i="240"/>
  <c r="M115" i="240" s="1"/>
  <c r="O115" i="240"/>
  <c r="R115" i="240"/>
  <c r="S115" i="240" s="1"/>
  <c r="V115" i="240"/>
  <c r="AC115" i="240"/>
  <c r="AF115" i="240"/>
  <c r="AH115" i="240" s="1"/>
  <c r="AJ115" i="240"/>
  <c r="AM115" i="240"/>
  <c r="AN115" i="240" s="1"/>
  <c r="AQ115" i="240"/>
  <c r="AT115" i="240"/>
  <c r="AV115" i="240" s="1"/>
  <c r="AX115" i="240"/>
  <c r="BA115" i="240"/>
  <c r="BC115" i="240" s="1"/>
  <c r="BE115" i="240"/>
  <c r="K116" i="240"/>
  <c r="BG116" i="240" s="1"/>
  <c r="O116" i="240"/>
  <c r="R116" i="240"/>
  <c r="T116" i="240" s="1"/>
  <c r="V116" i="240"/>
  <c r="AC116" i="240"/>
  <c r="AF116" i="240"/>
  <c r="BJ116" i="240" s="1"/>
  <c r="AJ116" i="240"/>
  <c r="AM116" i="240"/>
  <c r="AO116" i="240" s="1"/>
  <c r="AQ116" i="240"/>
  <c r="AT116" i="240"/>
  <c r="AU116" i="240" s="1"/>
  <c r="AX116" i="240"/>
  <c r="BA116" i="240"/>
  <c r="BC116" i="240" s="1"/>
  <c r="BE116" i="240"/>
  <c r="K117" i="240"/>
  <c r="BG117" i="240" s="1"/>
  <c r="O117" i="240"/>
  <c r="R117" i="240"/>
  <c r="T117" i="240" s="1"/>
  <c r="V117" i="240"/>
  <c r="AC117" i="240"/>
  <c r="AF117" i="240"/>
  <c r="BJ117" i="240" s="1"/>
  <c r="AJ117" i="240"/>
  <c r="AM117" i="240"/>
  <c r="AQ117" i="240"/>
  <c r="AT117" i="240"/>
  <c r="AU117" i="240" s="1"/>
  <c r="AX117" i="240"/>
  <c r="BA117" i="240"/>
  <c r="BM117" i="240" s="1"/>
  <c r="BE117" i="240"/>
  <c r="K118" i="240"/>
  <c r="O118" i="240"/>
  <c r="R118" i="240"/>
  <c r="S118" i="240" s="1"/>
  <c r="V118" i="240"/>
  <c r="AC118" i="240"/>
  <c r="AF118" i="240"/>
  <c r="AJ118" i="240"/>
  <c r="AM118" i="240"/>
  <c r="AO118" i="240" s="1"/>
  <c r="AQ118" i="240"/>
  <c r="AT118" i="240"/>
  <c r="AV118" i="240" s="1"/>
  <c r="AX118" i="240"/>
  <c r="BA118" i="240"/>
  <c r="BE118" i="240"/>
  <c r="K119" i="240"/>
  <c r="BG119" i="240" s="1"/>
  <c r="O119" i="240"/>
  <c r="R119" i="240"/>
  <c r="T119" i="240" s="1"/>
  <c r="V119" i="240"/>
  <c r="AC119" i="240"/>
  <c r="AF119" i="240"/>
  <c r="AJ119" i="240"/>
  <c r="AM119" i="240"/>
  <c r="AO119" i="240" s="1"/>
  <c r="AQ119" i="240"/>
  <c r="AT119" i="240"/>
  <c r="AX119" i="240"/>
  <c r="BA119" i="240"/>
  <c r="BC119" i="240" s="1"/>
  <c r="BE119" i="240"/>
  <c r="K120" i="240"/>
  <c r="M120" i="240" s="1"/>
  <c r="O120" i="240"/>
  <c r="R120" i="240"/>
  <c r="S120" i="240" s="1"/>
  <c r="V120" i="240"/>
  <c r="AC120" i="240"/>
  <c r="AF120" i="240"/>
  <c r="BJ120" i="240" s="1"/>
  <c r="AJ120" i="240"/>
  <c r="AM120" i="240"/>
  <c r="AN120" i="240" s="1"/>
  <c r="AQ120" i="240"/>
  <c r="AT120" i="240"/>
  <c r="AV120" i="240" s="1"/>
  <c r="AX120" i="240"/>
  <c r="BA120" i="240"/>
  <c r="BM120" i="240" s="1"/>
  <c r="BE120" i="240"/>
  <c r="K121" i="240"/>
  <c r="M121" i="240" s="1"/>
  <c r="O121" i="240"/>
  <c r="R121" i="240"/>
  <c r="S121" i="240" s="1"/>
  <c r="V121" i="240"/>
  <c r="AC121" i="240"/>
  <c r="AF121" i="240"/>
  <c r="AG121" i="240" s="1"/>
  <c r="AJ121" i="240"/>
  <c r="AM121" i="240"/>
  <c r="AN121" i="240" s="1"/>
  <c r="AQ121" i="240"/>
  <c r="AT121" i="240"/>
  <c r="AX121" i="240"/>
  <c r="BA121" i="240"/>
  <c r="BC121" i="240" s="1"/>
  <c r="BE121" i="240"/>
  <c r="K122" i="240"/>
  <c r="M122" i="240" s="1"/>
  <c r="O122" i="240"/>
  <c r="R122" i="240"/>
  <c r="T122" i="240" s="1"/>
  <c r="V122" i="240"/>
  <c r="AC122" i="240"/>
  <c r="AF122" i="240"/>
  <c r="AG122" i="240" s="1"/>
  <c r="AJ122" i="240"/>
  <c r="AM122" i="240"/>
  <c r="AO122" i="240" s="1"/>
  <c r="AQ122" i="240"/>
  <c r="AT122" i="240"/>
  <c r="AX122" i="240"/>
  <c r="BA122" i="240"/>
  <c r="BE122" i="240"/>
  <c r="K123" i="240"/>
  <c r="M123" i="240" s="1"/>
  <c r="O123" i="240"/>
  <c r="R123" i="240"/>
  <c r="T123" i="240" s="1"/>
  <c r="V123" i="240"/>
  <c r="AC123" i="240"/>
  <c r="AF123" i="240"/>
  <c r="AH123" i="240" s="1"/>
  <c r="AJ123" i="240"/>
  <c r="AM123" i="240"/>
  <c r="AN123" i="240" s="1"/>
  <c r="AQ123" i="240"/>
  <c r="AT123" i="240"/>
  <c r="AU123" i="240" s="1"/>
  <c r="AX123" i="240"/>
  <c r="BA123" i="240"/>
  <c r="BC123" i="240" s="1"/>
  <c r="BE123" i="240"/>
  <c r="M124" i="240"/>
  <c r="O124" i="240"/>
  <c r="R124" i="240"/>
  <c r="S124" i="240" s="1"/>
  <c r="V124" i="240"/>
  <c r="AC124" i="240"/>
  <c r="AF124" i="240"/>
  <c r="AG124" i="240" s="1"/>
  <c r="AJ124" i="240"/>
  <c r="AM124" i="240"/>
  <c r="AN124" i="240" s="1"/>
  <c r="AQ124" i="240"/>
  <c r="AT124" i="240"/>
  <c r="AV124" i="240" s="1"/>
  <c r="AX124" i="240"/>
  <c r="BA124" i="240"/>
  <c r="BB124" i="240" s="1"/>
  <c r="BE124" i="240"/>
  <c r="K125" i="240"/>
  <c r="O125" i="240"/>
  <c r="R125" i="240"/>
  <c r="S125" i="240" s="1"/>
  <c r="V125" i="240"/>
  <c r="AC125" i="240"/>
  <c r="AF125" i="240"/>
  <c r="BJ125" i="240" s="1"/>
  <c r="AJ125" i="240"/>
  <c r="AM125" i="240"/>
  <c r="AN125" i="240" s="1"/>
  <c r="AQ125" i="240"/>
  <c r="AT125" i="240"/>
  <c r="AU125" i="240" s="1"/>
  <c r="AX125" i="240"/>
  <c r="BA125" i="240"/>
  <c r="BE125" i="240"/>
  <c r="K126" i="240"/>
  <c r="L126" i="240" s="1"/>
  <c r="O126" i="240"/>
  <c r="R126" i="240"/>
  <c r="T126" i="240" s="1"/>
  <c r="V126" i="240"/>
  <c r="AC126" i="240"/>
  <c r="AF126" i="240"/>
  <c r="AG126" i="240" s="1"/>
  <c r="AJ126" i="240"/>
  <c r="AM126" i="240"/>
  <c r="AQ126" i="240"/>
  <c r="AT126" i="240"/>
  <c r="AU126" i="240" s="1"/>
  <c r="AX126" i="240"/>
  <c r="BA126" i="240"/>
  <c r="BE126" i="240"/>
  <c r="K127" i="240"/>
  <c r="L127" i="240" s="1"/>
  <c r="O127" i="240"/>
  <c r="R127" i="240"/>
  <c r="V127" i="240"/>
  <c r="AC127" i="240"/>
  <c r="AF127" i="240"/>
  <c r="AG127" i="240" s="1"/>
  <c r="AJ127" i="240"/>
  <c r="AM127" i="240"/>
  <c r="AN127" i="240" s="1"/>
  <c r="AQ127" i="240"/>
  <c r="AT127" i="240"/>
  <c r="AU127" i="240" s="1"/>
  <c r="AX127" i="240"/>
  <c r="BA127" i="240"/>
  <c r="BB127" i="240" s="1"/>
  <c r="BE127" i="240"/>
  <c r="BE166" i="240"/>
  <c r="BA166" i="240"/>
  <c r="BC166" i="240" s="1"/>
  <c r="AX166" i="240"/>
  <c r="AT166" i="240"/>
  <c r="BL166" i="240" s="1"/>
  <c r="AQ166" i="240"/>
  <c r="AM166" i="240"/>
  <c r="AO166" i="240" s="1"/>
  <c r="AJ166" i="240"/>
  <c r="AF166" i="240"/>
  <c r="AH166" i="240" s="1"/>
  <c r="AC166" i="240"/>
  <c r="V166" i="240"/>
  <c r="R166" i="240"/>
  <c r="T166" i="240" s="1"/>
  <c r="O166" i="240"/>
  <c r="K166" i="240"/>
  <c r="BE165" i="240"/>
  <c r="BA165" i="240"/>
  <c r="AX165" i="240"/>
  <c r="AT165" i="240"/>
  <c r="AQ165" i="240"/>
  <c r="AM165" i="240"/>
  <c r="AN165" i="240" s="1"/>
  <c r="AJ165" i="240"/>
  <c r="AF165" i="240"/>
  <c r="AG165" i="240" s="1"/>
  <c r="AC165" i="240"/>
  <c r="V165" i="240"/>
  <c r="R165" i="240"/>
  <c r="T165" i="240" s="1"/>
  <c r="O165" i="240"/>
  <c r="K165" i="240"/>
  <c r="L165" i="240" s="1"/>
  <c r="BE164" i="240"/>
  <c r="BA164" i="240"/>
  <c r="AX164" i="240"/>
  <c r="AT164" i="240"/>
  <c r="AV164" i="240" s="1"/>
  <c r="AQ164" i="240"/>
  <c r="AM164" i="240"/>
  <c r="AJ164" i="240"/>
  <c r="AF164" i="240"/>
  <c r="AC164" i="240"/>
  <c r="V164" i="240"/>
  <c r="R164" i="240"/>
  <c r="BH164" i="240" s="1"/>
  <c r="O164" i="240"/>
  <c r="K164" i="240"/>
  <c r="BE163" i="240"/>
  <c r="BA163" i="240"/>
  <c r="BC163" i="240" s="1"/>
  <c r="AX163" i="240"/>
  <c r="AT163" i="240"/>
  <c r="AV163" i="240" s="1"/>
  <c r="AQ163" i="240"/>
  <c r="AM163" i="240"/>
  <c r="AO163" i="240" s="1"/>
  <c r="AJ163" i="240"/>
  <c r="AF163" i="240"/>
  <c r="AH163" i="240" s="1"/>
  <c r="AC163" i="240"/>
  <c r="V163" i="240"/>
  <c r="R163" i="240"/>
  <c r="S163" i="240" s="1"/>
  <c r="O163" i="240"/>
  <c r="K163" i="240"/>
  <c r="M163" i="240" s="1"/>
  <c r="BE162" i="240"/>
  <c r="BA162" i="240"/>
  <c r="AX162" i="240"/>
  <c r="AT162" i="240"/>
  <c r="AV162" i="240" s="1"/>
  <c r="AQ162" i="240"/>
  <c r="AM162" i="240"/>
  <c r="AO162" i="240" s="1"/>
  <c r="AJ162" i="240"/>
  <c r="AF162" i="240"/>
  <c r="AC162" i="240"/>
  <c r="V162" i="240"/>
  <c r="R162" i="240"/>
  <c r="T162" i="240" s="1"/>
  <c r="O162" i="240"/>
  <c r="K162" i="240"/>
  <c r="BE161" i="240"/>
  <c r="BA161" i="240"/>
  <c r="AX161" i="240"/>
  <c r="AT161" i="240"/>
  <c r="AV161" i="240" s="1"/>
  <c r="AQ161" i="240"/>
  <c r="AM161" i="240"/>
  <c r="AN161" i="240" s="1"/>
  <c r="AJ161" i="240"/>
  <c r="AF161" i="240"/>
  <c r="AC161" i="240"/>
  <c r="V161" i="240"/>
  <c r="R161" i="240"/>
  <c r="O161" i="240"/>
  <c r="K161" i="240"/>
  <c r="BE160" i="240"/>
  <c r="BA160" i="240"/>
  <c r="AX160" i="240"/>
  <c r="AT160" i="240"/>
  <c r="AQ160" i="240"/>
  <c r="AM160" i="240"/>
  <c r="AJ160" i="240"/>
  <c r="AF160" i="240"/>
  <c r="BJ160" i="240" s="1"/>
  <c r="AC160" i="240"/>
  <c r="V160" i="240"/>
  <c r="R160" i="240"/>
  <c r="O160" i="240"/>
  <c r="K160" i="240"/>
  <c r="BE159" i="240"/>
  <c r="BA159" i="240"/>
  <c r="BC159" i="240" s="1"/>
  <c r="AX159" i="240"/>
  <c r="AT159" i="240"/>
  <c r="AV159" i="240" s="1"/>
  <c r="AQ159" i="240"/>
  <c r="AM159" i="240"/>
  <c r="AO159" i="240" s="1"/>
  <c r="AJ159" i="240"/>
  <c r="AF159" i="240"/>
  <c r="AC159" i="240"/>
  <c r="V159" i="240"/>
  <c r="R159" i="240"/>
  <c r="T159" i="240" s="1"/>
  <c r="O159" i="240"/>
  <c r="K159" i="240"/>
  <c r="M159" i="240" s="1"/>
  <c r="BE158" i="240"/>
  <c r="BA158" i="240"/>
  <c r="BC158" i="240" s="1"/>
  <c r="AX158" i="240"/>
  <c r="AT158" i="240"/>
  <c r="AV158" i="240" s="1"/>
  <c r="AQ158" i="240"/>
  <c r="AM158" i="240"/>
  <c r="AJ158" i="240"/>
  <c r="AF158" i="240"/>
  <c r="AH158" i="240" s="1"/>
  <c r="AC158" i="240"/>
  <c r="V158" i="240"/>
  <c r="R158" i="240"/>
  <c r="O158" i="240"/>
  <c r="K158" i="240"/>
  <c r="M158" i="240" s="1"/>
  <c r="BE157" i="240"/>
  <c r="BA157" i="240"/>
  <c r="BC157" i="240" s="1"/>
  <c r="AX157" i="240"/>
  <c r="AT157" i="240"/>
  <c r="AQ157" i="240"/>
  <c r="AM157" i="240"/>
  <c r="AO157" i="240" s="1"/>
  <c r="AJ157" i="240"/>
  <c r="AF157" i="240"/>
  <c r="AG157" i="240" s="1"/>
  <c r="AC157" i="240"/>
  <c r="V157" i="240"/>
  <c r="R157" i="240"/>
  <c r="BH157" i="240" s="1"/>
  <c r="O157" i="240"/>
  <c r="K157" i="240"/>
  <c r="BE156" i="240"/>
  <c r="BA156" i="240"/>
  <c r="AX156" i="240"/>
  <c r="AT156" i="240"/>
  <c r="AQ156" i="240"/>
  <c r="AM156" i="240"/>
  <c r="AO156" i="240" s="1"/>
  <c r="AJ156" i="240"/>
  <c r="AF156" i="240"/>
  <c r="BJ156" i="240" s="1"/>
  <c r="AC156" i="240"/>
  <c r="V156" i="240"/>
  <c r="R156" i="240"/>
  <c r="BH156" i="240" s="1"/>
  <c r="O156" i="240"/>
  <c r="K156" i="240"/>
  <c r="BG156" i="240" s="1"/>
  <c r="BE155" i="240"/>
  <c r="BA155" i="240"/>
  <c r="BM155" i="240" s="1"/>
  <c r="AX155" i="240"/>
  <c r="AT155" i="240"/>
  <c r="AV155" i="240" s="1"/>
  <c r="AQ155" i="240"/>
  <c r="AM155" i="240"/>
  <c r="AO155" i="240" s="1"/>
  <c r="AJ155" i="240"/>
  <c r="AF155" i="240"/>
  <c r="AC155" i="240"/>
  <c r="V155" i="240"/>
  <c r="R155" i="240"/>
  <c r="T155" i="240" s="1"/>
  <c r="O155" i="240"/>
  <c r="K155" i="240"/>
  <c r="BG155" i="240" s="1"/>
  <c r="BE154" i="240"/>
  <c r="BA154" i="240"/>
  <c r="BC154" i="240" s="1"/>
  <c r="AX154" i="240"/>
  <c r="AT154" i="240"/>
  <c r="AV154" i="240" s="1"/>
  <c r="AQ154" i="240"/>
  <c r="AM154" i="240"/>
  <c r="AO154" i="240" s="1"/>
  <c r="AJ154" i="240"/>
  <c r="AF154" i="240"/>
  <c r="AH154" i="240" s="1"/>
  <c r="AC154" i="240"/>
  <c r="V154" i="240"/>
  <c r="R154" i="240"/>
  <c r="T154" i="240" s="1"/>
  <c r="O154" i="240"/>
  <c r="K154" i="240"/>
  <c r="M154" i="240" s="1"/>
  <c r="BE153" i="240"/>
  <c r="BA153" i="240"/>
  <c r="BB153" i="240" s="1"/>
  <c r="AX153" i="240"/>
  <c r="AT153" i="240"/>
  <c r="AQ153" i="240"/>
  <c r="AM153" i="240"/>
  <c r="AJ153" i="240"/>
  <c r="AF153" i="240"/>
  <c r="AG153" i="240" s="1"/>
  <c r="AC153" i="240"/>
  <c r="V153" i="240"/>
  <c r="R153" i="240"/>
  <c r="T153" i="240" s="1"/>
  <c r="O153" i="240"/>
  <c r="K153" i="240"/>
  <c r="L153" i="240" s="1"/>
  <c r="BE152" i="240"/>
  <c r="BA152" i="240"/>
  <c r="AX152" i="240"/>
  <c r="AT152" i="240"/>
  <c r="AQ152" i="240"/>
  <c r="AM152" i="240"/>
  <c r="AJ152" i="240"/>
  <c r="AF152" i="240"/>
  <c r="AC152" i="240"/>
  <c r="V152" i="240"/>
  <c r="R152" i="240"/>
  <c r="O152" i="240"/>
  <c r="K152" i="240"/>
  <c r="BE151" i="240"/>
  <c r="BA151" i="240"/>
  <c r="BC151" i="240" s="1"/>
  <c r="AX151" i="240"/>
  <c r="AT151" i="240"/>
  <c r="AV151" i="240" s="1"/>
  <c r="AQ151" i="240"/>
  <c r="AM151" i="240"/>
  <c r="AJ151" i="240"/>
  <c r="AF151" i="240"/>
  <c r="AH151" i="240" s="1"/>
  <c r="AC151" i="240"/>
  <c r="V151" i="240"/>
  <c r="R151" i="240"/>
  <c r="O151" i="240"/>
  <c r="K151" i="240"/>
  <c r="BE150" i="240"/>
  <c r="BA150" i="240"/>
  <c r="AX150" i="240"/>
  <c r="AT150" i="240"/>
  <c r="AV150" i="240" s="1"/>
  <c r="AQ150" i="240"/>
  <c r="AM150" i="240"/>
  <c r="AO150" i="240" s="1"/>
  <c r="AJ150" i="240"/>
  <c r="AF150" i="240"/>
  <c r="AC150" i="240"/>
  <c r="V150" i="240"/>
  <c r="R150" i="240"/>
  <c r="T150" i="240" s="1"/>
  <c r="O150" i="240"/>
  <c r="K150" i="240"/>
  <c r="BG150" i="240" s="1"/>
  <c r="BE149" i="240"/>
  <c r="BA149" i="240"/>
  <c r="AX149" i="240"/>
  <c r="AT149" i="240"/>
  <c r="AV149" i="240" s="1"/>
  <c r="AQ149" i="240"/>
  <c r="AM149" i="240"/>
  <c r="AN149" i="240" s="1"/>
  <c r="AJ149" i="240"/>
  <c r="AF149" i="240"/>
  <c r="AC149" i="240"/>
  <c r="V149" i="240"/>
  <c r="R149" i="240"/>
  <c r="O149" i="240"/>
  <c r="K149" i="240"/>
  <c r="L149" i="240" s="1"/>
  <c r="BE148" i="240"/>
  <c r="BA148" i="240"/>
  <c r="BC148" i="240" s="1"/>
  <c r="AX148" i="240"/>
  <c r="AT148" i="240"/>
  <c r="AU148" i="240" s="1"/>
  <c r="AQ148" i="240"/>
  <c r="AM148" i="240"/>
  <c r="AJ148" i="240"/>
  <c r="AF148" i="240"/>
  <c r="AC148" i="240"/>
  <c r="V148" i="240"/>
  <c r="R148" i="240"/>
  <c r="O148" i="240"/>
  <c r="K148" i="240"/>
  <c r="BE147" i="240"/>
  <c r="BA147" i="240"/>
  <c r="BC147" i="240" s="1"/>
  <c r="AX147" i="240"/>
  <c r="AT147" i="240"/>
  <c r="AV147" i="240" s="1"/>
  <c r="AQ147" i="240"/>
  <c r="AM147" i="240"/>
  <c r="AJ147" i="240"/>
  <c r="AF147" i="240"/>
  <c r="AC147" i="240"/>
  <c r="V147" i="240"/>
  <c r="R147" i="240"/>
  <c r="T147" i="240" s="1"/>
  <c r="O147" i="240"/>
  <c r="K147" i="240"/>
  <c r="M147" i="240" s="1"/>
  <c r="BE146" i="240"/>
  <c r="BA146" i="240"/>
  <c r="BC146" i="240" s="1"/>
  <c r="AX146" i="240"/>
  <c r="AT146" i="240"/>
  <c r="AV146" i="240" s="1"/>
  <c r="AQ146" i="240"/>
  <c r="AM146" i="240"/>
  <c r="AJ146" i="240"/>
  <c r="AF146" i="240"/>
  <c r="AH146" i="240" s="1"/>
  <c r="AC146" i="240"/>
  <c r="V146" i="240"/>
  <c r="R146" i="240"/>
  <c r="O146" i="240"/>
  <c r="K146" i="240"/>
  <c r="M146" i="240" s="1"/>
  <c r="BE145" i="240"/>
  <c r="BA145" i="240"/>
  <c r="BC145" i="240" s="1"/>
  <c r="AX145" i="240"/>
  <c r="AT145" i="240"/>
  <c r="AQ145" i="240"/>
  <c r="AM145" i="240"/>
  <c r="AN145" i="240" s="1"/>
  <c r="AJ145" i="240"/>
  <c r="AF145" i="240"/>
  <c r="AG145" i="240" s="1"/>
  <c r="AC145" i="240"/>
  <c r="V145" i="240"/>
  <c r="R145" i="240"/>
  <c r="O145" i="240"/>
  <c r="K145" i="240"/>
  <c r="L145" i="240" s="1"/>
  <c r="BE144" i="240"/>
  <c r="BA144" i="240"/>
  <c r="AX144" i="240"/>
  <c r="AT144" i="240"/>
  <c r="AQ144" i="240"/>
  <c r="AM144" i="240"/>
  <c r="AO144" i="240" s="1"/>
  <c r="AJ144" i="240"/>
  <c r="AF144" i="240"/>
  <c r="AG144" i="240" s="1"/>
  <c r="AC144" i="240"/>
  <c r="V144" i="240"/>
  <c r="R144" i="240"/>
  <c r="O144" i="240"/>
  <c r="K144" i="240"/>
  <c r="BE143" i="240"/>
  <c r="BA143" i="240"/>
  <c r="AX143" i="240"/>
  <c r="AT143" i="240"/>
  <c r="AV143" i="240" s="1"/>
  <c r="AQ143" i="240"/>
  <c r="AM143" i="240"/>
  <c r="AO143" i="240" s="1"/>
  <c r="AJ143" i="240"/>
  <c r="AF143" i="240"/>
  <c r="BJ143" i="240" s="1"/>
  <c r="AC143" i="240"/>
  <c r="V143" i="240"/>
  <c r="R143" i="240"/>
  <c r="T143" i="240" s="1"/>
  <c r="O143" i="240"/>
  <c r="K143" i="240"/>
  <c r="BE142" i="240"/>
  <c r="BA142" i="240"/>
  <c r="BC142" i="240" s="1"/>
  <c r="AX142" i="240"/>
  <c r="AT142" i="240"/>
  <c r="AV142" i="240" s="1"/>
  <c r="AQ142" i="240"/>
  <c r="AM142" i="240"/>
  <c r="AJ142" i="240"/>
  <c r="AF142" i="240"/>
  <c r="AC142" i="240"/>
  <c r="V142" i="240"/>
  <c r="R142" i="240"/>
  <c r="O142" i="240"/>
  <c r="K142" i="240"/>
  <c r="M142" i="240" s="1"/>
  <c r="BE141" i="240"/>
  <c r="BA141" i="240"/>
  <c r="BB141" i="240" s="1"/>
  <c r="AX141" i="240"/>
  <c r="AT141" i="240"/>
  <c r="AQ141" i="240"/>
  <c r="AM141" i="240"/>
  <c r="AN141" i="240" s="1"/>
  <c r="AJ141" i="240"/>
  <c r="AF141" i="240"/>
  <c r="AG141" i="240" s="1"/>
  <c r="AC141" i="240"/>
  <c r="V141" i="240"/>
  <c r="R141" i="240"/>
  <c r="T141" i="240" s="1"/>
  <c r="O141" i="240"/>
  <c r="K141" i="240"/>
  <c r="L141" i="240" s="1"/>
  <c r="BE140" i="240"/>
  <c r="BA140" i="240"/>
  <c r="AX140" i="240"/>
  <c r="AT140" i="240"/>
  <c r="AU140" i="240" s="1"/>
  <c r="AQ140" i="240"/>
  <c r="AM140" i="240"/>
  <c r="AO140" i="240" s="1"/>
  <c r="AJ140" i="240"/>
  <c r="AF140" i="240"/>
  <c r="AC140" i="240"/>
  <c r="V140" i="240"/>
  <c r="R140" i="240"/>
  <c r="T140" i="240" s="1"/>
  <c r="O140" i="240"/>
  <c r="K140" i="240"/>
  <c r="BE139" i="240"/>
  <c r="BA139" i="240"/>
  <c r="AX139" i="240"/>
  <c r="AT139" i="240"/>
  <c r="AV139" i="240" s="1"/>
  <c r="AQ139" i="240"/>
  <c r="AM139" i="240"/>
  <c r="AO139" i="240" s="1"/>
  <c r="AJ139" i="240"/>
  <c r="AF139" i="240"/>
  <c r="AH139" i="240" s="1"/>
  <c r="AC139" i="240"/>
  <c r="V139" i="240"/>
  <c r="R139" i="240"/>
  <c r="O139" i="240"/>
  <c r="K139" i="240"/>
  <c r="M139" i="240" s="1"/>
  <c r="BE138" i="240"/>
  <c r="BA138" i="240"/>
  <c r="AX138" i="240"/>
  <c r="AT138" i="240"/>
  <c r="AQ138" i="240"/>
  <c r="AM138" i="240"/>
  <c r="AO138" i="240" s="1"/>
  <c r="AJ138" i="240"/>
  <c r="AF138" i="240"/>
  <c r="BJ138" i="240" s="1"/>
  <c r="AC138" i="240"/>
  <c r="V138" i="240"/>
  <c r="R138" i="240"/>
  <c r="T138" i="240" s="1"/>
  <c r="O138" i="240"/>
  <c r="K138" i="240"/>
  <c r="BE137" i="240"/>
  <c r="BA137" i="240"/>
  <c r="BB137" i="240" s="1"/>
  <c r="AX137" i="240"/>
  <c r="AT137" i="240"/>
  <c r="AV137" i="240" s="1"/>
  <c r="AQ137" i="240"/>
  <c r="AM137" i="240"/>
  <c r="AN137" i="240" s="1"/>
  <c r="AJ137" i="240"/>
  <c r="AF137" i="240"/>
  <c r="AG137" i="240" s="1"/>
  <c r="AC137" i="240"/>
  <c r="V137" i="240"/>
  <c r="R137" i="240"/>
  <c r="O137" i="240"/>
  <c r="K137" i="240"/>
  <c r="L137" i="240" s="1"/>
  <c r="BE136" i="240"/>
  <c r="BA136" i="240"/>
  <c r="AX136" i="240"/>
  <c r="AT136" i="240"/>
  <c r="AU136" i="240" s="1"/>
  <c r="AQ136" i="240"/>
  <c r="AM136" i="240"/>
  <c r="AJ136" i="240"/>
  <c r="AF136" i="240"/>
  <c r="BJ136" i="240" s="1"/>
  <c r="AC136" i="240"/>
  <c r="V136" i="240"/>
  <c r="R136" i="240"/>
  <c r="O136" i="240"/>
  <c r="K136" i="240"/>
  <c r="M136" i="240" s="1"/>
  <c r="BE135" i="240"/>
  <c r="BA135" i="240"/>
  <c r="AX135" i="240"/>
  <c r="AT135" i="240"/>
  <c r="AQ135" i="240"/>
  <c r="AM135" i="240"/>
  <c r="AO135" i="240" s="1"/>
  <c r="AJ135" i="240"/>
  <c r="AF135" i="240"/>
  <c r="BJ135" i="240" s="1"/>
  <c r="AC135" i="240"/>
  <c r="V135" i="240"/>
  <c r="R135" i="240"/>
  <c r="T135" i="240" s="1"/>
  <c r="O135" i="240"/>
  <c r="K135" i="240"/>
  <c r="M135" i="240" s="1"/>
  <c r="BE134" i="240"/>
  <c r="BA134" i="240"/>
  <c r="AX134" i="240"/>
  <c r="AT134" i="240"/>
  <c r="AQ134" i="240"/>
  <c r="AM134" i="240"/>
  <c r="AJ134" i="240"/>
  <c r="AF134" i="240"/>
  <c r="AC134" i="240"/>
  <c r="V134" i="240"/>
  <c r="R134" i="240"/>
  <c r="S134" i="240" s="1"/>
  <c r="O134" i="240"/>
  <c r="K134" i="240"/>
  <c r="M134" i="240" s="1"/>
  <c r="BE133" i="240"/>
  <c r="BA133" i="240"/>
  <c r="AX133" i="240"/>
  <c r="AT133" i="240"/>
  <c r="AV133" i="240" s="1"/>
  <c r="AQ133" i="240"/>
  <c r="AM133" i="240"/>
  <c r="AN133" i="240" s="1"/>
  <c r="AJ133" i="240"/>
  <c r="AF133" i="240"/>
  <c r="AC133" i="240"/>
  <c r="V133" i="240"/>
  <c r="R133" i="240"/>
  <c r="O133" i="240"/>
  <c r="K133" i="240"/>
  <c r="BE132" i="240"/>
  <c r="BA132" i="240"/>
  <c r="BC132" i="240" s="1"/>
  <c r="AX132" i="240"/>
  <c r="AT132" i="240"/>
  <c r="AV132" i="240" s="1"/>
  <c r="AQ132" i="240"/>
  <c r="AM132" i="240"/>
  <c r="AJ132" i="240"/>
  <c r="AF132" i="240"/>
  <c r="AH132" i="240" s="1"/>
  <c r="AC132" i="240"/>
  <c r="V132" i="240"/>
  <c r="R132" i="240"/>
  <c r="O132" i="240"/>
  <c r="K132" i="240"/>
  <c r="M132" i="240" s="1"/>
  <c r="BE131" i="240"/>
  <c r="BA131" i="240"/>
  <c r="AX131" i="240"/>
  <c r="AT131" i="240"/>
  <c r="AV131" i="240" s="1"/>
  <c r="AQ131" i="240"/>
  <c r="AM131" i="240"/>
  <c r="AN131" i="240" s="1"/>
  <c r="AJ131" i="240"/>
  <c r="AF131" i="240"/>
  <c r="BJ131" i="240" s="1"/>
  <c r="AC131" i="240"/>
  <c r="V131" i="240"/>
  <c r="R131" i="240"/>
  <c r="S131" i="240" s="1"/>
  <c r="O131" i="240"/>
  <c r="K131" i="240"/>
  <c r="M131" i="240" s="1"/>
  <c r="BE130" i="240"/>
  <c r="BA130" i="240"/>
  <c r="AX130" i="240"/>
  <c r="AT130" i="240"/>
  <c r="AV130" i="240" s="1"/>
  <c r="AQ130" i="240"/>
  <c r="AM130" i="240"/>
  <c r="AN130" i="240" s="1"/>
  <c r="AJ130" i="240"/>
  <c r="AF130" i="240"/>
  <c r="BJ130" i="240" s="1"/>
  <c r="AC130" i="240"/>
  <c r="V130" i="240"/>
  <c r="R130" i="240"/>
  <c r="T130" i="240" s="1"/>
  <c r="O130" i="240"/>
  <c r="K130" i="240"/>
  <c r="BE129" i="240"/>
  <c r="BA129" i="240"/>
  <c r="BC129" i="240" s="1"/>
  <c r="AX129" i="240"/>
  <c r="AT129" i="240"/>
  <c r="AU129" i="240" s="1"/>
  <c r="AQ129" i="240"/>
  <c r="AM129" i="240"/>
  <c r="AN129" i="240" s="1"/>
  <c r="AJ129" i="240"/>
  <c r="AF129" i="240"/>
  <c r="AH129" i="240" s="1"/>
  <c r="AC129" i="240"/>
  <c r="V129" i="240"/>
  <c r="R129" i="240"/>
  <c r="O129" i="240"/>
  <c r="K129" i="240"/>
  <c r="BE128" i="240"/>
  <c r="BA128" i="240"/>
  <c r="AX128" i="240"/>
  <c r="AT128" i="240"/>
  <c r="AQ128" i="240"/>
  <c r="AM128" i="240"/>
  <c r="AJ128" i="240"/>
  <c r="AF128" i="240"/>
  <c r="BJ128" i="240" s="1"/>
  <c r="AC128" i="240"/>
  <c r="V128" i="240"/>
  <c r="R128" i="240"/>
  <c r="O128" i="240"/>
  <c r="K128" i="240"/>
  <c r="BE205" i="240"/>
  <c r="BA205" i="240"/>
  <c r="BC205" i="240" s="1"/>
  <c r="AX205" i="240"/>
  <c r="AT205" i="240"/>
  <c r="AV205" i="240" s="1"/>
  <c r="AQ205" i="240"/>
  <c r="AM205" i="240"/>
  <c r="AO205" i="240" s="1"/>
  <c r="AJ205" i="240"/>
  <c r="AF205" i="240"/>
  <c r="AC205" i="240"/>
  <c r="V205" i="240"/>
  <c r="R205" i="240"/>
  <c r="T205" i="240" s="1"/>
  <c r="O205" i="240"/>
  <c r="K205" i="240"/>
  <c r="BG205" i="240" s="1"/>
  <c r="BE204" i="240"/>
  <c r="BA204" i="240"/>
  <c r="BB204" i="240" s="1"/>
  <c r="AX204" i="240"/>
  <c r="AT204" i="240"/>
  <c r="AQ204" i="240"/>
  <c r="AM204" i="240"/>
  <c r="AJ204" i="240"/>
  <c r="AF204" i="240"/>
  <c r="AG204" i="240" s="1"/>
  <c r="AC204" i="240"/>
  <c r="V204" i="240"/>
  <c r="R204" i="240"/>
  <c r="O204" i="240"/>
  <c r="K204" i="240"/>
  <c r="L204" i="240" s="1"/>
  <c r="BE203" i="240"/>
  <c r="BA203" i="240"/>
  <c r="BC203" i="240" s="1"/>
  <c r="AX203" i="240"/>
  <c r="AT203" i="240"/>
  <c r="AV203" i="240" s="1"/>
  <c r="AQ203" i="240"/>
  <c r="AM203" i="240"/>
  <c r="AN203" i="240" s="1"/>
  <c r="AJ203" i="240"/>
  <c r="AF203" i="240"/>
  <c r="AC203" i="240"/>
  <c r="V203" i="240"/>
  <c r="R203" i="240"/>
  <c r="T203" i="240" s="1"/>
  <c r="O203" i="240"/>
  <c r="K203" i="240"/>
  <c r="BE202" i="240"/>
  <c r="BA202" i="240"/>
  <c r="AX202" i="240"/>
  <c r="AT202" i="240"/>
  <c r="AV202" i="240" s="1"/>
  <c r="AQ202" i="240"/>
  <c r="AM202" i="240"/>
  <c r="AJ202" i="240"/>
  <c r="AF202" i="240"/>
  <c r="BJ202" i="240" s="1"/>
  <c r="AC202" i="240"/>
  <c r="V202" i="240"/>
  <c r="R202" i="240"/>
  <c r="O202" i="240"/>
  <c r="K202" i="240"/>
  <c r="M202" i="240" s="1"/>
  <c r="BE201" i="240"/>
  <c r="BA201" i="240"/>
  <c r="AX201" i="240"/>
  <c r="AT201" i="240"/>
  <c r="AV201" i="240" s="1"/>
  <c r="AQ201" i="240"/>
  <c r="AM201" i="240"/>
  <c r="AO201" i="240" s="1"/>
  <c r="AJ201" i="240"/>
  <c r="AF201" i="240"/>
  <c r="BJ201" i="240" s="1"/>
  <c r="AC201" i="240"/>
  <c r="V201" i="240"/>
  <c r="R201" i="240"/>
  <c r="O201" i="240"/>
  <c r="K201" i="240"/>
  <c r="BE200" i="240"/>
  <c r="BA200" i="240"/>
  <c r="BB200" i="240" s="1"/>
  <c r="AX200" i="240"/>
  <c r="AT200" i="240"/>
  <c r="AQ200" i="240"/>
  <c r="AM200" i="240"/>
  <c r="AN200" i="240" s="1"/>
  <c r="AJ200" i="240"/>
  <c r="AF200" i="240"/>
  <c r="AG200" i="240" s="1"/>
  <c r="AC200" i="240"/>
  <c r="V200" i="240"/>
  <c r="R200" i="240"/>
  <c r="BH200" i="240" s="1"/>
  <c r="O200" i="240"/>
  <c r="K200" i="240"/>
  <c r="BG200" i="240" s="1"/>
  <c r="BE199" i="240"/>
  <c r="BA199" i="240"/>
  <c r="BC199" i="240" s="1"/>
  <c r="AX199" i="240"/>
  <c r="AT199" i="240"/>
  <c r="BL199" i="240" s="1"/>
  <c r="AQ199" i="240"/>
  <c r="AM199" i="240"/>
  <c r="AJ199" i="240"/>
  <c r="AF199" i="240"/>
  <c r="AH199" i="240" s="1"/>
  <c r="AC199" i="240"/>
  <c r="V199" i="240"/>
  <c r="R199" i="240"/>
  <c r="T199" i="240" s="1"/>
  <c r="O199" i="240"/>
  <c r="K199" i="240"/>
  <c r="L199" i="240" s="1"/>
  <c r="BE198" i="240"/>
  <c r="BA198" i="240"/>
  <c r="BC198" i="240" s="1"/>
  <c r="AX198" i="240"/>
  <c r="AT198" i="240"/>
  <c r="AQ198" i="240"/>
  <c r="AM198" i="240"/>
  <c r="AO198" i="240" s="1"/>
  <c r="AJ198" i="240"/>
  <c r="AF198" i="240"/>
  <c r="AC198" i="240"/>
  <c r="V198" i="240"/>
  <c r="R198" i="240"/>
  <c r="O198" i="240"/>
  <c r="K198" i="240"/>
  <c r="BE197" i="240"/>
  <c r="BA197" i="240"/>
  <c r="BC197" i="240" s="1"/>
  <c r="AX197" i="240"/>
  <c r="AT197" i="240"/>
  <c r="AQ197" i="240"/>
  <c r="AM197" i="240"/>
  <c r="AJ197" i="240"/>
  <c r="AF197" i="240"/>
  <c r="AH197" i="240" s="1"/>
  <c r="AC197" i="240"/>
  <c r="V197" i="240"/>
  <c r="R197" i="240"/>
  <c r="O197" i="240"/>
  <c r="K197" i="240"/>
  <c r="M197" i="240" s="1"/>
  <c r="BE196" i="240"/>
  <c r="BA196" i="240"/>
  <c r="AX196" i="240"/>
  <c r="AT196" i="240"/>
  <c r="BL196" i="240" s="1"/>
  <c r="AQ196" i="240"/>
  <c r="AM196" i="240"/>
  <c r="AN196" i="240" s="1"/>
  <c r="AJ196" i="240"/>
  <c r="AF196" i="240"/>
  <c r="AC196" i="240"/>
  <c r="V196" i="240"/>
  <c r="R196" i="240"/>
  <c r="O196" i="240"/>
  <c r="K196" i="240"/>
  <c r="BE195" i="240"/>
  <c r="BA195" i="240"/>
  <c r="BC195" i="240" s="1"/>
  <c r="AX195" i="240"/>
  <c r="AT195" i="240"/>
  <c r="AV195" i="240" s="1"/>
  <c r="AQ195" i="240"/>
  <c r="AM195" i="240"/>
  <c r="AO195" i="240" s="1"/>
  <c r="AJ195" i="240"/>
  <c r="AF195" i="240"/>
  <c r="AG195" i="240" s="1"/>
  <c r="AC195" i="240"/>
  <c r="V195" i="240"/>
  <c r="R195" i="240"/>
  <c r="O195" i="240"/>
  <c r="K195" i="240"/>
  <c r="BE194" i="240"/>
  <c r="BA194" i="240"/>
  <c r="BC194" i="240" s="1"/>
  <c r="AX194" i="240"/>
  <c r="AT194" i="240"/>
  <c r="AQ194" i="240"/>
  <c r="AM194" i="240"/>
  <c r="AJ194" i="240"/>
  <c r="AF194" i="240"/>
  <c r="AH194" i="240" s="1"/>
  <c r="AC194" i="240"/>
  <c r="V194" i="240"/>
  <c r="R194" i="240"/>
  <c r="T194" i="240" s="1"/>
  <c r="O194" i="240"/>
  <c r="K194" i="240"/>
  <c r="M194" i="240" s="1"/>
  <c r="BE193" i="240"/>
  <c r="BA193" i="240"/>
  <c r="BC193" i="240" s="1"/>
  <c r="AX193" i="240"/>
  <c r="AT193" i="240"/>
  <c r="BL193" i="240" s="1"/>
  <c r="AQ193" i="240"/>
  <c r="AM193" i="240"/>
  <c r="AO193" i="240" s="1"/>
  <c r="AJ193" i="240"/>
  <c r="AF193" i="240"/>
  <c r="AH193" i="240" s="1"/>
  <c r="AC193" i="240"/>
  <c r="V193" i="240"/>
  <c r="R193" i="240"/>
  <c r="T193" i="240" s="1"/>
  <c r="O193" i="240"/>
  <c r="K193" i="240"/>
  <c r="M193" i="240" s="1"/>
  <c r="BE192" i="240"/>
  <c r="BA192" i="240"/>
  <c r="BB192" i="240" s="1"/>
  <c r="AX192" i="240"/>
  <c r="AT192" i="240"/>
  <c r="AQ192" i="240"/>
  <c r="AM192" i="240"/>
  <c r="AJ192" i="240"/>
  <c r="AF192" i="240"/>
  <c r="AG192" i="240" s="1"/>
  <c r="AC192" i="240"/>
  <c r="V192" i="240"/>
  <c r="R192" i="240"/>
  <c r="O192" i="240"/>
  <c r="K192" i="240"/>
  <c r="BE191" i="240"/>
  <c r="BA191" i="240"/>
  <c r="BC191" i="240" s="1"/>
  <c r="AX191" i="240"/>
  <c r="AT191" i="240"/>
  <c r="AQ191" i="240"/>
  <c r="AM191" i="240"/>
  <c r="AN191" i="240" s="1"/>
  <c r="AJ191" i="240"/>
  <c r="AF191" i="240"/>
  <c r="AH191" i="240" s="1"/>
  <c r="AC191" i="240"/>
  <c r="V191" i="240"/>
  <c r="R191" i="240"/>
  <c r="S191" i="240" s="1"/>
  <c r="O191" i="240"/>
  <c r="K191" i="240"/>
  <c r="BG191" i="240" s="1"/>
  <c r="BE190" i="240"/>
  <c r="BA190" i="240"/>
  <c r="BM190" i="240" s="1"/>
  <c r="AX190" i="240"/>
  <c r="AT190" i="240"/>
  <c r="AQ190" i="240"/>
  <c r="AM190" i="240"/>
  <c r="AJ190" i="240"/>
  <c r="AF190" i="240"/>
  <c r="AC190" i="240"/>
  <c r="V190" i="240"/>
  <c r="R190" i="240"/>
  <c r="T190" i="240" s="1"/>
  <c r="O190" i="240"/>
  <c r="K190" i="240"/>
  <c r="M190" i="240" s="1"/>
  <c r="BE189" i="240"/>
  <c r="BA189" i="240"/>
  <c r="AX189" i="240"/>
  <c r="AT189" i="240"/>
  <c r="AV189" i="240" s="1"/>
  <c r="AQ189" i="240"/>
  <c r="AM189" i="240"/>
  <c r="AO189" i="240" s="1"/>
  <c r="AJ189" i="240"/>
  <c r="AF189" i="240"/>
  <c r="AC189" i="240"/>
  <c r="V189" i="240"/>
  <c r="R189" i="240"/>
  <c r="T189" i="240" s="1"/>
  <c r="O189" i="240"/>
  <c r="K189" i="240"/>
  <c r="BE188" i="240"/>
  <c r="BA188" i="240"/>
  <c r="AX188" i="240"/>
  <c r="AT188" i="240"/>
  <c r="AQ188" i="240"/>
  <c r="AM188" i="240"/>
  <c r="AN188" i="240" s="1"/>
  <c r="AJ188" i="240"/>
  <c r="AF188" i="240"/>
  <c r="AG188" i="240" s="1"/>
  <c r="AC188" i="240"/>
  <c r="V188" i="240"/>
  <c r="R188" i="240"/>
  <c r="O188" i="240"/>
  <c r="K188" i="240"/>
  <c r="L188" i="240" s="1"/>
  <c r="BE187" i="240"/>
  <c r="BA187" i="240"/>
  <c r="AX187" i="240"/>
  <c r="AT187" i="240"/>
  <c r="AU187" i="240" s="1"/>
  <c r="AQ187" i="240"/>
  <c r="AM187" i="240"/>
  <c r="AJ187" i="240"/>
  <c r="AF187" i="240"/>
  <c r="AC187" i="240"/>
  <c r="V187" i="240"/>
  <c r="R187" i="240"/>
  <c r="T187" i="240" s="1"/>
  <c r="O187" i="240"/>
  <c r="K187" i="240"/>
  <c r="M187" i="240" s="1"/>
  <c r="BE186" i="240"/>
  <c r="BA186" i="240"/>
  <c r="BB186" i="240" s="1"/>
  <c r="AX186" i="240"/>
  <c r="AT186" i="240"/>
  <c r="AQ186" i="240"/>
  <c r="AM186" i="240"/>
  <c r="AO186" i="240" s="1"/>
  <c r="AJ186" i="240"/>
  <c r="AF186" i="240"/>
  <c r="BJ186" i="240" s="1"/>
  <c r="AC186" i="240"/>
  <c r="V186" i="240"/>
  <c r="R186" i="240"/>
  <c r="T186" i="240" s="1"/>
  <c r="O186" i="240"/>
  <c r="K186" i="240"/>
  <c r="L186" i="240" s="1"/>
  <c r="BE185" i="240"/>
  <c r="BA185" i="240"/>
  <c r="BC185" i="240" s="1"/>
  <c r="AX185" i="240"/>
  <c r="AT185" i="240"/>
  <c r="AV185" i="240" s="1"/>
  <c r="AQ185" i="240"/>
  <c r="AM185" i="240"/>
  <c r="AJ185" i="240"/>
  <c r="AF185" i="240"/>
  <c r="AH185" i="240" s="1"/>
  <c r="AC185" i="240"/>
  <c r="V185" i="240"/>
  <c r="R185" i="240"/>
  <c r="T185" i="240" s="1"/>
  <c r="O185" i="240"/>
  <c r="M185" i="240"/>
  <c r="BE184" i="240"/>
  <c r="BA184" i="240"/>
  <c r="AX184" i="240"/>
  <c r="AT184" i="240"/>
  <c r="BL184" i="240" s="1"/>
  <c r="AQ184" i="240"/>
  <c r="AM184" i="240"/>
  <c r="AN184" i="240" s="1"/>
  <c r="AJ184" i="240"/>
  <c r="AF184" i="240"/>
  <c r="AC184" i="240"/>
  <c r="V184" i="240"/>
  <c r="R184" i="240"/>
  <c r="BH184" i="240" s="1"/>
  <c r="O184" i="240"/>
  <c r="BE183" i="240"/>
  <c r="BA183" i="240"/>
  <c r="BM183" i="240" s="1"/>
  <c r="AX183" i="240"/>
  <c r="AT183" i="240"/>
  <c r="AV183" i="240" s="1"/>
  <c r="AQ183" i="240"/>
  <c r="AM183" i="240"/>
  <c r="AN183" i="240" s="1"/>
  <c r="AJ183" i="240"/>
  <c r="AF183" i="240"/>
  <c r="BJ183" i="240" s="1"/>
  <c r="AC183" i="240"/>
  <c r="V183" i="240"/>
  <c r="R183" i="240"/>
  <c r="T183" i="240" s="1"/>
  <c r="O183" i="240"/>
  <c r="K183" i="240"/>
  <c r="BE182" i="240"/>
  <c r="BA182" i="240"/>
  <c r="BC182" i="240" s="1"/>
  <c r="AX182" i="240"/>
  <c r="AT182" i="240"/>
  <c r="AU182" i="240" s="1"/>
  <c r="AQ182" i="240"/>
  <c r="AM182" i="240"/>
  <c r="AN182" i="240" s="1"/>
  <c r="AJ182" i="240"/>
  <c r="AF182" i="240"/>
  <c r="AC182" i="240"/>
  <c r="V182" i="240"/>
  <c r="R182" i="240"/>
  <c r="BH182" i="240" s="1"/>
  <c r="O182" i="240"/>
  <c r="K182" i="240"/>
  <c r="M182" i="240" s="1"/>
  <c r="BE181" i="240"/>
  <c r="BA181" i="240"/>
  <c r="BC181" i="240" s="1"/>
  <c r="AX181" i="240"/>
  <c r="AT181" i="240"/>
  <c r="AV181" i="240" s="1"/>
  <c r="AQ181" i="240"/>
  <c r="AM181" i="240"/>
  <c r="AJ181" i="240"/>
  <c r="AF181" i="240"/>
  <c r="AC181" i="240"/>
  <c r="V181" i="240"/>
  <c r="R181" i="240"/>
  <c r="O181" i="240"/>
  <c r="K181" i="240"/>
  <c r="M181" i="240" s="1"/>
  <c r="BE180" i="240"/>
  <c r="BA180" i="240"/>
  <c r="BB180" i="240" s="1"/>
  <c r="AX180" i="240"/>
  <c r="AT180" i="240"/>
  <c r="AV180" i="240" s="1"/>
  <c r="AQ180" i="240"/>
  <c r="AM180" i="240"/>
  <c r="AN180" i="240" s="1"/>
  <c r="AJ180" i="240"/>
  <c r="AF180" i="240"/>
  <c r="AG180" i="240" s="1"/>
  <c r="AC180" i="240"/>
  <c r="V180" i="240"/>
  <c r="R180" i="240"/>
  <c r="T180" i="240" s="1"/>
  <c r="O180" i="240"/>
  <c r="K180" i="240"/>
  <c r="L180" i="240" s="1"/>
  <c r="BE179" i="240"/>
  <c r="BA179" i="240"/>
  <c r="AX179" i="240"/>
  <c r="AT179" i="240"/>
  <c r="AV179" i="240" s="1"/>
  <c r="AQ179" i="240"/>
  <c r="AM179" i="240"/>
  <c r="AO179" i="240" s="1"/>
  <c r="AJ179" i="240"/>
  <c r="AF179" i="240"/>
  <c r="AC179" i="240"/>
  <c r="V179" i="240"/>
  <c r="R179" i="240"/>
  <c r="O179" i="240"/>
  <c r="K179" i="240"/>
  <c r="BE178" i="240"/>
  <c r="BA178" i="240"/>
  <c r="AX178" i="240"/>
  <c r="AT178" i="240"/>
  <c r="BL178" i="240" s="1"/>
  <c r="AQ178" i="240"/>
  <c r="AM178" i="240"/>
  <c r="AO178" i="240" s="1"/>
  <c r="AJ178" i="240"/>
  <c r="AF178" i="240"/>
  <c r="AG178" i="240" s="1"/>
  <c r="AC178" i="240"/>
  <c r="V178" i="240"/>
  <c r="R178" i="240"/>
  <c r="O178" i="240"/>
  <c r="K178" i="240"/>
  <c r="M178" i="240" s="1"/>
  <c r="BE177" i="240"/>
  <c r="BA177" i="240"/>
  <c r="AX177" i="240"/>
  <c r="AT177" i="240"/>
  <c r="AV177" i="240" s="1"/>
  <c r="AQ177" i="240"/>
  <c r="AM177" i="240"/>
  <c r="AO177" i="240" s="1"/>
  <c r="AJ177" i="240"/>
  <c r="AF177" i="240"/>
  <c r="AC177" i="240"/>
  <c r="V177" i="240"/>
  <c r="R177" i="240"/>
  <c r="T177" i="240" s="1"/>
  <c r="O177" i="240"/>
  <c r="BG177" i="240" s="1"/>
  <c r="BE176" i="240"/>
  <c r="BA176" i="240"/>
  <c r="AX176" i="240"/>
  <c r="AT176" i="240"/>
  <c r="AV176" i="240" s="1"/>
  <c r="AQ176" i="240"/>
  <c r="AM176" i="240"/>
  <c r="AN176" i="240" s="1"/>
  <c r="AJ176" i="240"/>
  <c r="AF176" i="240"/>
  <c r="AC176" i="240"/>
  <c r="V176" i="240"/>
  <c r="R176" i="240"/>
  <c r="O176" i="240"/>
  <c r="K176" i="240"/>
  <c r="L176" i="240" s="1"/>
  <c r="BE175" i="240"/>
  <c r="BA175" i="240"/>
  <c r="BM175" i="240" s="1"/>
  <c r="AX175" i="240"/>
  <c r="AT175" i="240"/>
  <c r="AQ175" i="240"/>
  <c r="AM175" i="240"/>
  <c r="AJ175" i="240"/>
  <c r="AF175" i="240"/>
  <c r="AH175" i="240" s="1"/>
  <c r="AC175" i="240"/>
  <c r="V175" i="240"/>
  <c r="R175" i="240"/>
  <c r="O175" i="240"/>
  <c r="K175" i="240"/>
  <c r="BE174" i="240"/>
  <c r="BA174" i="240"/>
  <c r="AX174" i="240"/>
  <c r="AT174" i="240"/>
  <c r="AV174" i="240" s="1"/>
  <c r="AQ174" i="240"/>
  <c r="AM174" i="240"/>
  <c r="AN174" i="240" s="1"/>
  <c r="AJ174" i="240"/>
  <c r="AF174" i="240"/>
  <c r="BJ174" i="240" s="1"/>
  <c r="AC174" i="240"/>
  <c r="V174" i="240"/>
  <c r="R174" i="240"/>
  <c r="T174" i="240" s="1"/>
  <c r="O174" i="240"/>
  <c r="K174" i="240"/>
  <c r="BE173" i="240"/>
  <c r="BA173" i="240"/>
  <c r="AX173" i="240"/>
  <c r="AT173" i="240"/>
  <c r="AV173" i="240" s="1"/>
  <c r="AQ173" i="240"/>
  <c r="AM173" i="240"/>
  <c r="AO173" i="240" s="1"/>
  <c r="AJ173" i="240"/>
  <c r="AF173" i="240"/>
  <c r="AG173" i="240" s="1"/>
  <c r="AC173" i="240"/>
  <c r="V173" i="240"/>
  <c r="R173" i="240"/>
  <c r="O173" i="240"/>
  <c r="K173" i="240"/>
  <c r="L173" i="240" s="1"/>
  <c r="BE172" i="240"/>
  <c r="BA172" i="240"/>
  <c r="BC172" i="240" s="1"/>
  <c r="AX172" i="240"/>
  <c r="AT172" i="240"/>
  <c r="AV172" i="240" s="1"/>
  <c r="AQ172" i="240"/>
  <c r="AM172" i="240"/>
  <c r="AN172" i="240" s="1"/>
  <c r="AJ172" i="240"/>
  <c r="AF172" i="240"/>
  <c r="AH172" i="240" s="1"/>
  <c r="AC172" i="240"/>
  <c r="V172" i="240"/>
  <c r="R172" i="240"/>
  <c r="T172" i="240" s="1"/>
  <c r="O172" i="240"/>
  <c r="K172" i="240"/>
  <c r="BE171" i="240"/>
  <c r="BA171" i="240"/>
  <c r="BB171" i="240" s="1"/>
  <c r="AX171" i="240"/>
  <c r="AT171" i="240"/>
  <c r="AV171" i="240" s="1"/>
  <c r="AQ171" i="240"/>
  <c r="AM171" i="240"/>
  <c r="AO171" i="240" s="1"/>
  <c r="AJ171" i="240"/>
  <c r="AF171" i="240"/>
  <c r="AG171" i="240" s="1"/>
  <c r="AC171" i="240"/>
  <c r="V171" i="240"/>
  <c r="R171" i="240"/>
  <c r="T171" i="240" s="1"/>
  <c r="O171" i="240"/>
  <c r="K171" i="240"/>
  <c r="BG171" i="240" s="1"/>
  <c r="BE170" i="240"/>
  <c r="BA170" i="240"/>
  <c r="BC170" i="240" s="1"/>
  <c r="AX170" i="240"/>
  <c r="AT170" i="240"/>
  <c r="AV170" i="240" s="1"/>
  <c r="AQ170" i="240"/>
  <c r="AM170" i="240"/>
  <c r="AJ170" i="240"/>
  <c r="AF170" i="240"/>
  <c r="BJ170" i="240" s="1"/>
  <c r="AC170" i="240"/>
  <c r="V170" i="240"/>
  <c r="R170" i="240"/>
  <c r="T170" i="240" s="1"/>
  <c r="O170" i="240"/>
  <c r="K170" i="240"/>
  <c r="BE169" i="240"/>
  <c r="BA169" i="240"/>
  <c r="BC169" i="240" s="1"/>
  <c r="AX169" i="240"/>
  <c r="AT169" i="240"/>
  <c r="AU169" i="240" s="1"/>
  <c r="AQ169" i="240"/>
  <c r="AM169" i="240"/>
  <c r="AO169" i="240" s="1"/>
  <c r="AJ169" i="240"/>
  <c r="AF169" i="240"/>
  <c r="BJ169" i="240" s="1"/>
  <c r="AC169" i="240"/>
  <c r="V169" i="240"/>
  <c r="R169" i="240"/>
  <c r="T169" i="240" s="1"/>
  <c r="O169" i="240"/>
  <c r="K169" i="240"/>
  <c r="BG169" i="240" s="1"/>
  <c r="BE168" i="240"/>
  <c r="BA168" i="240"/>
  <c r="BC168" i="240" s="1"/>
  <c r="AX168" i="240"/>
  <c r="AT168" i="240"/>
  <c r="AV168" i="240" s="1"/>
  <c r="AQ168" i="240"/>
  <c r="AM168" i="240"/>
  <c r="AJ168" i="240"/>
  <c r="AF168" i="240"/>
  <c r="AH168" i="240" s="1"/>
  <c r="AC168" i="240"/>
  <c r="V168" i="240"/>
  <c r="R168" i="240"/>
  <c r="T168" i="240" s="1"/>
  <c r="O168" i="240"/>
  <c r="K168" i="240"/>
  <c r="M168" i="240" s="1"/>
  <c r="BE167" i="240"/>
  <c r="BA167" i="240"/>
  <c r="BC167" i="240" s="1"/>
  <c r="AX167" i="240"/>
  <c r="AT167" i="240"/>
  <c r="AU167" i="240" s="1"/>
  <c r="AQ167" i="240"/>
  <c r="AM167" i="240"/>
  <c r="AJ167" i="240"/>
  <c r="AF167" i="240"/>
  <c r="BJ167" i="240" s="1"/>
  <c r="AC167" i="240"/>
  <c r="V167" i="240"/>
  <c r="R167" i="240"/>
  <c r="T167" i="240" s="1"/>
  <c r="O167" i="240"/>
  <c r="K167" i="240"/>
  <c r="M167" i="240" s="1"/>
  <c r="BE215" i="240"/>
  <c r="BA215" i="240"/>
  <c r="AX215" i="240"/>
  <c r="AT215" i="240"/>
  <c r="AV215" i="240" s="1"/>
  <c r="AQ215" i="240"/>
  <c r="AM215" i="240"/>
  <c r="AN215" i="240" s="1"/>
  <c r="AJ215" i="240"/>
  <c r="AF215" i="240"/>
  <c r="AH215" i="240" s="1"/>
  <c r="AC215" i="240"/>
  <c r="V215" i="240"/>
  <c r="R215" i="240"/>
  <c r="BH215" i="240" s="1"/>
  <c r="O215" i="240"/>
  <c r="K215" i="240"/>
  <c r="M215" i="240" s="1"/>
  <c r="BE214" i="240"/>
  <c r="BA214" i="240"/>
  <c r="BM214" i="240" s="1"/>
  <c r="AX214" i="240"/>
  <c r="AT214" i="240"/>
  <c r="AV214" i="240" s="1"/>
  <c r="AQ214" i="240"/>
  <c r="AM214" i="240"/>
  <c r="AO214" i="240" s="1"/>
  <c r="AJ214" i="240"/>
  <c r="AF214" i="240"/>
  <c r="BJ214" i="240" s="1"/>
  <c r="AC214" i="240"/>
  <c r="V214" i="240"/>
  <c r="R214" i="240"/>
  <c r="T214" i="240" s="1"/>
  <c r="O214" i="240"/>
  <c r="K214" i="240"/>
  <c r="BG214" i="240" s="1"/>
  <c r="BE213" i="240"/>
  <c r="BA213" i="240"/>
  <c r="BB213" i="240" s="1"/>
  <c r="AX213" i="240"/>
  <c r="AT213" i="240"/>
  <c r="AV213" i="240" s="1"/>
  <c r="AQ213" i="240"/>
  <c r="AM213" i="240"/>
  <c r="AN213" i="240" s="1"/>
  <c r="AJ213" i="240"/>
  <c r="AF213" i="240"/>
  <c r="AG213" i="240" s="1"/>
  <c r="AC213" i="240"/>
  <c r="V213" i="240"/>
  <c r="R213" i="240"/>
  <c r="BH213" i="240" s="1"/>
  <c r="O213" i="240"/>
  <c r="K213" i="240"/>
  <c r="BG213" i="240" s="1"/>
  <c r="BE212" i="240"/>
  <c r="BA212" i="240"/>
  <c r="BC212" i="240" s="1"/>
  <c r="AX212" i="240"/>
  <c r="AT212" i="240"/>
  <c r="AQ212" i="240"/>
  <c r="AM212" i="240"/>
  <c r="AN212" i="240" s="1"/>
  <c r="AJ212" i="240"/>
  <c r="AF212" i="240"/>
  <c r="AH212" i="240" s="1"/>
  <c r="AC212" i="240"/>
  <c r="V212" i="240"/>
  <c r="R212" i="240"/>
  <c r="T212" i="240" s="1"/>
  <c r="O212" i="240"/>
  <c r="K212" i="240"/>
  <c r="M212" i="240" s="1"/>
  <c r="BE211" i="240"/>
  <c r="BA211" i="240"/>
  <c r="BC211" i="240" s="1"/>
  <c r="AX211" i="240"/>
  <c r="AT211" i="240"/>
  <c r="AQ211" i="240"/>
  <c r="AM211" i="240"/>
  <c r="AO211" i="240" s="1"/>
  <c r="AJ211" i="240"/>
  <c r="AF211" i="240"/>
  <c r="BJ211" i="240" s="1"/>
  <c r="AC211" i="240"/>
  <c r="V211" i="240"/>
  <c r="R211" i="240"/>
  <c r="T211" i="240" s="1"/>
  <c r="O211" i="240"/>
  <c r="BG211" i="240"/>
  <c r="BE210" i="240"/>
  <c r="BA210" i="240"/>
  <c r="BC210" i="240" s="1"/>
  <c r="AX210" i="240"/>
  <c r="AT210" i="240"/>
  <c r="AV210" i="240" s="1"/>
  <c r="AQ210" i="240"/>
  <c r="AM210" i="240"/>
  <c r="AJ210" i="240"/>
  <c r="AF210" i="240"/>
  <c r="AH210" i="240" s="1"/>
  <c r="AC210" i="240"/>
  <c r="V210" i="240"/>
  <c r="R210" i="240"/>
  <c r="T210" i="240" s="1"/>
  <c r="O210" i="240"/>
  <c r="K210" i="240"/>
  <c r="M210" i="240" s="1"/>
  <c r="BE209" i="240"/>
  <c r="BA209" i="240"/>
  <c r="BC209" i="240" s="1"/>
  <c r="AX209" i="240"/>
  <c r="AT209" i="240"/>
  <c r="AQ209" i="240"/>
  <c r="AM209" i="240"/>
  <c r="AJ209" i="240"/>
  <c r="AF209" i="240"/>
  <c r="AC209" i="240"/>
  <c r="V209" i="240"/>
  <c r="R209" i="240"/>
  <c r="O209" i="240"/>
  <c r="K209" i="240"/>
  <c r="BE208" i="240"/>
  <c r="BA208" i="240"/>
  <c r="AX208" i="240"/>
  <c r="AT208" i="240"/>
  <c r="AQ208" i="240"/>
  <c r="AM208" i="240"/>
  <c r="AN208" i="240" s="1"/>
  <c r="AJ208" i="240"/>
  <c r="AF208" i="240"/>
  <c r="AG208" i="240" s="1"/>
  <c r="AC208" i="240"/>
  <c r="V208" i="240"/>
  <c r="R208" i="240"/>
  <c r="O208" i="240"/>
  <c r="K208" i="240"/>
  <c r="BE207" i="240"/>
  <c r="BA207" i="240"/>
  <c r="AX207" i="240"/>
  <c r="AT207" i="240"/>
  <c r="AV207" i="240" s="1"/>
  <c r="AQ207" i="240"/>
  <c r="AM207" i="240"/>
  <c r="AO207" i="240" s="1"/>
  <c r="AJ207" i="240"/>
  <c r="AF207" i="240"/>
  <c r="AC207" i="240"/>
  <c r="V207" i="240"/>
  <c r="R207" i="240"/>
  <c r="T207" i="240" s="1"/>
  <c r="O207" i="240"/>
  <c r="K207" i="240"/>
  <c r="BG207" i="240" s="1"/>
  <c r="BE206" i="240"/>
  <c r="BA206" i="240"/>
  <c r="BC206" i="240" s="1"/>
  <c r="AX206" i="240"/>
  <c r="AT206" i="240"/>
  <c r="AV206" i="240" s="1"/>
  <c r="AQ206" i="240"/>
  <c r="AM206" i="240"/>
  <c r="AO206" i="240" s="1"/>
  <c r="AJ206" i="240"/>
  <c r="AF206" i="240"/>
  <c r="AH206" i="240" s="1"/>
  <c r="AC206" i="240"/>
  <c r="V206" i="240"/>
  <c r="R206" i="240"/>
  <c r="T206" i="240" s="1"/>
  <c r="O206" i="240"/>
  <c r="K206" i="240"/>
  <c r="BM40" i="240" l="1"/>
  <c r="BL105" i="240"/>
  <c r="BH94" i="240"/>
  <c r="BL35" i="240"/>
  <c r="BM178" i="240"/>
  <c r="BM52" i="240"/>
  <c r="BM122" i="240"/>
  <c r="BM110" i="240"/>
  <c r="BL111" i="240"/>
  <c r="BJ73" i="240"/>
  <c r="BJ31" i="240"/>
  <c r="BM53" i="240"/>
  <c r="BM97" i="240"/>
  <c r="BM109" i="240"/>
  <c r="BM103" i="240"/>
  <c r="BM21" i="240"/>
  <c r="BM144" i="240"/>
  <c r="BM156" i="240"/>
  <c r="BM152" i="240"/>
  <c r="BM138" i="240"/>
  <c r="BM150" i="240"/>
  <c r="BM162" i="240"/>
  <c r="BM133" i="240"/>
  <c r="BM177" i="240"/>
  <c r="BM131" i="240"/>
  <c r="BM143" i="240"/>
  <c r="BM149" i="240"/>
  <c r="BM161" i="240"/>
  <c r="BM92" i="240"/>
  <c r="BM126" i="240"/>
  <c r="BM114" i="240"/>
  <c r="BM102" i="240"/>
  <c r="BM84" i="240"/>
  <c r="BM30" i="240"/>
  <c r="BM187" i="240"/>
  <c r="BM125" i="240"/>
  <c r="BM107" i="240"/>
  <c r="BM101" i="240"/>
  <c r="BM79" i="240"/>
  <c r="BM13" i="240"/>
  <c r="BM19" i="240"/>
  <c r="BM91" i="240"/>
  <c r="BM112" i="240"/>
  <c r="BM100" i="240"/>
  <c r="BA217" i="240"/>
  <c r="BM207" i="240"/>
  <c r="BM189" i="240"/>
  <c r="BM201" i="240"/>
  <c r="BM57" i="240"/>
  <c r="BM63" i="240"/>
  <c r="BM75" i="240"/>
  <c r="BM27" i="240"/>
  <c r="BM39" i="240"/>
  <c r="BM45" i="240"/>
  <c r="BM208" i="240"/>
  <c r="BM196" i="240"/>
  <c r="BM202" i="240"/>
  <c r="BM130" i="240"/>
  <c r="BM136" i="240"/>
  <c r="BL89" i="240"/>
  <c r="BJ74" i="240"/>
  <c r="BJ86" i="240"/>
  <c r="BL18" i="240"/>
  <c r="BL165" i="240"/>
  <c r="AV11" i="240"/>
  <c r="AT217" i="240"/>
  <c r="BL211" i="240"/>
  <c r="BL145" i="240"/>
  <c r="BL157" i="240"/>
  <c r="BL135" i="240"/>
  <c r="BL141" i="240"/>
  <c r="BL153" i="240"/>
  <c r="BL192" i="240"/>
  <c r="BL204" i="240"/>
  <c r="BL93" i="240"/>
  <c r="BL61" i="240"/>
  <c r="BL79" i="240"/>
  <c r="BL212" i="240"/>
  <c r="BL128" i="240"/>
  <c r="BL152" i="240"/>
  <c r="BL74" i="240"/>
  <c r="BL63" i="240"/>
  <c r="BL87" i="240"/>
  <c r="BL27" i="240"/>
  <c r="BL208" i="240"/>
  <c r="BL190" i="240"/>
  <c r="BL160" i="240"/>
  <c r="BL58" i="240"/>
  <c r="BL64" i="240"/>
  <c r="BL70" i="240"/>
  <c r="BL209" i="240"/>
  <c r="BL191" i="240"/>
  <c r="BJ207" i="240"/>
  <c r="BJ147" i="240"/>
  <c r="BC112" i="240"/>
  <c r="AG20" i="240"/>
  <c r="AH20" i="240"/>
  <c r="BJ177" i="240"/>
  <c r="BJ189" i="240"/>
  <c r="BJ159" i="240"/>
  <c r="AF217" i="240"/>
  <c r="BJ119" i="240"/>
  <c r="BJ190" i="240"/>
  <c r="BJ148" i="240"/>
  <c r="BJ57" i="240"/>
  <c r="BJ63" i="240"/>
  <c r="BJ69" i="240"/>
  <c r="BJ15" i="240"/>
  <c r="BJ33" i="240"/>
  <c r="BJ209" i="240"/>
  <c r="BJ203" i="240"/>
  <c r="BH133" i="240"/>
  <c r="BH145" i="240"/>
  <c r="BJ149" i="240"/>
  <c r="BJ155" i="240"/>
  <c r="BJ161" i="240"/>
  <c r="BJ70" i="240"/>
  <c r="BJ22" i="240"/>
  <c r="BJ34" i="240"/>
  <c r="BJ198" i="240"/>
  <c r="BJ150" i="240"/>
  <c r="BJ162" i="240"/>
  <c r="BJ109" i="240"/>
  <c r="BJ187" i="240"/>
  <c r="BJ60" i="240"/>
  <c r="BH151" i="240"/>
  <c r="BH179" i="240"/>
  <c r="BH71" i="240"/>
  <c r="BH139" i="240"/>
  <c r="BH173" i="240"/>
  <c r="BH198" i="240"/>
  <c r="BH132" i="240"/>
  <c r="BH144" i="240"/>
  <c r="BH188" i="240"/>
  <c r="BH128" i="240"/>
  <c r="BH146" i="240"/>
  <c r="BH158" i="240"/>
  <c r="BH79" i="240"/>
  <c r="BH201" i="240"/>
  <c r="BH129" i="240"/>
  <c r="BH127" i="240"/>
  <c r="BH80" i="240"/>
  <c r="BH32" i="240"/>
  <c r="BH208" i="240"/>
  <c r="BH196" i="240"/>
  <c r="T11" i="240"/>
  <c r="R217" i="240"/>
  <c r="BH209" i="240"/>
  <c r="BH137" i="240"/>
  <c r="BH149" i="240"/>
  <c r="BG120" i="240"/>
  <c r="BH95" i="240"/>
  <c r="AV104" i="240"/>
  <c r="BG18" i="240"/>
  <c r="BG81" i="240"/>
  <c r="BG110" i="240"/>
  <c r="BB84" i="240"/>
  <c r="AG107" i="240"/>
  <c r="BG86" i="240"/>
  <c r="T96" i="240"/>
  <c r="BG45" i="240"/>
  <c r="BG130" i="240"/>
  <c r="BG166" i="240"/>
  <c r="BG144" i="240"/>
  <c r="BG95" i="240"/>
  <c r="AO127" i="240"/>
  <c r="BG14" i="240"/>
  <c r="BG104" i="240"/>
  <c r="BG69" i="240"/>
  <c r="BG75" i="240"/>
  <c r="BG44" i="240"/>
  <c r="BM216" i="240"/>
  <c r="BG160" i="240"/>
  <c r="BG53" i="240"/>
  <c r="BG59" i="240"/>
  <c r="BG209" i="240"/>
  <c r="BG172" i="240"/>
  <c r="BG143" i="240"/>
  <c r="BG72" i="240"/>
  <c r="BK216" i="240"/>
  <c r="BG161" i="240"/>
  <c r="BG82" i="240"/>
  <c r="BG27" i="240"/>
  <c r="BG39" i="240"/>
  <c r="BG97" i="240"/>
  <c r="BG198" i="240"/>
  <c r="BG174" i="240"/>
  <c r="BG83" i="240"/>
  <c r="AN18" i="240"/>
  <c r="BG133" i="240"/>
  <c r="BG101" i="240"/>
  <c r="BG175" i="240"/>
  <c r="BG78" i="240"/>
  <c r="BG23" i="240"/>
  <c r="BK31" i="240"/>
  <c r="AV216" i="240"/>
  <c r="S216" i="240"/>
  <c r="BG128" i="240"/>
  <c r="BJ114" i="240"/>
  <c r="BG47" i="240"/>
  <c r="BG125" i="240"/>
  <c r="BG189" i="240"/>
  <c r="BG195" i="240"/>
  <c r="BG201" i="240"/>
  <c r="BG129" i="240"/>
  <c r="AN216" i="240"/>
  <c r="BG208" i="240"/>
  <c r="BG183" i="240"/>
  <c r="BB147" i="240"/>
  <c r="BG216" i="240"/>
  <c r="BG51" i="240"/>
  <c r="M43" i="240"/>
  <c r="M11" i="240"/>
  <c r="AU216" i="240"/>
  <c r="BJ216" i="240"/>
  <c r="BC216" i="240"/>
  <c r="AH216" i="240"/>
  <c r="M216" i="240"/>
  <c r="BK13" i="240"/>
  <c r="BG63" i="240"/>
  <c r="S33" i="240"/>
  <c r="BM148" i="240"/>
  <c r="BJ105" i="240"/>
  <c r="M75" i="240"/>
  <c r="BB86" i="240"/>
  <c r="BK42" i="240"/>
  <c r="AH60" i="240"/>
  <c r="AG111" i="240"/>
  <c r="BM70" i="240"/>
  <c r="M112" i="240"/>
  <c r="BK110" i="240"/>
  <c r="BB99" i="240"/>
  <c r="BK51" i="240"/>
  <c r="BL54" i="240"/>
  <c r="BL120" i="240"/>
  <c r="BB31" i="240"/>
  <c r="BG111" i="240"/>
  <c r="BK167" i="240"/>
  <c r="L27" i="240"/>
  <c r="BM82" i="240"/>
  <c r="BC87" i="240"/>
  <c r="BJ124" i="240"/>
  <c r="T120" i="240"/>
  <c r="L75" i="240"/>
  <c r="AN81" i="240"/>
  <c r="BG30" i="240"/>
  <c r="AG37" i="240"/>
  <c r="AU120" i="240"/>
  <c r="L100" i="240"/>
  <c r="BC66" i="240"/>
  <c r="BB16" i="240"/>
  <c r="BL26" i="240"/>
  <c r="S212" i="240"/>
  <c r="BJ107" i="240"/>
  <c r="AO96" i="240"/>
  <c r="BM66" i="240"/>
  <c r="AN13" i="240"/>
  <c r="L133" i="240"/>
  <c r="BG107" i="240"/>
  <c r="AG60" i="240"/>
  <c r="AU37" i="240"/>
  <c r="BK127" i="240"/>
  <c r="AH120" i="240"/>
  <c r="BC82" i="240"/>
  <c r="S37" i="240"/>
  <c r="BC124" i="240"/>
  <c r="AN107" i="240"/>
  <c r="AU103" i="240"/>
  <c r="BK65" i="240"/>
  <c r="AV73" i="240"/>
  <c r="AG86" i="240"/>
  <c r="S21" i="240"/>
  <c r="AV27" i="240"/>
  <c r="BC35" i="240"/>
  <c r="BB183" i="240"/>
  <c r="AV61" i="240"/>
  <c r="BM81" i="240"/>
  <c r="BK15" i="240"/>
  <c r="S38" i="240"/>
  <c r="AV117" i="240"/>
  <c r="BM113" i="240"/>
  <c r="BH97" i="240"/>
  <c r="T97" i="240"/>
  <c r="M53" i="240"/>
  <c r="AN86" i="240"/>
  <c r="AH34" i="240"/>
  <c r="BK91" i="240"/>
  <c r="AV58" i="240"/>
  <c r="BC70" i="240"/>
  <c r="AN71" i="240"/>
  <c r="AH83" i="240"/>
  <c r="BM18" i="240"/>
  <c r="AV48" i="240"/>
  <c r="BK115" i="240"/>
  <c r="BC113" i="240"/>
  <c r="S104" i="240"/>
  <c r="BH100" i="240"/>
  <c r="BG43" i="240"/>
  <c r="AH124" i="240"/>
  <c r="BB119" i="240"/>
  <c r="AG114" i="240"/>
  <c r="AG108" i="240"/>
  <c r="AG102" i="240"/>
  <c r="AV89" i="240"/>
  <c r="AV63" i="240"/>
  <c r="BJ82" i="240"/>
  <c r="BK83" i="240"/>
  <c r="AG22" i="240"/>
  <c r="AO42" i="240"/>
  <c r="BJ121" i="240"/>
  <c r="M208" i="240"/>
  <c r="BC192" i="240"/>
  <c r="BK97" i="240"/>
  <c r="AG61" i="240"/>
  <c r="BB30" i="240"/>
  <c r="BB37" i="240"/>
  <c r="AG39" i="240"/>
  <c r="BG41" i="240"/>
  <c r="T44" i="240"/>
  <c r="BJ44" i="240"/>
  <c r="M143" i="240"/>
  <c r="BK126" i="240"/>
  <c r="BH124" i="240"/>
  <c r="BM108" i="240"/>
  <c r="BH12" i="240"/>
  <c r="BK27" i="240"/>
  <c r="L104" i="240"/>
  <c r="S98" i="240"/>
  <c r="S96" i="240"/>
  <c r="AU91" i="240"/>
  <c r="AH43" i="240"/>
  <c r="BC133" i="240"/>
  <c r="BK145" i="240"/>
  <c r="AN156" i="240"/>
  <c r="BC52" i="240"/>
  <c r="AG57" i="240"/>
  <c r="AG63" i="240"/>
  <c r="BL73" i="240"/>
  <c r="AV74" i="240"/>
  <c r="S27" i="240"/>
  <c r="L37" i="240"/>
  <c r="AN37" i="240"/>
  <c r="AV182" i="240"/>
  <c r="BK198" i="240"/>
  <c r="BK156" i="240"/>
  <c r="AN126" i="240"/>
  <c r="AV123" i="240"/>
  <c r="S122" i="240"/>
  <c r="AV111" i="240"/>
  <c r="BJ108" i="240"/>
  <c r="BC107" i="240"/>
  <c r="BK106" i="240"/>
  <c r="BC100" i="240"/>
  <c r="AV93" i="240"/>
  <c r="AH57" i="240"/>
  <c r="AU62" i="240"/>
  <c r="AH63" i="240"/>
  <c r="T67" i="240"/>
  <c r="AO78" i="240"/>
  <c r="BK82" i="240"/>
  <c r="BM86" i="240"/>
  <c r="L12" i="240"/>
  <c r="BH27" i="240"/>
  <c r="BC39" i="240"/>
  <c r="L45" i="240"/>
  <c r="AH208" i="240"/>
  <c r="AO212" i="240"/>
  <c r="BH186" i="240"/>
  <c r="T191" i="240"/>
  <c r="BL133" i="240"/>
  <c r="AU93" i="240"/>
  <c r="M12" i="240"/>
  <c r="AU35" i="240"/>
  <c r="AN157" i="240"/>
  <c r="L120" i="240"/>
  <c r="AH116" i="240"/>
  <c r="BG108" i="240"/>
  <c r="L53" i="240"/>
  <c r="AV35" i="240"/>
  <c r="AU135" i="240"/>
  <c r="S110" i="240"/>
  <c r="M107" i="240"/>
  <c r="AV105" i="240"/>
  <c r="M78" i="240"/>
  <c r="AU199" i="240"/>
  <c r="AG128" i="240"/>
  <c r="T124" i="240"/>
  <c r="T121" i="240"/>
  <c r="S119" i="240"/>
  <c r="BB110" i="240"/>
  <c r="BK107" i="240"/>
  <c r="AU105" i="240"/>
  <c r="BK103" i="240"/>
  <c r="AG98" i="240"/>
  <c r="M95" i="240"/>
  <c r="M66" i="240"/>
  <c r="BH69" i="240"/>
  <c r="L82" i="240"/>
  <c r="BM87" i="240"/>
  <c r="S12" i="240"/>
  <c r="BK18" i="240"/>
  <c r="S26" i="240"/>
  <c r="BM31" i="240"/>
  <c r="S35" i="240"/>
  <c r="BB167" i="240"/>
  <c r="AO103" i="240"/>
  <c r="L102" i="240"/>
  <c r="T99" i="240"/>
  <c r="BM69" i="240"/>
  <c r="AO115" i="240"/>
  <c r="L110" i="240"/>
  <c r="BH106" i="240"/>
  <c r="T106" i="240"/>
  <c r="BK95" i="240"/>
  <c r="AN52" i="240"/>
  <c r="BH15" i="240"/>
  <c r="BJ43" i="240"/>
  <c r="BL46" i="240"/>
  <c r="BM167" i="240"/>
  <c r="L119" i="240"/>
  <c r="BB116" i="240"/>
  <c r="BK108" i="240"/>
  <c r="L108" i="240"/>
  <c r="AH100" i="240"/>
  <c r="AN97" i="240"/>
  <c r="BM96" i="240"/>
  <c r="AN95" i="240"/>
  <c r="BK52" i="240"/>
  <c r="AH59" i="240"/>
  <c r="AU61" i="240"/>
  <c r="BH66" i="240"/>
  <c r="BK17" i="240"/>
  <c r="L30" i="240"/>
  <c r="AG45" i="240"/>
  <c r="BM46" i="240"/>
  <c r="S171" i="240"/>
  <c r="S65" i="240"/>
  <c r="AV192" i="240"/>
  <c r="AH155" i="240"/>
  <c r="M161" i="240"/>
  <c r="BK112" i="240"/>
  <c r="BJ90" i="240"/>
  <c r="AU50" i="240"/>
  <c r="L52" i="240"/>
  <c r="T65" i="240"/>
  <c r="BJ66" i="240"/>
  <c r="BH68" i="240"/>
  <c r="AV70" i="240"/>
  <c r="T71" i="240"/>
  <c r="AO72" i="240"/>
  <c r="AN72" i="240"/>
  <c r="M85" i="240"/>
  <c r="L85" i="240"/>
  <c r="BK19" i="240"/>
  <c r="AG151" i="240"/>
  <c r="BM116" i="240"/>
  <c r="BJ102" i="240"/>
  <c r="BL94" i="240"/>
  <c r="BG90" i="240"/>
  <c r="AV50" i="240"/>
  <c r="M52" i="240"/>
  <c r="AU52" i="240"/>
  <c r="BB53" i="240"/>
  <c r="AN56" i="240"/>
  <c r="AN69" i="240"/>
  <c r="BL23" i="240"/>
  <c r="AU23" i="240"/>
  <c r="AN32" i="240"/>
  <c r="AO32" i="240"/>
  <c r="AG155" i="240"/>
  <c r="AV184" i="240"/>
  <c r="BK185" i="240"/>
  <c r="BB187" i="240"/>
  <c r="BG132" i="240"/>
  <c r="AH148" i="240"/>
  <c r="BL161" i="240"/>
  <c r="BC125" i="240"/>
  <c r="BB122" i="240"/>
  <c r="AH121" i="240"/>
  <c r="BB120" i="240"/>
  <c r="BH116" i="240"/>
  <c r="AH112" i="240"/>
  <c r="BG102" i="240"/>
  <c r="BK98" i="240"/>
  <c r="BC53" i="240"/>
  <c r="L60" i="240"/>
  <c r="BK60" i="240"/>
  <c r="BG61" i="240"/>
  <c r="AU64" i="240"/>
  <c r="AN66" i="240"/>
  <c r="AU67" i="240"/>
  <c r="L69" i="240"/>
  <c r="L72" i="240"/>
  <c r="AV23" i="240"/>
  <c r="BC41" i="240"/>
  <c r="BB41" i="240"/>
  <c r="BH31" i="240"/>
  <c r="T31" i="240"/>
  <c r="AU43" i="240"/>
  <c r="AV43" i="240"/>
  <c r="AG139" i="240"/>
  <c r="T149" i="240"/>
  <c r="BL149" i="240"/>
  <c r="BJ154" i="240"/>
  <c r="AO106" i="240"/>
  <c r="BB100" i="240"/>
  <c r="AO99" i="240"/>
  <c r="BJ98" i="240"/>
  <c r="S94" i="240"/>
  <c r="BC92" i="240"/>
  <c r="BK56" i="240"/>
  <c r="AU58" i="240"/>
  <c r="M60" i="240"/>
  <c r="AV64" i="240"/>
  <c r="AV67" i="240"/>
  <c r="M69" i="240"/>
  <c r="M72" i="240"/>
  <c r="AO77" i="240"/>
  <c r="BK77" i="240"/>
  <c r="BJ84" i="240"/>
  <c r="AH84" i="240"/>
  <c r="AG84" i="240"/>
  <c r="AG87" i="240"/>
  <c r="BJ87" i="240"/>
  <c r="AH87" i="240"/>
  <c r="BC88" i="240"/>
  <c r="BM88" i="240"/>
  <c r="BL75" i="240"/>
  <c r="AV75" i="240"/>
  <c r="AN19" i="240"/>
  <c r="AO19" i="240"/>
  <c r="S57" i="240"/>
  <c r="BM78" i="240"/>
  <c r="BB78" i="240"/>
  <c r="BJ42" i="240"/>
  <c r="AG42" i="240"/>
  <c r="BL215" i="240"/>
  <c r="AH200" i="240"/>
  <c r="S146" i="240"/>
  <c r="T127" i="240"/>
  <c r="M125" i="240"/>
  <c r="L124" i="240"/>
  <c r="T109" i="240"/>
  <c r="AU108" i="240"/>
  <c r="AN106" i="240"/>
  <c r="M104" i="240"/>
  <c r="BB102" i="240"/>
  <c r="AO97" i="240"/>
  <c r="AG96" i="240"/>
  <c r="BM95" i="240"/>
  <c r="M90" i="240"/>
  <c r="AO51" i="240"/>
  <c r="BB52" i="240"/>
  <c r="L66" i="240"/>
  <c r="BM72" i="240"/>
  <c r="BC72" i="240"/>
  <c r="AH73" i="240"/>
  <c r="AG73" i="240"/>
  <c r="AV17" i="240"/>
  <c r="AU17" i="240"/>
  <c r="AG159" i="240"/>
  <c r="AG11" i="240"/>
  <c r="AH11" i="240"/>
  <c r="BK152" i="240"/>
  <c r="BJ75" i="240"/>
  <c r="AH75" i="240"/>
  <c r="AV77" i="240"/>
  <c r="BL77" i="240"/>
  <c r="AU77" i="240"/>
  <c r="BH171" i="240"/>
  <c r="BM124" i="240"/>
  <c r="BL123" i="240"/>
  <c r="BJ96" i="240"/>
  <c r="BG89" i="240"/>
  <c r="BB69" i="240"/>
  <c r="AG70" i="240"/>
  <c r="S72" i="240"/>
  <c r="S74" i="240"/>
  <c r="AG75" i="240"/>
  <c r="T30" i="240"/>
  <c r="BH30" i="240"/>
  <c r="BL34" i="240"/>
  <c r="AU34" i="240"/>
  <c r="BB48" i="240"/>
  <c r="BC48" i="240"/>
  <c r="AU70" i="240"/>
  <c r="T84" i="240"/>
  <c r="S84" i="240"/>
  <c r="AH187" i="240"/>
  <c r="BK200" i="240"/>
  <c r="AV148" i="240"/>
  <c r="BH123" i="240"/>
  <c r="L111" i="240"/>
  <c r="AO108" i="240"/>
  <c r="BL103" i="240"/>
  <c r="BC95" i="240"/>
  <c r="BK94" i="240"/>
  <c r="BL52" i="240"/>
  <c r="AO59" i="240"/>
  <c r="T74" i="240"/>
  <c r="BB83" i="240"/>
  <c r="BM83" i="240"/>
  <c r="BC83" i="240"/>
  <c r="S71" i="240"/>
  <c r="BJ126" i="240"/>
  <c r="BM119" i="240"/>
  <c r="AV116" i="240"/>
  <c r="BB114" i="240"/>
  <c r="AH113" i="240"/>
  <c r="BH103" i="240"/>
  <c r="BK100" i="240"/>
  <c r="BM99" i="240"/>
  <c r="BB96" i="240"/>
  <c r="S95" i="240"/>
  <c r="AN94" i="240"/>
  <c r="AN92" i="240"/>
  <c r="BL91" i="240"/>
  <c r="BK59" i="240"/>
  <c r="M63" i="240"/>
  <c r="AO65" i="240"/>
  <c r="M71" i="240"/>
  <c r="L73" i="240"/>
  <c r="BH83" i="240"/>
  <c r="T83" i="240"/>
  <c r="M22" i="240"/>
  <c r="L22" i="240"/>
  <c r="L161" i="240"/>
  <c r="BH212" i="240"/>
  <c r="AN201" i="240"/>
  <c r="BC204" i="240"/>
  <c r="AH125" i="240"/>
  <c r="S123" i="240"/>
  <c r="BH119" i="240"/>
  <c r="BK118" i="240"/>
  <c r="AO109" i="240"/>
  <c r="BL108" i="240"/>
  <c r="BC101" i="240"/>
  <c r="AN98" i="240"/>
  <c r="T93" i="240"/>
  <c r="M89" i="240"/>
  <c r="BK81" i="240"/>
  <c r="BM16" i="240"/>
  <c r="AH22" i="240"/>
  <c r="BH33" i="240"/>
  <c r="BH38" i="240"/>
  <c r="BM76" i="240"/>
  <c r="BK22" i="240"/>
  <c r="BC30" i="240"/>
  <c r="BL38" i="240"/>
  <c r="BK44" i="240"/>
  <c r="BK84" i="240"/>
  <c r="BL86" i="240"/>
  <c r="BJ88" i="240"/>
  <c r="BJ14" i="240"/>
  <c r="BG31" i="240"/>
  <c r="BK32" i="240"/>
  <c r="BH35" i="240"/>
  <c r="BJ12" i="240"/>
  <c r="BC15" i="240"/>
  <c r="L18" i="240"/>
  <c r="BB19" i="240"/>
  <c r="BJ23" i="240"/>
  <c r="BK35" i="240"/>
  <c r="BC43" i="240"/>
  <c r="AG46" i="240"/>
  <c r="AU47" i="240"/>
  <c r="BK74" i="240"/>
  <c r="T79" i="240"/>
  <c r="M18" i="240"/>
  <c r="BM34" i="240"/>
  <c r="AO35" i="240"/>
  <c r="M36" i="240"/>
  <c r="BJ37" i="240"/>
  <c r="BB39" i="240"/>
  <c r="BB45" i="240"/>
  <c r="AH46" i="240"/>
  <c r="AH48" i="240"/>
  <c r="BL37" i="240"/>
  <c r="AU74" i="240"/>
  <c r="AU80" i="240"/>
  <c r="M82" i="240"/>
  <c r="AH12" i="240"/>
  <c r="AN23" i="240"/>
  <c r="M27" i="240"/>
  <c r="S29" i="240"/>
  <c r="BH29" i="240"/>
  <c r="AN30" i="240"/>
  <c r="L31" i="240"/>
  <c r="AU33" i="240"/>
  <c r="AG34" i="240"/>
  <c r="M35" i="240"/>
  <c r="BG36" i="240"/>
  <c r="AV38" i="240"/>
  <c r="BL22" i="240"/>
  <c r="BK26" i="240"/>
  <c r="BL29" i="240"/>
  <c r="BK41" i="240"/>
  <c r="BL47" i="240"/>
  <c r="L25" i="240"/>
  <c r="BM47" i="240"/>
  <c r="BL92" i="240"/>
  <c r="AU92" i="240"/>
  <c r="T92" i="240"/>
  <c r="BH92" i="240"/>
  <c r="S92" i="240"/>
  <c r="BM90" i="240"/>
  <c r="BC90" i="240"/>
  <c r="BL12" i="240"/>
  <c r="AU12" i="240"/>
  <c r="BG46" i="240"/>
  <c r="L46" i="240"/>
  <c r="AG211" i="240"/>
  <c r="BL168" i="240"/>
  <c r="BB177" i="240"/>
  <c r="S180" i="240"/>
  <c r="S183" i="240"/>
  <c r="BC183" i="240"/>
  <c r="T188" i="240"/>
  <c r="AO196" i="240"/>
  <c r="M204" i="240"/>
  <c r="AV135" i="240"/>
  <c r="AU139" i="240"/>
  <c r="M141" i="240"/>
  <c r="AG143" i="240"/>
  <c r="BB149" i="240"/>
  <c r="BG165" i="240"/>
  <c r="S127" i="240"/>
  <c r="BG124" i="240"/>
  <c r="AO123" i="240"/>
  <c r="BC120" i="240"/>
  <c r="AG120" i="240"/>
  <c r="AN119" i="240"/>
  <c r="M119" i="240"/>
  <c r="AN118" i="240"/>
  <c r="AG116" i="240"/>
  <c r="BL115" i="240"/>
  <c r="L114" i="240"/>
  <c r="BL112" i="240"/>
  <c r="AN112" i="240"/>
  <c r="AU111" i="240"/>
  <c r="T108" i="240"/>
  <c r="BB107" i="240"/>
  <c r="BB101" i="240"/>
  <c r="AG100" i="240"/>
  <c r="BK96" i="240"/>
  <c r="BC50" i="240"/>
  <c r="BM50" i="240"/>
  <c r="BK54" i="240"/>
  <c r="AO54" i="240"/>
  <c r="AV12" i="240"/>
  <c r="BL31" i="240"/>
  <c r="AU31" i="240"/>
  <c r="BM42" i="240"/>
  <c r="BC42" i="240"/>
  <c r="BB42" i="240"/>
  <c r="M46" i="240"/>
  <c r="BC73" i="240"/>
  <c r="BB73" i="240"/>
  <c r="M169" i="240"/>
  <c r="L175" i="240"/>
  <c r="AO182" i="240"/>
  <c r="AN185" i="240"/>
  <c r="L189" i="240"/>
  <c r="L202" i="240"/>
  <c r="AG203" i="240"/>
  <c r="T145" i="240"/>
  <c r="BK119" i="240"/>
  <c r="BL114" i="240"/>
  <c r="BH112" i="240"/>
  <c r="S107" i="240"/>
  <c r="AU106" i="240"/>
  <c r="BL99" i="240"/>
  <c r="L99" i="240"/>
  <c r="L98" i="240"/>
  <c r="BL96" i="240"/>
  <c r="L93" i="240"/>
  <c r="BG93" i="240"/>
  <c r="AV90" i="240"/>
  <c r="BL90" i="240"/>
  <c r="BH56" i="240"/>
  <c r="T56" i="240"/>
  <c r="BH14" i="240"/>
  <c r="S14" i="240"/>
  <c r="BK43" i="240"/>
  <c r="AO43" i="240"/>
  <c r="AN43" i="240"/>
  <c r="BM33" i="240"/>
  <c r="BB33" i="240"/>
  <c r="BK208" i="240"/>
  <c r="M213" i="240"/>
  <c r="BB169" i="240"/>
  <c r="BK173" i="240"/>
  <c r="AG174" i="240"/>
  <c r="BB175" i="240"/>
  <c r="BB178" i="240"/>
  <c r="BK182" i="240"/>
  <c r="AV187" i="240"/>
  <c r="BB189" i="240"/>
  <c r="AV196" i="240"/>
  <c r="BK197" i="240"/>
  <c r="S199" i="240"/>
  <c r="BB202" i="240"/>
  <c r="BG204" i="240"/>
  <c r="BM132" i="240"/>
  <c r="AV136" i="240"/>
  <c r="AN140" i="240"/>
  <c r="BB145" i="240"/>
  <c r="BK146" i="240"/>
  <c r="M153" i="240"/>
  <c r="M156" i="240"/>
  <c r="BL127" i="240"/>
  <c r="AG123" i="240"/>
  <c r="BG122" i="240"/>
  <c r="AH119" i="240"/>
  <c r="BH115" i="240"/>
  <c r="BJ113" i="240"/>
  <c r="BG112" i="240"/>
  <c r="BM111" i="240"/>
  <c r="T103" i="240"/>
  <c r="M101" i="240"/>
  <c r="AV94" i="240"/>
  <c r="BJ92" i="240"/>
  <c r="BK80" i="240"/>
  <c r="AO80" i="240"/>
  <c r="AN80" i="240"/>
  <c r="AG36" i="240"/>
  <c r="AH36" i="240"/>
  <c r="AO208" i="240"/>
  <c r="S208" i="240"/>
  <c r="BC175" i="240"/>
  <c r="BC178" i="240"/>
  <c r="AG201" i="240"/>
  <c r="BL139" i="240"/>
  <c r="BK140" i="240"/>
  <c r="AG147" i="240"/>
  <c r="BB148" i="240"/>
  <c r="AG149" i="240"/>
  <c r="BK164" i="240"/>
  <c r="AV125" i="240"/>
  <c r="BK123" i="240"/>
  <c r="AG119" i="240"/>
  <c r="BH118" i="240"/>
  <c r="BG114" i="240"/>
  <c r="BG113" i="240"/>
  <c r="AN110" i="240"/>
  <c r="M110" i="240"/>
  <c r="AN104" i="240"/>
  <c r="AU102" i="240"/>
  <c r="L101" i="240"/>
  <c r="AU100" i="240"/>
  <c r="BG99" i="240"/>
  <c r="AG99" i="240"/>
  <c r="BM98" i="240"/>
  <c r="L96" i="240"/>
  <c r="AG92" i="240"/>
  <c r="BG54" i="240"/>
  <c r="M54" i="240"/>
  <c r="AH55" i="240"/>
  <c r="AG55" i="240"/>
  <c r="BH62" i="240"/>
  <c r="S62" i="240"/>
  <c r="BK68" i="240"/>
  <c r="AN68" i="240"/>
  <c r="AV82" i="240"/>
  <c r="AU82" i="240"/>
  <c r="BL82" i="240"/>
  <c r="BG11" i="240"/>
  <c r="AO45" i="240"/>
  <c r="BK45" i="240"/>
  <c r="AN45" i="240"/>
  <c r="T208" i="240"/>
  <c r="AU208" i="240"/>
  <c r="L211" i="240"/>
  <c r="AU170" i="240"/>
  <c r="AH180" i="240"/>
  <c r="AH188" i="240"/>
  <c r="T196" i="240"/>
  <c r="BJ199" i="240"/>
  <c r="BG202" i="240"/>
  <c r="BK132" i="240"/>
  <c r="BK159" i="240"/>
  <c r="BM104" i="240"/>
  <c r="BJ52" i="240"/>
  <c r="AH52" i="240"/>
  <c r="AG52" i="240"/>
  <c r="BB11" i="240"/>
  <c r="BC11" i="240"/>
  <c r="BK16" i="240"/>
  <c r="AN16" i="240"/>
  <c r="AO49" i="240"/>
  <c r="AN49" i="240"/>
  <c r="BG92" i="240"/>
  <c r="L92" i="240"/>
  <c r="M92" i="240"/>
  <c r="AV208" i="240"/>
  <c r="AN177" i="240"/>
  <c r="BB190" i="240"/>
  <c r="AV193" i="240"/>
  <c r="AN198" i="240"/>
  <c r="AV128" i="240"/>
  <c r="AO132" i="240"/>
  <c r="BB133" i="240"/>
  <c r="BB136" i="240"/>
  <c r="AV140" i="240"/>
  <c r="BL148" i="240"/>
  <c r="AU151" i="240"/>
  <c r="AU160" i="240"/>
  <c r="BH126" i="240"/>
  <c r="BK125" i="240"/>
  <c r="AU124" i="240"/>
  <c r="AO121" i="240"/>
  <c r="S116" i="240"/>
  <c r="BJ110" i="240"/>
  <c r="BK105" i="240"/>
  <c r="BJ104" i="240"/>
  <c r="BL100" i="240"/>
  <c r="T100" i="240"/>
  <c r="BH51" i="240"/>
  <c r="T51" i="240"/>
  <c r="AO16" i="240"/>
  <c r="AG21" i="240"/>
  <c r="AH21" i="240"/>
  <c r="AG35" i="240"/>
  <c r="BJ35" i="240"/>
  <c r="AH35" i="240"/>
  <c r="BL39" i="240"/>
  <c r="AV39" i="240"/>
  <c r="T43" i="240"/>
  <c r="BH43" i="240"/>
  <c r="S43" i="240"/>
  <c r="BK49" i="240"/>
  <c r="BG126" i="240"/>
  <c r="T118" i="240"/>
  <c r="BK116" i="240"/>
  <c r="BH110" i="240"/>
  <c r="AH110" i="240"/>
  <c r="BK109" i="240"/>
  <c r="BB108" i="240"/>
  <c r="BM105" i="240"/>
  <c r="BH104" i="240"/>
  <c r="AH104" i="240"/>
  <c r="AH101" i="240"/>
  <c r="AO100" i="240"/>
  <c r="BH98" i="240"/>
  <c r="L95" i="240"/>
  <c r="BB92" i="240"/>
  <c r="AU89" i="240"/>
  <c r="BL76" i="240"/>
  <c r="AU76" i="240"/>
  <c r="BG84" i="240"/>
  <c r="M84" i="240"/>
  <c r="L84" i="240"/>
  <c r="BJ30" i="240"/>
  <c r="AG30" i="240"/>
  <c r="BH185" i="240"/>
  <c r="BL187" i="240"/>
  <c r="AH192" i="240"/>
  <c r="S126" i="240"/>
  <c r="BL124" i="240"/>
  <c r="BK124" i="240"/>
  <c r="L122" i="240"/>
  <c r="AO120" i="240"/>
  <c r="AU118" i="240"/>
  <c r="AN116" i="240"/>
  <c r="AU115" i="240"/>
  <c r="M113" i="240"/>
  <c r="AU112" i="240"/>
  <c r="BB111" i="240"/>
  <c r="BH107" i="240"/>
  <c r="BL106" i="240"/>
  <c r="BL102" i="240"/>
  <c r="BJ101" i="240"/>
  <c r="AN100" i="240"/>
  <c r="BG98" i="240"/>
  <c r="BJ95" i="240"/>
  <c r="BJ93" i="240"/>
  <c r="AV53" i="240"/>
  <c r="AU53" i="240"/>
  <c r="BL53" i="240"/>
  <c r="AV59" i="240"/>
  <c r="BL59" i="240"/>
  <c r="BH86" i="240"/>
  <c r="S86" i="240"/>
  <c r="BH13" i="240"/>
  <c r="T13" i="240"/>
  <c r="S13" i="240"/>
  <c r="AH30" i="240"/>
  <c r="AO38" i="240"/>
  <c r="BK38" i="240"/>
  <c r="AN38" i="240"/>
  <c r="BM170" i="240"/>
  <c r="AG172" i="240"/>
  <c r="AU174" i="240"/>
  <c r="AU177" i="240"/>
  <c r="BL185" i="240"/>
  <c r="AU191" i="240"/>
  <c r="AU132" i="240"/>
  <c r="BC144" i="240"/>
  <c r="T146" i="240"/>
  <c r="AU149" i="240"/>
  <c r="AV127" i="240"/>
  <c r="AO124" i="240"/>
  <c r="BK122" i="240"/>
  <c r="M116" i="240"/>
  <c r="T115" i="240"/>
  <c r="AV114" i="240"/>
  <c r="T112" i="240"/>
  <c r="BC104" i="240"/>
  <c r="AV99" i="240"/>
  <c r="AV96" i="240"/>
  <c r="AH95" i="240"/>
  <c r="BH59" i="240"/>
  <c r="S59" i="240"/>
  <c r="AV65" i="240"/>
  <c r="BL65" i="240"/>
  <c r="AU65" i="240"/>
  <c r="M76" i="240"/>
  <c r="BG76" i="240"/>
  <c r="T18" i="240"/>
  <c r="S18" i="240"/>
  <c r="BH18" i="240"/>
  <c r="BM20" i="240"/>
  <c r="BC20" i="240"/>
  <c r="BG49" i="240"/>
  <c r="L49" i="240"/>
  <c r="BK196" i="240"/>
  <c r="AV209" i="240"/>
  <c r="BG215" i="240"/>
  <c r="BH140" i="240"/>
  <c r="BK142" i="240"/>
  <c r="AO145" i="240"/>
  <c r="AU155" i="240"/>
  <c r="AG156" i="240"/>
  <c r="AN122" i="240"/>
  <c r="BK121" i="240"/>
  <c r="L116" i="240"/>
  <c r="BC110" i="240"/>
  <c r="BG100" i="240"/>
  <c r="BB98" i="240"/>
  <c r="BB93" i="240"/>
  <c r="BM93" i="240"/>
  <c r="AV92" i="240"/>
  <c r="BH50" i="240"/>
  <c r="T50" i="240"/>
  <c r="AG54" i="240"/>
  <c r="BJ54" i="240"/>
  <c r="AH54" i="240"/>
  <c r="T59" i="240"/>
  <c r="BK67" i="240"/>
  <c r="AO67" i="240"/>
  <c r="BB71" i="240"/>
  <c r="BC71" i="240"/>
  <c r="AN83" i="240"/>
  <c r="AO83" i="240"/>
  <c r="M88" i="240"/>
  <c r="BG88" i="240"/>
  <c r="BL88" i="240"/>
  <c r="AV88" i="240"/>
  <c r="AU88" i="240"/>
  <c r="AH15" i="240"/>
  <c r="AG15" i="240"/>
  <c r="BJ19" i="240"/>
  <c r="AH19" i="240"/>
  <c r="AG19" i="240"/>
  <c r="AH41" i="240"/>
  <c r="AG41" i="240"/>
  <c r="BK69" i="240"/>
  <c r="BG22" i="240"/>
  <c r="BH26" i="240"/>
  <c r="AH70" i="240"/>
  <c r="BG70" i="240"/>
  <c r="BC19" i="240"/>
  <c r="AO26" i="240"/>
  <c r="AV34" i="240"/>
  <c r="BK37" i="240"/>
  <c r="BK40" i="240"/>
  <c r="BH41" i="240"/>
  <c r="BB60" i="240"/>
  <c r="S66" i="240"/>
  <c r="BK66" i="240"/>
  <c r="S69" i="240"/>
  <c r="L70" i="240"/>
  <c r="AG78" i="240"/>
  <c r="S81" i="240"/>
  <c r="M83" i="240"/>
  <c r="AN84" i="240"/>
  <c r="AU86" i="240"/>
  <c r="M87" i="240"/>
  <c r="AV13" i="240"/>
  <c r="BJ20" i="240"/>
  <c r="BM22" i="240"/>
  <c r="BC23" i="240"/>
  <c r="BB25" i="240"/>
  <c r="BK30" i="240"/>
  <c r="T32" i="240"/>
  <c r="AN35" i="240"/>
  <c r="BL41" i="240"/>
  <c r="M48" i="240"/>
  <c r="S49" i="240"/>
  <c r="AU49" i="240"/>
  <c r="BM89" i="240"/>
  <c r="AG50" i="240"/>
  <c r="BG50" i="240"/>
  <c r="BB57" i="240"/>
  <c r="BC59" i="240"/>
  <c r="BC60" i="240"/>
  <c r="BB63" i="240"/>
  <c r="BG64" i="240"/>
  <c r="S68" i="240"/>
  <c r="BK70" i="240"/>
  <c r="AG72" i="240"/>
  <c r="BJ72" i="240"/>
  <c r="BG73" i="240"/>
  <c r="BB75" i="240"/>
  <c r="AH78" i="240"/>
  <c r="BH78" i="240"/>
  <c r="BB85" i="240"/>
  <c r="AV87" i="240"/>
  <c r="BB12" i="240"/>
  <c r="BB17" i="240"/>
  <c r="AU18" i="240"/>
  <c r="L19" i="240"/>
  <c r="BG19" i="240"/>
  <c r="AH23" i="240"/>
  <c r="BM26" i="240"/>
  <c r="BB27" i="240"/>
  <c r="BG32" i="240"/>
  <c r="AH42" i="240"/>
  <c r="BH52" i="240"/>
  <c r="BC57" i="240"/>
  <c r="BC63" i="240"/>
  <c r="AH71" i="240"/>
  <c r="BK71" i="240"/>
  <c r="BK72" i="240"/>
  <c r="BC75" i="240"/>
  <c r="L78" i="240"/>
  <c r="BK79" i="240"/>
  <c r="S80" i="240"/>
  <c r="BC12" i="240"/>
  <c r="AV18" i="240"/>
  <c r="AU21" i="240"/>
  <c r="AU22" i="240"/>
  <c r="M23" i="240"/>
  <c r="BH23" i="240"/>
  <c r="BG25" i="240"/>
  <c r="AU26" i="240"/>
  <c r="AG27" i="240"/>
  <c r="BC27" i="240"/>
  <c r="AU29" i="240"/>
  <c r="S30" i="240"/>
  <c r="AG31" i="240"/>
  <c r="BJ32" i="240"/>
  <c r="AG33" i="240"/>
  <c r="BK33" i="240"/>
  <c r="BB34" i="240"/>
  <c r="BM35" i="240"/>
  <c r="L39" i="240"/>
  <c r="AH39" i="240"/>
  <c r="L41" i="240"/>
  <c r="AN41" i="240"/>
  <c r="L42" i="240"/>
  <c r="BG42" i="240"/>
  <c r="BL43" i="240"/>
  <c r="AU46" i="240"/>
  <c r="L47" i="240"/>
  <c r="AG47" i="240"/>
  <c r="BB47" i="240"/>
  <c r="AH90" i="240"/>
  <c r="BJ89" i="240"/>
  <c r="AH89" i="240"/>
  <c r="L50" i="240"/>
  <c r="BK50" i="240"/>
  <c r="BJ50" i="240"/>
  <c r="T54" i="240"/>
  <c r="AU54" i="240"/>
  <c r="BJ64" i="240"/>
  <c r="BJ76" i="240"/>
  <c r="T80" i="240"/>
  <c r="BH81" i="240"/>
  <c r="BG85" i="240"/>
  <c r="BK24" i="240"/>
  <c r="BH25" i="240"/>
  <c r="AH27" i="240"/>
  <c r="AH31" i="240"/>
  <c r="BL33" i="240"/>
  <c r="M39" i="240"/>
  <c r="BH39" i="240"/>
  <c r="BH42" i="240"/>
  <c r="BM43" i="240"/>
  <c r="AO44" i="240"/>
  <c r="S45" i="240"/>
  <c r="M47" i="240"/>
  <c r="AH47" i="240"/>
  <c r="BB49" i="240"/>
  <c r="BG57" i="240"/>
  <c r="BK62" i="240"/>
  <c r="BJ25" i="240"/>
  <c r="BH57" i="240"/>
  <c r="BL62" i="240"/>
  <c r="BM64" i="240"/>
  <c r="AG82" i="240"/>
  <c r="AN14" i="240"/>
  <c r="S15" i="240"/>
  <c r="BG16" i="240"/>
  <c r="BL17" i="240"/>
  <c r="BB18" i="240"/>
  <c r="BC21" i="240"/>
  <c r="S23" i="240"/>
  <c r="AG25" i="240"/>
  <c r="BB29" i="240"/>
  <c r="L33" i="240"/>
  <c r="AN33" i="240"/>
  <c r="L34" i="240"/>
  <c r="BG34" i="240"/>
  <c r="AN39" i="240"/>
  <c r="S41" i="240"/>
  <c r="AU41" i="240"/>
  <c r="BK47" i="240"/>
  <c r="BH47" i="240"/>
  <c r="BH49" i="240"/>
  <c r="BC89" i="240"/>
  <c r="S52" i="240"/>
  <c r="AG53" i="240"/>
  <c r="BC54" i="240"/>
  <c r="L57" i="240"/>
  <c r="M59" i="240"/>
  <c r="AN62" i="240"/>
  <c r="AG66" i="240"/>
  <c r="AG69" i="240"/>
  <c r="AN74" i="240"/>
  <c r="S78" i="240"/>
  <c r="BK78" i="240"/>
  <c r="AV79" i="240"/>
  <c r="BC84" i="240"/>
  <c r="AG85" i="240"/>
  <c r="L86" i="240"/>
  <c r="BG87" i="240"/>
  <c r="BK11" i="240"/>
  <c r="AN12" i="240"/>
  <c r="AG16" i="240"/>
  <c r="AN17" i="240"/>
  <c r="AG18" i="240"/>
  <c r="AU19" i="240"/>
  <c r="AU20" i="240"/>
  <c r="BB22" i="240"/>
  <c r="BM23" i="240"/>
  <c r="L26" i="240"/>
  <c r="AG26" i="240"/>
  <c r="BB26" i="240"/>
  <c r="AN27" i="240"/>
  <c r="AO31" i="240"/>
  <c r="BC36" i="240"/>
  <c r="BG37" i="240"/>
  <c r="S39" i="240"/>
  <c r="S42" i="240"/>
  <c r="BH45" i="240"/>
  <c r="BB46" i="240"/>
  <c r="S47" i="240"/>
  <c r="AN47" i="240"/>
  <c r="BG48" i="240"/>
  <c r="AG49" i="240"/>
  <c r="BJ49" i="240"/>
  <c r="AH53" i="240"/>
  <c r="BL55" i="240"/>
  <c r="AH69" i="240"/>
  <c r="BJ83" i="240"/>
  <c r="BK86" i="240"/>
  <c r="BK12" i="240"/>
  <c r="BK14" i="240"/>
  <c r="AH18" i="240"/>
  <c r="AV19" i="240"/>
  <c r="BH21" i="240"/>
  <c r="M26" i="240"/>
  <c r="AH26" i="240"/>
  <c r="BH37" i="240"/>
  <c r="BK39" i="240"/>
  <c r="AV40" i="240"/>
  <c r="AO47" i="240"/>
  <c r="BL49" i="240"/>
  <c r="BG20" i="240"/>
  <c r="BG21" i="240"/>
  <c r="AV24" i="240"/>
  <c r="BL24" i="240"/>
  <c r="AU24" i="240"/>
  <c r="BK25" i="240"/>
  <c r="AH28" i="240"/>
  <c r="AG28" i="240"/>
  <c r="BL30" i="240"/>
  <c r="AU30" i="240"/>
  <c r="AV44" i="240"/>
  <c r="BL44" i="240"/>
  <c r="AU44" i="240"/>
  <c r="BK48" i="240"/>
  <c r="AO48" i="240"/>
  <c r="AN48" i="240"/>
  <c r="L13" i="240"/>
  <c r="AG13" i="240"/>
  <c r="BB13" i="240"/>
  <c r="L15" i="240"/>
  <c r="L20" i="240"/>
  <c r="L21" i="240"/>
  <c r="M24" i="240"/>
  <c r="AN25" i="240"/>
  <c r="BL25" i="240"/>
  <c r="AV30" i="240"/>
  <c r="T36" i="240"/>
  <c r="BH36" i="240"/>
  <c r="S36" i="240"/>
  <c r="BL42" i="240"/>
  <c r="AU42" i="240"/>
  <c r="S11" i="240"/>
  <c r="AN11" i="240"/>
  <c r="BH11" i="240"/>
  <c r="BL14" i="240"/>
  <c r="BH16" i="240"/>
  <c r="AO20" i="240"/>
  <c r="BK20" i="240"/>
  <c r="AN21" i="240"/>
  <c r="BK21" i="240"/>
  <c r="T24" i="240"/>
  <c r="BH24" i="240"/>
  <c r="S24" i="240"/>
  <c r="L29" i="240"/>
  <c r="AO11" i="240"/>
  <c r="BG13" i="240"/>
  <c r="AU14" i="240"/>
  <c r="BM14" i="240"/>
  <c r="AN15" i="240"/>
  <c r="L16" i="240"/>
  <c r="L17" i="240"/>
  <c r="BG17" i="240"/>
  <c r="BH20" i="240"/>
  <c r="S20" i="240"/>
  <c r="BL20" i="240"/>
  <c r="BL21" i="240"/>
  <c r="S22" i="240"/>
  <c r="AN22" i="240"/>
  <c r="BH22" i="240"/>
  <c r="BK23" i="240"/>
  <c r="S25" i="240"/>
  <c r="AU25" i="240"/>
  <c r="BL28" i="240"/>
  <c r="AU28" i="240"/>
  <c r="BJ40" i="240"/>
  <c r="AH40" i="240"/>
  <c r="AG40" i="240"/>
  <c r="T48" i="240"/>
  <c r="BH48" i="240"/>
  <c r="S48" i="240"/>
  <c r="AH13" i="240"/>
  <c r="BJ11" i="240"/>
  <c r="BJ16" i="240"/>
  <c r="BH17" i="240"/>
  <c r="AO22" i="240"/>
  <c r="BG24" i="240"/>
  <c r="BG28" i="240"/>
  <c r="M28" i="240"/>
  <c r="L28" i="240"/>
  <c r="BM38" i="240"/>
  <c r="BB38" i="240"/>
  <c r="AO28" i="240"/>
  <c r="AN28" i="240"/>
  <c r="BJ38" i="240"/>
  <c r="AG38" i="240"/>
  <c r="BG15" i="240"/>
  <c r="BH19" i="240"/>
  <c r="S19" i="240"/>
  <c r="BB24" i="240"/>
  <c r="BM24" i="240"/>
  <c r="AU11" i="240"/>
  <c r="BL11" i="240"/>
  <c r="BL15" i="240"/>
  <c r="AU15" i="240"/>
  <c r="BM15" i="240"/>
  <c r="S16" i="240"/>
  <c r="S17" i="240"/>
  <c r="AG24" i="240"/>
  <c r="BJ24" i="240"/>
  <c r="T28" i="240"/>
  <c r="BH28" i="240"/>
  <c r="S28" i="240"/>
  <c r="BC28" i="240"/>
  <c r="BB28" i="240"/>
  <c r="BG38" i="240"/>
  <c r="L38" i="240"/>
  <c r="AH38" i="240"/>
  <c r="BM11" i="240"/>
  <c r="L14" i="240"/>
  <c r="AG14" i="240"/>
  <c r="BB14" i="240"/>
  <c r="AV15" i="240"/>
  <c r="BL16" i="240"/>
  <c r="AU16" i="240"/>
  <c r="AH24" i="240"/>
  <c r="AV32" i="240"/>
  <c r="BL32" i="240"/>
  <c r="AU32" i="240"/>
  <c r="BK36" i="240"/>
  <c r="AO36" i="240"/>
  <c r="AN36" i="240"/>
  <c r="M38" i="240"/>
  <c r="BC13" i="240"/>
  <c r="AH17" i="240"/>
  <c r="BJ17" i="240"/>
  <c r="BK29" i="240"/>
  <c r="AO29" i="240"/>
  <c r="AU13" i="240"/>
  <c r="M14" i="240"/>
  <c r="AV16" i="240"/>
  <c r="BM17" i="240"/>
  <c r="BB20" i="240"/>
  <c r="BB21" i="240"/>
  <c r="BJ28" i="240"/>
  <c r="BG40" i="240"/>
  <c r="M40" i="240"/>
  <c r="L40" i="240"/>
  <c r="AO24" i="240"/>
  <c r="AN24" i="240"/>
  <c r="BK28" i="240"/>
  <c r="BK34" i="240"/>
  <c r="AN34" i="240"/>
  <c r="BK46" i="240"/>
  <c r="AN46" i="240"/>
  <c r="BM28" i="240"/>
  <c r="AH29" i="240"/>
  <c r="BJ29" i="240"/>
  <c r="BG29" i="240"/>
  <c r="BH34" i="240"/>
  <c r="S34" i="240"/>
  <c r="AO34" i="240"/>
  <c r="BC40" i="240"/>
  <c r="BB40" i="240"/>
  <c r="BH46" i="240"/>
  <c r="S46" i="240"/>
  <c r="AO46" i="240"/>
  <c r="BM25" i="240"/>
  <c r="M33" i="240"/>
  <c r="AH33" i="240"/>
  <c r="BC33" i="240"/>
  <c r="BM37" i="240"/>
  <c r="AO41" i="240"/>
  <c r="M45" i="240"/>
  <c r="AH45" i="240"/>
  <c r="BC45" i="240"/>
  <c r="BM49" i="240"/>
  <c r="L23" i="240"/>
  <c r="AU27" i="240"/>
  <c r="S31" i="240"/>
  <c r="AN31" i="240"/>
  <c r="BM32" i="240"/>
  <c r="L35" i="240"/>
  <c r="AU39" i="240"/>
  <c r="BJ41" i="240"/>
  <c r="BM44" i="240"/>
  <c r="BJ36" i="240"/>
  <c r="BJ48" i="240"/>
  <c r="BM29" i="240"/>
  <c r="L32" i="240"/>
  <c r="AG32" i="240"/>
  <c r="BB32" i="240"/>
  <c r="AU36" i="240"/>
  <c r="BL36" i="240"/>
  <c r="S40" i="240"/>
  <c r="AN40" i="240"/>
  <c r="BH40" i="240"/>
  <c r="BM41" i="240"/>
  <c r="L44" i="240"/>
  <c r="AG44" i="240"/>
  <c r="BB44" i="240"/>
  <c r="AU48" i="240"/>
  <c r="M49" i="240"/>
  <c r="BM36" i="240"/>
  <c r="M44" i="240"/>
  <c r="BM48" i="240"/>
  <c r="AU45" i="240"/>
  <c r="BL45" i="240"/>
  <c r="S32" i="240"/>
  <c r="AU40" i="240"/>
  <c r="S44" i="240"/>
  <c r="BJ58" i="240"/>
  <c r="AH58" i="240"/>
  <c r="BK87" i="240"/>
  <c r="AO87" i="240"/>
  <c r="AN87" i="240"/>
  <c r="BJ51" i="240"/>
  <c r="S53" i="240"/>
  <c r="AN53" i="240"/>
  <c r="BH53" i="240"/>
  <c r="BM54" i="240"/>
  <c r="BH55" i="240"/>
  <c r="S55" i="240"/>
  <c r="BM55" i="240"/>
  <c r="AU56" i="240"/>
  <c r="AG58" i="240"/>
  <c r="BG58" i="240"/>
  <c r="AU51" i="240"/>
  <c r="BL51" i="240"/>
  <c r="AU55" i="240"/>
  <c r="BB56" i="240"/>
  <c r="BM56" i="240"/>
  <c r="L58" i="240"/>
  <c r="BK58" i="240"/>
  <c r="AN58" i="240"/>
  <c r="BC61" i="240"/>
  <c r="BM61" i="240"/>
  <c r="BG77" i="240"/>
  <c r="L77" i="240"/>
  <c r="BJ79" i="240"/>
  <c r="AH79" i="240"/>
  <c r="AG79" i="240"/>
  <c r="S50" i="240"/>
  <c r="AN50" i="240"/>
  <c r="BM51" i="240"/>
  <c r="BK53" i="240"/>
  <c r="L54" i="240"/>
  <c r="BC56" i="240"/>
  <c r="AO58" i="240"/>
  <c r="BM58" i="240"/>
  <c r="AU59" i="240"/>
  <c r="BB61" i="240"/>
  <c r="BM65" i="240"/>
  <c r="BB65" i="240"/>
  <c r="M77" i="240"/>
  <c r="BL81" i="240"/>
  <c r="AU81" i="240"/>
  <c r="T87" i="240"/>
  <c r="BH87" i="240"/>
  <c r="S87" i="240"/>
  <c r="BG62" i="240"/>
  <c r="M62" i="240"/>
  <c r="L62" i="240"/>
  <c r="AG56" i="240"/>
  <c r="BJ56" i="240"/>
  <c r="BH58" i="240"/>
  <c r="S58" i="240"/>
  <c r="BK63" i="240"/>
  <c r="AO63" i="240"/>
  <c r="AN63" i="240"/>
  <c r="BG67" i="240"/>
  <c r="M67" i="240"/>
  <c r="L67" i="240"/>
  <c r="T75" i="240"/>
  <c r="BH75" i="240"/>
  <c r="S75" i="240"/>
  <c r="AV60" i="240"/>
  <c r="BL60" i="240"/>
  <c r="AU60" i="240"/>
  <c r="AO64" i="240"/>
  <c r="AN64" i="240"/>
  <c r="BK64" i="240"/>
  <c r="BJ65" i="240"/>
  <c r="AG65" i="240"/>
  <c r="BG79" i="240"/>
  <c r="M79" i="240"/>
  <c r="L79" i="240"/>
  <c r="L51" i="240"/>
  <c r="AG51" i="240"/>
  <c r="BB51" i="240"/>
  <c r="BB55" i="240"/>
  <c r="L56" i="240"/>
  <c r="BG56" i="240"/>
  <c r="AN57" i="240"/>
  <c r="BK57" i="240"/>
  <c r="AH65" i="240"/>
  <c r="AV71" i="240"/>
  <c r="BL71" i="240"/>
  <c r="AU71" i="240"/>
  <c r="BK73" i="240"/>
  <c r="AN73" i="240"/>
  <c r="BM77" i="240"/>
  <c r="BB77" i="240"/>
  <c r="BK85" i="240"/>
  <c r="AN85" i="240"/>
  <c r="S54" i="240"/>
  <c r="AN54" i="240"/>
  <c r="M56" i="240"/>
  <c r="L61" i="240"/>
  <c r="BK61" i="240"/>
  <c r="AN61" i="240"/>
  <c r="BJ61" i="240"/>
  <c r="T63" i="240"/>
  <c r="BH63" i="240"/>
  <c r="S63" i="240"/>
  <c r="BG65" i="240"/>
  <c r="L65" i="240"/>
  <c r="AO73" i="240"/>
  <c r="BC77" i="240"/>
  <c r="AO85" i="240"/>
  <c r="BJ67" i="240"/>
  <c r="AH67" i="240"/>
  <c r="AG67" i="240"/>
  <c r="BG55" i="240"/>
  <c r="BL56" i="240"/>
  <c r="BL57" i="240"/>
  <c r="AU57" i="240"/>
  <c r="BL69" i="240"/>
  <c r="AU69" i="240"/>
  <c r="BH73" i="240"/>
  <c r="S73" i="240"/>
  <c r="AV83" i="240"/>
  <c r="BL83" i="240"/>
  <c r="AU83" i="240"/>
  <c r="BK75" i="240"/>
  <c r="AO75" i="240"/>
  <c r="AN75" i="240"/>
  <c r="BH61" i="240"/>
  <c r="S61" i="240"/>
  <c r="T64" i="240"/>
  <c r="BH64" i="240"/>
  <c r="S64" i="240"/>
  <c r="BC79" i="240"/>
  <c r="BB79" i="240"/>
  <c r="S51" i="240"/>
  <c r="L55" i="240"/>
  <c r="BK55" i="240"/>
  <c r="AN55" i="240"/>
  <c r="BJ55" i="240"/>
  <c r="BB58" i="240"/>
  <c r="T61" i="240"/>
  <c r="BJ62" i="240"/>
  <c r="AH62" i="240"/>
  <c r="AG62" i="240"/>
  <c r="BC67" i="240"/>
  <c r="BB67" i="240"/>
  <c r="BJ77" i="240"/>
  <c r="AG77" i="240"/>
  <c r="BH85" i="240"/>
  <c r="S85" i="240"/>
  <c r="BJ59" i="240"/>
  <c r="BM62" i="240"/>
  <c r="BG68" i="240"/>
  <c r="BJ71" i="240"/>
  <c r="BM74" i="240"/>
  <c r="BK76" i="240"/>
  <c r="BG80" i="240"/>
  <c r="BK88" i="240"/>
  <c r="BJ85" i="240"/>
  <c r="BM59" i="240"/>
  <c r="BB62" i="240"/>
  <c r="AU66" i="240"/>
  <c r="BL66" i="240"/>
  <c r="BJ68" i="240"/>
  <c r="S70" i="240"/>
  <c r="AN70" i="240"/>
  <c r="BH70" i="240"/>
  <c r="BM71" i="240"/>
  <c r="L74" i="240"/>
  <c r="AG74" i="240"/>
  <c r="BB74" i="240"/>
  <c r="AU78" i="240"/>
  <c r="BL78" i="240"/>
  <c r="BJ80" i="240"/>
  <c r="S82" i="240"/>
  <c r="AN82" i="240"/>
  <c r="BH82" i="240"/>
  <c r="AO70" i="240"/>
  <c r="M74" i="240"/>
  <c r="AH74" i="240"/>
  <c r="S77" i="240"/>
  <c r="AN77" i="240"/>
  <c r="BH77" i="240"/>
  <c r="L81" i="240"/>
  <c r="AG81" i="240"/>
  <c r="BB81" i="240"/>
  <c r="AO82" i="240"/>
  <c r="AU85" i="240"/>
  <c r="BL85" i="240"/>
  <c r="M86" i="240"/>
  <c r="AH86" i="240"/>
  <c r="S60" i="240"/>
  <c r="AN60" i="240"/>
  <c r="BH60" i="240"/>
  <c r="L64" i="240"/>
  <c r="AG64" i="240"/>
  <c r="BB64" i="240"/>
  <c r="AU68" i="240"/>
  <c r="BL68" i="240"/>
  <c r="BH72" i="240"/>
  <c r="BM73" i="240"/>
  <c r="L76" i="240"/>
  <c r="AG76" i="240"/>
  <c r="BB76" i="240"/>
  <c r="BL80" i="240"/>
  <c r="M81" i="240"/>
  <c r="AH81" i="240"/>
  <c r="BH84" i="240"/>
  <c r="BM85" i="240"/>
  <c r="L88" i="240"/>
  <c r="AG88" i="240"/>
  <c r="BB88" i="240"/>
  <c r="L59" i="240"/>
  <c r="AU63" i="240"/>
  <c r="S67" i="240"/>
  <c r="AN67" i="240"/>
  <c r="BM68" i="240"/>
  <c r="L71" i="240"/>
  <c r="AU75" i="240"/>
  <c r="S79" i="240"/>
  <c r="AN79" i="240"/>
  <c r="BM80" i="240"/>
  <c r="L83" i="240"/>
  <c r="AU87" i="240"/>
  <c r="L68" i="240"/>
  <c r="AG68" i="240"/>
  <c r="BB68" i="240"/>
  <c r="AU72" i="240"/>
  <c r="BL72" i="240"/>
  <c r="S76" i="240"/>
  <c r="AN76" i="240"/>
  <c r="BH76" i="240"/>
  <c r="L80" i="240"/>
  <c r="AG80" i="240"/>
  <c r="BB80" i="240"/>
  <c r="AU84" i="240"/>
  <c r="BL84" i="240"/>
  <c r="S88" i="240"/>
  <c r="AN88" i="240"/>
  <c r="BH88" i="240"/>
  <c r="AU79" i="240"/>
  <c r="S83" i="240"/>
  <c r="L106" i="240"/>
  <c r="M106" i="240"/>
  <c r="BG106" i="240"/>
  <c r="BJ208" i="240"/>
  <c r="BC213" i="240"/>
  <c r="AN171" i="240"/>
  <c r="AG177" i="240"/>
  <c r="BH177" i="240"/>
  <c r="S179" i="240"/>
  <c r="AU181" i="240"/>
  <c r="M186" i="240"/>
  <c r="BG188" i="240"/>
  <c r="BC190" i="240"/>
  <c r="AH195" i="240"/>
  <c r="S198" i="240"/>
  <c r="BB199" i="240"/>
  <c r="L201" i="240"/>
  <c r="L128" i="240"/>
  <c r="BK128" i="240"/>
  <c r="BB131" i="240"/>
  <c r="AO133" i="240"/>
  <c r="T134" i="240"/>
  <c r="BK143" i="240"/>
  <c r="AU153" i="240"/>
  <c r="AN155" i="240"/>
  <c r="S156" i="240"/>
  <c r="BM159" i="240"/>
  <c r="AG163" i="240"/>
  <c r="S165" i="240"/>
  <c r="BK166" i="240"/>
  <c r="AO126" i="240"/>
  <c r="BB125" i="240"/>
  <c r="AG125" i="240"/>
  <c r="L125" i="240"/>
  <c r="BB123" i="240"/>
  <c r="BC122" i="240"/>
  <c r="AG115" i="240"/>
  <c r="BJ115" i="240"/>
  <c r="AN114" i="240"/>
  <c r="AO114" i="240"/>
  <c r="BK114" i="240"/>
  <c r="AU113" i="240"/>
  <c r="BL113" i="240"/>
  <c r="AV113" i="240"/>
  <c r="AU110" i="240"/>
  <c r="BL110" i="240"/>
  <c r="AV110" i="240"/>
  <c r="AU109" i="240"/>
  <c r="BL109" i="240"/>
  <c r="AV109" i="240"/>
  <c r="BJ206" i="240"/>
  <c r="AN207" i="240"/>
  <c r="BH211" i="240"/>
  <c r="L169" i="240"/>
  <c r="M171" i="240"/>
  <c r="BK171" i="240"/>
  <c r="BB172" i="240"/>
  <c r="AN173" i="240"/>
  <c r="BL176" i="240"/>
  <c r="AH177" i="240"/>
  <c r="BL177" i="240"/>
  <c r="T179" i="240"/>
  <c r="AU179" i="240"/>
  <c r="AO183" i="240"/>
  <c r="T198" i="240"/>
  <c r="M128" i="240"/>
  <c r="BC131" i="240"/>
  <c r="BK133" i="240"/>
  <c r="AV153" i="240"/>
  <c r="BK155" i="240"/>
  <c r="T156" i="240"/>
  <c r="BM127" i="240"/>
  <c r="BB118" i="240"/>
  <c r="BC118" i="240"/>
  <c r="BM118" i="240"/>
  <c r="AG117" i="240"/>
  <c r="AH117" i="240"/>
  <c r="AN111" i="240"/>
  <c r="BK111" i="240"/>
  <c r="AU98" i="240"/>
  <c r="BL98" i="240"/>
  <c r="AV98" i="240"/>
  <c r="BK183" i="240"/>
  <c r="AO185" i="240"/>
  <c r="BG199" i="240"/>
  <c r="AU130" i="240"/>
  <c r="AG136" i="240"/>
  <c r="AU137" i="240"/>
  <c r="AG138" i="240"/>
  <c r="AV145" i="240"/>
  <c r="BC149" i="240"/>
  <c r="BB151" i="240"/>
  <c r="BG158" i="240"/>
  <c r="AN159" i="240"/>
  <c r="L160" i="240"/>
  <c r="S164" i="240"/>
  <c r="AU164" i="240"/>
  <c r="BH165" i="240"/>
  <c r="BM115" i="240"/>
  <c r="BB115" i="240"/>
  <c r="AN113" i="240"/>
  <c r="AO113" i="240"/>
  <c r="AG106" i="240"/>
  <c r="AH106" i="240"/>
  <c r="BJ106" i="240"/>
  <c r="AN102" i="240"/>
  <c r="AO102" i="240"/>
  <c r="BK102" i="240"/>
  <c r="BB94" i="240"/>
  <c r="BC94" i="240"/>
  <c r="BM94" i="240"/>
  <c r="BM213" i="240"/>
  <c r="AG215" i="240"/>
  <c r="AV167" i="240"/>
  <c r="L177" i="240"/>
  <c r="L178" i="240"/>
  <c r="AV178" i="240"/>
  <c r="BB181" i="240"/>
  <c r="L183" i="240"/>
  <c r="S186" i="240"/>
  <c r="BC187" i="240"/>
  <c r="AG190" i="240"/>
  <c r="L195" i="240"/>
  <c r="AN195" i="240"/>
  <c r="AN197" i="240"/>
  <c r="BH199" i="240"/>
  <c r="S201" i="240"/>
  <c r="AH136" i="240"/>
  <c r="AH138" i="240"/>
  <c r="BM142" i="240"/>
  <c r="M160" i="240"/>
  <c r="T164" i="240"/>
  <c r="AU207" i="240"/>
  <c r="M177" i="240"/>
  <c r="S185" i="240"/>
  <c r="AH190" i="240"/>
  <c r="M195" i="240"/>
  <c r="BB201" i="240"/>
  <c r="AG202" i="240"/>
  <c r="BM204" i="240"/>
  <c r="T128" i="240"/>
  <c r="S130" i="240"/>
  <c r="AG131" i="240"/>
  <c r="BG135" i="240"/>
  <c r="T137" i="240"/>
  <c r="BL140" i="240"/>
  <c r="AN143" i="240"/>
  <c r="S144" i="240"/>
  <c r="L147" i="240"/>
  <c r="AH149" i="240"/>
  <c r="BG149" i="240"/>
  <c r="BJ151" i="240"/>
  <c r="AO152" i="240"/>
  <c r="BC153" i="240"/>
  <c r="L159" i="240"/>
  <c r="AV160" i="240"/>
  <c r="BJ127" i="240"/>
  <c r="BC126" i="240"/>
  <c r="AH126" i="240"/>
  <c r="M126" i="240"/>
  <c r="BL125" i="240"/>
  <c r="BM123" i="240"/>
  <c r="AU122" i="240"/>
  <c r="BL122" i="240"/>
  <c r="AV122" i="240"/>
  <c r="S207" i="240"/>
  <c r="BK168" i="240"/>
  <c r="BC171" i="240"/>
  <c r="AH174" i="240"/>
  <c r="M175" i="240"/>
  <c r="BG181" i="240"/>
  <c r="AU185" i="240"/>
  <c r="BC186" i="240"/>
  <c r="AG187" i="240"/>
  <c r="S189" i="240"/>
  <c r="BC189" i="240"/>
  <c r="AV191" i="240"/>
  <c r="L193" i="240"/>
  <c r="AU193" i="240"/>
  <c r="BK195" i="240"/>
  <c r="BM198" i="240"/>
  <c r="BM199" i="240"/>
  <c r="AH131" i="240"/>
  <c r="BC137" i="240"/>
  <c r="BJ139" i="240"/>
  <c r="T144" i="240"/>
  <c r="BB144" i="240"/>
  <c r="L163" i="240"/>
  <c r="AU163" i="240"/>
  <c r="BB126" i="240"/>
  <c r="BB117" i="240"/>
  <c r="BC117" i="240"/>
  <c r="BK113" i="240"/>
  <c r="BB106" i="240"/>
  <c r="BC106" i="240"/>
  <c r="BM106" i="240"/>
  <c r="S90" i="240"/>
  <c r="BH90" i="240"/>
  <c r="T90" i="240"/>
  <c r="BL181" i="240"/>
  <c r="BK201" i="240"/>
  <c r="AH204" i="240"/>
  <c r="BH130" i="240"/>
  <c r="BJ153" i="240"/>
  <c r="BM121" i="240"/>
  <c r="BB121" i="240"/>
  <c r="AU107" i="240"/>
  <c r="BL107" i="240"/>
  <c r="AV107" i="240"/>
  <c r="L215" i="240"/>
  <c r="BK174" i="240"/>
  <c r="S177" i="240"/>
  <c r="BK194" i="240"/>
  <c r="M199" i="240"/>
  <c r="BB205" i="240"/>
  <c r="BL130" i="240"/>
  <c r="T132" i="240"/>
  <c r="L136" i="240"/>
  <c r="AN146" i="240"/>
  <c r="M149" i="240"/>
  <c r="AO149" i="240"/>
  <c r="AH153" i="240"/>
  <c r="BM153" i="240"/>
  <c r="BL155" i="240"/>
  <c r="S157" i="240"/>
  <c r="BK157" i="240"/>
  <c r="BB159" i="240"/>
  <c r="BG127" i="240"/>
  <c r="AO125" i="240"/>
  <c r="T125" i="240"/>
  <c r="BJ123" i="240"/>
  <c r="L118" i="240"/>
  <c r="M118" i="240"/>
  <c r="BG118" i="240"/>
  <c r="S117" i="240"/>
  <c r="BH117" i="240"/>
  <c r="BK117" i="240"/>
  <c r="AN117" i="240"/>
  <c r="BH207" i="240"/>
  <c r="BG210" i="240"/>
  <c r="BJ171" i="240"/>
  <c r="BM186" i="240"/>
  <c r="M188" i="240"/>
  <c r="BB191" i="240"/>
  <c r="AO146" i="240"/>
  <c r="M150" i="240"/>
  <c r="T157" i="240"/>
  <c r="BL164" i="240"/>
  <c r="AV126" i="240"/>
  <c r="BH125" i="240"/>
  <c r="BJ122" i="240"/>
  <c r="AU121" i="240"/>
  <c r="BL121" i="240"/>
  <c r="AV121" i="240"/>
  <c r="L94" i="240"/>
  <c r="M94" i="240"/>
  <c r="BG94" i="240"/>
  <c r="AG94" i="240"/>
  <c r="AH94" i="240"/>
  <c r="BJ94" i="240"/>
  <c r="BL207" i="240"/>
  <c r="BC208" i="240"/>
  <c r="AH169" i="240"/>
  <c r="AH171" i="240"/>
  <c r="BM171" i="240"/>
  <c r="L174" i="240"/>
  <c r="BJ175" i="240"/>
  <c r="AV199" i="240"/>
  <c r="BL203" i="240"/>
  <c r="BH205" i="240"/>
  <c r="AV129" i="240"/>
  <c r="BB132" i="240"/>
  <c r="AN139" i="240"/>
  <c r="S141" i="240"/>
  <c r="BB143" i="240"/>
  <c r="BG159" i="240"/>
  <c r="AV165" i="240"/>
  <c r="BC127" i="240"/>
  <c r="AH127" i="240"/>
  <c r="M127" i="240"/>
  <c r="BL126" i="240"/>
  <c r="BH122" i="240"/>
  <c r="AH122" i="240"/>
  <c r="BL118" i="240"/>
  <c r="L117" i="240"/>
  <c r="M117" i="240"/>
  <c r="S114" i="240"/>
  <c r="BH114" i="240"/>
  <c r="T114" i="240"/>
  <c r="S113" i="240"/>
  <c r="BH113" i="240"/>
  <c r="T113" i="240"/>
  <c r="S111" i="240"/>
  <c r="BH111" i="240"/>
  <c r="BK93" i="240"/>
  <c r="AN90" i="240"/>
  <c r="AO90" i="240"/>
  <c r="BK90" i="240"/>
  <c r="AU119" i="240"/>
  <c r="BL119" i="240"/>
  <c r="AN179" i="240"/>
  <c r="AH186" i="240"/>
  <c r="BG193" i="240"/>
  <c r="BJ195" i="240"/>
  <c r="BM205" i="240"/>
  <c r="S140" i="240"/>
  <c r="BC143" i="240"/>
  <c r="AH144" i="240"/>
  <c r="BH159" i="240"/>
  <c r="BL163" i="240"/>
  <c r="BG123" i="240"/>
  <c r="L123" i="240"/>
  <c r="BG121" i="240"/>
  <c r="L121" i="240"/>
  <c r="AV119" i="240"/>
  <c r="AG118" i="240"/>
  <c r="AH118" i="240"/>
  <c r="BJ118" i="240"/>
  <c r="AO117" i="240"/>
  <c r="L115" i="240"/>
  <c r="BG115" i="240"/>
  <c r="AO111" i="240"/>
  <c r="S102" i="240"/>
  <c r="BH102" i="240"/>
  <c r="T102" i="240"/>
  <c r="BC109" i="240"/>
  <c r="AH109" i="240"/>
  <c r="M109" i="240"/>
  <c r="AO105" i="240"/>
  <c r="T105" i="240"/>
  <c r="AV101" i="240"/>
  <c r="BC97" i="240"/>
  <c r="AH97" i="240"/>
  <c r="M97" i="240"/>
  <c r="AO93" i="240"/>
  <c r="BK120" i="240"/>
  <c r="BC114" i="240"/>
  <c r="BB109" i="240"/>
  <c r="AG109" i="240"/>
  <c r="L109" i="240"/>
  <c r="BH105" i="240"/>
  <c r="AN105" i="240"/>
  <c r="BJ103" i="240"/>
  <c r="BC102" i="240"/>
  <c r="BL101" i="240"/>
  <c r="BB97" i="240"/>
  <c r="AG97" i="240"/>
  <c r="L97" i="240"/>
  <c r="BH93" i="240"/>
  <c r="AN93" i="240"/>
  <c r="BJ91" i="240"/>
  <c r="BG105" i="240"/>
  <c r="BK101" i="240"/>
  <c r="AO91" i="240"/>
  <c r="T91" i="240"/>
  <c r="BB90" i="240"/>
  <c r="BK89" i="240"/>
  <c r="BH91" i="240"/>
  <c r="BH120" i="240"/>
  <c r="BL116" i="240"/>
  <c r="BB112" i="240"/>
  <c r="AG112" i="240"/>
  <c r="BH108" i="240"/>
  <c r="BC105" i="240"/>
  <c r="AH105" i="240"/>
  <c r="M105" i="240"/>
  <c r="BL104" i="240"/>
  <c r="BG103" i="240"/>
  <c r="AO101" i="240"/>
  <c r="T101" i="240"/>
  <c r="BK99" i="240"/>
  <c r="AV97" i="240"/>
  <c r="BC93" i="240"/>
  <c r="AH93" i="240"/>
  <c r="M93" i="240"/>
  <c r="BG91" i="240"/>
  <c r="AO89" i="240"/>
  <c r="T89" i="240"/>
  <c r="BJ111" i="240"/>
  <c r="BK104" i="240"/>
  <c r="BH101" i="240"/>
  <c r="BJ99" i="240"/>
  <c r="BL97" i="240"/>
  <c r="BG96" i="240"/>
  <c r="BK92" i="240"/>
  <c r="BH89" i="240"/>
  <c r="BC103" i="240"/>
  <c r="AH103" i="240"/>
  <c r="M103" i="240"/>
  <c r="AV95" i="240"/>
  <c r="BC91" i="240"/>
  <c r="AH91" i="240"/>
  <c r="M91" i="240"/>
  <c r="BB103" i="240"/>
  <c r="BH99" i="240"/>
  <c r="BL95" i="240"/>
  <c r="BB91" i="240"/>
  <c r="BH121" i="240"/>
  <c r="BL117" i="240"/>
  <c r="BH109" i="240"/>
  <c r="M170" i="240"/>
  <c r="BG170" i="240"/>
  <c r="BH195" i="240"/>
  <c r="T195" i="240"/>
  <c r="S195" i="240"/>
  <c r="AH181" i="240"/>
  <c r="BJ181" i="240"/>
  <c r="AG181" i="240"/>
  <c r="BG138" i="240"/>
  <c r="M138" i="240"/>
  <c r="L138" i="240"/>
  <c r="AH142" i="240"/>
  <c r="BJ142" i="240"/>
  <c r="BM160" i="240"/>
  <c r="BC160" i="240"/>
  <c r="BB160" i="240"/>
  <c r="BC215" i="240"/>
  <c r="BB215" i="240"/>
  <c r="BL194" i="240"/>
  <c r="AV194" i="240"/>
  <c r="AU194" i="240"/>
  <c r="BJ133" i="240"/>
  <c r="AH133" i="240"/>
  <c r="AG133" i="240"/>
  <c r="BB188" i="240"/>
  <c r="BC188" i="240"/>
  <c r="L192" i="240"/>
  <c r="BG192" i="240"/>
  <c r="M192" i="240"/>
  <c r="M148" i="240"/>
  <c r="L148" i="240"/>
  <c r="M151" i="240"/>
  <c r="BG151" i="240"/>
  <c r="L151" i="240"/>
  <c r="M206" i="240"/>
  <c r="BG206" i="240"/>
  <c r="AH205" i="240"/>
  <c r="BJ205" i="240"/>
  <c r="AG205" i="240"/>
  <c r="BB165" i="240"/>
  <c r="BM165" i="240"/>
  <c r="BC165" i="240"/>
  <c r="T197" i="240"/>
  <c r="BH197" i="240"/>
  <c r="S197" i="240"/>
  <c r="BM174" i="240"/>
  <c r="BC174" i="240"/>
  <c r="BB174" i="240"/>
  <c r="M144" i="240"/>
  <c r="L144" i="240"/>
  <c r="BC135" i="240"/>
  <c r="BM135" i="240"/>
  <c r="BB135" i="240"/>
  <c r="BH161" i="240"/>
  <c r="T161" i="240"/>
  <c r="BL175" i="240"/>
  <c r="AV175" i="240"/>
  <c r="AU175" i="240"/>
  <c r="BG203" i="240"/>
  <c r="L203" i="240"/>
  <c r="AO147" i="240"/>
  <c r="BK147" i="240"/>
  <c r="AN147" i="240"/>
  <c r="BG162" i="240"/>
  <c r="M162" i="240"/>
  <c r="L162" i="240"/>
  <c r="BG148" i="240"/>
  <c r="BH152" i="240"/>
  <c r="T152" i="240"/>
  <c r="S152" i="240"/>
  <c r="AV212" i="240"/>
  <c r="AU212" i="240"/>
  <c r="BL197" i="240"/>
  <c r="AV197" i="240"/>
  <c r="AU197" i="240"/>
  <c r="BM128" i="240"/>
  <c r="BC128" i="240"/>
  <c r="BB128" i="240"/>
  <c r="BK207" i="240"/>
  <c r="BK212" i="240"/>
  <c r="BG212" i="240"/>
  <c r="BC177" i="240"/>
  <c r="BG180" i="240"/>
  <c r="BK186" i="240"/>
  <c r="BL195" i="240"/>
  <c r="BM200" i="240"/>
  <c r="BH203" i="240"/>
  <c r="BJ132" i="240"/>
  <c r="BK134" i="240"/>
  <c r="BK138" i="240"/>
  <c r="BG141" i="240"/>
  <c r="BG163" i="240"/>
  <c r="BG167" i="240"/>
  <c r="BJ172" i="240"/>
  <c r="BH180" i="240"/>
  <c r="BM195" i="240"/>
  <c r="BK203" i="240"/>
  <c r="BL205" i="240"/>
  <c r="BL132" i="240"/>
  <c r="BJ144" i="240"/>
  <c r="T209" i="240"/>
  <c r="S211" i="240"/>
  <c r="BJ213" i="240"/>
  <c r="AG167" i="240"/>
  <c r="AN169" i="240"/>
  <c r="BM172" i="240"/>
  <c r="BM181" i="240"/>
  <c r="AN186" i="240"/>
  <c r="BG187" i="240"/>
  <c r="AG189" i="240"/>
  <c r="BH189" i="240"/>
  <c r="AO200" i="240"/>
  <c r="BG131" i="240"/>
  <c r="AH141" i="240"/>
  <c r="BM141" i="240"/>
  <c r="S143" i="240"/>
  <c r="AU143" i="240"/>
  <c r="AN144" i="240"/>
  <c r="BK144" i="240"/>
  <c r="S147" i="240"/>
  <c r="AU152" i="240"/>
  <c r="AG160" i="240"/>
  <c r="BJ163" i="240"/>
  <c r="L208" i="240"/>
  <c r="BB208" i="240"/>
  <c r="BK210" i="240"/>
  <c r="BB211" i="240"/>
  <c r="BJ212" i="240"/>
  <c r="AH213" i="240"/>
  <c r="BL167" i="240"/>
  <c r="BK169" i="240"/>
  <c r="AU171" i="240"/>
  <c r="BL171" i="240"/>
  <c r="M174" i="240"/>
  <c r="L181" i="240"/>
  <c r="BL182" i="240"/>
  <c r="AG183" i="240"/>
  <c r="L187" i="240"/>
  <c r="BK188" i="240"/>
  <c r="AH189" i="240"/>
  <c r="BB193" i="240"/>
  <c r="AU195" i="240"/>
  <c r="M200" i="240"/>
  <c r="S203" i="240"/>
  <c r="AO203" i="240"/>
  <c r="BM203" i="240"/>
  <c r="L205" i="240"/>
  <c r="AN205" i="240"/>
  <c r="AH128" i="240"/>
  <c r="L131" i="240"/>
  <c r="BL131" i="240"/>
  <c r="AG135" i="240"/>
  <c r="BC136" i="240"/>
  <c r="AV152" i="240"/>
  <c r="BG154" i="240"/>
  <c r="BH155" i="240"/>
  <c r="BB156" i="240"/>
  <c r="AV157" i="240"/>
  <c r="AH160" i="240"/>
  <c r="BB161" i="240"/>
  <c r="BK162" i="240"/>
  <c r="AH165" i="240"/>
  <c r="BH174" i="240"/>
  <c r="BK177" i="240"/>
  <c r="BL179" i="240"/>
  <c r="AH183" i="240"/>
  <c r="BH183" i="240"/>
  <c r="BK187" i="240"/>
  <c r="BK189" i="240"/>
  <c r="BG190" i="240"/>
  <c r="BK205" i="240"/>
  <c r="BJ129" i="240"/>
  <c r="BK130" i="240"/>
  <c r="BK149" i="240"/>
  <c r="BC156" i="240"/>
  <c r="BC161" i="240"/>
  <c r="BM212" i="240"/>
  <c r="L167" i="240"/>
  <c r="AU168" i="240"/>
  <c r="S169" i="240"/>
  <c r="BL129" i="240"/>
  <c r="BG136" i="240"/>
  <c r="BM154" i="240"/>
  <c r="AN164" i="240"/>
  <c r="BJ165" i="240"/>
  <c r="BM209" i="240"/>
  <c r="BK211" i="240"/>
  <c r="AO213" i="240"/>
  <c r="BK214" i="240"/>
  <c r="S173" i="240"/>
  <c r="S174" i="240"/>
  <c r="AO174" i="240"/>
  <c r="AG175" i="240"/>
  <c r="M180" i="240"/>
  <c r="M183" i="240"/>
  <c r="AO184" i="240"/>
  <c r="M189" i="240"/>
  <c r="AN189" i="240"/>
  <c r="L190" i="240"/>
  <c r="AG191" i="240"/>
  <c r="AG193" i="240"/>
  <c r="BJ193" i="240"/>
  <c r="BB195" i="240"/>
  <c r="AG199" i="240"/>
  <c r="T200" i="240"/>
  <c r="T201" i="240"/>
  <c r="BC202" i="240"/>
  <c r="AU203" i="240"/>
  <c r="AV204" i="240"/>
  <c r="S205" i="240"/>
  <c r="AU205" i="240"/>
  <c r="AO128" i="240"/>
  <c r="L132" i="240"/>
  <c r="AG132" i="240"/>
  <c r="BG137" i="240"/>
  <c r="AH156" i="240"/>
  <c r="BB157" i="240"/>
  <c r="BK158" i="240"/>
  <c r="AG161" i="240"/>
  <c r="AO164" i="240"/>
  <c r="M165" i="240"/>
  <c r="BM211" i="240"/>
  <c r="BK213" i="240"/>
  <c r="L171" i="240"/>
  <c r="T173" i="240"/>
  <c r="BK179" i="240"/>
  <c r="T182" i="240"/>
  <c r="BK184" i="240"/>
  <c r="AO188" i="240"/>
  <c r="L191" i="240"/>
  <c r="BH191" i="240"/>
  <c r="BC200" i="240"/>
  <c r="AO129" i="240"/>
  <c r="AU131" i="240"/>
  <c r="T133" i="240"/>
  <c r="AU133" i="240"/>
  <c r="L135" i="240"/>
  <c r="BL136" i="240"/>
  <c r="AH137" i="240"/>
  <c r="AV141" i="240"/>
  <c r="BG142" i="240"/>
  <c r="BG147" i="240"/>
  <c r="BG153" i="240"/>
  <c r="L155" i="240"/>
  <c r="L156" i="240"/>
  <c r="AO158" i="240"/>
  <c r="S159" i="240"/>
  <c r="AH161" i="240"/>
  <c r="BK170" i="240"/>
  <c r="BK191" i="240"/>
  <c r="BM193" i="240"/>
  <c r="BJ137" i="240"/>
  <c r="BH143" i="240"/>
  <c r="BG146" i="240"/>
  <c r="BH147" i="240"/>
  <c r="BK161" i="240"/>
  <c r="BK209" i="240"/>
  <c r="L212" i="240"/>
  <c r="AG212" i="240"/>
  <c r="BB212" i="240"/>
  <c r="AU215" i="240"/>
  <c r="BG168" i="240"/>
  <c r="BL169" i="240"/>
  <c r="BJ191" i="240"/>
  <c r="BK199" i="240"/>
  <c r="BK137" i="240"/>
  <c r="BJ166" i="240"/>
  <c r="BK206" i="240"/>
  <c r="AO209" i="240"/>
  <c r="AN211" i="240"/>
  <c r="T213" i="240"/>
  <c r="AG169" i="240"/>
  <c r="BM169" i="240"/>
  <c r="BC180" i="240"/>
  <c r="T184" i="240"/>
  <c r="BG186" i="240"/>
  <c r="AV190" i="240"/>
  <c r="AO191" i="240"/>
  <c r="AN199" i="240"/>
  <c r="BJ200" i="240"/>
  <c r="AH202" i="240"/>
  <c r="BB203" i="240"/>
  <c r="T129" i="240"/>
  <c r="S132" i="240"/>
  <c r="AN132" i="240"/>
  <c r="M137" i="240"/>
  <c r="AO137" i="240"/>
  <c r="BM137" i="240"/>
  <c r="BC141" i="240"/>
  <c r="BL143" i="240"/>
  <c r="BM147" i="240"/>
  <c r="AG148" i="240"/>
  <c r="BK150" i="240"/>
  <c r="BK151" i="240"/>
  <c r="AN152" i="240"/>
  <c r="BK154" i="240"/>
  <c r="S155" i="240"/>
  <c r="AO161" i="240"/>
  <c r="BB163" i="240"/>
  <c r="BM166" i="240"/>
  <c r="BK129" i="240"/>
  <c r="L130" i="240"/>
  <c r="AG130" i="240"/>
  <c r="BB130" i="240"/>
  <c r="T131" i="240"/>
  <c r="AO131" i="240"/>
  <c r="BK131" i="240"/>
  <c r="BG134" i="240"/>
  <c r="BC138" i="240"/>
  <c r="S139" i="240"/>
  <c r="AO151" i="240"/>
  <c r="BB155" i="240"/>
  <c r="BC162" i="240"/>
  <c r="T163" i="240"/>
  <c r="BJ164" i="240"/>
  <c r="AH164" i="240"/>
  <c r="AG164" i="240"/>
  <c r="M130" i="240"/>
  <c r="AH130" i="240"/>
  <c r="BC130" i="240"/>
  <c r="BH134" i="240"/>
  <c r="S135" i="240"/>
  <c r="BL137" i="240"/>
  <c r="T139" i="240"/>
  <c r="BC140" i="240"/>
  <c r="BB140" i="240"/>
  <c r="BB150" i="240"/>
  <c r="S151" i="240"/>
  <c r="BJ152" i="240"/>
  <c r="AH152" i="240"/>
  <c r="AG152" i="240"/>
  <c r="BL154" i="240"/>
  <c r="BC155" i="240"/>
  <c r="S158" i="240"/>
  <c r="BL159" i="240"/>
  <c r="AU166" i="240"/>
  <c r="BC134" i="240"/>
  <c r="BB134" i="240"/>
  <c r="BM134" i="240"/>
  <c r="BC164" i="240"/>
  <c r="BB164" i="240"/>
  <c r="S128" i="240"/>
  <c r="AN128" i="240"/>
  <c r="BM129" i="240"/>
  <c r="AH134" i="240"/>
  <c r="AG134" i="240"/>
  <c r="BJ134" i="240"/>
  <c r="BL142" i="240"/>
  <c r="BL147" i="240"/>
  <c r="BC150" i="240"/>
  <c r="T151" i="240"/>
  <c r="T158" i="240"/>
  <c r="BG164" i="240"/>
  <c r="M164" i="240"/>
  <c r="L164" i="240"/>
  <c r="AV166" i="240"/>
  <c r="BJ140" i="240"/>
  <c r="AH140" i="240"/>
  <c r="AG140" i="240"/>
  <c r="AO142" i="240"/>
  <c r="AN142" i="240"/>
  <c r="BG152" i="240"/>
  <c r="M152" i="240"/>
  <c r="L152" i="240"/>
  <c r="BJ157" i="240"/>
  <c r="AH157" i="240"/>
  <c r="AG162" i="240"/>
  <c r="BM164" i="240"/>
  <c r="BK135" i="240"/>
  <c r="BC139" i="240"/>
  <c r="BM139" i="240"/>
  <c r="AV156" i="240"/>
  <c r="BL156" i="240"/>
  <c r="AU156" i="240"/>
  <c r="AU159" i="240"/>
  <c r="AH162" i="240"/>
  <c r="AN135" i="240"/>
  <c r="BB138" i="240"/>
  <c r="BK141" i="240"/>
  <c r="AO141" i="240"/>
  <c r="AN151" i="240"/>
  <c r="L129" i="240"/>
  <c r="AG129" i="240"/>
  <c r="BB129" i="240"/>
  <c r="AO130" i="240"/>
  <c r="M133" i="240"/>
  <c r="L134" i="240"/>
  <c r="AN134" i="240"/>
  <c r="BB139" i="240"/>
  <c r="BG140" i="240"/>
  <c r="M140" i="240"/>
  <c r="L140" i="240"/>
  <c r="AH143" i="240"/>
  <c r="AU147" i="240"/>
  <c r="AG150" i="240"/>
  <c r="AU154" i="240"/>
  <c r="M155" i="240"/>
  <c r="BG157" i="240"/>
  <c r="M157" i="240"/>
  <c r="BH131" i="240"/>
  <c r="S153" i="240"/>
  <c r="BB162" i="240"/>
  <c r="AU128" i="240"/>
  <c r="M129" i="240"/>
  <c r="AO134" i="240"/>
  <c r="BK136" i="240"/>
  <c r="AO136" i="240"/>
  <c r="AN136" i="240"/>
  <c r="BM140" i="240"/>
  <c r="AU142" i="240"/>
  <c r="L143" i="240"/>
  <c r="AV144" i="240"/>
  <c r="BL144" i="240"/>
  <c r="AU144" i="240"/>
  <c r="BJ145" i="240"/>
  <c r="AH145" i="240"/>
  <c r="AH150" i="240"/>
  <c r="L157" i="240"/>
  <c r="BM157" i="240"/>
  <c r="BK160" i="240"/>
  <c r="AO160" i="240"/>
  <c r="AN160" i="240"/>
  <c r="AU161" i="240"/>
  <c r="BK165" i="240"/>
  <c r="AO165" i="240"/>
  <c r="BG139" i="240"/>
  <c r="T142" i="240"/>
  <c r="BH142" i="240"/>
  <c r="S142" i="240"/>
  <c r="BM145" i="240"/>
  <c r="BK148" i="240"/>
  <c r="AO148" i="240"/>
  <c r="AN148" i="240"/>
  <c r="BH153" i="240"/>
  <c r="BH163" i="240"/>
  <c r="BC152" i="240"/>
  <c r="BB152" i="240"/>
  <c r="AV134" i="240"/>
  <c r="BL134" i="240"/>
  <c r="AU134" i="240"/>
  <c r="T136" i="240"/>
  <c r="BH136" i="240"/>
  <c r="S136" i="240"/>
  <c r="AV138" i="240"/>
  <c r="BL138" i="240"/>
  <c r="AU138" i="240"/>
  <c r="BK153" i="240"/>
  <c r="AO153" i="240"/>
  <c r="T160" i="240"/>
  <c r="BH160" i="240"/>
  <c r="S160" i="240"/>
  <c r="BK163" i="240"/>
  <c r="S129" i="240"/>
  <c r="BH135" i="240"/>
  <c r="L139" i="240"/>
  <c r="BK139" i="240"/>
  <c r="BH141" i="240"/>
  <c r="BG145" i="240"/>
  <c r="M145" i="240"/>
  <c r="T148" i="240"/>
  <c r="BH148" i="240"/>
  <c r="S148" i="240"/>
  <c r="L150" i="240"/>
  <c r="AN153" i="240"/>
  <c r="AN158" i="240"/>
  <c r="AN163" i="240"/>
  <c r="BJ146" i="240"/>
  <c r="BJ158" i="240"/>
  <c r="BJ141" i="240"/>
  <c r="BL151" i="240"/>
  <c r="AH135" i="240"/>
  <c r="S138" i="240"/>
  <c r="AN138" i="240"/>
  <c r="BH138" i="240"/>
  <c r="L142" i="240"/>
  <c r="AG142" i="240"/>
  <c r="BB142" i="240"/>
  <c r="AU146" i="240"/>
  <c r="BL146" i="240"/>
  <c r="AH147" i="240"/>
  <c r="S150" i="240"/>
  <c r="AN150" i="240"/>
  <c r="BH150" i="240"/>
  <c r="BM151" i="240"/>
  <c r="L154" i="240"/>
  <c r="AG154" i="240"/>
  <c r="BB154" i="240"/>
  <c r="AU158" i="240"/>
  <c r="BL158" i="240"/>
  <c r="AH159" i="240"/>
  <c r="S162" i="240"/>
  <c r="AN162" i="240"/>
  <c r="BH162" i="240"/>
  <c r="BM163" i="240"/>
  <c r="L166" i="240"/>
  <c r="AG166" i="240"/>
  <c r="BB166" i="240"/>
  <c r="S133" i="240"/>
  <c r="AU141" i="240"/>
  <c r="S145" i="240"/>
  <c r="BM146" i="240"/>
  <c r="BM158" i="240"/>
  <c r="AU165" i="240"/>
  <c r="M166" i="240"/>
  <c r="L146" i="240"/>
  <c r="AG146" i="240"/>
  <c r="BB146" i="240"/>
  <c r="AU150" i="240"/>
  <c r="BL150" i="240"/>
  <c r="S154" i="240"/>
  <c r="AN154" i="240"/>
  <c r="BH154" i="240"/>
  <c r="L158" i="240"/>
  <c r="AG158" i="240"/>
  <c r="BB158" i="240"/>
  <c r="AU162" i="240"/>
  <c r="BL162" i="240"/>
  <c r="S166" i="240"/>
  <c r="AN166" i="240"/>
  <c r="BH166" i="240"/>
  <c r="S137" i="240"/>
  <c r="AU145" i="240"/>
  <c r="S149" i="240"/>
  <c r="AU157" i="240"/>
  <c r="S161" i="240"/>
  <c r="S168" i="240"/>
  <c r="AN168" i="240"/>
  <c r="BH168" i="240"/>
  <c r="AV169" i="240"/>
  <c r="S170" i="240"/>
  <c r="AN170" i="240"/>
  <c r="BH170" i="240"/>
  <c r="BK172" i="240"/>
  <c r="M173" i="240"/>
  <c r="AH178" i="240"/>
  <c r="BG178" i="240"/>
  <c r="T192" i="240"/>
  <c r="BH192" i="240"/>
  <c r="S192" i="240"/>
  <c r="T204" i="240"/>
  <c r="BH204" i="240"/>
  <c r="S204" i="240"/>
  <c r="AV188" i="240"/>
  <c r="BL188" i="240"/>
  <c r="AU188" i="240"/>
  <c r="AO168" i="240"/>
  <c r="BL172" i="240"/>
  <c r="BH176" i="240"/>
  <c r="S176" i="240"/>
  <c r="BK190" i="240"/>
  <c r="AN190" i="240"/>
  <c r="BJ196" i="240"/>
  <c r="AH196" i="240"/>
  <c r="AG196" i="240"/>
  <c r="AV200" i="240"/>
  <c r="BL200" i="240"/>
  <c r="AU200" i="240"/>
  <c r="BK202" i="240"/>
  <c r="AN202" i="240"/>
  <c r="AO170" i="240"/>
  <c r="AH167" i="240"/>
  <c r="BJ168" i="240"/>
  <c r="AU172" i="240"/>
  <c r="BL173" i="240"/>
  <c r="T176" i="240"/>
  <c r="AU176" i="240"/>
  <c r="BK178" i="240"/>
  <c r="AN178" i="240"/>
  <c r="BJ178" i="240"/>
  <c r="BK180" i="240"/>
  <c r="AO180" i="240"/>
  <c r="BM182" i="240"/>
  <c r="BB182" i="240"/>
  <c r="BG184" i="240"/>
  <c r="M184" i="240"/>
  <c r="L184" i="240"/>
  <c r="AO190" i="240"/>
  <c r="AO202" i="240"/>
  <c r="BL170" i="240"/>
  <c r="BK175" i="240"/>
  <c r="AO175" i="240"/>
  <c r="AN175" i="240"/>
  <c r="BH190" i="240"/>
  <c r="S190" i="240"/>
  <c r="BM194" i="240"/>
  <c r="BB194" i="240"/>
  <c r="AO172" i="240"/>
  <c r="M176" i="240"/>
  <c r="BB176" i="240"/>
  <c r="BM176" i="240"/>
  <c r="BH178" i="240"/>
  <c r="S178" i="240"/>
  <c r="AO181" i="240"/>
  <c r="AN181" i="240"/>
  <c r="BK181" i="240"/>
  <c r="BJ182" i="240"/>
  <c r="AG182" i="240"/>
  <c r="BL186" i="240"/>
  <c r="AU186" i="240"/>
  <c r="BH202" i="240"/>
  <c r="S202" i="240"/>
  <c r="S167" i="240"/>
  <c r="AN167" i="240"/>
  <c r="BH167" i="240"/>
  <c r="BM168" i="240"/>
  <c r="AU173" i="240"/>
  <c r="T175" i="240"/>
  <c r="BH175" i="240"/>
  <c r="S175" i="240"/>
  <c r="BC176" i="240"/>
  <c r="T178" i="240"/>
  <c r="BC179" i="240"/>
  <c r="BB179" i="240"/>
  <c r="BM179" i="240"/>
  <c r="AH182" i="240"/>
  <c r="AV186" i="240"/>
  <c r="BG196" i="240"/>
  <c r="M196" i="240"/>
  <c r="L196" i="240"/>
  <c r="BL198" i="240"/>
  <c r="AU198" i="240"/>
  <c r="T202" i="240"/>
  <c r="AO167" i="240"/>
  <c r="BH169" i="240"/>
  <c r="BL174" i="240"/>
  <c r="BG182" i="240"/>
  <c r="L182" i="240"/>
  <c r="BC184" i="240"/>
  <c r="BB184" i="240"/>
  <c r="BJ194" i="240"/>
  <c r="AG194" i="240"/>
  <c r="AV198" i="240"/>
  <c r="BC173" i="240"/>
  <c r="BM173" i="240"/>
  <c r="AG176" i="240"/>
  <c r="BJ176" i="240"/>
  <c r="BG176" i="240"/>
  <c r="AH179" i="240"/>
  <c r="AG179" i="240"/>
  <c r="T181" i="240"/>
  <c r="BH181" i="240"/>
  <c r="S181" i="240"/>
  <c r="BG173" i="240"/>
  <c r="BJ184" i="240"/>
  <c r="AH184" i="240"/>
  <c r="AG184" i="240"/>
  <c r="AO176" i="240"/>
  <c r="L168" i="240"/>
  <c r="AG168" i="240"/>
  <c r="BB168" i="240"/>
  <c r="L170" i="240"/>
  <c r="AG170" i="240"/>
  <c r="BB170" i="240"/>
  <c r="L172" i="240"/>
  <c r="BB173" i="240"/>
  <c r="AH176" i="240"/>
  <c r="BM184" i="240"/>
  <c r="BK192" i="240"/>
  <c r="AO192" i="240"/>
  <c r="AN192" i="240"/>
  <c r="BK204" i="240"/>
  <c r="AO204" i="240"/>
  <c r="AN204" i="240"/>
  <c r="BH172" i="240"/>
  <c r="S172" i="240"/>
  <c r="AH170" i="240"/>
  <c r="M172" i="240"/>
  <c r="AH173" i="240"/>
  <c r="BJ173" i="240"/>
  <c r="BK176" i="240"/>
  <c r="BG179" i="240"/>
  <c r="M179" i="240"/>
  <c r="L179" i="240"/>
  <c r="BJ179" i="240"/>
  <c r="BG194" i="240"/>
  <c r="L194" i="240"/>
  <c r="BC196" i="240"/>
  <c r="BB196" i="240"/>
  <c r="BG185" i="240"/>
  <c r="BJ188" i="240"/>
  <c r="BM191" i="240"/>
  <c r="BK193" i="240"/>
  <c r="BG197" i="240"/>
  <c r="AO197" i="240"/>
  <c r="M201" i="240"/>
  <c r="AH201" i="240"/>
  <c r="BC201" i="240"/>
  <c r="AU183" i="240"/>
  <c r="BL183" i="240"/>
  <c r="BJ185" i="240"/>
  <c r="S187" i="240"/>
  <c r="AN187" i="240"/>
  <c r="BH187" i="240"/>
  <c r="BM188" i="240"/>
  <c r="BJ197" i="240"/>
  <c r="AU178" i="240"/>
  <c r="BJ180" i="240"/>
  <c r="S182" i="240"/>
  <c r="AG186" i="240"/>
  <c r="AO187" i="240"/>
  <c r="AU190" i="240"/>
  <c r="M191" i="240"/>
  <c r="BJ192" i="240"/>
  <c r="S194" i="240"/>
  <c r="AN194" i="240"/>
  <c r="BH194" i="240"/>
  <c r="L198" i="240"/>
  <c r="AG198" i="240"/>
  <c r="BB198" i="240"/>
  <c r="AO199" i="240"/>
  <c r="AU202" i="240"/>
  <c r="BL202" i="240"/>
  <c r="M203" i="240"/>
  <c r="AH203" i="240"/>
  <c r="BJ204" i="240"/>
  <c r="AO194" i="240"/>
  <c r="M198" i="240"/>
  <c r="AH198" i="240"/>
  <c r="AU180" i="240"/>
  <c r="BL180" i="240"/>
  <c r="S184" i="240"/>
  <c r="BM185" i="240"/>
  <c r="AU192" i="240"/>
  <c r="S196" i="240"/>
  <c r="BM197" i="240"/>
  <c r="L200" i="240"/>
  <c r="AU204" i="240"/>
  <c r="M205" i="240"/>
  <c r="BM180" i="240"/>
  <c r="BM192" i="240"/>
  <c r="L185" i="240"/>
  <c r="AG185" i="240"/>
  <c r="BB185" i="240"/>
  <c r="AU189" i="240"/>
  <c r="BL189" i="240"/>
  <c r="S193" i="240"/>
  <c r="AN193" i="240"/>
  <c r="BH193" i="240"/>
  <c r="L197" i="240"/>
  <c r="AG197" i="240"/>
  <c r="BB197" i="240"/>
  <c r="AU201" i="240"/>
  <c r="BL201" i="240"/>
  <c r="AU184" i="240"/>
  <c r="S188" i="240"/>
  <c r="AU196" i="240"/>
  <c r="S200" i="240"/>
  <c r="L207" i="240"/>
  <c r="S215" i="240"/>
  <c r="AU206" i="240"/>
  <c r="BL206" i="240"/>
  <c r="M207" i="240"/>
  <c r="AH207" i="240"/>
  <c r="BC207" i="240"/>
  <c r="S210" i="240"/>
  <c r="AN210" i="240"/>
  <c r="BH210" i="240"/>
  <c r="AV211" i="240"/>
  <c r="L214" i="240"/>
  <c r="AG214" i="240"/>
  <c r="BB214" i="240"/>
  <c r="T215" i="240"/>
  <c r="AO215" i="240"/>
  <c r="AG207" i="240"/>
  <c r="BB207" i="240"/>
  <c r="BM206" i="240"/>
  <c r="L209" i="240"/>
  <c r="AG209" i="240"/>
  <c r="BB209" i="240"/>
  <c r="AO210" i="240"/>
  <c r="AU213" i="240"/>
  <c r="BL213" i="240"/>
  <c r="M214" i="240"/>
  <c r="AH214" i="240"/>
  <c r="BC214" i="240"/>
  <c r="BJ215" i="240"/>
  <c r="M209" i="240"/>
  <c r="AH209" i="240"/>
  <c r="BJ210" i="240"/>
  <c r="BK215" i="240"/>
  <c r="L206" i="240"/>
  <c r="AG206" i="240"/>
  <c r="BB206" i="240"/>
  <c r="AU210" i="240"/>
  <c r="BL210" i="240"/>
  <c r="M211" i="240"/>
  <c r="AH211" i="240"/>
  <c r="S214" i="240"/>
  <c r="AN214" i="240"/>
  <c r="BH214" i="240"/>
  <c r="BM215" i="240"/>
  <c r="AU211" i="240"/>
  <c r="S209" i="240"/>
  <c r="AN209" i="240"/>
  <c r="BM210" i="240"/>
  <c r="L213" i="240"/>
  <c r="S206" i="240"/>
  <c r="AN206" i="240"/>
  <c r="BH206" i="240"/>
  <c r="L210" i="240"/>
  <c r="AG210" i="240"/>
  <c r="BB210" i="240"/>
  <c r="AU214" i="240"/>
  <c r="BL214" i="240"/>
  <c r="AU209" i="240"/>
  <c r="S213" i="240"/>
  <c r="BG10" i="240"/>
  <c r="BB217" i="240" l="1"/>
  <c r="AU217" i="240"/>
  <c r="AN217" i="240"/>
  <c r="AG217" i="240"/>
  <c r="S217" i="240"/>
  <c r="L217" i="240"/>
  <c r="BM10" i="240" l="1"/>
  <c r="BU10" i="240" s="1"/>
  <c r="BD217" i="240" l="1"/>
  <c r="AK217" i="240"/>
  <c r="P217" i="240" l="1"/>
  <c r="Q217" i="240" l="1"/>
  <c r="AL217" i="240" l="1"/>
  <c r="I217" i="240"/>
  <c r="J217" i="240"/>
  <c r="K217" i="240" l="1"/>
  <c r="AM217" i="240"/>
  <c r="AW217" i="240" l="1"/>
  <c r="AP217" i="240"/>
  <c r="AI217" i="240" l="1"/>
  <c r="AB217" i="240"/>
  <c r="U217" i="240"/>
  <c r="H218" i="240"/>
  <c r="BO10" i="240" l="1"/>
  <c r="BH10" i="240"/>
  <c r="BI10" i="240"/>
  <c r="BQ10" i="240" s="1"/>
  <c r="BJ10" i="240"/>
  <c r="BR10" i="240" s="1"/>
  <c r="BK10" i="240"/>
  <c r="BS10" i="240" s="1"/>
  <c r="BL10" i="240"/>
  <c r="BT10" i="240" s="1"/>
  <c r="A4" i="241" l="1"/>
  <c r="BG218" i="240" l="1"/>
  <c r="X217" i="240" l="1"/>
  <c r="W217" i="240"/>
  <c r="Y18" i="240"/>
  <c r="Z18" i="240" s="1"/>
  <c r="Y156" i="240"/>
  <c r="AA156" i="240" s="1"/>
  <c r="Y135" i="240"/>
  <c r="AA135" i="240" s="1"/>
  <c r="Y19" i="240"/>
  <c r="BI19" i="240" s="1"/>
  <c r="BN19" i="240" s="1"/>
  <c r="Y63" i="240"/>
  <c r="Z63" i="240" s="1"/>
  <c r="Y28" i="240"/>
  <c r="Z28" i="240" s="1"/>
  <c r="Y30" i="240"/>
  <c r="Z30" i="240" s="1"/>
  <c r="Y27" i="240"/>
  <c r="Y115" i="240"/>
  <c r="AA115" i="240" s="1"/>
  <c r="Y23" i="240"/>
  <c r="Y26" i="240"/>
  <c r="AA26" i="240" s="1"/>
  <c r="Y195" i="240"/>
  <c r="AA195" i="240" s="1"/>
  <c r="Y31" i="240"/>
  <c r="Z31" i="240" s="1"/>
  <c r="Y205" i="240"/>
  <c r="AA205" i="240" s="1"/>
  <c r="Y74" i="240"/>
  <c r="Z74" i="240" s="1"/>
  <c r="Y213" i="240"/>
  <c r="Z213" i="240" s="1"/>
  <c r="Y124" i="240"/>
  <c r="BI124" i="240" s="1"/>
  <c r="BN124" i="240" s="1"/>
  <c r="Y113" i="240"/>
  <c r="BI113" i="240" s="1"/>
  <c r="BN113" i="240" s="1"/>
  <c r="BQ113" i="240" s="1"/>
  <c r="Y60" i="240"/>
  <c r="BI60" i="240" s="1"/>
  <c r="BN60" i="240" s="1"/>
  <c r="Y187" i="240"/>
  <c r="BI187" i="240" s="1"/>
  <c r="BN187" i="240" s="1"/>
  <c r="Y84" i="240"/>
  <c r="BI84" i="240" s="1"/>
  <c r="BN84" i="240" s="1"/>
  <c r="Y132" i="240"/>
  <c r="BI132" i="240" s="1"/>
  <c r="BN132" i="240" s="1"/>
  <c r="Y46" i="240"/>
  <c r="AA46" i="240" s="1"/>
  <c r="Y108" i="240"/>
  <c r="BI108" i="240" s="1"/>
  <c r="BN108" i="240" s="1"/>
  <c r="Y104" i="240"/>
  <c r="Z104" i="240" s="1"/>
  <c r="Y75" i="240"/>
  <c r="AA75" i="240" s="1"/>
  <c r="Y200" i="240"/>
  <c r="BI200" i="240" s="1"/>
  <c r="BN200" i="240" s="1"/>
  <c r="Y32" i="240"/>
  <c r="BI32" i="240" s="1"/>
  <c r="BN32" i="240" s="1"/>
  <c r="Y172" i="240"/>
  <c r="AA172" i="240" s="1"/>
  <c r="Y161" i="240"/>
  <c r="Y13" i="240"/>
  <c r="BI13" i="240" s="1"/>
  <c r="BN13" i="240" s="1"/>
  <c r="Y117" i="240"/>
  <c r="BI117" i="240" s="1"/>
  <c r="BN117" i="240" s="1"/>
  <c r="Y53" i="240"/>
  <c r="Y83" i="240"/>
  <c r="BI83" i="240" s="1"/>
  <c r="BN83" i="240" s="1"/>
  <c r="Y103" i="240"/>
  <c r="BI103" i="240" s="1"/>
  <c r="BN103" i="240" s="1"/>
  <c r="Y208" i="240"/>
  <c r="AA208" i="240" s="1"/>
  <c r="Y212" i="240"/>
  <c r="BI212" i="240"/>
  <c r="BN212" i="240" s="1"/>
  <c r="Y76" i="240"/>
  <c r="BI76" i="240" s="1"/>
  <c r="BN76" i="240" s="1"/>
  <c r="Y169" i="240"/>
  <c r="Y15" i="240"/>
  <c r="BI15" i="240" s="1"/>
  <c r="BN15" i="240" s="1"/>
  <c r="BS15" i="240" s="1"/>
  <c r="Y148" i="240"/>
  <c r="BI148" i="240" s="1"/>
  <c r="BN148" i="240" s="1"/>
  <c r="BR148" i="240" s="1"/>
  <c r="Y141" i="240"/>
  <c r="BI141" i="240" s="1"/>
  <c r="BN141" i="240" s="1"/>
  <c r="Y155" i="240"/>
  <c r="BI155" i="240" s="1"/>
  <c r="BN155" i="240" s="1"/>
  <c r="Y110" i="240"/>
  <c r="Y56" i="240"/>
  <c r="BI56" i="240" s="1"/>
  <c r="BN56" i="240" s="1"/>
  <c r="Y65" i="240"/>
  <c r="BI65" i="240" s="1"/>
  <c r="BN65" i="240" s="1"/>
  <c r="BS65" i="240" s="1"/>
  <c r="Y58" i="240"/>
  <c r="Z58" i="240" s="1"/>
  <c r="Y105" i="240"/>
  <c r="AA105" i="240" s="1"/>
  <c r="Y192" i="240"/>
  <c r="AA192" i="240" s="1"/>
  <c r="Y216" i="240"/>
  <c r="BI216" i="240" s="1"/>
  <c r="BN216" i="240" s="1"/>
  <c r="Y98" i="240"/>
  <c r="AA98" i="240" s="1"/>
  <c r="Y96" i="240"/>
  <c r="BI96" i="240" s="1"/>
  <c r="BN96" i="240" s="1"/>
  <c r="Y165" i="240"/>
  <c r="BI165" i="240" s="1"/>
  <c r="BN165" i="240" s="1"/>
  <c r="Y137" i="240"/>
  <c r="Y101" i="240"/>
  <c r="BI101" i="240" s="1"/>
  <c r="BN101" i="240" s="1"/>
  <c r="Y39" i="240"/>
  <c r="Y89" i="240"/>
  <c r="Z89" i="240" s="1"/>
  <c r="Y22" i="240"/>
  <c r="BI22" i="240" s="1"/>
  <c r="BN22" i="240" s="1"/>
  <c r="Y34" i="240"/>
  <c r="BI34" i="240" s="1"/>
  <c r="BN34" i="240" s="1"/>
  <c r="Y116" i="240"/>
  <c r="BI116" i="240"/>
  <c r="BN116" i="240" s="1"/>
  <c r="Y133" i="240"/>
  <c r="Y29" i="240"/>
  <c r="Z29" i="240" s="1"/>
  <c r="Y12" i="240"/>
  <c r="BI12" i="240" s="1"/>
  <c r="BN12" i="240" s="1"/>
  <c r="Y66" i="240"/>
  <c r="Y37" i="240"/>
  <c r="Y20" i="240"/>
  <c r="Y79" i="240"/>
  <c r="Y202" i="240"/>
  <c r="BI202" i="240" s="1"/>
  <c r="BN202" i="240" s="1"/>
  <c r="Y151" i="240"/>
  <c r="BI151" i="240" s="1"/>
  <c r="BN151" i="240" s="1"/>
  <c r="Y95" i="240"/>
  <c r="Y215" i="240"/>
  <c r="Y57" i="240"/>
  <c r="BI57" i="240" s="1"/>
  <c r="BN57" i="240" s="1"/>
  <c r="Y86" i="240"/>
  <c r="BI86" i="240" s="1"/>
  <c r="BN86" i="240" s="1"/>
  <c r="Y99" i="240"/>
  <c r="BI99" i="240" s="1"/>
  <c r="BN99" i="240" s="1"/>
  <c r="Y209" i="240"/>
  <c r="Y54" i="240"/>
  <c r="BI54" i="240" s="1"/>
  <c r="BN54" i="240" s="1"/>
  <c r="Y163" i="240"/>
  <c r="Y136" i="240"/>
  <c r="BI136" i="240" s="1"/>
  <c r="BN136" i="240" s="1"/>
  <c r="BS136" i="240" s="1"/>
  <c r="Y51" i="240"/>
  <c r="Y47" i="240"/>
  <c r="BI47" i="240" s="1"/>
  <c r="BN47" i="240" s="1"/>
  <c r="Y72" i="240"/>
  <c r="Y168" i="240"/>
  <c r="BI168" i="240" s="1"/>
  <c r="BN168" i="240" s="1"/>
  <c r="Y42" i="240"/>
  <c r="BI42" i="240" s="1"/>
  <c r="BN42" i="240" s="1"/>
  <c r="BR42" i="240" s="1"/>
  <c r="Y193" i="240"/>
  <c r="BI193" i="240" s="1"/>
  <c r="BN193" i="240" s="1"/>
  <c r="Y55" i="240"/>
  <c r="Y48" i="240"/>
  <c r="BI48" i="240" s="1"/>
  <c r="BN48" i="240" s="1"/>
  <c r="Y112" i="240"/>
  <c r="AA112" i="240" s="1"/>
  <c r="Y198" i="240"/>
  <c r="BI198" i="240" s="1"/>
  <c r="BN198" i="240" s="1"/>
  <c r="Y154" i="240"/>
  <c r="Y88" i="240"/>
  <c r="BI88" i="240" s="1"/>
  <c r="BN88" i="240" s="1"/>
  <c r="Y158" i="240"/>
  <c r="BI158" i="240" s="1"/>
  <c r="BN158" i="240" s="1"/>
  <c r="Y50" i="240"/>
  <c r="BI50" i="240" s="1"/>
  <c r="BN50" i="240" s="1"/>
  <c r="Y152" i="240"/>
  <c r="BI152" i="240" s="1"/>
  <c r="BN152" i="240" s="1"/>
  <c r="Y14" i="240"/>
  <c r="Y45" i="240"/>
  <c r="BI45" i="240" s="1"/>
  <c r="BN45" i="240" s="1"/>
  <c r="Y69" i="240"/>
  <c r="Y52" i="240"/>
  <c r="AA52" i="240" s="1"/>
  <c r="Y59" i="240"/>
  <c r="Z59" i="240" s="1"/>
  <c r="Y207" i="240"/>
  <c r="Y71" i="240"/>
  <c r="Y144" i="240"/>
  <c r="Y157" i="240"/>
  <c r="Y190" i="240"/>
  <c r="BI190" i="240" s="1"/>
  <c r="BN190" i="240" s="1"/>
  <c r="Y70" i="240"/>
  <c r="BI70" i="240" s="1"/>
  <c r="BN70" i="240" s="1"/>
  <c r="Y17" i="240"/>
  <c r="BI17" i="240" s="1"/>
  <c r="BN17" i="240" s="1"/>
  <c r="Y24" i="240"/>
  <c r="Y97" i="240"/>
  <c r="BI97" i="240" s="1"/>
  <c r="BN97" i="240" s="1"/>
  <c r="Y153" i="240"/>
  <c r="BI153" i="240" s="1"/>
  <c r="BN153" i="240" s="1"/>
  <c r="Y170" i="240"/>
  <c r="BI170" i="240" s="1"/>
  <c r="BN170" i="240" s="1"/>
  <c r="Y210" i="240"/>
  <c r="Y186" i="240"/>
  <c r="BI186" i="240" s="1"/>
  <c r="BN186" i="240" s="1"/>
  <c r="Y33" i="240"/>
  <c r="BI33" i="240" s="1"/>
  <c r="BN33" i="240" s="1"/>
  <c r="Y11" i="240"/>
  <c r="BI11" i="240" s="1"/>
  <c r="BN11" i="240" s="1"/>
  <c r="BU11" i="240" s="1"/>
  <c r="Y199" i="240"/>
  <c r="BI199" i="240" s="1"/>
  <c r="BN199" i="240" s="1"/>
  <c r="Y167" i="240"/>
  <c r="BI167" i="240" s="1"/>
  <c r="BN167" i="240" s="1"/>
  <c r="BR167" i="240" s="1"/>
  <c r="Y204" i="240"/>
  <c r="Y78" i="240"/>
  <c r="BI78" i="240" s="1"/>
  <c r="BN78" i="240" s="1"/>
  <c r="Y73" i="240"/>
  <c r="Y61" i="240"/>
  <c r="BI61" i="240" s="1"/>
  <c r="BN61" i="240" s="1"/>
  <c r="Y177" i="240"/>
  <c r="BI177" i="240" s="1"/>
  <c r="BN177" i="240" s="1"/>
  <c r="Y180" i="240"/>
  <c r="BI180" i="240" s="1"/>
  <c r="BN180" i="240" s="1"/>
  <c r="BU180" i="240" s="1"/>
  <c r="Y90" i="240"/>
  <c r="BI90" i="240" s="1"/>
  <c r="BN90" i="240" s="1"/>
  <c r="Y81" i="240"/>
  <c r="Y211" i="240"/>
  <c r="BI211" i="240" s="1"/>
  <c r="BN211" i="240" s="1"/>
  <c r="Y126" i="240"/>
  <c r="BI126" i="240" s="1"/>
  <c r="BN126" i="240" s="1"/>
  <c r="Y181" i="240"/>
  <c r="BI181" i="240" s="1"/>
  <c r="BN181" i="240" s="1"/>
  <c r="Y120" i="240"/>
  <c r="BI120" i="240" s="1"/>
  <c r="BN120" i="240" s="1"/>
  <c r="Y130" i="240"/>
  <c r="Y166" i="240"/>
  <c r="Y92" i="240"/>
  <c r="Y188" i="240"/>
  <c r="AA188" i="240" s="1"/>
  <c r="Y100" i="240"/>
  <c r="BI100" i="240" s="1"/>
  <c r="BN100" i="240" s="1"/>
  <c r="Y44" i="240"/>
  <c r="BI44" i="240" s="1"/>
  <c r="BN44" i="240" s="1"/>
  <c r="Y138" i="240"/>
  <c r="BI138" i="240" s="1"/>
  <c r="BN138" i="240" s="1"/>
  <c r="Y36" i="240"/>
  <c r="BI36" i="240" s="1"/>
  <c r="BN36" i="240" s="1"/>
  <c r="Y67" i="240"/>
  <c r="Y214" i="240"/>
  <c r="Y109" i="240"/>
  <c r="BI109" i="240" s="1"/>
  <c r="BN109" i="240" s="1"/>
  <c r="BO109" i="240" s="1"/>
  <c r="Y146" i="240"/>
  <c r="BI146" i="240" s="1"/>
  <c r="BN146" i="240" s="1"/>
  <c r="Y102" i="240"/>
  <c r="BI102" i="240" s="1"/>
  <c r="BN102" i="240" s="1"/>
  <c r="Y145" i="240"/>
  <c r="BI145" i="240" s="1"/>
  <c r="BN145" i="240" s="1"/>
  <c r="Y140" i="240"/>
  <c r="BI140" i="240" s="1"/>
  <c r="BN140" i="240" s="1"/>
  <c r="Y93" i="240"/>
  <c r="BI93" i="240" s="1"/>
  <c r="BN93" i="240" s="1"/>
  <c r="Y107" i="240"/>
  <c r="BI107" i="240" s="1"/>
  <c r="BN107" i="240" s="1"/>
  <c r="Y149" i="240"/>
  <c r="BI149" i="240" s="1"/>
  <c r="BN149" i="240" s="1"/>
  <c r="Y119" i="240"/>
  <c r="BI119" i="240" s="1"/>
  <c r="BN119" i="240" s="1"/>
  <c r="Y183" i="240"/>
  <c r="Y182" i="240"/>
  <c r="BI182" i="240" s="1"/>
  <c r="BN182" i="240" s="1"/>
  <c r="Y64" i="240"/>
  <c r="BI64" i="240" s="1"/>
  <c r="BN64" i="240" s="1"/>
  <c r="Y85" i="240"/>
  <c r="Y159" i="240"/>
  <c r="BI159" i="240" s="1"/>
  <c r="BN159" i="240" s="1"/>
  <c r="BT159" i="240" s="1"/>
  <c r="Y80" i="240"/>
  <c r="Y173" i="240"/>
  <c r="BI173" i="240" s="1"/>
  <c r="BN173" i="240" s="1"/>
  <c r="Y142" i="240"/>
  <c r="BI142" i="240" s="1"/>
  <c r="BN142" i="240" s="1"/>
  <c r="Y25" i="240"/>
  <c r="BI25" i="240" s="1"/>
  <c r="BN25" i="240" s="1"/>
  <c r="Y203" i="240"/>
  <c r="Y179" i="240"/>
  <c r="BI179" i="240" s="1"/>
  <c r="BN179" i="240" s="1"/>
  <c r="Y121" i="240"/>
  <c r="BI121" i="240" s="1"/>
  <c r="BN121" i="240" s="1"/>
  <c r="BU121" i="240" s="1"/>
  <c r="Y162" i="240"/>
  <c r="BI162" i="240" s="1"/>
  <c r="BN162" i="240" s="1"/>
  <c r="BP162" i="240" s="1"/>
  <c r="Y87" i="240"/>
  <c r="BI87" i="240" s="1"/>
  <c r="BN87" i="240" s="1"/>
  <c r="Y122" i="240"/>
  <c r="BI122" i="240" s="1"/>
  <c r="BN122" i="240" s="1"/>
  <c r="Y176" i="240"/>
  <c r="BI176" i="240" s="1"/>
  <c r="BN176" i="240" s="1"/>
  <c r="BR176" i="240" s="1"/>
  <c r="Y118" i="240"/>
  <c r="Y49" i="240"/>
  <c r="BI49" i="240" s="1"/>
  <c r="BN49" i="240" s="1"/>
  <c r="Y43" i="240"/>
  <c r="BI43" i="240" s="1"/>
  <c r="BN43" i="240" s="1"/>
  <c r="Y164" i="240"/>
  <c r="BI164" i="240" s="1"/>
  <c r="BN164" i="240" s="1"/>
  <c r="Y201" i="240"/>
  <c r="BI201" i="240" s="1"/>
  <c r="BN201" i="240" s="1"/>
  <c r="Y171" i="240"/>
  <c r="BI171" i="240" s="1"/>
  <c r="BN171" i="240" s="1"/>
  <c r="Y160" i="240"/>
  <c r="BI160" i="240" s="1"/>
  <c r="BN160" i="240" s="1"/>
  <c r="Y94" i="240"/>
  <c r="BI94" i="240" s="1"/>
  <c r="BN94" i="240" s="1"/>
  <c r="Y174" i="240"/>
  <c r="Y125" i="240"/>
  <c r="Y143" i="240"/>
  <c r="Y191" i="240"/>
  <c r="Y178" i="240"/>
  <c r="BI178" i="240" s="1"/>
  <c r="BN178" i="240" s="1"/>
  <c r="Y184" i="240"/>
  <c r="BI184" i="240" s="1"/>
  <c r="BN184" i="240" s="1"/>
  <c r="Y35" i="240"/>
  <c r="Y16" i="240"/>
  <c r="BI16" i="240" s="1"/>
  <c r="BN16" i="240" s="1"/>
  <c r="Y40" i="240"/>
  <c r="BI40" i="240" s="1"/>
  <c r="BN40" i="240" s="1"/>
  <c r="Y77" i="240"/>
  <c r="BI77" i="240" s="1"/>
  <c r="BN77" i="240" s="1"/>
  <c r="Y127" i="240"/>
  <c r="BI127" i="240" s="1"/>
  <c r="BN127" i="240" s="1"/>
  <c r="Y123" i="240"/>
  <c r="BI123" i="240" s="1"/>
  <c r="BN123" i="240" s="1"/>
  <c r="BP123" i="240" s="1"/>
  <c r="Y194" i="240"/>
  <c r="Y197" i="240"/>
  <c r="BI197" i="240" s="1"/>
  <c r="BN197" i="240" s="1"/>
  <c r="Y128" i="240"/>
  <c r="BI128" i="240" s="1"/>
  <c r="BN128" i="240" s="1"/>
  <c r="Y106" i="240"/>
  <c r="Y134" i="240"/>
  <c r="BI134" i="240" s="1"/>
  <c r="BN134" i="240" s="1"/>
  <c r="BU134" i="240" s="1"/>
  <c r="Y91" i="240"/>
  <c r="BI91" i="240" s="1"/>
  <c r="BN91" i="240" s="1"/>
  <c r="Y38" i="240"/>
  <c r="BI38" i="240" s="1"/>
  <c r="BN38" i="240" s="1"/>
  <c r="BS38" i="240" s="1"/>
  <c r="Y196" i="240"/>
  <c r="BI196" i="240" s="1"/>
  <c r="BN196" i="240" s="1"/>
  <c r="Y185" i="240"/>
  <c r="BI185" i="240" s="1"/>
  <c r="BN185" i="240" s="1"/>
  <c r="BS185" i="240" s="1"/>
  <c r="Y175" i="240"/>
  <c r="BI175" i="240" s="1"/>
  <c r="BN175" i="240" s="1"/>
  <c r="Y82" i="240"/>
  <c r="Y114" i="240"/>
  <c r="BI114" i="240" s="1"/>
  <c r="BN114" i="240" s="1"/>
  <c r="BT114" i="240" s="1"/>
  <c r="Y68" i="240"/>
  <c r="BI68" i="240" s="1"/>
  <c r="BN68" i="240" s="1"/>
  <c r="Y147" i="240"/>
  <c r="Y139" i="240"/>
  <c r="BI139" i="240" s="1"/>
  <c r="BN139" i="240" s="1"/>
  <c r="BP139" i="240" s="1"/>
  <c r="Y129" i="240"/>
  <c r="BI129" i="240" s="1"/>
  <c r="BN129" i="240" s="1"/>
  <c r="Y131" i="240"/>
  <c r="BI131" i="240" s="1"/>
  <c r="BN131" i="240" s="1"/>
  <c r="Y62" i="240"/>
  <c r="Y206" i="240"/>
  <c r="BI206" i="240" s="1"/>
  <c r="BN206" i="240" s="1"/>
  <c r="Y111" i="240"/>
  <c r="BI111" i="240" s="1"/>
  <c r="BN111" i="240" s="1"/>
  <c r="BU111" i="240" s="1"/>
  <c r="Y21" i="240"/>
  <c r="Y41" i="240"/>
  <c r="Z41" i="240" s="1"/>
  <c r="Y150" i="240"/>
  <c r="Y189" i="240"/>
  <c r="BI189" i="240" s="1"/>
  <c r="BN189" i="240" s="1"/>
  <c r="BI172" i="240" l="1"/>
  <c r="BN172" i="240" s="1"/>
  <c r="BI18" i="240"/>
  <c r="BN18" i="240" s="1"/>
  <c r="BI31" i="240"/>
  <c r="BN31" i="240" s="1"/>
  <c r="BP31" i="240" s="1"/>
  <c r="BI41" i="240"/>
  <c r="BN41" i="240" s="1"/>
  <c r="BQ41" i="240" s="1"/>
  <c r="BI188" i="240"/>
  <c r="BN188" i="240" s="1"/>
  <c r="BR188" i="240" s="1"/>
  <c r="Z52" i="240"/>
  <c r="Z156" i="240"/>
  <c r="BI46" i="240"/>
  <c r="BN46" i="240" s="1"/>
  <c r="BP46" i="240" s="1"/>
  <c r="BI213" i="240"/>
  <c r="BN213" i="240" s="1"/>
  <c r="BO213" i="240" s="1"/>
  <c r="BQ91" i="240"/>
  <c r="BO91" i="240"/>
  <c r="BT175" i="240"/>
  <c r="BO175" i="240"/>
  <c r="BS175" i="240"/>
  <c r="BU175" i="240"/>
  <c r="BS189" i="240"/>
  <c r="BR189" i="240"/>
  <c r="BP129" i="240"/>
  <c r="BT129" i="240"/>
  <c r="BO216" i="240"/>
  <c r="BQ216" i="240"/>
  <c r="BS216" i="240"/>
  <c r="BU216" i="240"/>
  <c r="Z115" i="240"/>
  <c r="BI208" i="240"/>
  <c r="BN208" i="240" s="1"/>
  <c r="BO208" i="240" s="1"/>
  <c r="BI115" i="240"/>
  <c r="BN115" i="240" s="1"/>
  <c r="BS115" i="240" s="1"/>
  <c r="AA213" i="240"/>
  <c r="AA28" i="240"/>
  <c r="BT38" i="240"/>
  <c r="BU38" i="240"/>
  <c r="BI112" i="240"/>
  <c r="BN112" i="240" s="1"/>
  <c r="BT112" i="240" s="1"/>
  <c r="BI105" i="240"/>
  <c r="BN105" i="240" s="1"/>
  <c r="BU105" i="240" s="1"/>
  <c r="BI74" i="240"/>
  <c r="BN74" i="240" s="1"/>
  <c r="BT74" i="240" s="1"/>
  <c r="BI135" i="240"/>
  <c r="BN135" i="240" s="1"/>
  <c r="BU135" i="240" s="1"/>
  <c r="BI156" i="240"/>
  <c r="BN156" i="240" s="1"/>
  <c r="BO156" i="240" s="1"/>
  <c r="AA30" i="240"/>
  <c r="BI28" i="240"/>
  <c r="BN28" i="240" s="1"/>
  <c r="BS28" i="240" s="1"/>
  <c r="AA18" i="240"/>
  <c r="Z19" i="240"/>
  <c r="BR162" i="240"/>
  <c r="BU65" i="240"/>
  <c r="BI63" i="240"/>
  <c r="BN63" i="240" s="1"/>
  <c r="BP63" i="240" s="1"/>
  <c r="Z135" i="240"/>
  <c r="BS131" i="240"/>
  <c r="BR131" i="240"/>
  <c r="BQ131" i="240"/>
  <c r="BO131" i="240"/>
  <c r="BP131" i="240"/>
  <c r="BU131" i="240"/>
  <c r="BT131" i="240"/>
  <c r="BO138" i="240"/>
  <c r="BU138" i="240"/>
  <c r="BT138" i="240"/>
  <c r="BP138" i="240"/>
  <c r="BQ138" i="240"/>
  <c r="BS138" i="240"/>
  <c r="BR138" i="240"/>
  <c r="BS41" i="240"/>
  <c r="BR41" i="240"/>
  <c r="BT41" i="240"/>
  <c r="BO41" i="240"/>
  <c r="BR97" i="240"/>
  <c r="BT97" i="240"/>
  <c r="BP97" i="240"/>
  <c r="BU97" i="240"/>
  <c r="BO97" i="240"/>
  <c r="BS97" i="240"/>
  <c r="BQ97" i="240"/>
  <c r="BO127" i="240"/>
  <c r="BS127" i="240"/>
  <c r="BT127" i="240"/>
  <c r="BU127" i="240"/>
  <c r="BP127" i="240"/>
  <c r="BQ127" i="240"/>
  <c r="BR127" i="240"/>
  <c r="BO64" i="240"/>
  <c r="BP64" i="240"/>
  <c r="BS64" i="240"/>
  <c r="BQ64" i="240"/>
  <c r="BR64" i="240"/>
  <c r="BT64" i="240"/>
  <c r="BU64" i="240"/>
  <c r="BQ145" i="240"/>
  <c r="BP145" i="240"/>
  <c r="BT145" i="240"/>
  <c r="BR145" i="240"/>
  <c r="BU145" i="240"/>
  <c r="BO145" i="240"/>
  <c r="BS145" i="240"/>
  <c r="BS199" i="240"/>
  <c r="BT199" i="240"/>
  <c r="BU199" i="240"/>
  <c r="BR199" i="240"/>
  <c r="BQ199" i="240"/>
  <c r="BO199" i="240"/>
  <c r="BP199" i="240"/>
  <c r="BU44" i="240"/>
  <c r="BP44" i="240"/>
  <c r="BR44" i="240"/>
  <c r="BT44" i="240"/>
  <c r="BQ44" i="240"/>
  <c r="BO44" i="240"/>
  <c r="BS44" i="240"/>
  <c r="BO77" i="240"/>
  <c r="BT77" i="240"/>
  <c r="BS77" i="240"/>
  <c r="BP77" i="240"/>
  <c r="BU77" i="240"/>
  <c r="BQ77" i="240"/>
  <c r="BR77" i="240"/>
  <c r="BO160" i="240"/>
  <c r="BU160" i="240"/>
  <c r="BP160" i="240"/>
  <c r="BR160" i="240"/>
  <c r="BT160" i="240"/>
  <c r="BQ160" i="240"/>
  <c r="BS160" i="240"/>
  <c r="BO146" i="240"/>
  <c r="BR146" i="240"/>
  <c r="BP146" i="240"/>
  <c r="BT146" i="240"/>
  <c r="BQ146" i="240"/>
  <c r="BU146" i="240"/>
  <c r="BS146" i="240"/>
  <c r="BQ70" i="240"/>
  <c r="BR70" i="240"/>
  <c r="BO70" i="240"/>
  <c r="BT70" i="240"/>
  <c r="BS70" i="240"/>
  <c r="BU70" i="240"/>
  <c r="BP70" i="240"/>
  <c r="BR17" i="240"/>
  <c r="BS17" i="240"/>
  <c r="BT17" i="240"/>
  <c r="BU17" i="240"/>
  <c r="BP17" i="240"/>
  <c r="BO17" i="240"/>
  <c r="BQ17" i="240"/>
  <c r="BQ40" i="240"/>
  <c r="BO40" i="240"/>
  <c r="BS40" i="240"/>
  <c r="BP40" i="240"/>
  <c r="BT40" i="240"/>
  <c r="BR40" i="240"/>
  <c r="BU40" i="240"/>
  <c r="BO171" i="240"/>
  <c r="BT171" i="240"/>
  <c r="BU171" i="240"/>
  <c r="BP171" i="240"/>
  <c r="BQ171" i="240"/>
  <c r="BR171" i="240"/>
  <c r="BS171" i="240"/>
  <c r="BO122" i="240"/>
  <c r="BQ122" i="240"/>
  <c r="BR122" i="240"/>
  <c r="BP122" i="240"/>
  <c r="BS122" i="240"/>
  <c r="BU122" i="240"/>
  <c r="BT122" i="240"/>
  <c r="BO119" i="240"/>
  <c r="BQ119" i="240"/>
  <c r="BR119" i="240"/>
  <c r="BS119" i="240"/>
  <c r="BP119" i="240"/>
  <c r="BT119" i="240"/>
  <c r="BU119" i="240"/>
  <c r="BO100" i="240"/>
  <c r="BP100" i="240"/>
  <c r="BU100" i="240"/>
  <c r="BT100" i="240"/>
  <c r="BS100" i="240"/>
  <c r="BR100" i="240"/>
  <c r="BQ100" i="240"/>
  <c r="BO126" i="240"/>
  <c r="BR126" i="240"/>
  <c r="BU126" i="240"/>
  <c r="BQ126" i="240"/>
  <c r="BT126" i="240"/>
  <c r="BS126" i="240"/>
  <c r="BP126" i="240"/>
  <c r="BR61" i="240"/>
  <c r="BQ61" i="240"/>
  <c r="BT61" i="240"/>
  <c r="BS61" i="240"/>
  <c r="BO61" i="240"/>
  <c r="BU61" i="240"/>
  <c r="BP61" i="240"/>
  <c r="BU94" i="240"/>
  <c r="BS94" i="240"/>
  <c r="BT94" i="240"/>
  <c r="BO94" i="240"/>
  <c r="BP94" i="240"/>
  <c r="BR94" i="240"/>
  <c r="BQ94" i="240"/>
  <c r="BT16" i="240"/>
  <c r="BS16" i="240"/>
  <c r="BP16" i="240"/>
  <c r="BO16" i="240"/>
  <c r="BR16" i="240"/>
  <c r="BQ16" i="240"/>
  <c r="BU16" i="240"/>
  <c r="BQ201" i="240"/>
  <c r="BO201" i="240"/>
  <c r="BT201" i="240"/>
  <c r="BS201" i="240"/>
  <c r="BU201" i="240"/>
  <c r="BP201" i="240"/>
  <c r="BR201" i="240"/>
  <c r="BT190" i="240"/>
  <c r="BU190" i="240"/>
  <c r="BQ190" i="240"/>
  <c r="BR190" i="240"/>
  <c r="BP190" i="240"/>
  <c r="BS190" i="240"/>
  <c r="BO190" i="240"/>
  <c r="BO12" i="240"/>
  <c r="BS12" i="240"/>
  <c r="BP12" i="240"/>
  <c r="BQ12" i="240"/>
  <c r="BU12" i="240"/>
  <c r="BR12" i="240"/>
  <c r="BT12" i="240"/>
  <c r="BQ164" i="240"/>
  <c r="BO164" i="240"/>
  <c r="BS164" i="240"/>
  <c r="BU164" i="240"/>
  <c r="BP164" i="240"/>
  <c r="BT164" i="240"/>
  <c r="BR164" i="240"/>
  <c r="BT87" i="240"/>
  <c r="BP87" i="240"/>
  <c r="BU87" i="240"/>
  <c r="BO87" i="240"/>
  <c r="BQ87" i="240"/>
  <c r="BR87" i="240"/>
  <c r="BS87" i="240"/>
  <c r="BP173" i="240"/>
  <c r="BU173" i="240"/>
  <c r="BQ173" i="240"/>
  <c r="BS173" i="240"/>
  <c r="BR173" i="240"/>
  <c r="BO173" i="240"/>
  <c r="BT173" i="240"/>
  <c r="BR211" i="240"/>
  <c r="BQ211" i="240"/>
  <c r="BO211" i="240"/>
  <c r="BT211" i="240"/>
  <c r="BP211" i="240"/>
  <c r="BS211" i="240"/>
  <c r="BU211" i="240"/>
  <c r="BR33" i="240"/>
  <c r="BT33" i="240"/>
  <c r="BO33" i="240"/>
  <c r="BP33" i="240"/>
  <c r="BS33" i="240"/>
  <c r="BQ33" i="240"/>
  <c r="BU33" i="240"/>
  <c r="BQ96" i="240"/>
  <c r="BT96" i="240"/>
  <c r="BO96" i="240"/>
  <c r="BR96" i="240"/>
  <c r="BS96" i="240"/>
  <c r="BU96" i="240"/>
  <c r="BP96" i="240"/>
  <c r="BU102" i="240"/>
  <c r="BS102" i="240"/>
  <c r="BP102" i="240"/>
  <c r="BQ102" i="240"/>
  <c r="BO102" i="240"/>
  <c r="BR102" i="240"/>
  <c r="BT102" i="240"/>
  <c r="BO142" i="240"/>
  <c r="BT142" i="240"/>
  <c r="BP142" i="240"/>
  <c r="BU142" i="240"/>
  <c r="BQ142" i="240"/>
  <c r="BR142" i="240"/>
  <c r="BS142" i="240"/>
  <c r="BO186" i="240"/>
  <c r="BS186" i="240"/>
  <c r="BP186" i="240"/>
  <c r="BT186" i="240"/>
  <c r="BR186" i="240"/>
  <c r="BU186" i="240"/>
  <c r="BQ186" i="240"/>
  <c r="BS184" i="240"/>
  <c r="BR184" i="240"/>
  <c r="BT184" i="240"/>
  <c r="BU184" i="240"/>
  <c r="BP184" i="240"/>
  <c r="BQ184" i="240"/>
  <c r="BO184" i="240"/>
  <c r="BP43" i="240"/>
  <c r="BO43" i="240"/>
  <c r="BR43" i="240"/>
  <c r="BS43" i="240"/>
  <c r="BT43" i="240"/>
  <c r="BQ43" i="240"/>
  <c r="BU43" i="240"/>
  <c r="BQ177" i="240"/>
  <c r="BP177" i="240"/>
  <c r="BT177" i="240"/>
  <c r="BU177" i="240"/>
  <c r="BS177" i="240"/>
  <c r="BO177" i="240"/>
  <c r="BR177" i="240"/>
  <c r="BT196" i="240"/>
  <c r="BO196" i="240"/>
  <c r="BP196" i="240"/>
  <c r="BU196" i="240"/>
  <c r="BR196" i="240"/>
  <c r="BS196" i="240"/>
  <c r="BQ196" i="240"/>
  <c r="BT178" i="240"/>
  <c r="BU178" i="240"/>
  <c r="BO178" i="240"/>
  <c r="BS178" i="240"/>
  <c r="BQ178" i="240"/>
  <c r="BP178" i="240"/>
  <c r="BR178" i="240"/>
  <c r="BQ93" i="240"/>
  <c r="BT93" i="240"/>
  <c r="BR93" i="240"/>
  <c r="BU93" i="240"/>
  <c r="BS93" i="240"/>
  <c r="BO93" i="240"/>
  <c r="BP93" i="240"/>
  <c r="BU170" i="240"/>
  <c r="BQ170" i="240"/>
  <c r="BT170" i="240"/>
  <c r="BP170" i="240"/>
  <c r="BO170" i="240"/>
  <c r="BR170" i="240"/>
  <c r="BS170" i="240"/>
  <c r="BS68" i="240"/>
  <c r="BO68" i="240"/>
  <c r="BP68" i="240"/>
  <c r="BT68" i="240"/>
  <c r="BQ68" i="240"/>
  <c r="BU68" i="240"/>
  <c r="BR68" i="240"/>
  <c r="BO153" i="240"/>
  <c r="BS153" i="240"/>
  <c r="BR153" i="240"/>
  <c r="BP153" i="240"/>
  <c r="BU153" i="240"/>
  <c r="BT153" i="240"/>
  <c r="BQ153" i="240"/>
  <c r="BT34" i="240"/>
  <c r="BQ34" i="240"/>
  <c r="BS34" i="240"/>
  <c r="BR34" i="240"/>
  <c r="BU34" i="240"/>
  <c r="BP34" i="240"/>
  <c r="BO34" i="240"/>
  <c r="BO182" i="240"/>
  <c r="BU182" i="240"/>
  <c r="BP182" i="240"/>
  <c r="BR182" i="240"/>
  <c r="BQ182" i="240"/>
  <c r="BT182" i="240"/>
  <c r="BS182" i="240"/>
  <c r="BR128" i="240"/>
  <c r="BQ128" i="240"/>
  <c r="BU128" i="240"/>
  <c r="BS128" i="240"/>
  <c r="BO128" i="240"/>
  <c r="BP128" i="240"/>
  <c r="BT128" i="240"/>
  <c r="BT197" i="240"/>
  <c r="BR197" i="240"/>
  <c r="BU197" i="240"/>
  <c r="BS197" i="240"/>
  <c r="BQ197" i="240"/>
  <c r="BO197" i="240"/>
  <c r="BP197" i="240"/>
  <c r="BU179" i="240"/>
  <c r="BR179" i="240"/>
  <c r="BP179" i="240"/>
  <c r="BT179" i="240"/>
  <c r="BS179" i="240"/>
  <c r="BO179" i="240"/>
  <c r="BQ179" i="240"/>
  <c r="BU120" i="240"/>
  <c r="BT120" i="240"/>
  <c r="BQ120" i="240"/>
  <c r="BO120" i="240"/>
  <c r="BS120" i="240"/>
  <c r="BR120" i="240"/>
  <c r="BP120" i="240"/>
  <c r="BS151" i="240"/>
  <c r="BQ151" i="240"/>
  <c r="BO151" i="240"/>
  <c r="BR151" i="240"/>
  <c r="BT151" i="240"/>
  <c r="BU151" i="240"/>
  <c r="BP151" i="240"/>
  <c r="BS139" i="240"/>
  <c r="Z154" i="240"/>
  <c r="AA154" i="240"/>
  <c r="BI154" i="240"/>
  <c r="BN154" i="240" s="1"/>
  <c r="BU56" i="240"/>
  <c r="BS56" i="240"/>
  <c r="BT56" i="240"/>
  <c r="BP56" i="240"/>
  <c r="BR56" i="240"/>
  <c r="BQ56" i="240"/>
  <c r="BO56" i="240"/>
  <c r="Z164" i="240"/>
  <c r="AA164" i="240"/>
  <c r="BP181" i="240"/>
  <c r="BR181" i="240"/>
  <c r="BO181" i="240"/>
  <c r="BT181" i="240"/>
  <c r="BT176" i="240"/>
  <c r="BQ134" i="240"/>
  <c r="AA144" i="240"/>
  <c r="Z144" i="240"/>
  <c r="BI144" i="240"/>
  <c r="BN144" i="240" s="1"/>
  <c r="BQ54" i="240"/>
  <c r="BT54" i="240"/>
  <c r="BU54" i="240"/>
  <c r="BO54" i="240"/>
  <c r="BR54" i="240"/>
  <c r="BP54" i="240"/>
  <c r="BS54" i="240"/>
  <c r="AA139" i="240"/>
  <c r="Z139" i="240"/>
  <c r="Z35" i="240"/>
  <c r="AA35" i="240"/>
  <c r="Z121" i="240"/>
  <c r="AA121" i="240"/>
  <c r="BR139" i="240"/>
  <c r="BQ175" i="240"/>
  <c r="BU185" i="240"/>
  <c r="AA140" i="240"/>
  <c r="Z140" i="240"/>
  <c r="Z109" i="240"/>
  <c r="AA109" i="240"/>
  <c r="Y217" i="240"/>
  <c r="Z219" i="240" s="1"/>
  <c r="AA11" i="240"/>
  <c r="Z11" i="240"/>
  <c r="BO176" i="240"/>
  <c r="AA69" i="240"/>
  <c r="Z69" i="240"/>
  <c r="BI69" i="240"/>
  <c r="BN69" i="240" s="1"/>
  <c r="BQ180" i="240"/>
  <c r="BQ198" i="240"/>
  <c r="BP198" i="240"/>
  <c r="BS198" i="240"/>
  <c r="BR198" i="240"/>
  <c r="BU198" i="240"/>
  <c r="BO198" i="240"/>
  <c r="BT198" i="240"/>
  <c r="BR116" i="240"/>
  <c r="BT116" i="240"/>
  <c r="BO116" i="240"/>
  <c r="BQ116" i="240"/>
  <c r="BU116" i="240"/>
  <c r="BS116" i="240"/>
  <c r="BP116" i="240"/>
  <c r="BU172" i="240"/>
  <c r="BP172" i="240"/>
  <c r="BS172" i="240"/>
  <c r="BR172" i="240"/>
  <c r="BO172" i="240"/>
  <c r="BT172" i="240"/>
  <c r="BQ172" i="240"/>
  <c r="BQ124" i="240"/>
  <c r="BT124" i="240"/>
  <c r="BO124" i="240"/>
  <c r="BR124" i="240"/>
  <c r="BS124" i="240"/>
  <c r="BU124" i="240"/>
  <c r="BP124" i="240"/>
  <c r="BU47" i="240"/>
  <c r="BS47" i="240"/>
  <c r="BP47" i="240"/>
  <c r="BT47" i="240"/>
  <c r="BO47" i="240"/>
  <c r="BR47" i="240"/>
  <c r="BQ47" i="240"/>
  <c r="Z118" i="240"/>
  <c r="AA118" i="240"/>
  <c r="AA183" i="240"/>
  <c r="Z183" i="240"/>
  <c r="BI183" i="240"/>
  <c r="BN183" i="240" s="1"/>
  <c r="BP78" i="240"/>
  <c r="BQ78" i="240"/>
  <c r="BR78" i="240"/>
  <c r="BO78" i="240"/>
  <c r="BS78" i="240"/>
  <c r="BP107" i="240"/>
  <c r="BR107" i="240"/>
  <c r="BT107" i="240"/>
  <c r="BU107" i="240"/>
  <c r="BS107" i="240"/>
  <c r="BQ107" i="240"/>
  <c r="BO107" i="240"/>
  <c r="BP165" i="240"/>
  <c r="BT165" i="240"/>
  <c r="BQ165" i="240"/>
  <c r="BO165" i="240"/>
  <c r="BR165" i="240"/>
  <c r="BS165" i="240"/>
  <c r="BU165" i="240"/>
  <c r="Z21" i="240"/>
  <c r="AA21" i="240"/>
  <c r="AA185" i="240"/>
  <c r="Z185" i="240"/>
  <c r="AA134" i="240"/>
  <c r="Z134" i="240"/>
  <c r="AA174" i="240"/>
  <c r="Z174" i="240"/>
  <c r="Z111" i="240"/>
  <c r="AA111" i="240"/>
  <c r="AA147" i="240"/>
  <c r="Z147" i="240"/>
  <c r="AA106" i="240"/>
  <c r="Z106" i="240"/>
  <c r="AA123" i="240"/>
  <c r="Z123" i="240"/>
  <c r="AA176" i="240"/>
  <c r="Z176" i="240"/>
  <c r="BP121" i="240"/>
  <c r="BU139" i="240"/>
  <c r="BS129" i="240"/>
  <c r="BI174" i="240"/>
  <c r="BN174" i="240" s="1"/>
  <c r="BR175" i="240"/>
  <c r="BO185" i="240"/>
  <c r="Z214" i="240"/>
  <c r="AA214" i="240"/>
  <c r="BI214" i="240"/>
  <c r="BN214" i="240" s="1"/>
  <c r="AA181" i="240"/>
  <c r="Z181" i="240"/>
  <c r="Z90" i="240"/>
  <c r="AA90" i="240"/>
  <c r="AA180" i="240"/>
  <c r="Z180" i="240"/>
  <c r="AA78" i="240"/>
  <c r="Z78" i="240"/>
  <c r="BP11" i="240"/>
  <c r="AA186" i="240"/>
  <c r="Z186" i="240"/>
  <c r="Z170" i="240"/>
  <c r="AA170" i="240"/>
  <c r="BP176" i="240"/>
  <c r="AA71" i="240"/>
  <c r="Z71" i="240"/>
  <c r="BI71" i="240"/>
  <c r="BN71" i="240" s="1"/>
  <c r="BQ45" i="240"/>
  <c r="BO45" i="240"/>
  <c r="BP45" i="240"/>
  <c r="BR45" i="240"/>
  <c r="BS45" i="240"/>
  <c r="BT45" i="240"/>
  <c r="BU45" i="240"/>
  <c r="BQ159" i="240"/>
  <c r="Z125" i="240"/>
  <c r="AA125" i="240"/>
  <c r="BO180" i="240"/>
  <c r="BS180" i="240"/>
  <c r="BP180" i="240"/>
  <c r="BR180" i="240"/>
  <c r="Z43" i="240"/>
  <c r="AA43" i="240"/>
  <c r="BS121" i="240"/>
  <c r="Z203" i="240"/>
  <c r="AA203" i="240"/>
  <c r="BU129" i="240"/>
  <c r="BS162" i="240"/>
  <c r="BP175" i="240"/>
  <c r="BO189" i="240"/>
  <c r="Z80" i="240"/>
  <c r="AA80" i="240"/>
  <c r="AA119" i="240"/>
  <c r="Z119" i="240"/>
  <c r="AA67" i="240"/>
  <c r="Z67" i="240"/>
  <c r="BI67" i="240"/>
  <c r="BN67" i="240" s="1"/>
  <c r="Z100" i="240"/>
  <c r="AA100" i="240"/>
  <c r="Z120" i="240"/>
  <c r="AA120" i="240"/>
  <c r="Z204" i="240"/>
  <c r="AA204" i="240"/>
  <c r="BI204" i="240"/>
  <c r="BN204" i="240" s="1"/>
  <c r="BT11" i="240"/>
  <c r="BS176" i="240"/>
  <c r="BS168" i="240"/>
  <c r="BT168" i="240"/>
  <c r="BU168" i="240"/>
  <c r="BO168" i="240"/>
  <c r="BP168" i="240"/>
  <c r="BQ168" i="240"/>
  <c r="Z209" i="240"/>
  <c r="AA209" i="240"/>
  <c r="BI209" i="240"/>
  <c r="BN209" i="240" s="1"/>
  <c r="BP32" i="240"/>
  <c r="BQ32" i="240"/>
  <c r="BO32" i="240"/>
  <c r="BS32" i="240"/>
  <c r="BR32" i="240"/>
  <c r="BU32" i="240"/>
  <c r="BT32" i="240"/>
  <c r="AA59" i="240"/>
  <c r="Z81" i="240"/>
  <c r="AA81" i="240"/>
  <c r="Z16" i="240"/>
  <c r="AA16" i="240"/>
  <c r="Z44" i="240"/>
  <c r="AA44" i="240"/>
  <c r="AA133" i="240"/>
  <c r="Z133" i="240"/>
  <c r="BI133" i="240"/>
  <c r="BN133" i="240" s="1"/>
  <c r="BO159" i="240"/>
  <c r="BU159" i="240"/>
  <c r="BR159" i="240"/>
  <c r="BS149" i="240"/>
  <c r="BU149" i="240"/>
  <c r="BR149" i="240"/>
  <c r="BO149" i="240"/>
  <c r="BP149" i="240"/>
  <c r="BQ149" i="240"/>
  <c r="Z145" i="240"/>
  <c r="AA145" i="240"/>
  <c r="BU36" i="240"/>
  <c r="BQ36" i="240"/>
  <c r="BR36" i="240"/>
  <c r="BO36" i="240"/>
  <c r="BP36" i="240"/>
  <c r="BS36" i="240"/>
  <c r="BT36" i="240"/>
  <c r="BQ188" i="240"/>
  <c r="BP188" i="240"/>
  <c r="BO188" i="240"/>
  <c r="BT188" i="240"/>
  <c r="BU188" i="240"/>
  <c r="BP167" i="240"/>
  <c r="BQ167" i="240"/>
  <c r="BS167" i="240"/>
  <c r="BT167" i="240"/>
  <c r="BO167" i="240"/>
  <c r="BU167" i="240"/>
  <c r="BO11" i="240"/>
  <c r="BQ176" i="240"/>
  <c r="BI35" i="240"/>
  <c r="BN35" i="240" s="1"/>
  <c r="AA207" i="240"/>
  <c r="Z207" i="240"/>
  <c r="BI207" i="240"/>
  <c r="BN207" i="240" s="1"/>
  <c r="Z14" i="240"/>
  <c r="AA14" i="240"/>
  <c r="BI14" i="240"/>
  <c r="BN14" i="240" s="1"/>
  <c r="BS159" i="240"/>
  <c r="BR158" i="240"/>
  <c r="BP158" i="240"/>
  <c r="BS158" i="240"/>
  <c r="BU158" i="240"/>
  <c r="BT158" i="240"/>
  <c r="BO158" i="240"/>
  <c r="BQ158" i="240"/>
  <c r="BP99" i="240"/>
  <c r="BO99" i="240"/>
  <c r="BU99" i="240"/>
  <c r="BQ99" i="240"/>
  <c r="BS99" i="240"/>
  <c r="BR99" i="240"/>
  <c r="BT99" i="240"/>
  <c r="BT202" i="240"/>
  <c r="BO202" i="240"/>
  <c r="BQ202" i="240"/>
  <c r="BS202" i="240"/>
  <c r="BU202" i="240"/>
  <c r="BP202" i="240"/>
  <c r="BR202" i="240"/>
  <c r="BR155" i="240"/>
  <c r="BQ155" i="240"/>
  <c r="BP155" i="240"/>
  <c r="BO155" i="240"/>
  <c r="BS155" i="240"/>
  <c r="BU155" i="240"/>
  <c r="BT155" i="240"/>
  <c r="BS103" i="240"/>
  <c r="BP103" i="240"/>
  <c r="BU103" i="240"/>
  <c r="BQ103" i="240"/>
  <c r="BR103" i="240"/>
  <c r="BT103" i="240"/>
  <c r="BO103" i="240"/>
  <c r="Z150" i="240"/>
  <c r="AA150" i="240"/>
  <c r="BP185" i="240"/>
  <c r="BQ109" i="240"/>
  <c r="BR109" i="240"/>
  <c r="BT109" i="240"/>
  <c r="BP109" i="240"/>
  <c r="BU109" i="240"/>
  <c r="BS109" i="240"/>
  <c r="AA137" i="240"/>
  <c r="BI137" i="240"/>
  <c r="BN137" i="240" s="1"/>
  <c r="Z137" i="240"/>
  <c r="AA142" i="240"/>
  <c r="Z142" i="240"/>
  <c r="BT212" i="240"/>
  <c r="BS212" i="240"/>
  <c r="BR212" i="240"/>
  <c r="BU212" i="240"/>
  <c r="BO212" i="240"/>
  <c r="BP212" i="240"/>
  <c r="BQ212" i="240"/>
  <c r="BU114" i="240"/>
  <c r="BO114" i="240"/>
  <c r="BQ114" i="240"/>
  <c r="BS114" i="240"/>
  <c r="BP114" i="240"/>
  <c r="BR114" i="240"/>
  <c r="AA127" i="240"/>
  <c r="Z127" i="240"/>
  <c r="AA122" i="240"/>
  <c r="Z122" i="240"/>
  <c r="BR129" i="240"/>
  <c r="BU91" i="240"/>
  <c r="BQ189" i="240"/>
  <c r="BU123" i="240"/>
  <c r="AA126" i="240"/>
  <c r="Z126" i="240"/>
  <c r="Z177" i="240"/>
  <c r="AA177" i="240"/>
  <c r="BR11" i="240"/>
  <c r="Z153" i="240"/>
  <c r="AA153" i="240"/>
  <c r="BU176" i="240"/>
  <c r="BP159" i="240"/>
  <c r="BS88" i="240"/>
  <c r="BP88" i="240"/>
  <c r="BO88" i="240"/>
  <c r="BT88" i="240"/>
  <c r="BR88" i="240"/>
  <c r="BU88" i="240"/>
  <c r="BQ88" i="240"/>
  <c r="Z72" i="240"/>
  <c r="AA72" i="240"/>
  <c r="BI72" i="240"/>
  <c r="BN72" i="240" s="1"/>
  <c r="Z79" i="240"/>
  <c r="AA79" i="240"/>
  <c r="BI79" i="240"/>
  <c r="BN79" i="240" s="1"/>
  <c r="BR22" i="240"/>
  <c r="BO22" i="240"/>
  <c r="BP22" i="240"/>
  <c r="BU22" i="240"/>
  <c r="BQ22" i="240"/>
  <c r="BT22" i="240"/>
  <c r="BS22" i="240"/>
  <c r="BS200" i="240"/>
  <c r="BT200" i="240"/>
  <c r="BP200" i="240"/>
  <c r="BU200" i="240"/>
  <c r="BQ200" i="240"/>
  <c r="BO200" i="240"/>
  <c r="BR200" i="240"/>
  <c r="Z188" i="240"/>
  <c r="BO140" i="240"/>
  <c r="BQ140" i="240"/>
  <c r="BT140" i="240"/>
  <c r="BU140" i="240"/>
  <c r="Z73" i="240"/>
  <c r="AA73" i="240"/>
  <c r="BP134" i="240"/>
  <c r="BT25" i="240"/>
  <c r="BU25" i="240"/>
  <c r="BS25" i="240"/>
  <c r="BQ25" i="240"/>
  <c r="BR25" i="240"/>
  <c r="BP25" i="240"/>
  <c r="BQ123" i="240"/>
  <c r="BQ121" i="240"/>
  <c r="AA114" i="240"/>
  <c r="Z114" i="240"/>
  <c r="AA49" i="240"/>
  <c r="Z49" i="240"/>
  <c r="BO121" i="240"/>
  <c r="AA25" i="240"/>
  <c r="Z25" i="240"/>
  <c r="BQ129" i="240"/>
  <c r="BO162" i="240"/>
  <c r="BP91" i="240"/>
  <c r="BO38" i="240"/>
  <c r="BT189" i="240"/>
  <c r="BS123" i="240"/>
  <c r="Z159" i="240"/>
  <c r="AA159" i="240"/>
  <c r="Z149" i="240"/>
  <c r="AA149" i="240"/>
  <c r="AA36" i="240"/>
  <c r="Z36" i="240"/>
  <c r="Z167" i="240"/>
  <c r="AA167" i="240"/>
  <c r="BS11" i="240"/>
  <c r="BO134" i="240"/>
  <c r="BI59" i="240"/>
  <c r="BN59" i="240" s="1"/>
  <c r="BP48" i="240"/>
  <c r="BO48" i="240"/>
  <c r="BQ48" i="240"/>
  <c r="BU48" i="240"/>
  <c r="BS48" i="240"/>
  <c r="BR48" i="240"/>
  <c r="BT48" i="240"/>
  <c r="BT78" i="240"/>
  <c r="BQ141" i="240"/>
  <c r="BT141" i="240"/>
  <c r="BR141" i="240"/>
  <c r="BU141" i="240"/>
  <c r="BO141" i="240"/>
  <c r="BP141" i="240"/>
  <c r="BS141" i="240"/>
  <c r="BQ83" i="240"/>
  <c r="BT83" i="240"/>
  <c r="BU83" i="240"/>
  <c r="BR83" i="240"/>
  <c r="BO83" i="240"/>
  <c r="BP83" i="240"/>
  <c r="BS83" i="240"/>
  <c r="BT84" i="240"/>
  <c r="BQ84" i="240"/>
  <c r="BP84" i="240"/>
  <c r="BS84" i="240"/>
  <c r="BU84" i="240"/>
  <c r="BR84" i="240"/>
  <c r="BO84" i="240"/>
  <c r="AA41" i="240"/>
  <c r="BT139" i="240"/>
  <c r="AA94" i="240"/>
  <c r="Z94" i="240"/>
  <c r="Z206" i="240"/>
  <c r="AA206" i="240"/>
  <c r="Z62" i="240"/>
  <c r="AA62" i="240"/>
  <c r="Z82" i="240"/>
  <c r="BI82" i="240"/>
  <c r="BN82" i="240" s="1"/>
  <c r="AA82" i="240"/>
  <c r="AA38" i="240"/>
  <c r="Z38" i="240"/>
  <c r="Z178" i="240"/>
  <c r="AA178" i="240"/>
  <c r="BT121" i="240"/>
  <c r="AA179" i="240"/>
  <c r="Z179" i="240"/>
  <c r="BO129" i="240"/>
  <c r="BU162" i="240"/>
  <c r="BT91" i="240"/>
  <c r="BQ38" i="240"/>
  <c r="BU189" i="240"/>
  <c r="BR123" i="240"/>
  <c r="AA85" i="240"/>
  <c r="Z85" i="240"/>
  <c r="Z107" i="240"/>
  <c r="AA107" i="240"/>
  <c r="Z102" i="240"/>
  <c r="AA102" i="240"/>
  <c r="Z92" i="240"/>
  <c r="AA92" i="240"/>
  <c r="BI92" i="240"/>
  <c r="BN92" i="240" s="1"/>
  <c r="BQ11" i="240"/>
  <c r="BR134" i="240"/>
  <c r="AA17" i="240"/>
  <c r="Z17" i="240"/>
  <c r="BI85" i="240"/>
  <c r="BN85" i="240" s="1"/>
  <c r="BP140" i="240"/>
  <c r="BQ181" i="240"/>
  <c r="AA37" i="240"/>
  <c r="Z37" i="240"/>
  <c r="BI37" i="240"/>
  <c r="BN37" i="240" s="1"/>
  <c r="Z39" i="240"/>
  <c r="AA39" i="240"/>
  <c r="BI39" i="240"/>
  <c r="BN39" i="240" s="1"/>
  <c r="BO25" i="240"/>
  <c r="BU78" i="240"/>
  <c r="BR168" i="240"/>
  <c r="BP187" i="240"/>
  <c r="BT187" i="240"/>
  <c r="BS187" i="240"/>
  <c r="BR187" i="240"/>
  <c r="BU187" i="240"/>
  <c r="BQ187" i="240"/>
  <c r="BO187" i="240"/>
  <c r="Z24" i="240"/>
  <c r="AA24" i="240"/>
  <c r="BP111" i="240"/>
  <c r="BS111" i="240"/>
  <c r="BQ111" i="240"/>
  <c r="BO111" i="240"/>
  <c r="BR111" i="240"/>
  <c r="BT111" i="240"/>
  <c r="BQ185" i="240"/>
  <c r="BT90" i="240"/>
  <c r="BS90" i="240"/>
  <c r="BU90" i="240"/>
  <c r="BP90" i="240"/>
  <c r="BQ90" i="240"/>
  <c r="BO90" i="240"/>
  <c r="BR90" i="240"/>
  <c r="BT180" i="240"/>
  <c r="Z215" i="240"/>
  <c r="AA215" i="240"/>
  <c r="BI215" i="240"/>
  <c r="BN215" i="240" s="1"/>
  <c r="BU206" i="240"/>
  <c r="BR206" i="240"/>
  <c r="BS206" i="240"/>
  <c r="BT206" i="240"/>
  <c r="BP206" i="240"/>
  <c r="BO206" i="240"/>
  <c r="BQ206" i="240"/>
  <c r="Z68" i="240"/>
  <c r="AA68" i="240"/>
  <c r="AA184" i="240"/>
  <c r="Z184" i="240"/>
  <c r="BR121" i="240"/>
  <c r="AA197" i="240"/>
  <c r="Z197" i="240"/>
  <c r="AA77" i="240"/>
  <c r="Z77" i="240"/>
  <c r="Z191" i="240"/>
  <c r="AA191" i="240"/>
  <c r="BI191" i="240"/>
  <c r="BN191" i="240" s="1"/>
  <c r="AA171" i="240"/>
  <c r="Z171" i="240"/>
  <c r="BI106" i="240"/>
  <c r="BN106" i="240" s="1"/>
  <c r="Z87" i="240"/>
  <c r="AA87" i="240"/>
  <c r="BQ139" i="240"/>
  <c r="BQ162" i="240"/>
  <c r="BS91" i="240"/>
  <c r="BP38" i="240"/>
  <c r="AA173" i="240"/>
  <c r="Z173" i="240"/>
  <c r="BT185" i="240"/>
  <c r="BP189" i="240"/>
  <c r="BO123" i="240"/>
  <c r="Z166" i="240"/>
  <c r="AA166" i="240"/>
  <c r="BI166" i="240"/>
  <c r="BN166" i="240" s="1"/>
  <c r="Z211" i="240"/>
  <c r="AA211" i="240"/>
  <c r="AA61" i="240"/>
  <c r="Z61" i="240"/>
  <c r="Z97" i="240"/>
  <c r="AA97" i="240"/>
  <c r="BS134" i="240"/>
  <c r="BI21" i="240"/>
  <c r="BN21" i="240" s="1"/>
  <c r="BQ50" i="240"/>
  <c r="BT50" i="240"/>
  <c r="BP50" i="240"/>
  <c r="BR50" i="240"/>
  <c r="BU50" i="240"/>
  <c r="BS50" i="240"/>
  <c r="BO50" i="240"/>
  <c r="BR140" i="240"/>
  <c r="BU181" i="240"/>
  <c r="Z51" i="240"/>
  <c r="AA51" i="240"/>
  <c r="BI51" i="240"/>
  <c r="BN51" i="240" s="1"/>
  <c r="BU152" i="240"/>
  <c r="BS152" i="240"/>
  <c r="BP152" i="240"/>
  <c r="BT152" i="240"/>
  <c r="BO152" i="240"/>
  <c r="BS148" i="240"/>
  <c r="BP148" i="240"/>
  <c r="BU148" i="240"/>
  <c r="BQ148" i="240"/>
  <c r="BO148" i="240"/>
  <c r="BT148" i="240"/>
  <c r="BT149" i="240"/>
  <c r="BU117" i="240"/>
  <c r="BR117" i="240"/>
  <c r="BS117" i="240"/>
  <c r="BO117" i="240"/>
  <c r="BQ117" i="240"/>
  <c r="BT117" i="240"/>
  <c r="BP117" i="240"/>
  <c r="AA194" i="240"/>
  <c r="Z194" i="240"/>
  <c r="BU49" i="240"/>
  <c r="BT49" i="240"/>
  <c r="BR49" i="240"/>
  <c r="BP49" i="240"/>
  <c r="BQ49" i="240"/>
  <c r="BS49" i="240"/>
  <c r="BO49" i="240"/>
  <c r="Z160" i="240"/>
  <c r="AA160" i="240"/>
  <c r="Z40" i="240"/>
  <c r="AA40" i="240"/>
  <c r="AA201" i="240"/>
  <c r="Z201" i="240"/>
  <c r="Z162" i="240"/>
  <c r="AA162" i="240"/>
  <c r="BO139" i="240"/>
  <c r="BI62" i="240"/>
  <c r="BN62" i="240" s="1"/>
  <c r="BI150" i="240"/>
  <c r="BN150" i="240" s="1"/>
  <c r="BT162" i="240"/>
  <c r="BR91" i="240"/>
  <c r="BR38" i="240"/>
  <c r="BR185" i="240"/>
  <c r="BI203" i="240"/>
  <c r="BN203" i="240" s="1"/>
  <c r="BT123" i="240"/>
  <c r="AA138" i="240"/>
  <c r="Z138" i="240"/>
  <c r="AA199" i="240"/>
  <c r="Z199" i="240"/>
  <c r="BT134" i="240"/>
  <c r="BS140" i="240"/>
  <c r="BS181" i="240"/>
  <c r="AA55" i="240"/>
  <c r="Z55" i="240"/>
  <c r="BI55" i="240"/>
  <c r="BN55" i="240" s="1"/>
  <c r="BQ136" i="240"/>
  <c r="BP136" i="240"/>
  <c r="BO136" i="240"/>
  <c r="BR136" i="240"/>
  <c r="BT136" i="240"/>
  <c r="BU136" i="240"/>
  <c r="BU57" i="240"/>
  <c r="BO57" i="240"/>
  <c r="BS57" i="240"/>
  <c r="BQ57" i="240"/>
  <c r="BR57" i="240"/>
  <c r="BP57" i="240"/>
  <c r="BT57" i="240"/>
  <c r="BQ152" i="240"/>
  <c r="BS108" i="240"/>
  <c r="BT108" i="240"/>
  <c r="BO108" i="240"/>
  <c r="BP108" i="240"/>
  <c r="BR108" i="240"/>
  <c r="BQ108" i="240"/>
  <c r="BQ60" i="240"/>
  <c r="BS60" i="240"/>
  <c r="BT60" i="240"/>
  <c r="BO60" i="240"/>
  <c r="BP60" i="240"/>
  <c r="BR60" i="240"/>
  <c r="BU60" i="240"/>
  <c r="BU76" i="240"/>
  <c r="BS76" i="240"/>
  <c r="BO76" i="240"/>
  <c r="BQ76" i="240"/>
  <c r="BT76" i="240"/>
  <c r="BR76" i="240"/>
  <c r="Z143" i="240"/>
  <c r="AA143" i="240"/>
  <c r="AA182" i="240"/>
  <c r="Z182" i="240"/>
  <c r="AA130" i="240"/>
  <c r="Z130" i="240"/>
  <c r="AA210" i="240"/>
  <c r="Z210" i="240"/>
  <c r="AA196" i="240"/>
  <c r="Z196" i="240"/>
  <c r="Z128" i="240"/>
  <c r="AA128" i="240"/>
  <c r="AA131" i="240"/>
  <c r="Z131" i="240"/>
  <c r="AA189" i="240"/>
  <c r="Z189" i="240"/>
  <c r="AA129" i="240"/>
  <c r="Z129" i="240"/>
  <c r="AA175" i="240"/>
  <c r="Z175" i="240"/>
  <c r="AA91" i="240"/>
  <c r="Z91" i="240"/>
  <c r="BI194" i="240"/>
  <c r="BN194" i="240" s="1"/>
  <c r="BI143" i="240"/>
  <c r="BN143" i="240" s="1"/>
  <c r="BI118" i="240"/>
  <c r="BN118" i="240" s="1"/>
  <c r="BI125" i="240"/>
  <c r="BN125" i="240" s="1"/>
  <c r="BI147" i="240"/>
  <c r="BN147" i="240" s="1"/>
  <c r="Z64" i="240"/>
  <c r="AA64" i="240"/>
  <c r="Z93" i="240"/>
  <c r="AA93" i="240"/>
  <c r="Z146" i="240"/>
  <c r="AA146" i="240"/>
  <c r="BI130" i="240"/>
  <c r="BN130" i="240" s="1"/>
  <c r="BI81" i="240"/>
  <c r="BN81" i="240" s="1"/>
  <c r="BI73" i="240"/>
  <c r="BN73" i="240" s="1"/>
  <c r="Z33" i="240"/>
  <c r="AA33" i="240"/>
  <c r="BI210" i="240"/>
  <c r="BN210" i="240" s="1"/>
  <c r="BI24" i="240"/>
  <c r="BN24" i="240" s="1"/>
  <c r="Z190" i="240"/>
  <c r="AA190" i="240"/>
  <c r="Z157" i="240"/>
  <c r="AA157" i="240"/>
  <c r="BI157" i="240"/>
  <c r="BN157" i="240" s="1"/>
  <c r="BI80" i="240"/>
  <c r="BN80" i="240" s="1"/>
  <c r="BO193" i="240"/>
  <c r="BP193" i="240"/>
  <c r="BS193" i="240"/>
  <c r="BT193" i="240"/>
  <c r="BU193" i="240"/>
  <c r="BQ193" i="240"/>
  <c r="BR193" i="240"/>
  <c r="BR101" i="240"/>
  <c r="BP101" i="240"/>
  <c r="BS101" i="240"/>
  <c r="BT101" i="240"/>
  <c r="BO101" i="240"/>
  <c r="BQ101" i="240"/>
  <c r="BU101" i="240"/>
  <c r="BR152" i="240"/>
  <c r="BT13" i="240"/>
  <c r="BU13" i="240"/>
  <c r="BO13" i="240"/>
  <c r="BQ13" i="240"/>
  <c r="BS13" i="240"/>
  <c r="BP13" i="240"/>
  <c r="BR13" i="240"/>
  <c r="BU108" i="240"/>
  <c r="BP76" i="240"/>
  <c r="AA47" i="240"/>
  <c r="Z47" i="240"/>
  <c r="Z20" i="240"/>
  <c r="AA20" i="240"/>
  <c r="BP216" i="240"/>
  <c r="BT65" i="240"/>
  <c r="Z141" i="240"/>
  <c r="AA141" i="240"/>
  <c r="BI20" i="240"/>
  <c r="BN20" i="240" s="1"/>
  <c r="AA103" i="240"/>
  <c r="Z103" i="240"/>
  <c r="Z13" i="240"/>
  <c r="AA13" i="240"/>
  <c r="AA200" i="240"/>
  <c r="Z200" i="240"/>
  <c r="AA58" i="240"/>
  <c r="BO65" i="240"/>
  <c r="Z161" i="240"/>
  <c r="AA161" i="240"/>
  <c r="BI161" i="240"/>
  <c r="BN161" i="240" s="1"/>
  <c r="AA124" i="240"/>
  <c r="Z124" i="240"/>
  <c r="AA23" i="240"/>
  <c r="Z23" i="240"/>
  <c r="BI23" i="240"/>
  <c r="BN23" i="240" s="1"/>
  <c r="BP19" i="240"/>
  <c r="BU19" i="240"/>
  <c r="BO19" i="240"/>
  <c r="BQ19" i="240"/>
  <c r="BS19" i="240"/>
  <c r="BT19" i="240"/>
  <c r="AA89" i="240"/>
  <c r="AA45" i="240"/>
  <c r="Z45" i="240"/>
  <c r="BI95" i="240"/>
  <c r="BN95" i="240" s="1"/>
  <c r="AA95" i="240"/>
  <c r="BI66" i="240"/>
  <c r="BN66" i="240" s="1"/>
  <c r="AA66" i="240"/>
  <c r="Z66" i="240"/>
  <c r="AA116" i="240"/>
  <c r="Z116" i="240"/>
  <c r="Z165" i="240"/>
  <c r="AA165" i="240"/>
  <c r="BR216" i="240"/>
  <c r="BI192" i="240"/>
  <c r="BN192" i="240" s="1"/>
  <c r="BI58" i="240"/>
  <c r="BN58" i="240" s="1"/>
  <c r="BI75" i="240"/>
  <c r="BN75" i="240" s="1"/>
  <c r="BU42" i="240"/>
  <c r="BT18" i="240"/>
  <c r="BQ18" i="240"/>
  <c r="BO18" i="240"/>
  <c r="BS18" i="240"/>
  <c r="BR18" i="240"/>
  <c r="BU18" i="240"/>
  <c r="Z192" i="240"/>
  <c r="AA148" i="240"/>
  <c r="Z148" i="240"/>
  <c r="AA83" i="240"/>
  <c r="Z83" i="240"/>
  <c r="Z84" i="240"/>
  <c r="AA84" i="240"/>
  <c r="Z208" i="240"/>
  <c r="Z70" i="240"/>
  <c r="AA70" i="240"/>
  <c r="AA152" i="240"/>
  <c r="Z152" i="240"/>
  <c r="AA198" i="240"/>
  <c r="Z198" i="240"/>
  <c r="AA193" i="240"/>
  <c r="Z193" i="240"/>
  <c r="Z99" i="240"/>
  <c r="AA99" i="240"/>
  <c r="BT216" i="240"/>
  <c r="BP65" i="240"/>
  <c r="Z56" i="240"/>
  <c r="AA56" i="240"/>
  <c r="BI53" i="240"/>
  <c r="BN53" i="240" s="1"/>
  <c r="Z53" i="240"/>
  <c r="AA53" i="240"/>
  <c r="BI104" i="240"/>
  <c r="BN104" i="240" s="1"/>
  <c r="AA104" i="240"/>
  <c r="BI205" i="240"/>
  <c r="BN205" i="240" s="1"/>
  <c r="BP18" i="240"/>
  <c r="Z75" i="240"/>
  <c r="BQ42" i="240"/>
  <c r="BS42" i="240"/>
  <c r="BO42" i="240"/>
  <c r="BT42" i="240"/>
  <c r="BP42" i="240"/>
  <c r="BP86" i="240"/>
  <c r="BR86" i="240"/>
  <c r="BO86" i="240"/>
  <c r="BS86" i="240"/>
  <c r="BU86" i="240"/>
  <c r="BT86" i="240"/>
  <c r="BQ86" i="240"/>
  <c r="AA151" i="240"/>
  <c r="Z151" i="240"/>
  <c r="Z12" i="240"/>
  <c r="AA12" i="240"/>
  <c r="Z34" i="240"/>
  <c r="AA34" i="240"/>
  <c r="Z96" i="240"/>
  <c r="AA96" i="240"/>
  <c r="Z110" i="240"/>
  <c r="AA110" i="240"/>
  <c r="BI110" i="240"/>
  <c r="BN110" i="240" s="1"/>
  <c r="Z112" i="240"/>
  <c r="AA29" i="240"/>
  <c r="Z136" i="240"/>
  <c r="AA136" i="240"/>
  <c r="AA22" i="240"/>
  <c r="Z22" i="240"/>
  <c r="BI52" i="240"/>
  <c r="BN52" i="240" s="1"/>
  <c r="AA212" i="240"/>
  <c r="Z212" i="240"/>
  <c r="AA187" i="240"/>
  <c r="Z187" i="240"/>
  <c r="Z205" i="240"/>
  <c r="Z105" i="240"/>
  <c r="Z50" i="240"/>
  <c r="AA50" i="240"/>
  <c r="AA158" i="240"/>
  <c r="Z158" i="240"/>
  <c r="AA42" i="240"/>
  <c r="Z42" i="240"/>
  <c r="AA163" i="240"/>
  <c r="BI163" i="240"/>
  <c r="BN163" i="240" s="1"/>
  <c r="Z163" i="240"/>
  <c r="AA86" i="240"/>
  <c r="Z86" i="240"/>
  <c r="BI29" i="240"/>
  <c r="BN29" i="240" s="1"/>
  <c r="AA65" i="240"/>
  <c r="Z65" i="240"/>
  <c r="Z60" i="240"/>
  <c r="AA60" i="240"/>
  <c r="BI27" i="240"/>
  <c r="BN27" i="240" s="1"/>
  <c r="Z27" i="240"/>
  <c r="AA27" i="240"/>
  <c r="BI89" i="240"/>
  <c r="BN89" i="240" s="1"/>
  <c r="AA74" i="240"/>
  <c r="AA202" i="240"/>
  <c r="Z202" i="240"/>
  <c r="AA101" i="240"/>
  <c r="Z101" i="240"/>
  <c r="BQ65" i="240"/>
  <c r="BO15" i="240"/>
  <c r="BU15" i="240"/>
  <c r="BP15" i="240"/>
  <c r="BT15" i="240"/>
  <c r="BQ15" i="240"/>
  <c r="BR15" i="240"/>
  <c r="AA108" i="240"/>
  <c r="Z108" i="240"/>
  <c r="BT132" i="240"/>
  <c r="BQ132" i="240"/>
  <c r="BU132" i="240"/>
  <c r="BO132" i="240"/>
  <c r="BS132" i="240"/>
  <c r="BP132" i="240"/>
  <c r="BR132" i="240"/>
  <c r="BP113" i="240"/>
  <c r="BO113" i="240"/>
  <c r="BT113" i="240"/>
  <c r="BS113" i="240"/>
  <c r="BR113" i="240"/>
  <c r="BU113" i="240"/>
  <c r="Z98" i="240"/>
  <c r="BR19" i="240"/>
  <c r="Z95" i="240"/>
  <c r="BR65" i="240"/>
  <c r="AA155" i="240"/>
  <c r="Z155" i="240"/>
  <c r="BI98" i="240"/>
  <c r="BN98" i="240" s="1"/>
  <c r="Z117" i="240"/>
  <c r="AA117" i="240"/>
  <c r="Z32" i="240"/>
  <c r="AA32" i="240"/>
  <c r="AA88" i="240"/>
  <c r="Z88" i="240"/>
  <c r="AA48" i="240"/>
  <c r="Z48" i="240"/>
  <c r="AA168" i="240"/>
  <c r="Z168" i="240"/>
  <c r="AA54" i="240"/>
  <c r="Z54" i="240"/>
  <c r="Z57" i="240"/>
  <c r="AA57" i="240"/>
  <c r="Z216" i="240"/>
  <c r="AA216" i="240"/>
  <c r="AA15" i="240"/>
  <c r="Z15" i="240"/>
  <c r="Z169" i="240"/>
  <c r="AA169" i="240"/>
  <c r="BI169" i="240"/>
  <c r="BN169" i="240" s="1"/>
  <c r="AA76" i="240"/>
  <c r="Z76" i="240"/>
  <c r="Z132" i="240"/>
  <c r="AA132" i="240"/>
  <c r="Z113" i="240"/>
  <c r="AA113" i="240"/>
  <c r="BR63" i="240"/>
  <c r="BU63" i="240"/>
  <c r="BT63" i="240"/>
  <c r="BO115" i="240"/>
  <c r="BQ115" i="240"/>
  <c r="Z172" i="240"/>
  <c r="Z46" i="240"/>
  <c r="AA19" i="240"/>
  <c r="Z26" i="240"/>
  <c r="BI26" i="240"/>
  <c r="BN26" i="240" s="1"/>
  <c r="BI30" i="240"/>
  <c r="BN30" i="240" s="1"/>
  <c r="AA31" i="240"/>
  <c r="Z195" i="240"/>
  <c r="BI195" i="240"/>
  <c r="BN195" i="240" s="1"/>
  <c r="AA63" i="240"/>
  <c r="BS213" i="240" l="1"/>
  <c r="BU41" i="240"/>
  <c r="BP41" i="240"/>
  <c r="BT31" i="240"/>
  <c r="BO31" i="240"/>
  <c r="BU31" i="240"/>
  <c r="BQ31" i="240"/>
  <c r="BS31" i="240"/>
  <c r="BR31" i="240"/>
  <c r="BR154" i="240"/>
  <c r="BU154" i="240"/>
  <c r="BQ213" i="240"/>
  <c r="BQ63" i="240"/>
  <c r="BS63" i="240"/>
  <c r="BO63" i="240"/>
  <c r="BP105" i="240"/>
  <c r="BO46" i="240"/>
  <c r="BT105" i="240"/>
  <c r="BR105" i="240"/>
  <c r="BP213" i="240"/>
  <c r="BU74" i="240"/>
  <c r="BU46" i="240"/>
  <c r="BR46" i="240"/>
  <c r="BQ46" i="240"/>
  <c r="BT46" i="240"/>
  <c r="BS46" i="240"/>
  <c r="BO105" i="240"/>
  <c r="BQ105" i="240"/>
  <c r="BS105" i="240"/>
  <c r="BQ135" i="240"/>
  <c r="BU213" i="240"/>
  <c r="BS74" i="240"/>
  <c r="BO74" i="240"/>
  <c r="BQ74" i="240"/>
  <c r="BR74" i="240"/>
  <c r="BP74" i="240"/>
  <c r="BR213" i="240"/>
  <c r="BT213" i="240"/>
  <c r="BR135" i="240"/>
  <c r="BO135" i="240"/>
  <c r="BP135" i="240"/>
  <c r="BP208" i="240"/>
  <c r="BS208" i="240"/>
  <c r="BQ28" i="240"/>
  <c r="BU28" i="240"/>
  <c r="BQ208" i="240"/>
  <c r="BT208" i="240"/>
  <c r="BT28" i="240"/>
  <c r="BP28" i="240"/>
  <c r="BR208" i="240"/>
  <c r="BO28" i="240"/>
  <c r="BR28" i="240"/>
  <c r="BU208" i="240"/>
  <c r="BS135" i="240"/>
  <c r="BT135" i="240"/>
  <c r="BS188" i="240"/>
  <c r="BT115" i="240"/>
  <c r="BP156" i="240"/>
  <c r="BR156" i="240"/>
  <c r="BS156" i="240"/>
  <c r="BQ156" i="240"/>
  <c r="BU115" i="240"/>
  <c r="BU156" i="240"/>
  <c r="BR115" i="240"/>
  <c r="BT156" i="240"/>
  <c r="BP115" i="240"/>
  <c r="BR112" i="240"/>
  <c r="BQ112" i="240"/>
  <c r="BS112" i="240"/>
  <c r="BP112" i="240"/>
  <c r="BO112" i="240"/>
  <c r="BU112" i="240"/>
  <c r="BQ52" i="240"/>
  <c r="BR52" i="240"/>
  <c r="BS52" i="240"/>
  <c r="BO52" i="240"/>
  <c r="BT52" i="240"/>
  <c r="BU52" i="240"/>
  <c r="BP52" i="240"/>
  <c r="BS125" i="240"/>
  <c r="BT125" i="240"/>
  <c r="BQ125" i="240"/>
  <c r="BO125" i="240"/>
  <c r="BR125" i="240"/>
  <c r="BP125" i="240"/>
  <c r="BU125" i="240"/>
  <c r="BS73" i="240"/>
  <c r="BO73" i="240"/>
  <c r="BQ73" i="240"/>
  <c r="BU73" i="240"/>
  <c r="BT73" i="240"/>
  <c r="BR73" i="240"/>
  <c r="BP73" i="240"/>
  <c r="BS143" i="240"/>
  <c r="BT143" i="240"/>
  <c r="BR143" i="240"/>
  <c r="BP143" i="240"/>
  <c r="BO143" i="240"/>
  <c r="BU143" i="240"/>
  <c r="BQ143" i="240"/>
  <c r="BU166" i="240"/>
  <c r="BT166" i="240"/>
  <c r="BS166" i="240"/>
  <c r="BQ166" i="240"/>
  <c r="BO166" i="240"/>
  <c r="BR166" i="240"/>
  <c r="BP166" i="240"/>
  <c r="BR215" i="240"/>
  <c r="BS215" i="240"/>
  <c r="BU215" i="240"/>
  <c r="BT215" i="240"/>
  <c r="BO215" i="240"/>
  <c r="BP215" i="240"/>
  <c r="BQ215" i="240"/>
  <c r="BR69" i="240"/>
  <c r="BP69" i="240"/>
  <c r="BO69" i="240"/>
  <c r="BS69" i="240"/>
  <c r="BU69" i="240"/>
  <c r="BT69" i="240"/>
  <c r="BQ69" i="240"/>
  <c r="BT23" i="240"/>
  <c r="BO23" i="240"/>
  <c r="BU23" i="240"/>
  <c r="BS23" i="240"/>
  <c r="BQ23" i="240"/>
  <c r="BP23" i="240"/>
  <c r="BR23" i="240"/>
  <c r="BT81" i="240"/>
  <c r="BS81" i="240"/>
  <c r="BO81" i="240"/>
  <c r="BP81" i="240"/>
  <c r="BR81" i="240"/>
  <c r="BQ81" i="240"/>
  <c r="BU81" i="240"/>
  <c r="BO194" i="240"/>
  <c r="BT194" i="240"/>
  <c r="BU194" i="240"/>
  <c r="BR194" i="240"/>
  <c r="BP194" i="240"/>
  <c r="BS194" i="240"/>
  <c r="BQ194" i="240"/>
  <c r="BO150" i="240"/>
  <c r="BR150" i="240"/>
  <c r="BQ150" i="240"/>
  <c r="BU150" i="240"/>
  <c r="BT150" i="240"/>
  <c r="BP150" i="240"/>
  <c r="BS150" i="240"/>
  <c r="BQ137" i="240"/>
  <c r="BP137" i="240"/>
  <c r="BT137" i="240"/>
  <c r="BS137" i="240"/>
  <c r="BR137" i="240"/>
  <c r="BU137" i="240"/>
  <c r="BO137" i="240"/>
  <c r="BU35" i="240"/>
  <c r="BT35" i="240"/>
  <c r="BQ35" i="240"/>
  <c r="BR35" i="240"/>
  <c r="BP35" i="240"/>
  <c r="BS35" i="240"/>
  <c r="BO35" i="240"/>
  <c r="BP118" i="240"/>
  <c r="BQ118" i="240"/>
  <c r="BT118" i="240"/>
  <c r="BR118" i="240"/>
  <c r="BS118" i="240"/>
  <c r="BU118" i="240"/>
  <c r="BO118" i="240"/>
  <c r="BO163" i="240"/>
  <c r="BU163" i="240"/>
  <c r="BS163" i="240"/>
  <c r="BT163" i="240"/>
  <c r="BP163" i="240"/>
  <c r="BQ163" i="240"/>
  <c r="BR163" i="240"/>
  <c r="BQ205" i="240"/>
  <c r="BS205" i="240"/>
  <c r="BO205" i="240"/>
  <c r="BU205" i="240"/>
  <c r="BP205" i="240"/>
  <c r="BR205" i="240"/>
  <c r="BT205" i="240"/>
  <c r="BT80" i="240"/>
  <c r="BU80" i="240"/>
  <c r="BQ80" i="240"/>
  <c r="BS80" i="240"/>
  <c r="BP80" i="240"/>
  <c r="BR80" i="240"/>
  <c r="BO80" i="240"/>
  <c r="BT130" i="240"/>
  <c r="BR130" i="240"/>
  <c r="BO130" i="240"/>
  <c r="BS130" i="240"/>
  <c r="BP130" i="240"/>
  <c r="BQ130" i="240"/>
  <c r="BU130" i="240"/>
  <c r="BS62" i="240"/>
  <c r="BT62" i="240"/>
  <c r="BU62" i="240"/>
  <c r="BO62" i="240"/>
  <c r="BQ62" i="240"/>
  <c r="BP62" i="240"/>
  <c r="BR62" i="240"/>
  <c r="BQ106" i="240"/>
  <c r="BS106" i="240"/>
  <c r="BU106" i="240"/>
  <c r="BP106" i="240"/>
  <c r="BT106" i="240"/>
  <c r="BR106" i="240"/>
  <c r="BO106" i="240"/>
  <c r="BR85" i="240"/>
  <c r="BT85" i="240"/>
  <c r="BP85" i="240"/>
  <c r="BO85" i="240"/>
  <c r="BQ85" i="240"/>
  <c r="BU85" i="240"/>
  <c r="BS85" i="240"/>
  <c r="BT174" i="240"/>
  <c r="BR174" i="240"/>
  <c r="BS174" i="240"/>
  <c r="BQ174" i="240"/>
  <c r="BO174" i="240"/>
  <c r="BP174" i="240"/>
  <c r="BU174" i="240"/>
  <c r="BR30" i="240"/>
  <c r="BT30" i="240"/>
  <c r="BU30" i="240"/>
  <c r="BO30" i="240"/>
  <c r="BS30" i="240"/>
  <c r="BQ30" i="240"/>
  <c r="BP30" i="240"/>
  <c r="BU169" i="240"/>
  <c r="BS169" i="240"/>
  <c r="BQ169" i="240"/>
  <c r="BO169" i="240"/>
  <c r="BP169" i="240"/>
  <c r="BR169" i="240"/>
  <c r="BT169" i="240"/>
  <c r="BO66" i="240"/>
  <c r="BU66" i="240"/>
  <c r="BS66" i="240"/>
  <c r="BQ66" i="240"/>
  <c r="BP66" i="240"/>
  <c r="BT66" i="240"/>
  <c r="BR66" i="240"/>
  <c r="BT75" i="240"/>
  <c r="BU75" i="240"/>
  <c r="BP75" i="240"/>
  <c r="BR75" i="240"/>
  <c r="BO75" i="240"/>
  <c r="BS75" i="240"/>
  <c r="BQ75" i="240"/>
  <c r="BP95" i="240"/>
  <c r="BU95" i="240"/>
  <c r="BR95" i="240"/>
  <c r="BQ95" i="240"/>
  <c r="BT95" i="240"/>
  <c r="BO95" i="240"/>
  <c r="BS95" i="240"/>
  <c r="BP157" i="240"/>
  <c r="BQ157" i="240"/>
  <c r="BU157" i="240"/>
  <c r="BR157" i="240"/>
  <c r="BT157" i="240"/>
  <c r="BS157" i="240"/>
  <c r="BO157" i="240"/>
  <c r="BP79" i="240"/>
  <c r="BO79" i="240"/>
  <c r="BS79" i="240"/>
  <c r="BU79" i="240"/>
  <c r="BT79" i="240"/>
  <c r="BR79" i="240"/>
  <c r="BQ79" i="240"/>
  <c r="BO67" i="240"/>
  <c r="BP67" i="240"/>
  <c r="BT67" i="240"/>
  <c r="BU67" i="240"/>
  <c r="BS67" i="240"/>
  <c r="BR67" i="240"/>
  <c r="BQ67" i="240"/>
  <c r="BP144" i="240"/>
  <c r="BU144" i="240"/>
  <c r="BS144" i="240"/>
  <c r="BT144" i="240"/>
  <c r="BQ144" i="240"/>
  <c r="BO144" i="240"/>
  <c r="BR144" i="240"/>
  <c r="BR26" i="240"/>
  <c r="BQ26" i="240"/>
  <c r="BS26" i="240"/>
  <c r="BT26" i="240"/>
  <c r="BO26" i="240"/>
  <c r="BP26" i="240"/>
  <c r="BU26" i="240"/>
  <c r="BQ89" i="240"/>
  <c r="BP89" i="240"/>
  <c r="BS89" i="240"/>
  <c r="BT89" i="240"/>
  <c r="BU89" i="240"/>
  <c r="BO89" i="240"/>
  <c r="BR89" i="240"/>
  <c r="BS110" i="240"/>
  <c r="BT110" i="240"/>
  <c r="BR110" i="240"/>
  <c r="BQ110" i="240"/>
  <c r="BP110" i="240"/>
  <c r="BU110" i="240"/>
  <c r="BO110" i="240"/>
  <c r="BS27" i="240"/>
  <c r="BP27" i="240"/>
  <c r="BU27" i="240"/>
  <c r="BT27" i="240"/>
  <c r="BQ27" i="240"/>
  <c r="BR27" i="240"/>
  <c r="BO27" i="240"/>
  <c r="BS104" i="240"/>
  <c r="BT104" i="240"/>
  <c r="BQ104" i="240"/>
  <c r="BO104" i="240"/>
  <c r="BU104" i="240"/>
  <c r="BR104" i="240"/>
  <c r="BP104" i="240"/>
  <c r="BT58" i="240"/>
  <c r="BS58" i="240"/>
  <c r="BO58" i="240"/>
  <c r="BQ58" i="240"/>
  <c r="BU58" i="240"/>
  <c r="BR58" i="240"/>
  <c r="BP58" i="240"/>
  <c r="BU51" i="240"/>
  <c r="BQ51" i="240"/>
  <c r="BO51" i="240"/>
  <c r="BP51" i="240"/>
  <c r="BT51" i="240"/>
  <c r="BR51" i="240"/>
  <c r="BS51" i="240"/>
  <c r="BU21" i="240"/>
  <c r="BQ21" i="240"/>
  <c r="BT21" i="240"/>
  <c r="BS21" i="240"/>
  <c r="BP21" i="240"/>
  <c r="BR21" i="240"/>
  <c r="BO21" i="240"/>
  <c r="BP71" i="240"/>
  <c r="BU71" i="240"/>
  <c r="BT71" i="240"/>
  <c r="BQ71" i="240"/>
  <c r="BR71" i="240"/>
  <c r="BS71" i="240"/>
  <c r="BO71" i="240"/>
  <c r="Z217" i="240"/>
  <c r="BT192" i="240"/>
  <c r="BO192" i="240"/>
  <c r="BU192" i="240"/>
  <c r="BR192" i="240"/>
  <c r="BP192" i="240"/>
  <c r="BQ192" i="240"/>
  <c r="BS192" i="240"/>
  <c r="BU191" i="240"/>
  <c r="BQ191" i="240"/>
  <c r="BR191" i="240"/>
  <c r="BS191" i="240"/>
  <c r="BP191" i="240"/>
  <c r="BT191" i="240"/>
  <c r="BO191" i="240"/>
  <c r="BR161" i="240"/>
  <c r="BP161" i="240"/>
  <c r="BU161" i="240"/>
  <c r="BS161" i="240"/>
  <c r="BQ161" i="240"/>
  <c r="BO161" i="240"/>
  <c r="BT161" i="240"/>
  <c r="BQ39" i="240"/>
  <c r="BS39" i="240"/>
  <c r="BR39" i="240"/>
  <c r="BT39" i="240"/>
  <c r="BU39" i="240"/>
  <c r="BP39" i="240"/>
  <c r="BO39" i="240"/>
  <c r="BS82" i="240"/>
  <c r="BO82" i="240"/>
  <c r="BQ82" i="240"/>
  <c r="BT82" i="240"/>
  <c r="BP82" i="240"/>
  <c r="BU82" i="240"/>
  <c r="BR82" i="240"/>
  <c r="BP72" i="240"/>
  <c r="BR72" i="240"/>
  <c r="BS72" i="240"/>
  <c r="BT72" i="240"/>
  <c r="BU72" i="240"/>
  <c r="BO72" i="240"/>
  <c r="BQ72" i="240"/>
  <c r="BR29" i="240"/>
  <c r="BU29" i="240"/>
  <c r="BP29" i="240"/>
  <c r="BT29" i="240"/>
  <c r="BS29" i="240"/>
  <c r="BQ29" i="240"/>
  <c r="BO29" i="240"/>
  <c r="BO20" i="240"/>
  <c r="BP20" i="240"/>
  <c r="BT20" i="240"/>
  <c r="BU20" i="240"/>
  <c r="BS20" i="240"/>
  <c r="BR20" i="240"/>
  <c r="BQ20" i="240"/>
  <c r="BO98" i="240"/>
  <c r="BU98" i="240"/>
  <c r="BP98" i="240"/>
  <c r="BT98" i="240"/>
  <c r="BR98" i="240"/>
  <c r="BS98" i="240"/>
  <c r="BQ98" i="240"/>
  <c r="BQ53" i="240"/>
  <c r="BU53" i="240"/>
  <c r="BP53" i="240"/>
  <c r="BO53" i="240"/>
  <c r="BS53" i="240"/>
  <c r="BT53" i="240"/>
  <c r="BR53" i="240"/>
  <c r="BR92" i="240"/>
  <c r="BO92" i="240"/>
  <c r="BT92" i="240"/>
  <c r="BU92" i="240"/>
  <c r="BS92" i="240"/>
  <c r="BQ92" i="240"/>
  <c r="BP92" i="240"/>
  <c r="BQ14" i="240"/>
  <c r="BP14" i="240"/>
  <c r="BO14" i="240"/>
  <c r="BU14" i="240"/>
  <c r="BT14" i="240"/>
  <c r="BS14" i="240"/>
  <c r="BR14" i="240"/>
  <c r="BS183" i="240"/>
  <c r="BR183" i="240"/>
  <c r="BO183" i="240"/>
  <c r="BP183" i="240"/>
  <c r="BT183" i="240"/>
  <c r="BQ183" i="240"/>
  <c r="BU183" i="240"/>
  <c r="BU207" i="240"/>
  <c r="BP207" i="240"/>
  <c r="BS207" i="240"/>
  <c r="BQ207" i="240"/>
  <c r="BO207" i="240"/>
  <c r="BT207" i="240"/>
  <c r="BR207" i="240"/>
  <c r="BO203" i="240"/>
  <c r="BU203" i="240"/>
  <c r="BR203" i="240"/>
  <c r="BS203" i="240"/>
  <c r="BT203" i="240"/>
  <c r="BQ203" i="240"/>
  <c r="BP203" i="240"/>
  <c r="BR204" i="240"/>
  <c r="BT204" i="240"/>
  <c r="BP204" i="240"/>
  <c r="BU204" i="240"/>
  <c r="BS204" i="240"/>
  <c r="BQ204" i="240"/>
  <c r="BO204" i="240"/>
  <c r="BQ24" i="240"/>
  <c r="BP24" i="240"/>
  <c r="BT24" i="240"/>
  <c r="BR24" i="240"/>
  <c r="BO24" i="240"/>
  <c r="BU24" i="240"/>
  <c r="BS24" i="240"/>
  <c r="BT195" i="240"/>
  <c r="BO195" i="240"/>
  <c r="BP195" i="240"/>
  <c r="BU195" i="240"/>
  <c r="BS195" i="240"/>
  <c r="BR195" i="240"/>
  <c r="BQ195" i="240"/>
  <c r="BR210" i="240"/>
  <c r="BU210" i="240"/>
  <c r="BO210" i="240"/>
  <c r="BS210" i="240"/>
  <c r="BP210" i="240"/>
  <c r="BT210" i="240"/>
  <c r="BQ210" i="240"/>
  <c r="BU147" i="240"/>
  <c r="BP147" i="240"/>
  <c r="BS147" i="240"/>
  <c r="BT147" i="240"/>
  <c r="BR147" i="240"/>
  <c r="BQ147" i="240"/>
  <c r="BO147" i="240"/>
  <c r="BP55" i="240"/>
  <c r="BT55" i="240"/>
  <c r="BS55" i="240"/>
  <c r="BQ55" i="240"/>
  <c r="BU55" i="240"/>
  <c r="BO55" i="240"/>
  <c r="BR55" i="240"/>
  <c r="BT37" i="240"/>
  <c r="BQ37" i="240"/>
  <c r="BS37" i="240"/>
  <c r="BU37" i="240"/>
  <c r="BR37" i="240"/>
  <c r="BP37" i="240"/>
  <c r="BO37" i="240"/>
  <c r="BQ59" i="240"/>
  <c r="BS59" i="240"/>
  <c r="BO59" i="240"/>
  <c r="BP59" i="240"/>
  <c r="BT59" i="240"/>
  <c r="BU59" i="240"/>
  <c r="BR59" i="240"/>
  <c r="BR133" i="240"/>
  <c r="BS133" i="240"/>
  <c r="BO133" i="240"/>
  <c r="BP133" i="240"/>
  <c r="BU133" i="240"/>
  <c r="BT133" i="240"/>
  <c r="BQ133" i="240"/>
  <c r="BQ209" i="240"/>
  <c r="BP209" i="240"/>
  <c r="BS209" i="240"/>
  <c r="BR209" i="240"/>
  <c r="BU209" i="240"/>
  <c r="BO209" i="240"/>
  <c r="BT209" i="240"/>
  <c r="BQ214" i="240"/>
  <c r="BO214" i="240"/>
  <c r="BU214" i="240"/>
  <c r="BR214" i="240"/>
  <c r="BS214" i="240"/>
  <c r="BP214" i="240"/>
  <c r="BT214" i="240"/>
  <c r="BS154" i="240"/>
  <c r="BO154" i="240"/>
  <c r="BP154" i="240"/>
  <c r="BT154" i="240"/>
  <c r="BQ154" i="240"/>
</calcChain>
</file>

<file path=xl/comments1.xml><?xml version="1.0" encoding="utf-8"?>
<comments xmlns="http://schemas.openxmlformats.org/spreadsheetml/2006/main">
  <authors>
    <author>Gina Cardoso Garcias</author>
  </authors>
  <commentList>
    <comment ref="I9" authorId="0" shapeId="0">
      <text>
        <r>
          <rPr>
            <b/>
            <sz val="9"/>
            <color indexed="81"/>
            <rFont val="Tahoma"/>
            <charset val="1"/>
          </rPr>
          <t xml:space="preserve">NO HABILIATDO SARLAF
</t>
        </r>
      </text>
    </comment>
    <comment ref="N14" authorId="0" shapeId="0">
      <text>
        <r>
          <rPr>
            <b/>
            <sz val="9"/>
            <color indexed="81"/>
            <rFont val="Tahoma"/>
            <charset val="1"/>
          </rPr>
          <t>NO CUMPLE TECNICAMENTE</t>
        </r>
      </text>
    </comment>
    <comment ref="BD14" authorId="0" shapeId="0">
      <text>
        <r>
          <rPr>
            <b/>
            <sz val="9"/>
            <color indexed="81"/>
            <rFont val="Tahoma"/>
            <charset val="1"/>
          </rPr>
          <t xml:space="preserve">NO CUMPLE TECNICAMENTE
</t>
        </r>
      </text>
    </comment>
    <comment ref="U28" authorId="0" shapeId="0">
      <text>
        <r>
          <rPr>
            <b/>
            <sz val="9"/>
            <color indexed="81"/>
            <rFont val="Tahoma"/>
            <charset val="1"/>
          </rPr>
          <t xml:space="preserve">NO CUMPLE TECNICAMENTE
</t>
        </r>
      </text>
    </comment>
    <comment ref="AB29" authorId="0" shapeId="0">
      <text>
        <r>
          <rPr>
            <b/>
            <sz val="9"/>
            <color indexed="81"/>
            <rFont val="Tahoma"/>
            <charset val="1"/>
          </rPr>
          <t xml:space="preserve">NO CUMPLE TECNICAMENTE
</t>
        </r>
      </text>
    </comment>
    <comment ref="U39" authorId="0" shapeId="0">
      <text>
        <r>
          <rPr>
            <b/>
            <sz val="9"/>
            <color indexed="81"/>
            <rFont val="Tahoma"/>
            <charset val="1"/>
          </rPr>
          <t xml:space="preserve">NO CUMPLE TECNICAMENTE
</t>
        </r>
      </text>
    </comment>
    <comment ref="U40" authorId="0" shapeId="0">
      <text>
        <r>
          <rPr>
            <b/>
            <sz val="9"/>
            <color indexed="81"/>
            <rFont val="Tahoma"/>
            <charset val="1"/>
          </rPr>
          <t xml:space="preserve">NO CUMPLE TECNICAMENTE
</t>
        </r>
      </text>
    </comment>
    <comment ref="U41" authorId="0" shapeId="0">
      <text>
        <r>
          <rPr>
            <b/>
            <sz val="9"/>
            <color indexed="81"/>
            <rFont val="Tahoma"/>
            <charset val="1"/>
          </rPr>
          <t xml:space="preserve">NO CUMPLE TECNICAMENTE
</t>
        </r>
      </text>
    </comment>
    <comment ref="U42" authorId="0" shapeId="0">
      <text>
        <r>
          <rPr>
            <b/>
            <sz val="9"/>
            <color indexed="81"/>
            <rFont val="Tahoma"/>
            <charset val="1"/>
          </rPr>
          <t xml:space="preserve">NO CUMPLE TECNICAMENTE
</t>
        </r>
      </text>
    </comment>
    <comment ref="U43" authorId="0" shapeId="0">
      <text>
        <r>
          <rPr>
            <b/>
            <sz val="9"/>
            <color indexed="81"/>
            <rFont val="Tahoma"/>
            <charset val="1"/>
          </rPr>
          <t xml:space="preserve">NO CUMPLE TECNICAMENTE
</t>
        </r>
      </text>
    </comment>
    <comment ref="U44" authorId="0" shapeId="0">
      <text>
        <r>
          <rPr>
            <b/>
            <sz val="9"/>
            <color indexed="81"/>
            <rFont val="Tahoma"/>
            <charset val="1"/>
          </rPr>
          <t xml:space="preserve">NO CUMPLE TECNICAMENTE
</t>
        </r>
      </text>
    </comment>
    <comment ref="U45" authorId="0" shapeId="0">
      <text>
        <r>
          <rPr>
            <b/>
            <sz val="9"/>
            <color indexed="81"/>
            <rFont val="Tahoma"/>
            <charset val="1"/>
          </rPr>
          <t xml:space="preserve">NO CUMPLE TECNICAMENTE
</t>
        </r>
      </text>
    </comment>
    <comment ref="U46" authorId="0" shapeId="0">
      <text>
        <r>
          <rPr>
            <b/>
            <sz val="9"/>
            <color indexed="81"/>
            <rFont val="Tahoma"/>
            <charset val="1"/>
          </rPr>
          <t xml:space="preserve">NO CUMPLE TECNICAMENTE
</t>
        </r>
      </text>
    </comment>
    <comment ref="U47" authorId="0" shapeId="0">
      <text>
        <r>
          <rPr>
            <b/>
            <sz val="9"/>
            <color indexed="81"/>
            <rFont val="Tahoma"/>
            <charset val="1"/>
          </rPr>
          <t xml:space="preserve">NO CUMPLE TECNICAMENTE
</t>
        </r>
      </text>
    </comment>
    <comment ref="U48" authorId="0" shapeId="0">
      <text>
        <r>
          <rPr>
            <b/>
            <sz val="9"/>
            <color indexed="81"/>
            <rFont val="Tahoma"/>
            <charset val="1"/>
          </rPr>
          <t xml:space="preserve">NO CUMPLE TECNICAMENTE
</t>
        </r>
      </text>
    </comment>
    <comment ref="U49" authorId="0" shapeId="0">
      <text>
        <r>
          <rPr>
            <b/>
            <sz val="9"/>
            <color indexed="81"/>
            <rFont val="Tahoma"/>
            <charset val="1"/>
          </rPr>
          <t xml:space="preserve">NO CUMPLE TECNICAMENTE
</t>
        </r>
      </text>
    </comment>
    <comment ref="U53" authorId="0" shapeId="0">
      <text>
        <r>
          <rPr>
            <b/>
            <sz val="9"/>
            <color indexed="81"/>
            <rFont val="Tahoma"/>
            <charset val="1"/>
          </rPr>
          <t xml:space="preserve">NO CUMPLE TECNICAMENTE
</t>
        </r>
      </text>
    </comment>
    <comment ref="U59" authorId="0" shapeId="0">
      <text>
        <r>
          <rPr>
            <b/>
            <sz val="9"/>
            <color indexed="81"/>
            <rFont val="Tahoma"/>
            <charset val="1"/>
          </rPr>
          <t xml:space="preserve">NO CUMPLE TECNICAMENTE
</t>
        </r>
      </text>
    </comment>
    <comment ref="N63" authorId="0" shapeId="0">
      <text>
        <r>
          <rPr>
            <b/>
            <sz val="9"/>
            <color indexed="81"/>
            <rFont val="Tahoma"/>
            <charset val="1"/>
          </rPr>
          <t>NO CUMPLE TECNICAMENTE</t>
        </r>
      </text>
    </comment>
    <comment ref="N70" authorId="0" shapeId="0">
      <text>
        <r>
          <rPr>
            <b/>
            <sz val="9"/>
            <color indexed="81"/>
            <rFont val="Tahoma"/>
            <charset val="1"/>
          </rPr>
          <t>NO CUMPLE TECNICAMENTE</t>
        </r>
      </text>
    </comment>
    <comment ref="U70" authorId="0" shapeId="0">
      <text>
        <r>
          <rPr>
            <b/>
            <sz val="9"/>
            <color indexed="81"/>
            <rFont val="Tahoma"/>
            <charset val="1"/>
          </rPr>
          <t xml:space="preserve">NO CUMPLE TECNICAMENTE
</t>
        </r>
      </text>
    </comment>
    <comment ref="BD84" authorId="0" shapeId="0">
      <text>
        <r>
          <rPr>
            <b/>
            <sz val="9"/>
            <color indexed="81"/>
            <rFont val="Tahoma"/>
            <charset val="1"/>
          </rPr>
          <t xml:space="preserve">NO CUMPLE TECNICAMENTE
</t>
        </r>
      </text>
    </comment>
    <comment ref="BD85" authorId="0" shapeId="0">
      <text>
        <r>
          <rPr>
            <b/>
            <sz val="9"/>
            <color indexed="81"/>
            <rFont val="Tahoma"/>
            <charset val="1"/>
          </rPr>
          <t xml:space="preserve">NO CUMPLE TECNICAMENTE
</t>
        </r>
      </text>
    </comment>
    <comment ref="BD86" authorId="0" shapeId="0">
      <text>
        <r>
          <rPr>
            <b/>
            <sz val="9"/>
            <color indexed="81"/>
            <rFont val="Tahoma"/>
            <charset val="1"/>
          </rPr>
          <t xml:space="preserve">NO CUMPLE TECNICAMENTE
</t>
        </r>
      </text>
    </comment>
    <comment ref="U89" authorId="0" shapeId="0">
      <text>
        <r>
          <rPr>
            <b/>
            <sz val="9"/>
            <color indexed="81"/>
            <rFont val="Tahoma"/>
            <charset val="1"/>
          </rPr>
          <t xml:space="preserve">NO CUMPLE TECNICAMENTE
</t>
        </r>
      </text>
    </comment>
    <comment ref="U90" authorId="0" shapeId="0">
      <text>
        <r>
          <rPr>
            <b/>
            <sz val="9"/>
            <color indexed="81"/>
            <rFont val="Tahoma"/>
            <charset val="1"/>
          </rPr>
          <t xml:space="preserve">NO CUMPLE TECNICAMENTE
</t>
        </r>
      </text>
    </comment>
    <comment ref="U91" authorId="0" shapeId="0">
      <text>
        <r>
          <rPr>
            <b/>
            <sz val="9"/>
            <color indexed="81"/>
            <rFont val="Tahoma"/>
            <charset val="1"/>
          </rPr>
          <t xml:space="preserve">NO CUMPLE TECNICAMENTE
</t>
        </r>
      </text>
    </comment>
    <comment ref="U92" authorId="0" shapeId="0">
      <text>
        <r>
          <rPr>
            <b/>
            <sz val="9"/>
            <color indexed="81"/>
            <rFont val="Tahoma"/>
            <charset val="1"/>
          </rPr>
          <t xml:space="preserve">NO CUMPLE TECNICAMENTE
</t>
        </r>
      </text>
    </comment>
    <comment ref="U93" authorId="0" shapeId="0">
      <text>
        <r>
          <rPr>
            <b/>
            <sz val="9"/>
            <color indexed="81"/>
            <rFont val="Tahoma"/>
            <charset val="1"/>
          </rPr>
          <t xml:space="preserve">NO CUMPLE TECNICAMENTE
</t>
        </r>
      </text>
    </comment>
    <comment ref="N94" authorId="0" shapeId="0">
      <text>
        <r>
          <rPr>
            <b/>
            <sz val="9"/>
            <color indexed="81"/>
            <rFont val="Tahoma"/>
            <charset val="1"/>
          </rPr>
          <t>NO CUMPLE TECNICAMENTE</t>
        </r>
      </text>
    </comment>
    <comment ref="U94" authorId="0" shapeId="0">
      <text>
        <r>
          <rPr>
            <b/>
            <sz val="9"/>
            <color indexed="81"/>
            <rFont val="Tahoma"/>
            <charset val="1"/>
          </rPr>
          <t xml:space="preserve">NO CUMPLE TECNICAMENTE
</t>
        </r>
      </text>
    </comment>
    <comment ref="N95" authorId="0" shapeId="0">
      <text>
        <r>
          <rPr>
            <b/>
            <sz val="9"/>
            <color indexed="81"/>
            <rFont val="Tahoma"/>
            <charset val="1"/>
          </rPr>
          <t>NO CUMPLE TECNICAMENTE</t>
        </r>
      </text>
    </comment>
    <comment ref="U95" authorId="0" shapeId="0">
      <text>
        <r>
          <rPr>
            <b/>
            <sz val="9"/>
            <color indexed="81"/>
            <rFont val="Tahoma"/>
            <charset val="1"/>
          </rPr>
          <t xml:space="preserve">NO CUMPLE TECNICAMENTE
</t>
        </r>
      </text>
    </comment>
    <comment ref="U96" authorId="0" shapeId="0">
      <text>
        <r>
          <rPr>
            <b/>
            <sz val="9"/>
            <color indexed="81"/>
            <rFont val="Tahoma"/>
            <charset val="1"/>
          </rPr>
          <t xml:space="preserve">NO CUMPLE TECNICAMENTE
</t>
        </r>
      </text>
    </comment>
    <comment ref="U97" authorId="0" shapeId="0">
      <text>
        <r>
          <rPr>
            <b/>
            <sz val="9"/>
            <color indexed="81"/>
            <rFont val="Tahoma"/>
            <charset val="1"/>
          </rPr>
          <t xml:space="preserve">NO CUMPLE TECNICAMENTE
</t>
        </r>
      </text>
    </comment>
    <comment ref="U99" authorId="0" shapeId="0">
      <text>
        <r>
          <rPr>
            <b/>
            <sz val="9"/>
            <color indexed="81"/>
            <rFont val="Tahoma"/>
            <charset val="1"/>
          </rPr>
          <t xml:space="preserve">NO CUMPLE TECNICAMENTE
</t>
        </r>
      </text>
    </comment>
    <comment ref="U105" authorId="0" shapeId="0">
      <text>
        <r>
          <rPr>
            <b/>
            <sz val="9"/>
            <color indexed="81"/>
            <rFont val="Tahoma"/>
            <charset val="1"/>
          </rPr>
          <t xml:space="preserve">NO CUMPLE TECNICAMENTE
</t>
        </r>
      </text>
    </comment>
    <comment ref="U121" authorId="0" shapeId="0">
      <text>
        <r>
          <rPr>
            <b/>
            <sz val="9"/>
            <color indexed="81"/>
            <rFont val="Tahoma"/>
            <charset val="1"/>
          </rPr>
          <t xml:space="preserve">NO CUMPLE TECNICAMENTE
</t>
        </r>
      </text>
    </comment>
    <comment ref="N124" authorId="0" shapeId="0">
      <text>
        <r>
          <rPr>
            <b/>
            <sz val="9"/>
            <color indexed="81"/>
            <rFont val="Tahoma"/>
            <charset val="1"/>
          </rPr>
          <t>NO CUMPLE TECNICAMENTE</t>
        </r>
      </text>
    </comment>
    <comment ref="AI157" authorId="0" shapeId="0">
      <text>
        <r>
          <rPr>
            <b/>
            <sz val="9"/>
            <color indexed="81"/>
            <rFont val="Tahoma"/>
            <charset val="1"/>
          </rPr>
          <t xml:space="preserve">NO CUMPLE TECNICAMENTE
</t>
        </r>
      </text>
    </comment>
    <comment ref="U161" authorId="0" shapeId="0">
      <text>
        <r>
          <rPr>
            <b/>
            <sz val="9"/>
            <color indexed="81"/>
            <rFont val="Tahoma"/>
            <charset val="1"/>
          </rPr>
          <t xml:space="preserve">NO CUMPLE TECNICAMENTE
</t>
        </r>
      </text>
    </comment>
    <comment ref="N166" authorId="0" shapeId="0">
      <text>
        <r>
          <rPr>
            <b/>
            <sz val="9"/>
            <color indexed="81"/>
            <rFont val="Tahoma"/>
            <charset val="1"/>
          </rPr>
          <t>NO CUMPLE TECNICAMENTE</t>
        </r>
      </text>
    </comment>
    <comment ref="N173" authorId="0" shapeId="0">
      <text>
        <r>
          <rPr>
            <b/>
            <sz val="9"/>
            <color indexed="81"/>
            <rFont val="Tahoma"/>
            <charset val="1"/>
          </rPr>
          <t>NO CUMPLE TECNICAMENTE</t>
        </r>
      </text>
    </comment>
    <comment ref="AI173" authorId="0" shapeId="0">
      <text>
        <r>
          <rPr>
            <b/>
            <sz val="9"/>
            <color indexed="81"/>
            <rFont val="Tahoma"/>
            <charset val="1"/>
          </rPr>
          <t xml:space="preserve">NO CUMPLE TECNICAMENTE
</t>
        </r>
      </text>
    </comment>
    <comment ref="N176" authorId="0" shapeId="0">
      <text>
        <r>
          <rPr>
            <b/>
            <sz val="9"/>
            <color indexed="81"/>
            <rFont val="Tahoma"/>
            <charset val="1"/>
          </rPr>
          <t>NO CUMPLE TECNICAMENTE</t>
        </r>
      </text>
    </comment>
    <comment ref="U176" authorId="0" shapeId="0">
      <text>
        <r>
          <rPr>
            <b/>
            <sz val="9"/>
            <color indexed="81"/>
            <rFont val="Tahoma"/>
            <charset val="1"/>
          </rPr>
          <t xml:space="preserve">NO CUMPLE TECNICAMENTE
</t>
        </r>
      </text>
    </comment>
    <comment ref="K177" authorId="0" shapeId="0">
      <text>
        <r>
          <rPr>
            <b/>
            <sz val="9"/>
            <color indexed="81"/>
            <rFont val="Tahoma"/>
            <family val="2"/>
          </rPr>
          <t>Gina Cardovalor en el excel $267,750</t>
        </r>
      </text>
    </comment>
    <comment ref="N179" authorId="0" shapeId="0">
      <text>
        <r>
          <rPr>
            <b/>
            <sz val="9"/>
            <color indexed="81"/>
            <rFont val="Tahoma"/>
            <charset val="1"/>
          </rPr>
          <t>NO CUMPLE TECNICAMENTE</t>
        </r>
      </text>
    </comment>
    <comment ref="N180" authorId="0" shapeId="0">
      <text>
        <r>
          <rPr>
            <b/>
            <sz val="9"/>
            <color indexed="81"/>
            <rFont val="Tahoma"/>
            <charset val="1"/>
          </rPr>
          <t>NO CUMPLE TECNICAMENTE</t>
        </r>
      </text>
    </comment>
    <comment ref="N181" authorId="0" shapeId="0">
      <text>
        <r>
          <rPr>
            <b/>
            <sz val="9"/>
            <color indexed="81"/>
            <rFont val="Tahoma"/>
            <charset val="1"/>
          </rPr>
          <t>NO CUMPLE TECNICAMENTE</t>
        </r>
      </text>
    </comment>
    <comment ref="N182" authorId="0" shapeId="0">
      <text>
        <r>
          <rPr>
            <b/>
            <sz val="9"/>
            <color indexed="81"/>
            <rFont val="Tahoma"/>
            <charset val="1"/>
          </rPr>
          <t>NO CUMPLE TECNICAMENTE</t>
        </r>
      </text>
    </comment>
    <comment ref="N183" authorId="0" shapeId="0">
      <text>
        <r>
          <rPr>
            <b/>
            <sz val="9"/>
            <color indexed="81"/>
            <rFont val="Tahoma"/>
            <charset val="1"/>
          </rPr>
          <t>NO CUMPLE TECNICAMENTE</t>
        </r>
      </text>
    </comment>
    <comment ref="N184" authorId="0" shapeId="0">
      <text>
        <r>
          <rPr>
            <b/>
            <sz val="9"/>
            <color indexed="81"/>
            <rFont val="Tahoma"/>
            <charset val="1"/>
          </rPr>
          <t>NO CUMPLE TECNICAMENTE</t>
        </r>
      </text>
    </comment>
    <comment ref="N185" authorId="0" shapeId="0">
      <text>
        <r>
          <rPr>
            <b/>
            <sz val="9"/>
            <color indexed="81"/>
            <rFont val="Tahoma"/>
            <charset val="1"/>
          </rPr>
          <t>NO CUMPLE TECNICAMENTE</t>
        </r>
      </text>
    </comment>
    <comment ref="BD185" authorId="0" shapeId="0">
      <text>
        <r>
          <rPr>
            <b/>
            <sz val="9"/>
            <color indexed="81"/>
            <rFont val="Tahoma"/>
            <charset val="1"/>
          </rPr>
          <t xml:space="preserve">NO CUMPLE TECNICAMENTE
</t>
        </r>
      </text>
    </comment>
    <comment ref="BD186" authorId="0" shapeId="0">
      <text>
        <r>
          <rPr>
            <b/>
            <sz val="9"/>
            <color indexed="81"/>
            <rFont val="Tahoma"/>
            <charset val="1"/>
          </rPr>
          <t xml:space="preserve">NO CUMPLE TECNICAMENTE
</t>
        </r>
      </text>
    </comment>
    <comment ref="N187" authorId="0" shapeId="0">
      <text>
        <r>
          <rPr>
            <b/>
            <sz val="9"/>
            <color indexed="81"/>
            <rFont val="Tahoma"/>
            <charset val="1"/>
          </rPr>
          <t>NO CUMPLE TECNICAMENTE</t>
        </r>
      </text>
    </comment>
    <comment ref="BD187" authorId="0" shapeId="0">
      <text>
        <r>
          <rPr>
            <b/>
            <sz val="9"/>
            <color indexed="81"/>
            <rFont val="Tahoma"/>
            <charset val="1"/>
          </rPr>
          <t xml:space="preserve">NO CUMPLE TECNICAMENTE
</t>
        </r>
      </text>
    </comment>
    <comment ref="N188" authorId="0" shapeId="0">
      <text>
        <r>
          <rPr>
            <b/>
            <sz val="9"/>
            <color indexed="81"/>
            <rFont val="Tahoma"/>
            <charset val="1"/>
          </rPr>
          <t>NO CUMPLE TECNICAMENTE</t>
        </r>
      </text>
    </comment>
    <comment ref="BD188" authorId="0" shapeId="0">
      <text>
        <r>
          <rPr>
            <b/>
            <sz val="9"/>
            <color indexed="81"/>
            <rFont val="Tahoma"/>
            <charset val="1"/>
          </rPr>
          <t xml:space="preserve">NO CUMPLE TECNICAMENTE
</t>
        </r>
      </text>
    </comment>
    <comment ref="N189" authorId="0" shapeId="0">
      <text>
        <r>
          <rPr>
            <b/>
            <sz val="9"/>
            <color indexed="81"/>
            <rFont val="Tahoma"/>
            <charset val="1"/>
          </rPr>
          <t>NO CUMPLE TECNICAMENTE</t>
        </r>
      </text>
    </comment>
    <comment ref="BD189" authorId="0" shapeId="0">
      <text>
        <r>
          <rPr>
            <b/>
            <sz val="9"/>
            <color indexed="81"/>
            <rFont val="Tahoma"/>
            <charset val="1"/>
          </rPr>
          <t xml:space="preserve">NO CUMPLE TECNICAMENTE
</t>
        </r>
      </text>
    </comment>
    <comment ref="BD194" authorId="0" shapeId="0">
      <text>
        <r>
          <rPr>
            <b/>
            <sz val="9"/>
            <color indexed="81"/>
            <rFont val="Tahoma"/>
            <charset val="1"/>
          </rPr>
          <t xml:space="preserve">NO CUMPLE TECNICAMENTE
</t>
        </r>
      </text>
    </comment>
    <comment ref="N195" authorId="0" shapeId="0">
      <text>
        <r>
          <rPr>
            <b/>
            <sz val="9"/>
            <color indexed="81"/>
            <rFont val="Tahoma"/>
            <charset val="1"/>
          </rPr>
          <t>NO CUMPLE TECNICAMENTE</t>
        </r>
      </text>
    </comment>
    <comment ref="N198" authorId="0" shapeId="0">
      <text>
        <r>
          <rPr>
            <b/>
            <sz val="9"/>
            <color indexed="81"/>
            <rFont val="Tahoma"/>
            <charset val="1"/>
          </rPr>
          <t>NO CUMPLE TECNICAMENTE</t>
        </r>
      </text>
    </comment>
    <comment ref="U198" authorId="0" shapeId="0">
      <text>
        <r>
          <rPr>
            <b/>
            <sz val="9"/>
            <color indexed="81"/>
            <rFont val="Tahoma"/>
            <charset val="1"/>
          </rPr>
          <t xml:space="preserve">NO CUMPLE TECNICAMENTE
</t>
        </r>
      </text>
    </comment>
    <comment ref="AB198" authorId="0" shapeId="0">
      <text>
        <r>
          <rPr>
            <b/>
            <sz val="9"/>
            <color indexed="81"/>
            <rFont val="Tahoma"/>
            <charset val="1"/>
          </rPr>
          <t xml:space="preserve">NO CUMPLE TECNICAMENTE
</t>
        </r>
      </text>
    </comment>
    <comment ref="AI198" authorId="0" shapeId="0">
      <text>
        <r>
          <rPr>
            <b/>
            <sz val="9"/>
            <color indexed="81"/>
            <rFont val="Tahoma"/>
            <charset val="1"/>
          </rPr>
          <t xml:space="preserve">NO CUMPLE TECNICAMENTE
</t>
        </r>
      </text>
    </comment>
    <comment ref="U202" authorId="0" shapeId="0">
      <text>
        <r>
          <rPr>
            <b/>
            <sz val="9"/>
            <color indexed="81"/>
            <rFont val="Tahoma"/>
            <charset val="1"/>
          </rPr>
          <t xml:space="preserve">NO CUMPLE TECNICAMENTE
</t>
        </r>
      </text>
    </comment>
    <comment ref="U203" authorId="0" shapeId="0">
      <text>
        <r>
          <rPr>
            <b/>
            <sz val="9"/>
            <color indexed="81"/>
            <rFont val="Tahoma"/>
            <charset val="1"/>
          </rPr>
          <t xml:space="preserve">NO CUMPLE TECNICAMENTE
</t>
        </r>
      </text>
    </comment>
  </commentList>
</comments>
</file>

<file path=xl/sharedStrings.xml><?xml version="1.0" encoding="utf-8"?>
<sst xmlns="http://schemas.openxmlformats.org/spreadsheetml/2006/main" count="3305" uniqueCount="508">
  <si>
    <t>Versión:</t>
  </si>
  <si>
    <t xml:space="preserve">Fecha de aprobación: </t>
  </si>
  <si>
    <t xml:space="preserve">Código: </t>
  </si>
  <si>
    <t>EVALUACION ECONOMICA</t>
  </si>
  <si>
    <t>Cargo:</t>
  </si>
  <si>
    <t>8.IVA</t>
  </si>
  <si>
    <t>10.VALOR TOTAL</t>
  </si>
  <si>
    <t>15-00-FO-0009</t>
  </si>
  <si>
    <t>VALOR TOTAL OFERTA</t>
  </si>
  <si>
    <t xml:space="preserve">12. OBSERVACIONES: </t>
  </si>
  <si>
    <t>CUMPLE</t>
  </si>
  <si>
    <t>INFORME CONSOLIDADO EVALUACION ECONOMICA DETALLADO POR PROPONENTE</t>
  </si>
  <si>
    <t>3.ITEM</t>
  </si>
  <si>
    <t>7.PRECIO UNITARIO</t>
  </si>
  <si>
    <t>9. PRECIO UNITARIO + IVA</t>
  </si>
  <si>
    <t>VERIFICACION VALOR REFERENCIA</t>
  </si>
  <si>
    <t>Elaboró:</t>
  </si>
  <si>
    <t>Revisó:</t>
  </si>
  <si>
    <t xml:space="preserve">Jesus Vizcaino </t>
  </si>
  <si>
    <t>Profesional Especializado II</t>
  </si>
  <si>
    <t>EVALUA
SI/NO</t>
  </si>
  <si>
    <t xml:space="preserve">VALORES UNITARIOS </t>
  </si>
  <si>
    <t xml:space="preserve">MIN </t>
  </si>
  <si>
    <t xml:space="preserve">PUNTAJE </t>
  </si>
  <si>
    <t xml:space="preserve">RESUMEN </t>
  </si>
  <si>
    <t>6, PRECIO TECHO UNITARIO</t>
  </si>
  <si>
    <t>FRASCO</t>
  </si>
  <si>
    <t>BOLSA</t>
  </si>
  <si>
    <t>UNIDAD</t>
  </si>
  <si>
    <t xml:space="preserve">EVALUACIONES </t>
  </si>
  <si>
    <t>NO CUMPLE</t>
  </si>
  <si>
    <t xml:space="preserve">INFORME CONSOLIDADO EVALUACION ECONOMICA DETALLADO POR PROPONENTE DESIERTO </t>
  </si>
  <si>
    <t xml:space="preserve">TOTAL </t>
  </si>
  <si>
    <t xml:space="preserve">AUDIENCIA DE DESEMPATE </t>
  </si>
  <si>
    <t xml:space="preserve">PUNTAJE OBTENIDO (500 PUNTOS) </t>
  </si>
  <si>
    <t xml:space="preserve">13. MARÍA CAMILA GONZÁLEZ TÉLLEZ </t>
  </si>
  <si>
    <t>Profesional Universitario II</t>
  </si>
  <si>
    <t>María Camila González Téllez</t>
  </si>
  <si>
    <t xml:space="preserve">Profesional Universitario II  </t>
  </si>
  <si>
    <t>1. PROCESO IC-179-2024</t>
  </si>
  <si>
    <t>CASA DENTAL EDUARDO DAZA LTDA.</t>
  </si>
  <si>
    <r>
      <t xml:space="preserve">2. OBJETO: </t>
    </r>
    <r>
      <rPr>
        <sz val="18"/>
        <rFont val="Arial"/>
        <family val="2"/>
      </rPr>
      <t>SUMINISTRO DE INSUMOS ODONTOLÓGICOS PARA LA PRESTACIÓN DE SERVICIOS DE SALUD ORAL DE LA SUBRED INTEGRADA DE SERVICIOS DE SALUD SUR OCCIDENTE E.S.E.</t>
    </r>
  </si>
  <si>
    <t xml:space="preserve">4. CODIGO DINAMICA </t>
  </si>
  <si>
    <t xml:space="preserve">5. DESCRIPCION </t>
  </si>
  <si>
    <t>7. CONSUMO PROMEDIO MES</t>
  </si>
  <si>
    <t>ODO00001</t>
  </si>
  <si>
    <t>ACEITE LUBRICANTE UNIVERSAL EN AEROSOL SIN SILICONA EN SU CONTENIDO  SPRAY- PARA TURBINAS Y PIEZAS DE MANO CON ADAPTADOR. Baja viscosidad.</t>
  </si>
  <si>
    <t>ODO00003</t>
  </si>
  <si>
    <t>ACETATO PORTARADIOGRAFIA POR UN BOLSILLO</t>
  </si>
  <si>
    <t xml:space="preserve">UNIDAD </t>
  </si>
  <si>
    <t>ODO00585</t>
  </si>
  <si>
    <t xml:space="preserve">ALCOHOL INDUSTRIAL AL  96% 3800 CC </t>
  </si>
  <si>
    <t xml:space="preserve">GALON </t>
  </si>
  <si>
    <t xml:space="preserve">ODO00006 </t>
  </si>
  <si>
    <t>ADHESIVO DENTAL ( AGENTE DE UNIÒN) PARA RESINAS, DE LA MISMA  RESINA QUE SE COTICE, PARA QUE HAYA COMPATIBILIDAD ENTRE LOS DOS MATERIALES.  fotograbado, DOSIFICACIÓN CONTROLADA. UNIVERSAL</t>
  </si>
  <si>
    <t>FRASCO X 5ML</t>
  </si>
  <si>
    <t>ODO00009</t>
  </si>
  <si>
    <t>AGUA OXIGENADA (ANTISEPTICO)</t>
  </si>
  <si>
    <t>FRASCO X 120 ML</t>
  </si>
  <si>
    <t>ODO00008</t>
  </si>
  <si>
    <t>AGUA DESMINERALIZADA Y/O DESTILADA FILTRACION ABSOLUTA</t>
  </si>
  <si>
    <t>ODO00012</t>
  </si>
  <si>
    <t>AGUJA CARPULE 27 G LARGA 35 MM {CJ X 100}</t>
  </si>
  <si>
    <t>CAJA X 100 UND</t>
  </si>
  <si>
    <t>ODO00015</t>
  </si>
  <si>
    <t>AGUJA CARPULE 30 G CORTA 21MM  {CJ X 100}</t>
  </si>
  <si>
    <t>ODO00593</t>
  </si>
  <si>
    <t xml:space="preserve">AGUJA MONOJET CAJA *100 DE 27 GA CON PUNTA PARA ENDOIRRIGACIÓN </t>
  </si>
  <si>
    <t>ODO00018</t>
  </si>
  <si>
    <t>AGUJA MONOJET BOLSA  *20 DE 27 GA CON PUNTA PARA ENDO IRRIGACION</t>
  </si>
  <si>
    <t>BOLSA X 20 UND</t>
  </si>
  <si>
    <t>ODO00020</t>
  </si>
  <si>
    <t xml:space="preserve">ALGINATO  </t>
  </si>
  <si>
    <t>BOLSA 453 O 454 GRS</t>
  </si>
  <si>
    <t>ODO00024</t>
  </si>
  <si>
    <t>ALGODON EN ROLLO - TACOS X 1000</t>
  </si>
  <si>
    <t>PAQUETE X 1000 UN</t>
  </si>
  <si>
    <t>ODO00035</t>
  </si>
  <si>
    <t>BANDA METALICA 1-4 MCA MICROTHIN-PORTA M ALTA RESISTENCIA</t>
  </si>
  <si>
    <t>ROLLO</t>
  </si>
  <si>
    <t>ODO00036</t>
  </si>
  <si>
    <t>BANDA METALICA PEDIATRICA  DE 3-16 ALTA RESISTENCIA.</t>
  </si>
  <si>
    <t>ODO00518</t>
  </si>
  <si>
    <t>BANDEJA METALICA PARA EL MODULO TAMAÑO 35 X 25 CM</t>
  </si>
  <si>
    <t>ODO00156</t>
  </si>
  <si>
    <t xml:space="preserve">BARNIZ DE FLUOR  UNIDOSIS </t>
  </si>
  <si>
    <t>ODO00039</t>
  </si>
  <si>
    <t>BARNIZ DE FLUORURO DE SODIO AL 5%</t>
  </si>
  <si>
    <t>TUBO</t>
  </si>
  <si>
    <t>ODO00519</t>
  </si>
  <si>
    <t>BLOQUE DE MORDIDA INSTRUMENTO DE GOMA, TAMAÑO NIÑO Y ADULTO</t>
  </si>
  <si>
    <t>DM1523</t>
  </si>
  <si>
    <t>CANULAS DE SUCCION DE CIRUGIA PAQUETE POR 25</t>
  </si>
  <si>
    <t>PAQUETE X 25</t>
  </si>
  <si>
    <t>ODO00533</t>
  </si>
  <si>
    <t>CARETAS TIPO  ARSEG</t>
  </si>
  <si>
    <t>ODO00476</t>
  </si>
  <si>
    <t xml:space="preserve">CEMENTO ENDODONTICO POLÍMERO DE HIDRÓXIDO DE CALCIO SIN EUGENOL. SELLADOR DE CONDUCTOS </t>
  </si>
  <si>
    <t>KIT BASE - CATALIZADOR</t>
  </si>
  <si>
    <t>ODO00520</t>
  </si>
  <si>
    <t>CEMENTO DE OBTURACION TEMPORAL  SIN EUGENOL, DE AUTOCURADO CON LIBERACIÓN DE FLÚOR</t>
  </si>
  <si>
    <t>POTE X 38 A 40 GR</t>
  </si>
  <si>
    <t>ODO00644</t>
  </si>
  <si>
    <t xml:space="preserve">CEMENTO QUIRUGICO -APOSITO QUIRURGICO PERIODONTAL </t>
  </si>
  <si>
    <t>KIT</t>
  </si>
  <si>
    <t>ODO00061</t>
  </si>
  <si>
    <t>CEPILLO CON MANGO PARA LAVADO DE ESCUPIDERA  PLASTICO</t>
  </si>
  <si>
    <t>ODO00062</t>
  </si>
  <si>
    <t>CEPILLO PARA LAVADO DE INSTRUMENTAL PLASTICO DE CERDAS DURAS.</t>
  </si>
  <si>
    <t>ODO00116</t>
  </si>
  <si>
    <t>CUBETA PLASTICA  MEDIANA  CON MANIJA Y CIERRE  DE SELLADO TAMAÑO APROX 5 LITROS PARA TRANSPORTE DE INSTRUMENTAL RECTANGULAR</t>
  </si>
  <si>
    <t>ODO00521</t>
  </si>
  <si>
    <t>CUBETA PLASTICA  DE 15 A 28  LITROS MINIMO DE ANCHO 20 CM, MINIMO DE ALTO 23 CM   CON MANIJA Y CIERRE  DE SELLADO  PARA TRANSPORTE DE INSTRUMENTAL RECTANGULAR</t>
  </si>
  <si>
    <t>ODO00063</t>
  </si>
  <si>
    <t>CEPILLO PARA PROFILAXIS CERDA NATURAL MANGO METÁLICO CAJA * 144</t>
  </si>
  <si>
    <t>CAJA X 144 CEPILLOS</t>
  </si>
  <si>
    <t>ODO00094</t>
  </si>
  <si>
    <t>CONOS DE GUTAPERCHA No. 15 PRIMERA CAJA POR 6  compartimentos o tubos  ESTANDARIZADOS SEGÚN NORMAS ISO</t>
  </si>
  <si>
    <t xml:space="preserve">CAJA </t>
  </si>
  <si>
    <t>ODO00086</t>
  </si>
  <si>
    <t>CONOS DE GUTAPERCHA No  20 PRIMERA SERIE CAJA POR 6 compartimentos o tubos ESTANDARIZADOS SEGÚN NORMAS ISO</t>
  </si>
  <si>
    <t>CAJA</t>
  </si>
  <si>
    <t>ODO00096</t>
  </si>
  <si>
    <t>CONOS DE GUTAPERCHA No  25 PRIMERA SERIE CAJA POR 6 compartimentos o tubos ESTANDARIZADOS SEGÚN NORMAS ISO</t>
  </si>
  <si>
    <t>ODO00102</t>
  </si>
  <si>
    <t>CONOS DE GUTAPERCHA No  30 PRIMERA SERIE CAJA POR 6 compartimentos o tubos ESTANDARIZADOS SEGÚN NORMAS ISO</t>
  </si>
  <si>
    <t>ODO00088</t>
  </si>
  <si>
    <t>CONOS DE GUTAPERCHA No  35 PRIMERA SERIE CAJA POR 6 compartimentos o tubos ESTANDARIZADOS SEGÚN NORMAS ISO</t>
  </si>
  <si>
    <t>ODO00089</t>
  </si>
  <si>
    <t>CONOS DE GUTAPERCHA No  40 PRIMERA SERIE CAJA POR 6 compartimentos o tubos ESTANDARIZADOS SEGÚN NORMAS ISO</t>
  </si>
  <si>
    <t>ODO00633</t>
  </si>
  <si>
    <t>CONOS DE GUTAPERCHA No  45 PRIMERA SERIE CAJA POR 6 compartimentos o tubos ESTANDARIZADOS SEGÚN NORMAS ISO</t>
  </si>
  <si>
    <t>ODO00634</t>
  </si>
  <si>
    <t>CONOS DE GUTAPERCHA No  50 PRIMERA SERIE CAJA POR 6 compartimentos o tubos ESTANDARIZADOS SEGÚN NORMAS ISO</t>
  </si>
  <si>
    <t>ODO00635</t>
  </si>
  <si>
    <t>CONOS DE GUTAPERCHA No  55 PRIMERA SERIE CAJA POR 6 compartimentos o tubos ESTANDARIZADOS SEGÚN NORMAS ISO</t>
  </si>
  <si>
    <t>ODO00636</t>
  </si>
  <si>
    <t>CONOS DE GUTAPERCHA No  60 PRIMERA SERIE CAJA POR 6 compartimentos o tubos ESTANDARIZADOS SEGÚN NORMAS ISO</t>
  </si>
  <si>
    <t>ODO00637</t>
  </si>
  <si>
    <t>CONOS DE GUTAPERCHA No  65 PRIMERA SERIE CAJA POR 6 compartimentos o tubos ESTANDARIZADOS SEGÚN NORMAS ISO</t>
  </si>
  <si>
    <t>ODO00638</t>
  </si>
  <si>
    <t>CONOS DE GUTAPERCHA No  70 PRIMERA SERIE CAJA POR 6 compartimentos o tubos ESTANDARIZADOS SEGÚN NORMAS ISO</t>
  </si>
  <si>
    <t>ODO00639</t>
  </si>
  <si>
    <t>CONOS DE GUTAPERCHA  CONOS DE GUTAPERCHA TAPERIZADOS PARA SISTEMAS ROTATORIOS LARGE o 06#40</t>
  </si>
  <si>
    <t>ODO00540</t>
  </si>
  <si>
    <t>CONOS DE GUTAPERCHA  CONOS DE GUTAPERCHA TAPERIZADOS PARA SISTEMAS ROTATORIOS  MEDIUM o 06#35</t>
  </si>
  <si>
    <t>ODO00085</t>
  </si>
  <si>
    <t>CONOS DE GUTAPERCHACONOS DE GUTAPERCHA TAPERIZADOS PARA SISTEMAS ROTATORIOS PRIMARY o 06#25</t>
  </si>
  <si>
    <t>ODO00104</t>
  </si>
  <si>
    <t>CONOS DE GUTAPERCHA CONOS DE GUTAPERCHA TAPERIZADOS PARA SISTEMAS ROTATORIOS SMALL o  06#20</t>
  </si>
  <si>
    <t>ODO00544</t>
  </si>
  <si>
    <t>PUNTAS DE PAPEL  WAVE ONE MEDIUM o PUNTAS DE PAPEL PARA CONO TAPERIZADO MEDIUM o 06/35</t>
  </si>
  <si>
    <t>ODO00543</t>
  </si>
  <si>
    <t>PUNTAS DE PAPEL  WAVE ONE MEDIUM o PUNTAS DE PAPEL PARA CONO TAPERIZADO LARGE o 06#40</t>
  </si>
  <si>
    <t>ODO00542</t>
  </si>
  <si>
    <t>PUNTAS DE PAPEL  WAVE ONE MEDIUM o PUNTAS DE PAPEL PARA CONO TAPERIZADO PRIMARY O  06#25</t>
  </si>
  <si>
    <t>ODO00541</t>
  </si>
  <si>
    <t>PUNTAS DE PAPEL  WAVE ONE MEDIUM o PUNTAS DE PAPEL PARA CONO TAPERIZADO SMALL  o  06#20</t>
  </si>
  <si>
    <t>ODO00142</t>
  </si>
  <si>
    <t xml:space="preserve">ESPACIADORES DIGITALES PARA ENDODONCIA X 25 MM ROJOS </t>
  </si>
  <si>
    <t>ESPACIADORES DIGITALES PARA ENDODONCIA  25 MM AMARILLOS</t>
  </si>
  <si>
    <t>ODO00119</t>
  </si>
  <si>
    <t>CUÑAS INTERDENTALES DE MADERA, CAJA X 100</t>
  </si>
  <si>
    <t>ODO00121</t>
  </si>
  <si>
    <t>DESENSIBILIZANTE DENTINAL</t>
  </si>
  <si>
    <t>ODO00122</t>
  </si>
  <si>
    <t>DESMINERALIZANTE  JERINGA    PRODUCTO QUE GRABA LOS TEJIDOS DENTALES, ESMALTE Y DENTINA, AUMENTANDO LA PERMEABILIDAD Y AUMENTANDO LA SUPERFICIE RETENTIVA DEL SUSTRATO DENTAL PARA EL ADHESIVO QUE PERMITA EL EFECTO DE IMPRIMACIÓN DE LOS TEJIDOS DENTALES. PRESENTADO EN UNA CONCENTRACIÓN DEL 35% AL 37 %</t>
  </si>
  <si>
    <t xml:space="preserve"> JERINGA</t>
  </si>
  <si>
    <t>ODO00527</t>
  </si>
  <si>
    <t>DISCOS REVERSIBLES PARA PULIR RESINA DE DIFERENTES GRANO CODIFICADO POR COLORES</t>
  </si>
  <si>
    <t>CAJA O BOLSA X 120  UNIDADES</t>
  </si>
  <si>
    <t>BOLSA X 80 A 85  UNIDADES</t>
  </si>
  <si>
    <t>ODO00136</t>
  </si>
  <si>
    <t>SPRAY REFRIGERANTE PARA PRUEBAS DE VITALIDAD PULPAR  FRASCO DE 6 ONZAS</t>
  </si>
  <si>
    <t>ODO00352</t>
  </si>
  <si>
    <t xml:space="preserve"> Localizador de Sensor de rayos X Dental, posicionador de Sensor Intraoral</t>
  </si>
  <si>
    <t>ODO00554</t>
  </si>
  <si>
    <t>ENGUAJE BUCAL CLORURO DE CETILPIRIDINO 1 LITROS CON DISPENSADOR</t>
  </si>
  <si>
    <t xml:space="preserve">FRASCO </t>
  </si>
  <si>
    <t>ODO00146</t>
  </si>
  <si>
    <t>ESPEJO  CON  MANGO  UNIVERSAL</t>
  </si>
  <si>
    <t>ODO00149</t>
  </si>
  <si>
    <t xml:space="preserve">ESPONJA DE GASA – PAQUETE POR 200 UNIDADES. </t>
  </si>
  <si>
    <t>PAQUETE</t>
  </si>
  <si>
    <t>ODO00150</t>
  </si>
  <si>
    <t xml:space="preserve">ESPONJA DE GELATINA ABSORBIBLE </t>
  </si>
  <si>
    <t>ODO00522</t>
  </si>
  <si>
    <t xml:space="preserve">EDTA SOLUCION  IRRIGANTE  PARA CONDUCTOS </t>
  </si>
  <si>
    <t>ODO00145</t>
  </si>
  <si>
    <t>ESPATULA MEDIANA PLASTICA PARA ALGINATO</t>
  </si>
  <si>
    <t>ODO00151</t>
  </si>
  <si>
    <t>EUGENOL</t>
  </si>
  <si>
    <t>ODO00152</t>
  </si>
  <si>
    <t>EYECTOR DE ENDODONCIA ACERO INOXIDABLE</t>
  </si>
  <si>
    <t>ODO00153</t>
  </si>
  <si>
    <t xml:space="preserve">EYECTORES DE SALIVA, FLEXIBLE  PAQUETE *100 </t>
  </si>
  <si>
    <t>ODO00190</t>
  </si>
  <si>
    <t xml:space="preserve">FRESA BR-31 001/018 FRESA DIAMANTE REDONDA 1015 CODIFICADAS NORMAS ISO   GRANDE </t>
  </si>
  <si>
    <t>ODO00187</t>
  </si>
  <si>
    <t>FRESA BR-41 001/014 FRESA DIAMANTE REDONDA 1012 CODIFICADAS NORMAS ISO</t>
  </si>
  <si>
    <t>ODO00189</t>
  </si>
  <si>
    <t>FRESA BR-46 001/012 FRESA DIAMANTE REDONDA 1014 CODIFICADAS NORMAS ISO</t>
  </si>
  <si>
    <t>ODO00167</t>
  </si>
  <si>
    <t>FRESA SI-46 010/012 FRESA DIAMANTE CONO INVERTIDO 1035 CODIFICADAS NORMAS ISO</t>
  </si>
  <si>
    <t>ODO00212</t>
  </si>
  <si>
    <t>FRESA TR-11 199/016 FRESA PARA PULIR RESINA CONICA GRANO FINO  CODIFICADAS NORMAS ISO</t>
  </si>
  <si>
    <t>ODO00208</t>
  </si>
  <si>
    <t>FRESA TR-25 199/016  FRESA DE DIAMANTE PARA PULIR RESINA TROCOCONICA GRANO FINO PUNTA ROMA CODIFICADAS NORMAS ISO</t>
  </si>
  <si>
    <t>ODO00207</t>
  </si>
  <si>
    <t>FRESA FO-25 FRESA  PARA PULIR RESINA LLAMA GRANO FINO  CODIFICADAS NORMAS ISO</t>
  </si>
  <si>
    <t>ODO00516</t>
  </si>
  <si>
    <t>FRESA EX-21 237/021 FRESA  PULIR RESINA FORMA DE PERA CODIFICADAS NORMAS ISO</t>
  </si>
  <si>
    <t>ODO00377</t>
  </si>
  <si>
    <t>PIEDRAS BLANCAS PARA PULIR RESINA EN LLAMA</t>
  </si>
  <si>
    <t>ODO00496</t>
  </si>
  <si>
    <t>PIEDRAS BLANCAS PARA PULIR RESINA REDONDAS</t>
  </si>
  <si>
    <t>PIEDRAS BLANCAS PARA PULIR RESINA TRONCOCONICAS</t>
  </si>
  <si>
    <t>ODO00200</t>
  </si>
  <si>
    <t xml:space="preserve">FRESA LN </t>
  </si>
  <si>
    <t>ODO00197</t>
  </si>
  <si>
    <t>FRESA ENDO ZECRYA</t>
  </si>
  <si>
    <t>ODO00641</t>
  </si>
  <si>
    <t>FRESA GATES NO. 1</t>
  </si>
  <si>
    <t>CAJA X 6 UNIDADES</t>
  </si>
  <si>
    <t>ODO00216</t>
  </si>
  <si>
    <t>FRESA GATES NO. 2</t>
  </si>
  <si>
    <t>ODO00642</t>
  </si>
  <si>
    <t>FRESA GATES NO. 3</t>
  </si>
  <si>
    <t>ODO00203</t>
  </si>
  <si>
    <t>FRESA PEESO NO. 1</t>
  </si>
  <si>
    <t>ODO00204</t>
  </si>
  <si>
    <t>FRESA PEESO NO. 2</t>
  </si>
  <si>
    <t>ODO00163</t>
  </si>
  <si>
    <t>FRESA CARBURO FG 701</t>
  </si>
  <si>
    <t>ODO00169</t>
  </si>
  <si>
    <t>FRESA DE CARBURO H.P. 702</t>
  </si>
  <si>
    <t>ODO00490</t>
  </si>
  <si>
    <t>FRESA QUIRURGICA TALLO LARGO NO. 703</t>
  </si>
  <si>
    <t>ODO00168</t>
  </si>
  <si>
    <t>FRESA DE CARBURO H.P Nº 8</t>
  </si>
  <si>
    <t>ODO00215</t>
  </si>
  <si>
    <t>FRESA ZECRIA</t>
  </si>
  <si>
    <t>ODO00228</t>
  </si>
  <si>
    <t xml:space="preserve">GLUCONATO DE CLORHEXIDINA AL 0,12% SOLUCION BUCAL  </t>
  </si>
  <si>
    <t>FRASCO X 2000 CC</t>
  </si>
  <si>
    <t>ODO00481</t>
  </si>
  <si>
    <t>GRAPA 14</t>
  </si>
  <si>
    <t>ODO00567</t>
  </si>
  <si>
    <t>GRAPAS 1 A</t>
  </si>
  <si>
    <t>ODO00528</t>
  </si>
  <si>
    <t>GRAPAS 00</t>
  </si>
  <si>
    <t>ODO00230</t>
  </si>
  <si>
    <t>GRAPAS 7</t>
  </si>
  <si>
    <t>ODO00529</t>
  </si>
  <si>
    <t xml:space="preserve">GRAPA MARIPOSA </t>
  </si>
  <si>
    <t>ODO00225</t>
  </si>
  <si>
    <t>GANCHOS PARA REVELADO INDIVIDUAL , ANTIOXIDABLES</t>
  </si>
  <si>
    <t>ODO00530</t>
  </si>
  <si>
    <t xml:space="preserve">CLEAND STAN </t>
  </si>
  <si>
    <t>ODO00232</t>
  </si>
  <si>
    <t>GUANTES DE CAUCHO MANGA LARGA CALIBRE 35 PARA LAVADO DE INSTRUMENTAL TALLA L Y XL</t>
  </si>
  <si>
    <t>ODO00576</t>
  </si>
  <si>
    <t>GUARDIAN O RECOLECTOR DE CORTOPUNZANTES DE 0,3 LTS</t>
  </si>
  <si>
    <t>DM1572</t>
  </si>
  <si>
    <t>GUARDIAN O RECOLECTOR DE CORTOPUNZANTES DE 2.9 LTS</t>
  </si>
  <si>
    <t>ODO00238</t>
  </si>
  <si>
    <t>HEMOSTATICO</t>
  </si>
  <si>
    <t>ODO00239</t>
  </si>
  <si>
    <t>HIDROXIDO DE CALCIO- FRASCO POR 10 GRAMOS. QUE AL SER MEZCLADO CON AGUA DESTILADA O UN AGENTE ANESTÈSICO FORME UNA PASTA HOMOGENEA, PARA SER UTILIZADO EN TRATAMIENTOS DE CONDUCTOS.</t>
  </si>
  <si>
    <t>ODO00241</t>
  </si>
  <si>
    <t>HIDROXIDO DE CALCIO SOLUCION FRASCO X POR 500 ML</t>
  </si>
  <si>
    <t>ODO00242</t>
  </si>
  <si>
    <t>HIDROXIDO DE CALCIO TUBOS COLAPSIBLES  PARA RECUBRIMIENTO PULPAR</t>
  </si>
  <si>
    <t>ODO00244</t>
  </si>
  <si>
    <t>HIPOCLORITO DE SODIO 5% FC-120 ML</t>
  </si>
  <si>
    <t>DM143</t>
  </si>
  <si>
    <t>INDICADOR CONTROL BIOLOGICO DE VAPOR  AMPOLLA LECTURA RAPIDA 24 MINUTOS PARA AUTOCLAVE GRAVITACIONAL COMPATIBLE CON LAS INCUBADORAS EXISTENTES EN LA SUBRED O EN SU DEFECTO ENTREGAR INCUBADORAS DE LA MARCA COMPATIBLE CON EL BIOLOGICO OFERTADO</t>
  </si>
  <si>
    <t>DM569</t>
  </si>
  <si>
    <t>INDICADOR QUIMICO A VAPOR CLASE 5, EN TIRILLAS PAQUETE X 50 TIRILLAS</t>
  </si>
  <si>
    <t xml:space="preserve">PAQUETE </t>
  </si>
  <si>
    <t>ODO00535</t>
  </si>
  <si>
    <t>IONOMERO DE VIDRIO TIPO IV  FOTOPOLIMERIZABLE  PARA BASE INTERMEDIA FORRO CAVITARIO RECUBRIMIENTO PULPAR DIRECTO ALTA ADHESION A LA DENTINA CLIKER - DISPENSACION PASTA -LIQUIDO POLVO 10- 12,5 GR LIQUIDO  8,5ML</t>
  </si>
  <si>
    <t>CLIKER - DISPENSACION PASTA -LIQUIDO POLVO 10- 12,5 GR LIQUIDO  8,5ML</t>
  </si>
  <si>
    <t>ODO00247</t>
  </si>
  <si>
    <t>IONOMERO DE VIDRIO MODIFICADO CON RESINA MULTIPROPOSITOS  RECONSTRUCTOR  RESTAURACION DE DIENTES TEMPORALES   TIPO II  PARTICULA GRANULADA</t>
  </si>
  <si>
    <t>POLVO 12,5 GR LIQUIDO 8,5ML</t>
  </si>
  <si>
    <t xml:space="preserve">IONOMERO DE VIDRIO MODIFICADO CON RESINA MULTIPROPOSITO  DE TRIPLE CURADO APLICACIÓN EN BLOQUE Y RECONSTRUCTOR - POLVO-LIQUIDO- PRIMER Y ABRILLANTADOR </t>
  </si>
  <si>
    <t>POLVO 5 GR LIQUIDO 2,5ML</t>
  </si>
  <si>
    <t>ODO00252</t>
  </si>
  <si>
    <t>JERINGAS MONOJET</t>
  </si>
  <si>
    <t>ODO00258</t>
  </si>
  <si>
    <t xml:space="preserve">LENTULOS </t>
  </si>
  <si>
    <t>CAJA X 4</t>
  </si>
  <si>
    <t>ODO00260</t>
  </si>
  <si>
    <t>LIDOCAINA CLORHIDRATO AEROSOL</t>
  </si>
  <si>
    <t>ODO00261</t>
  </si>
  <si>
    <t>LIDOCAINA 2% CLORHIDRATO CON EPINEFRINA 1.80.000  CAJA POR 50 UNIDADES CARPULAS</t>
  </si>
  <si>
    <t>ODO00262</t>
  </si>
  <si>
    <t>LIDOCAINA 2% CLORHIDRATO SIN  EPINEFRINA 1.80.000  CAJA POR 50 UNIDADES CARPULAS</t>
  </si>
  <si>
    <t>ODO00502</t>
  </si>
  <si>
    <t>LIMA PRESERIE 6 X 25 ACERO INOXIDABLE, ALTA FLEXIBILIDAD,CON TOPE DE CAUCHO, EXCELENTE EFICIENCIA EN CORTE, ALTA RESISTENCIA A LA FRACTURA Y FLEXIBILIDAD, PUNTA INACTIVA</t>
  </si>
  <si>
    <t>CAJA O BLISTER *6</t>
  </si>
  <si>
    <t>ODO00312</t>
  </si>
  <si>
    <t>LIMA PRESERIE 8 X 25 ACERO INOXIDABLE, ALTA FLEXIBILIDAD,CON TOPE DE CAUCHO, EXCELENTE EFICIENCIA EN CORTE, ALTA RESISTENCIA A LA FRACTURA Y FLEXIBILIDAD, PUNTA INACTIVA</t>
  </si>
  <si>
    <t>ODO00266</t>
  </si>
  <si>
    <t>LIMA ENDODONCIA 10 X 25 MM. ACERO INOXIDABLE, ALTA FLEXIBILIDAD,CON TOPE DE CAUCHO, EXCELENTE EFICIENCIA EN CORTE, ALTA RESISTENCIA A LA FRACTURA Y FLEXIBILIDAD, PUNTA INACTIVA</t>
  </si>
  <si>
    <t>ODO00285</t>
  </si>
  <si>
    <t>LIMA ESTANDARIZADA ENDODONCIA NO.  15 X 25 ACERO INOXIDABLE, ALTA FLEXIBILIDAD,CON TOPE DE CAUCHO, EXCELENTE EFICIENCIA EN CORTE, ALTA RESISTENCIA A LA FRACTURA Y FLEXIBILIDAD, PUNTA INACTIVA</t>
  </si>
  <si>
    <t>ODO00288</t>
  </si>
  <si>
    <t>LIMA ESTANDARIZADA ENDODONCIA NO.  20 X 25 ACERO INOXIDABLE, ALTA FLEXIBILIDAD,CON TOPE DE CAUCHO, EXCELENTE EFICIENCIA EN CORTE, ALTA RESISTENCIA A LA FRACTURA Y FLEXIBILIDAD, PUNTA INACTIVA</t>
  </si>
  <si>
    <t>ODO00290</t>
  </si>
  <si>
    <t>LIMA ESTANDARIZADA ENDODONCIA NO 25 X 25 ACERO INOXIDABLE, ALTA FLEXIBILIDAD,CON TOPE DE CAUCHO, EXCELENTE EFICIENCIA EN CORTE, ALTA RESISTENCIA A LA FRACTURA Y FLEXIBILIDAD, PUNTA INACTIVA</t>
  </si>
  <si>
    <t>ODO00292</t>
  </si>
  <si>
    <t>LIMA ESTANDARIZADA ENDODONCIA NO 30 X 25 ACERO INOXIDABLE, ALTA FLEXIBILIDAD,CON TOPE DE CAUCHO, EXCELENTE EFICIENCIA EN CORTE, ALTA RESISTENCIA A LA FRACTURA Y FLEXIBILIDAD, PUNTA INACTIVA</t>
  </si>
  <si>
    <t>ODO00294</t>
  </si>
  <si>
    <t>LIMA ESTANDARIZADA ENDODONCIA NO 35 X 25 ACERO INOXIDABLE, ALTA FLEXIBILIDAD,CON TOPE DE CAUCHO, EXCELENTE EFICIENCIA EN CORTE, ALTA RESISTENCIA A LA FRACTURA Y FLEXIBILIDAD, PUNTA INACTIVA</t>
  </si>
  <si>
    <t>ODO00296</t>
  </si>
  <si>
    <t>LIMA ESTANDARIZADA ENDODONCIA NO 40 X 25 ACERO INOXIDABLE, ALTA FLEXIBILIDAD,CON TOPE DE CAUCHO, EXCELENTE EFICIENCIA EN CORTE, ALTA RESISTENCIA A LA FRACTURA Y FLEXIBILIDAD, PUNTA INACTIVA</t>
  </si>
  <si>
    <t>ODO00298</t>
  </si>
  <si>
    <t>LIMA ESTANDARIZADA ENDODONCIA NO 45 X 25 ACERO INOXIDABLE, ALTA FLEXIBILIDAD,CON TOPE DE CAUCHO, EXCELENTE EFICIENCIA EN CORTE, ALTA RESISTENCIA A LA FRACTURA Y FLEXIBILIDAD, PUNTA INACTIVA</t>
  </si>
  <si>
    <t>ODO00300</t>
  </si>
  <si>
    <t>LIMA ESTANDARIZADA ENDODONCIA NO 50 X 25 ACERO INOXIDABLE, ALTA FLEXIBILIDAD,CON TOPE DE CAUCHO, EXCELENTE EFICIENCIA EN CORTE, ALTA RESISTENCIA A LA FRACTURA Y FLEXIBILIDAD, PUNTA INACTIVA</t>
  </si>
  <si>
    <t>ODO00302</t>
  </si>
  <si>
    <t>LIMA ESTANDARIZADA ENDODONCIA NO 55 X 25 ACERO INOXIDABLE, ALTA FLEXIBILIDAD,CON TOPE DE CAUCHO, EXCELENTE EFICIENCIA EN CORTE, ALTA RESISTENCIA A LA FRACTURA Y FLEXIBILIDAD, PUNTA INACTIVA</t>
  </si>
  <si>
    <t>ODO00304</t>
  </si>
  <si>
    <t>LIMA ESTANDARIZADA ENDODONCIA NO 60 X 25 ACERO INOXIDABLE, ALTA FLEXIBILIDAD,CON TOPE DE CAUCHO, EXCELENTE EFICIENCIA EN CORTE, ALTA RESISTENCIA A LA FRACTURA Y FLEXIBILIDAD, PUNTA INACTIVA</t>
  </si>
  <si>
    <t>ODO00531</t>
  </si>
  <si>
    <t>LIMA ESTANDARIZADA ENDODONCIA NO 70 X 25 ACERO INOXIDABLE, ALTA FLEXIBILIDAD,CON TOPE DE CAUCHO, EXCELENTE EFICIENCIA EN CORTE, ALTA RESISTENCIA A LA FRACTURA Y FLEXIBILIDAD, PUNTA INACTIVA</t>
  </si>
  <si>
    <t>ODO00532</t>
  </si>
  <si>
    <t>LIMA ESTANDARIZADA ENDODONCIA NO 80 X 25 ACERO INOXIDABLE, ALTA FLEXIBILIDAD,CON TOPE DE CAUCHO, EXCELENTE EFICIENCIA EN CORTE, ALTA RESISTENCIA A LA FRACTURA Y FLEXIBILIDAD, PUNTA INACTIVA</t>
  </si>
  <si>
    <t>ODO00525</t>
  </si>
  <si>
    <t>LIMA ESTANDARIZADA ENDODONCIA NO PRIMERA SERIE  X 31 ACERO INOXIDABLE, ALTA FLEXIBILIDAD,CON TOPE DE CAUCHO, EXCELENTE EFICIENCIA EN CORTE, ALTA RESISTENCIA A LA FRACTURA Y FLEXIBILIDAD, PUNTA INACTIVA</t>
  </si>
  <si>
    <t>ODO00548</t>
  </si>
  <si>
    <t>LIMA ESTANDARIZADA ENDODONCIA NO PRESERIE 06   X 31 ACERO INOXIDABLE, ALTA FLEXIBILIDAD,CON TOPE DE CAUCHO, EXCELENTE EFICIENCIA EN CORTE, ALTA RESISTENCIA A LA FRACTURA Y FLEXIBILIDAD, PUNTA INACTIVA</t>
  </si>
  <si>
    <t>ODO00549</t>
  </si>
  <si>
    <t>LIMA ESTANDARIZADA ENDODONCIA NO PRESERIE 08  X 31 ACERO INOXIDABLE, ALTA FLEXIBILIDAD,CON TOPE DE CAUCHO, EXCELENTE EFICIENCIA EN CORTE, ALTA RESISTENCIA A LA FRACTURA Y FLEXIBILIDAD, PUNTA INACTIVA</t>
  </si>
  <si>
    <t>ODO00550</t>
  </si>
  <si>
    <t>LIMA ESTANDARIZADA ENDODONCIA NO PRESERIE 10 X 31 ACERO INOXIDABLE, ALTA FLEXIBILIDAD,CON TOPE DE CAUCHO, EXCELENTE EFICIENCIA EN CORTE, ALTA RESISTENCIA A LA FRACTURA Y FLEXIBILIDAD, PUNTA INACTIVA</t>
  </si>
  <si>
    <t>ODO00286</t>
  </si>
  <si>
    <t>LIMA ESTANDARIZADA ENDODONCIA NO.  15 X 31 ACERO INOXIDABLE, ALTA FLEXIBILIDAD,CON TOPE DE CAUCHO, EXCELENTE EFICIENCIA EN CORTE, ALTA RESISTENCIA A LA FRACTURA Y FLEXIBILIDAD, PUNTA INACTIVA</t>
  </si>
  <si>
    <t>ODO00289</t>
  </si>
  <si>
    <t>LIMA ESTANDARIZADA ENDODONCIA NO.  20 X 31 ACERO INOXIDABLE, ALTA FLEXIBILIDAD,CON TOPE DE CAUCHO, EXCELENTE EFICIENCIA EN CORTE, ALTA RESISTENCIA A LA FRACTURA Y FLEXIBILIDAD, PUNTA INACTIVA</t>
  </si>
  <si>
    <t>ODO00526</t>
  </si>
  <si>
    <t>LIMA ESTANDARIZADA SEGUNDA SERIE (45.80) X 31 ACERO INOXIDABLE, ALTA FLEXIBILIDAD,CON TOPE DE CAUCHO, EXCELENTE EFICIENCIA EN CORTE, ALTA RESISTENCIA A LA FRACTURA Y FLEXIBILIDAD, PUNTA INACTIVA</t>
  </si>
  <si>
    <t>ODO00335</t>
  </si>
  <si>
    <t xml:space="preserve"> LIMAS PARA SISTEMAS ROTATORIOS BLISTER X 3 A 5 UNIDADES LARGE o 45/04</t>
  </si>
  <si>
    <t>BLISTER</t>
  </si>
  <si>
    <t>ODO00477</t>
  </si>
  <si>
    <t xml:space="preserve"> LIMAS PARA SISTEMAS ROTATORIOS BLISTER X 3 A 5 UNIDADES MEDIUM o 35/04</t>
  </si>
  <si>
    <t>ODO00336</t>
  </si>
  <si>
    <t xml:space="preserve"> LIMAS PARA SISTEMAS ROTATORIOS BLISTER X 3 A 5 UNIDADES PRIMARY o 25/06</t>
  </si>
  <si>
    <t>ODO00337</t>
  </si>
  <si>
    <t>LIMAS PARA SISTEMAS ROTATORIOS BLISTER X 3 A 5 UNIDADES  SMALL o 20/04</t>
  </si>
  <si>
    <t>ODO00343</t>
  </si>
  <si>
    <t>LIQUIDO PARA DESMANCHAR Y PARA  DETARTRAJE</t>
  </si>
  <si>
    <t>ODO00344</t>
  </si>
  <si>
    <t>LIQUIDO PARA REVELAR PLACA BACTERIANA</t>
  </si>
  <si>
    <t>ODO00351</t>
  </si>
  <si>
    <t>LIQUIDO REVELADOR Y FIJADOR DE RX PERIAPICAL</t>
  </si>
  <si>
    <t>ODO00486</t>
  </si>
  <si>
    <t>LOZETA DE VIDRIO</t>
  </si>
  <si>
    <t>ODO00354</t>
  </si>
  <si>
    <t>MANDRIL METÁLICO  CORTO</t>
  </si>
  <si>
    <t>ODO00577</t>
  </si>
  <si>
    <t xml:space="preserve">MECHAS PARA MECHERO REPUESTO X 12 UNIDADES </t>
  </si>
  <si>
    <t>PAQUETE X12</t>
  </si>
  <si>
    <t>LAB00633</t>
  </si>
  <si>
    <t xml:space="preserve">MECHERO METALICO </t>
  </si>
  <si>
    <t>ODO00357</t>
  </si>
  <si>
    <t>MEPIVACAINA AL 3% CARPULAS CAJA X 50 UNIDADES</t>
  </si>
  <si>
    <t>ODO00359</t>
  </si>
  <si>
    <t>MOMIFICANTE PULPAR</t>
  </si>
  <si>
    <t>ODO00365</t>
  </si>
  <si>
    <t>OXIDO DE ZINC  FRASCO POR 175 GRS.</t>
  </si>
  <si>
    <t>ODO00366</t>
  </si>
  <si>
    <t>PAPEL DE ARTICULAR BICOLOR - CUADERNILLO</t>
  </si>
  <si>
    <t>ODO00370</t>
  </si>
  <si>
    <t xml:space="preserve">PASTA  PARA PROFILAXIS </t>
  </si>
  <si>
    <t>FRASCO O TUBO DE 50 A 60 GRAMOS</t>
  </si>
  <si>
    <t>ODO00375</t>
  </si>
  <si>
    <t>PETOS DESECHABLES PAQUETE X ANTIFLUIDO.</t>
  </si>
  <si>
    <t>PAQUETE X 12 A 15 UNIDADES</t>
  </si>
  <si>
    <t>ODO00384</t>
  </si>
  <si>
    <t>PIMPOLLO FRESA EN LLAMA PUNTA EN TUSTENO</t>
  </si>
  <si>
    <t>ODO00385</t>
  </si>
  <si>
    <t xml:space="preserve"> MICROBRUSH REPUESTO TIPO MICROBRUSH NO PINCEL</t>
  </si>
  <si>
    <t>ODO00388</t>
  </si>
  <si>
    <t>PLACA DE FOSFORO ADULTO TAMAÑO 2 PARA EQUIPO CARESTREAM CS7600- DCCA101</t>
  </si>
  <si>
    <t>ODO00389</t>
  </si>
  <si>
    <t>PLACA DE FOSFORO PEDIATRICA TAMAÑO 0 PARA EQUIPO CARESTREAM CS7600- DCCA101</t>
  </si>
  <si>
    <t>ODO00410</t>
  </si>
  <si>
    <t xml:space="preserve">PUNTA ENDOACTIVADOR SMALL </t>
  </si>
  <si>
    <t>ODO00472</t>
  </si>
  <si>
    <t>PUNTA ENDOACTIVADOR MEDIUM</t>
  </si>
  <si>
    <t>ODO00409</t>
  </si>
  <si>
    <t>PUNTA ENDOACTIVADOR LARGE</t>
  </si>
  <si>
    <t>ODO00407</t>
  </si>
  <si>
    <t>PUNTAS DE CAVITRON MANGO CORTO  COMPATIBLE CON EL EQUIPO EXISTENTE EN EL HOSPITAL - (  VARIOS 560)</t>
  </si>
  <si>
    <t>ODO00408</t>
  </si>
  <si>
    <t>PUNTAS DE CAVITRON MANGO LARGO - COMPATIBLE CON EL EQUIPO EXISTENTE EN EL HOSPITAL - MARCA   BOBCAT DENTSPLAY</t>
  </si>
  <si>
    <t>ODO00579</t>
  </si>
  <si>
    <t xml:space="preserve">PUNTA METALICA PARA  JERINGA TRIPLE </t>
  </si>
  <si>
    <t>ODO00488</t>
  </si>
  <si>
    <t>PUNTAS DE PAPEL ESTANDARIZADAS PRIMERA SERIE</t>
  </si>
  <si>
    <t>ODO00413</t>
  </si>
  <si>
    <t>PUNTAS DE PAPEL ESTANDARIZADAS SEGUNDA SERIE</t>
  </si>
  <si>
    <t>ODO00478</t>
  </si>
  <si>
    <t>QUELANTE - ENSANCHADOR USO EN ENDODONCIA</t>
  </si>
  <si>
    <t>ODO00414</t>
  </si>
  <si>
    <t>RADIOGRAFIAS PERIAPICALES  ADULTO X 150 DE ALTO CONTRASTE SEGÚN NORMA ISO 3665 EXCELENTE DEFINICION</t>
  </si>
  <si>
    <t>CAJA X 150</t>
  </si>
  <si>
    <t>ODO00415</t>
  </si>
  <si>
    <t>RADIOGRAFIAS PERIAPICALES  pediátrica X 100 ALTO CONTRASTE   SEGÚN NORMA ISO 3665  EXCELENTE DEFINICION</t>
  </si>
  <si>
    <t>ODO00431</t>
  </si>
  <si>
    <t xml:space="preserve">RESINA  FOTO REP.JERING A 3 - 5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</si>
  <si>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ODO00513</t>
  </si>
  <si>
    <t xml:space="preserve">RESINA  FOTO REP.JERING A 3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</si>
  <si>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ODO00514</t>
  </si>
  <si>
    <t xml:space="preserve">RESINA  FOTO REP.JERING A 2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</si>
  <si>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ODO00497</t>
  </si>
  <si>
    <t xml:space="preserve">RESINA  FOTO REP.JERING B1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</si>
  <si>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ODO00515</t>
  </si>
  <si>
    <t xml:space="preserve">RESINA  FOTO REP.JERING B2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</si>
  <si>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ODO00498</t>
  </si>
  <si>
    <t xml:space="preserve">RESINA  FOTO REP.JERING B3 MATERIAL DE RESTAURACIÓN FOTOPOLIMERIZABLE DE NANOHIBRIDA  PARA CAVIDADES EN EL SECTOR ANTERIOR Y POSTERIOR, CON ALTA RESISTENCIA A LA FRACTURA ASÍ COMO SU ALTA RESISTENCIA A LA ABRASIÓN AUNADO A LA ESTÉTICA Y LA FÁCIL MANIPULACIÓN , CONTRACCIÓN MENOR AL 1,6% JERINGA POR 3 G </t>
  </si>
  <si>
    <t>ODO00499</t>
  </si>
  <si>
    <t>RESINA  FOTO REP.JERING C2  MATERIAL DE RESTAURACIÓN FOTOPOLIMERIZABLE NANOTECNOLOGÍA PARA CAVIDADES EN EL SECTOR ANTERIOR Y POSTERIOR, CON ALTA RESISTENCIA A LA FRACTURA ASÍ COMO SU ALTA RESISTENCIA A LA ABRASIÓN AUNADO A LA ESTÉTICA Y LA FÁCIL MANIPULACIÓN</t>
  </si>
  <si>
    <t>ODO00429</t>
  </si>
  <si>
    <t>RESINA FLUIDA media viscosidad  resistencia compresica  de 350 a 383 Mpa A2</t>
  </si>
  <si>
    <t>ODO00587</t>
  </si>
  <si>
    <t>SISTEMA DE RESINAS MICROHÍBRIDA PARA ANTERIORES Y POSTERIORES A2 CON MONOMEROS UDMA -BISMA,BISFENOL,  PARTICULA DE 0,01 - 3,5 MICRAS, CONTRACCIÓN DE POLIMERIZACIÓN &lt;1,8%  JERINGA 4 GRAMOS</t>
  </si>
  <si>
    <t>ODO00588</t>
  </si>
  <si>
    <t>SISTEMA DE RESINAS MICROHÍBRIDA PARA ANTERIORES Y POSTERIORES C2  CON MONOMEROS UDMA -BISMA,BISFENOL,  PARTICULA DE 0,01 - 3,5 MICRAS, CONTRACCIÓN DE POLIMERIZACIÓN &lt;1,8%  JERINGA 4 GRAMOS</t>
  </si>
  <si>
    <t>ODO00589</t>
  </si>
  <si>
    <t>SISTEMA DE RESINAS MICROHÍBRIDA PARA ANTERIORES Y POSTERIORES A3 CON MONOMEROS UDMA -BISMA,BISFENOL,  PARTICULA DE 0,01 - 3,5 MICRAS, CONTRACCIÓN DE POLIMERIZACIÓN &lt;1,8%  JERINGA 4 GRAMOS</t>
  </si>
  <si>
    <t>ODO00537</t>
  </si>
  <si>
    <t>RESINA  PARA POSTERIORES  DE NANORELLENO,PROFUNIDAD DE POLIMERIZACIÓN DE 5 MM SILICE NO AGLOMERADO DE 20NM, RELLENO DE TRIFLORURO DE ITERBIO EN BLOQUE  A2</t>
  </si>
  <si>
    <t>ODO00538</t>
  </si>
  <si>
    <t>RESINA  PARA POSTERIORES  DE NANORELLENO,PROFUNIDAD DE POLIMERIZACIÓN DE 5 MM SILICE NO AGLOMERADO DE 20NM, RELLENO DE TRIFLORURO DE ITERBIO EN BLOQUE  A3</t>
  </si>
  <si>
    <t>ODO00539</t>
  </si>
  <si>
    <t>RESINA  PARA POSTERIORES  DE NANORELLENO,PROFUNIDAD DE POLIMERIZACIÓN DE 5 MM SILICE NO AGLOMERADO DE 20NM, RELLENO DE TRIFLORURO DE ITERBIO EN BLOQUE  B1</t>
  </si>
  <si>
    <t>RESINA DE FOTOCURADO 100% NANORELLENO, MONOMERO BAJO ESTRESS DE CONTRACCION AFM AUDMA TAMAÑO DE PARTICULA 4,11,20 NANOMETROS NO AGLOMERADOS A1,A2,A3,A3,5; A4 B1, B2 YOP - 4 GRAMOS</t>
  </si>
  <si>
    <t>ODO00418</t>
  </si>
  <si>
    <t>RESPUESTO CARETA TIPO ARSEG (ACETATO)</t>
  </si>
  <si>
    <t>ODO00432</t>
  </si>
  <si>
    <t>RETRACTOR DE LENGUA</t>
  </si>
  <si>
    <t>ODO00442</t>
  </si>
  <si>
    <t xml:space="preserve">SEDA DENTAL DE 400 A  457 METROS </t>
  </si>
  <si>
    <t>ODO00445</t>
  </si>
  <si>
    <t xml:space="preserve">SELLANTE FISURA--FOSETA FOTO POLIMERIZACION </t>
  </si>
  <si>
    <t>ODO00492</t>
  </si>
  <si>
    <t>SULFATO FERRICO DE  15,5 %.</t>
  </si>
  <si>
    <t>DM974</t>
  </si>
  <si>
    <t>SEDA NEGRA TRENZADA 3/0 AGUJA CORTANTE 3/8CIRCULO 22-26 MM 45 CM A 70-75 CM</t>
  </si>
  <si>
    <t>ODO00581</t>
  </si>
  <si>
    <t xml:space="preserve">TAZA DE CAUCHO SILICONADA PARA ALGINATO </t>
  </si>
  <si>
    <t>ODO00558</t>
  </si>
  <si>
    <t>TELA DE CAUCHO GRANDE 6X6</t>
  </si>
  <si>
    <t>ODO00457</t>
  </si>
  <si>
    <t>TIRAS ABRASIVAS DE PLASTICO PARA PULIR RESINA. GRANO FINO CAJA POR 100</t>
  </si>
  <si>
    <t>ODO00458</t>
  </si>
  <si>
    <t>TIRAS DE LIJA METALICAS ABRASIVAS GRANO FINO X 12</t>
  </si>
  <si>
    <t>ODO00459</t>
  </si>
  <si>
    <t>TIRAS DE MILLAR X 50 DELGADAS</t>
  </si>
  <si>
    <t>DM2747</t>
  </si>
  <si>
    <t xml:space="preserve">TOALLAS  ABSORVENTES  PARA SECADO DE INSTRUMENTAL ALTA RESISTENCIA PRECORTADA  </t>
  </si>
  <si>
    <t>ODO00470</t>
  </si>
  <si>
    <t>YESO ODONTOLOGICO TIPO III</t>
  </si>
  <si>
    <t>LIBRA</t>
  </si>
  <si>
    <t>ODO00460</t>
  </si>
  <si>
    <t xml:space="preserve">TOPES DE CAUCHO PARA LIMA </t>
  </si>
  <si>
    <t>BOLSA * 60 UNIDADES</t>
  </si>
  <si>
    <t>ODO00643</t>
  </si>
  <si>
    <t>XILOL– DISOLVENTE PARA CONOS DE GUTAPERCHA – FRASCO POR 15 A 20 ML</t>
  </si>
  <si>
    <t>ODO00646</t>
  </si>
  <si>
    <t>EMPAQUE AUTOSELLANTE PARA ESTERILIZACION A VAPOR DE USO ODONTOLOGICO DE 5,7  A 6 CM  X 10 A 13 CM PEQUEÑA</t>
  </si>
  <si>
    <t>ODO00648</t>
  </si>
  <si>
    <t xml:space="preserve">EMPAQUE AUTOSELLANTE PARA ESTERILIZACION A VAPOR DE USO ODONTOLOGICO DE  90X260 MM MEDIANA </t>
  </si>
  <si>
    <t>ODO00647</t>
  </si>
  <si>
    <t>EMPAQUE AUTOSELLANTE PARA ESTERILIZACION A VAPOR DE USO ODONTOLOGICO DE 135 MM X 260 A 280 MM GRANDE</t>
  </si>
  <si>
    <t>ODO00590</t>
  </si>
  <si>
    <t>CEMENTO OBTURADOR RADICULAR DE CONDUCTOS PARA ENDODONCIA RESINOSO , POLÍMERO EPOXI-AMINA DE ALTA RADIOPACIDAD.</t>
  </si>
  <si>
    <t>ODO00564</t>
  </si>
  <si>
    <t>VASOS DESECHABLES DE 1 A 3 CC BIODEGRADABLES</t>
  </si>
  <si>
    <t>bolsa por 100</t>
  </si>
  <si>
    <t>POR ASIGNAR</t>
  </si>
  <si>
    <t>CORONA EN ACERO INOXIDABLE (PARA DIENTES TEMPORALES)</t>
  </si>
  <si>
    <t>CORONA EN FORMA PLÁSTICA</t>
  </si>
  <si>
    <t>CORONA EN POLICARBOXILATO (PARA DIENTES TEMPORALES)</t>
  </si>
  <si>
    <t xml:space="preserve"> </t>
  </si>
  <si>
    <t>CASA DENTAL GABRIL VELASQUEZ &amp; CIA S.A.S</t>
  </si>
  <si>
    <t>DENTAL NADER SAS</t>
  </si>
  <si>
    <t>LA MUELA SAS</t>
  </si>
  <si>
    <t>LABORATORIOS GOTHAPLAST LTDA</t>
  </si>
  <si>
    <t>ORBIDENTAL SAS</t>
  </si>
  <si>
    <t>ULTRADENTAL S.A.S.</t>
  </si>
  <si>
    <t>6. PRESENTACIÓN</t>
  </si>
  <si>
    <t xml:space="preserve">8. CANTIDAD </t>
  </si>
  <si>
    <t>8.2 UNIDAD</t>
  </si>
  <si>
    <t>9. PRECIO TECHO UNITARIO</t>
  </si>
  <si>
    <t xml:space="preserve">INFORME CONSOLIDADO EVALUACION ECONOMICA DETALLADO- ITEM EN EMPATE </t>
  </si>
  <si>
    <t>CASA DENTAL GABRIL VELASQUEZ &amp; CIA S.A.S - DENTAL NADER SAS</t>
  </si>
  <si>
    <t>LA MUELA SAS - ULTRADENTAL S.A.S.</t>
  </si>
  <si>
    <t>CASA DENTAL GABRIL VELASQUEZ &amp; CIA S.A.S - ORBIDENTAL SAS</t>
  </si>
  <si>
    <t>PROPONENTES</t>
  </si>
  <si>
    <t>CASA DENTAL GABRIEL VELASQUEZ &amp; CIA S.A.S</t>
  </si>
  <si>
    <t>1-Para realizar la evaluación, sólo se tendrán en cuenta las PROPUESTAS que hayan resultado HABILITADAS, como consecuencia de la verificación de la capacidad jurídica, técnica, de experiencia financiera, y cumpla con la verificación de Sarlaft, acorde con lo establecido en el estudio previo. El proponente CASA DENTAL EDUARDO DAZA LTDA., NO CUMPLE CON LOS REQUISITOS HABILITANTES, por lo tanto, no se incluye su oferta dentro de la presente evaluación económica.
2- De conformidad con lo establecido en el artículo 2.2.1.1.2.2.4 del decreto 1082 de 2015 y la guía para el manejo de ofertas artificialmente bajas en el proceso de contratación G-MOAB-01 de Colombia compra eficiente, se solicitó aclaración a los CASA DENTAL GABRIEL VELASQUEZ &amp; CIA S.A.S, DENTAL NADER SAS, LA MUELA SAS, ORBIDENTAL SAS y ULTRADENTAL S.A.S., aclarar por escrito y en detalle su oferta, dado que algunos ítems de la propuesta se consideraron inicialmente como artificialmente bajos.
3- Se verifica de manera detallada tanto el valor unitario ofrecido para el ítem, así como el total de la oferta realizada.
4- Se verifica que los valores ofrecidos NO SUPEREN los valores individuales relacionados en la columna “VALOR DE REFERENCIA UNITARIO” del documento ESTUDIO DE MERCADO EM-179-2024. 
5. En consecuencia, la propuesta que resulte de menor valor, considerado que es esa la que deriva más conveniente para la Subred, será a la que se le asignen los 500 puntos de la evaluación. A las demás se les asignará puntaje proporcionalmente, de acuerdo al siguiente modelo matemático f (x) = 500 (a/x).
6- 6 ítems presentaron empate
7- 13 ítems se declaran desiertos</t>
  </si>
  <si>
    <t>11.FECHA: NOVIEMBRE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</si>
</sst>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 #,##0_-;\-* #,##0_-;_-* &quot;-&quot;??_-;_-@_-"/>
    <numFmt numFmtId="166" formatCode="_-* #,##0.00_-;\-* #,##0.00_-;_-* &quot;-&quot;_-;_-@_-"/>
    <numFmt numFmtId="167" formatCode="_-&quot;$&quot;* #,##0_-;\-&quot;$&quot;* #,##0_-;_-&quot;$&quot;* &quot;-&quot;_-;_-@_-"/>
    <numFmt numFmtId="168" formatCode="_-&quot;$&quot;* #,##0.00_-;\-&quot;$&quot;* #,##0.00_-;_-&quot;$&quot;* &quot;-&quot;??_-;_-@_-"/>
    <numFmt numFmtId="169" formatCode="#,##0.00\ \€"/>
    <numFmt numFmtId="170" formatCode="[$-240A]General"/>
    <numFmt numFmtId="171" formatCode="_-&quot;$&quot;\ * #,##0.00_-;\-&quot;$&quot;\ * #,##0.00_-;_-&quot;$&quot;\ * &quot;-&quot;_-;_-@_-"/>
    <numFmt numFmtId="172" formatCode="#,##0_ ;\-#,##0\ "/>
    <numFmt numFmtId="173" formatCode="0_ ;\-0\ "/>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8"/>
      <name val="Arial"/>
      <family val="2"/>
    </font>
    <font>
      <sz val="8"/>
      <color rgb="FF000000"/>
      <name val="Arial"/>
      <family val="2"/>
    </font>
    <font>
      <b/>
      <sz val="10"/>
      <color theme="1"/>
      <name val="Verdana"/>
      <family val="2"/>
    </font>
    <font>
      <sz val="10"/>
      <color theme="1"/>
      <name val="Arial"/>
      <family val="2"/>
    </font>
    <font>
      <sz val="10"/>
      <name val="Arial"/>
      <family val="2"/>
    </font>
    <font>
      <sz val="10"/>
      <name val="Arial"/>
      <family val="2"/>
    </font>
    <font>
      <sz val="10"/>
      <name val="Arial"/>
      <family val="2"/>
    </font>
    <font>
      <sz val="8"/>
      <name val="Arial"/>
      <family val="2"/>
    </font>
    <font>
      <sz val="12"/>
      <name val="Arial"/>
      <family val="2"/>
    </font>
    <font>
      <sz val="11"/>
      <color rgb="FF000000"/>
      <name val="Arial"/>
      <family val="2"/>
    </font>
    <font>
      <sz val="14"/>
      <name val="Arial"/>
      <family val="2"/>
    </font>
    <font>
      <sz val="12"/>
      <color theme="1"/>
      <name val="Arial"/>
      <family val="2"/>
    </font>
    <font>
      <b/>
      <sz val="12"/>
      <name val="Arial"/>
      <family val="2"/>
    </font>
    <font>
      <b/>
      <sz val="12"/>
      <color rgb="FF000000"/>
      <name val="Arial"/>
      <family val="2"/>
    </font>
    <font>
      <b/>
      <sz val="12"/>
      <color theme="1"/>
      <name val="Arial"/>
      <family val="2"/>
    </font>
    <font>
      <b/>
      <sz val="16"/>
      <name val="Arial"/>
      <family val="2"/>
    </font>
    <font>
      <sz val="9"/>
      <name val="Arial"/>
      <family val="2"/>
    </font>
    <font>
      <b/>
      <sz val="10"/>
      <name val="Arial"/>
      <family val="2"/>
    </font>
    <font>
      <sz val="11"/>
      <name val="Arial"/>
      <family val="2"/>
    </font>
    <font>
      <sz val="10"/>
      <color rgb="FF000000"/>
      <name val="Arial"/>
      <family val="2"/>
    </font>
    <font>
      <b/>
      <sz val="10"/>
      <color rgb="FF000000"/>
      <name val="Arial"/>
      <family val="2"/>
    </font>
    <font>
      <b/>
      <sz val="10"/>
      <color theme="0"/>
      <name val="Arial"/>
      <family val="2"/>
    </font>
    <font>
      <b/>
      <sz val="14"/>
      <color rgb="FF000000"/>
      <name val="Arial"/>
      <family val="2"/>
    </font>
    <font>
      <b/>
      <sz val="14"/>
      <color theme="0"/>
      <name val="Arial"/>
      <family val="2"/>
    </font>
    <font>
      <b/>
      <sz val="14"/>
      <name val="Arial"/>
      <family val="2"/>
    </font>
    <font>
      <b/>
      <sz val="14"/>
      <color rgb="FFFF0000"/>
      <name val="Arial"/>
      <family val="2"/>
    </font>
    <font>
      <b/>
      <sz val="16"/>
      <color rgb="FF000000"/>
      <name val="Arial"/>
      <family val="2"/>
    </font>
    <font>
      <b/>
      <sz val="16"/>
      <color theme="1"/>
      <name val="Arial"/>
      <family val="2"/>
    </font>
    <font>
      <sz val="14"/>
      <color rgb="FFFF0000"/>
      <name val="Arial"/>
      <family val="2"/>
    </font>
    <font>
      <b/>
      <sz val="9"/>
      <name val="Arial"/>
      <family val="2"/>
    </font>
    <font>
      <b/>
      <sz val="18"/>
      <name val="Arial"/>
      <family val="2"/>
    </font>
    <font>
      <sz val="18"/>
      <name val="Arial"/>
      <family val="2"/>
    </font>
    <font>
      <b/>
      <i/>
      <sz val="14"/>
      <color theme="7"/>
      <name val="Arial"/>
      <family val="2"/>
    </font>
    <font>
      <b/>
      <sz val="9"/>
      <color rgb="FF000000"/>
      <name val="Arial"/>
      <family val="2"/>
    </font>
    <font>
      <b/>
      <sz val="9"/>
      <color indexed="81"/>
      <name val="Tahoma"/>
      <family val="2"/>
    </font>
    <font>
      <sz val="10"/>
      <color theme="1"/>
      <name val="Verdana"/>
      <family val="2"/>
    </font>
    <font>
      <b/>
      <sz val="14"/>
      <color theme="1"/>
      <name val="Verdana"/>
      <family val="2"/>
    </font>
    <font>
      <sz val="10"/>
      <color theme="1"/>
      <name val="Arial1"/>
    </font>
    <font>
      <sz val="11"/>
      <color theme="1"/>
      <name val="Arial"/>
      <family val="2"/>
    </font>
    <font>
      <b/>
      <sz val="9"/>
      <color indexed="81"/>
      <name val="Tahoma"/>
      <charset val="1"/>
    </font>
    <font>
      <sz val="10"/>
      <color rgb="FF000000"/>
      <name val="Arial "/>
    </font>
    <font>
      <sz val="9"/>
      <color rgb="FF000000"/>
      <name val="Arial "/>
    </font>
    <font>
      <sz val="10"/>
      <name val="Arial "/>
    </font>
    <font>
      <sz val="16"/>
      <color theme="1"/>
      <name val="Arial"/>
      <family val="2"/>
    </font>
    <font>
      <b/>
      <sz val="14"/>
      <color theme="1"/>
      <name val="Arial"/>
      <family val="2"/>
    </font>
  </fonts>
  <fills count="16">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
      <patternFill patternType="solid">
        <fgColor rgb="FF000000"/>
        <bgColor indexed="64"/>
      </patternFill>
    </fill>
    <fill>
      <patternFill patternType="solid">
        <fgColor rgb="FFFF0000"/>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64C2C8"/>
        <bgColor indexed="64"/>
      </patternFill>
    </fill>
    <fill>
      <patternFill patternType="solid">
        <fgColor theme="8"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style="thin">
        <color rgb="FF64C2C8"/>
      </left>
      <right/>
      <top/>
      <bottom/>
      <diagonal/>
    </border>
    <border>
      <left/>
      <right style="thin">
        <color rgb="FF64C2C8"/>
      </right>
      <top/>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rgb="FF64C2C8"/>
      </left>
      <right style="thin">
        <color rgb="FF64C2C8"/>
      </right>
      <top style="thin">
        <color rgb="FF64C2C8"/>
      </top>
      <bottom/>
      <diagonal/>
    </border>
    <border>
      <left style="medium">
        <color indexed="64"/>
      </left>
      <right/>
      <top style="medium">
        <color indexed="64"/>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rgb="FF64C2C8"/>
      </left>
      <right style="thin">
        <color rgb="FF64C2C8"/>
      </right>
      <top style="medium">
        <color indexed="64"/>
      </top>
      <bottom style="thin">
        <color rgb="FF64C2C8"/>
      </bottom>
      <diagonal/>
    </border>
    <border>
      <left style="thin">
        <color rgb="FF64C2C8"/>
      </left>
      <right style="medium">
        <color indexed="64"/>
      </right>
      <top style="medium">
        <color indexed="64"/>
      </top>
      <bottom/>
      <diagonal/>
    </border>
    <border>
      <left style="thin">
        <color rgb="FF64C2C8"/>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thin">
        <color rgb="FF64C2C8"/>
      </right>
      <top style="medium">
        <color indexed="64"/>
      </top>
      <bottom style="thin">
        <color rgb="FF64C2C8"/>
      </bottom>
      <diagonal/>
    </border>
    <border>
      <left/>
      <right style="thin">
        <color rgb="FF64C2C8"/>
      </right>
      <top style="thin">
        <color rgb="FF64C2C8"/>
      </top>
      <bottom style="thin">
        <color rgb="FF64C2C8"/>
      </bottom>
      <diagonal/>
    </border>
    <border>
      <left/>
      <right style="thin">
        <color rgb="FF64C2C8"/>
      </right>
      <top style="thin">
        <color rgb="FF64C2C8"/>
      </top>
      <bottom/>
      <diagonal/>
    </border>
  </borders>
  <cellStyleXfs count="60">
    <xf numFmtId="0" fontId="0" fillId="0" borderId="0"/>
    <xf numFmtId="0" fontId="5" fillId="0" borderId="0"/>
    <xf numFmtId="0" fontId="7" fillId="0" borderId="0"/>
    <xf numFmtId="0" fontId="7" fillId="0" borderId="0"/>
    <xf numFmtId="0" fontId="7" fillId="0" borderId="0"/>
    <xf numFmtId="0" fontId="6" fillId="0" borderId="0"/>
    <xf numFmtId="41" fontId="5" fillId="0" borderId="0" applyFont="0" applyFill="0" applyBorder="0" applyAlignment="0" applyProtection="0"/>
    <xf numFmtId="0" fontId="10" fillId="2" borderId="0" applyNumberFormat="0" applyBorder="0" applyProtection="0">
      <alignment horizontal="center" vertical="center"/>
    </xf>
    <xf numFmtId="42" fontId="1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4" fillId="0" borderId="0"/>
    <xf numFmtId="9" fontId="14" fillId="0" borderId="0" applyFont="0" applyFill="0" applyBorder="0" applyAlignment="0" applyProtection="0"/>
    <xf numFmtId="44" fontId="11" fillId="0" borderId="0" applyFon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xf numFmtId="0" fontId="2" fillId="0" borderId="0"/>
    <xf numFmtId="0" fontId="17" fillId="0" borderId="0"/>
    <xf numFmtId="43"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44" fontId="11" fillId="0" borderId="0" applyFont="0" applyFill="0" applyBorder="0" applyAlignment="0" applyProtection="0"/>
    <xf numFmtId="0" fontId="11" fillId="0" borderId="0"/>
    <xf numFmtId="41" fontId="5" fillId="0" borderId="0" applyFont="0" applyFill="0" applyBorder="0" applyAlignment="0" applyProtection="0"/>
    <xf numFmtId="9" fontId="11" fillId="0" borderId="0" applyFont="0" applyFill="0" applyBorder="0" applyAlignment="0" applyProtection="0"/>
    <xf numFmtId="168" fontId="11" fillId="0" borderId="0" applyFont="0" applyFill="0" applyBorder="0" applyAlignment="0" applyProtection="0"/>
    <xf numFmtId="167"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0" fontId="44" fillId="8" borderId="1" applyNumberFormat="0" applyProtection="0">
      <alignment horizontal="left" vertical="center"/>
    </xf>
    <xf numFmtId="0" fontId="10" fillId="9" borderId="0" applyNumberFormat="0" applyBorder="0" applyProtection="0">
      <alignment horizontal="center" vertical="center"/>
    </xf>
    <xf numFmtId="0" fontId="10" fillId="8" borderId="0" applyNumberFormat="0" applyBorder="0" applyProtection="0">
      <alignment horizontal="center" vertical="center" wrapText="1"/>
    </xf>
    <xf numFmtId="0" fontId="10" fillId="8" borderId="0" applyNumberFormat="0" applyBorder="0" applyProtection="0">
      <alignment horizontal="right" vertical="center" wrapText="1"/>
    </xf>
    <xf numFmtId="0" fontId="10" fillId="10" borderId="0" applyNumberFormat="0" applyBorder="0" applyProtection="0">
      <alignment horizontal="center" vertical="center" wrapText="1"/>
    </xf>
    <xf numFmtId="0" fontId="43" fillId="10" borderId="0" applyNumberFormat="0" applyBorder="0" applyProtection="0">
      <alignment horizontal="right" vertical="center" wrapText="1"/>
    </xf>
    <xf numFmtId="49" fontId="43" fillId="0" borderId="0" applyFill="0" applyBorder="0" applyProtection="0">
      <alignment horizontal="left" vertical="center"/>
    </xf>
    <xf numFmtId="0" fontId="10" fillId="0" borderId="0" applyNumberFormat="0" applyFill="0" applyBorder="0" applyProtection="0">
      <alignment horizontal="left" vertical="center"/>
    </xf>
    <xf numFmtId="0" fontId="10" fillId="0" borderId="0" applyNumberFormat="0" applyFill="0" applyBorder="0" applyProtection="0">
      <alignment horizontal="right" vertical="center"/>
    </xf>
    <xf numFmtId="169" fontId="43" fillId="0" borderId="0" applyFill="0" applyBorder="0" applyProtection="0">
      <alignment horizontal="right" vertical="center"/>
    </xf>
    <xf numFmtId="14" fontId="43" fillId="0" borderId="0" applyFill="0" applyBorder="0" applyProtection="0">
      <alignment horizontal="right" vertical="center"/>
    </xf>
    <xf numFmtId="22" fontId="43" fillId="0" borderId="0" applyFill="0" applyBorder="0" applyProtection="0">
      <alignment horizontal="right" vertical="center"/>
    </xf>
    <xf numFmtId="3" fontId="43" fillId="0" borderId="0" applyFill="0" applyBorder="0" applyProtection="0">
      <alignment horizontal="right" vertical="center"/>
    </xf>
    <xf numFmtId="4" fontId="43" fillId="0" borderId="0" applyFill="0" applyBorder="0" applyProtection="0">
      <alignment horizontal="right" vertical="center"/>
    </xf>
    <xf numFmtId="0" fontId="43" fillId="0" borderId="1" applyNumberFormat="0" applyFill="0" applyProtection="0">
      <alignment horizontal="left" vertical="center"/>
    </xf>
    <xf numFmtId="169" fontId="43" fillId="0" borderId="1" applyFill="0" applyProtection="0">
      <alignment horizontal="right" vertical="center"/>
    </xf>
    <xf numFmtId="3" fontId="43" fillId="0" borderId="1" applyFill="0" applyProtection="0">
      <alignment horizontal="right" vertical="center"/>
    </xf>
    <xf numFmtId="4" fontId="43" fillId="0" borderId="1" applyFill="0" applyProtection="0">
      <alignment horizontal="right" vertical="center"/>
    </xf>
    <xf numFmtId="0" fontId="11" fillId="0" borderId="1" applyNumberFormat="0" applyFont="0" applyFill="0" applyAlignment="0" applyProtection="0"/>
    <xf numFmtId="170" fontId="45" fillId="0" borderId="0"/>
    <xf numFmtId="0" fontId="11" fillId="11" borderId="0" applyNumberFormat="0" applyFont="0" applyBorder="0" applyAlignment="0" applyProtection="0"/>
    <xf numFmtId="43" fontId="11" fillId="0" borderId="0" applyFont="0" applyFill="0" applyBorder="0" applyAlignment="0" applyProtection="0"/>
    <xf numFmtId="41" fontId="11" fillId="0" borderId="0" applyFont="0" applyFill="0" applyBorder="0" applyAlignment="0" applyProtection="0"/>
    <xf numFmtId="0" fontId="10" fillId="2" borderId="0" applyNumberFormat="0" applyBorder="0" applyProtection="0">
      <alignment horizontal="center" vertical="center"/>
    </xf>
    <xf numFmtId="0" fontId="5" fillId="0" borderId="0"/>
    <xf numFmtId="0" fontId="1" fillId="0" borderId="0"/>
    <xf numFmtId="43" fontId="11" fillId="0" borderId="0" applyFont="0" applyFill="0" applyBorder="0" applyAlignment="0" applyProtection="0"/>
  </cellStyleXfs>
  <cellXfs count="398">
    <xf numFmtId="0" fontId="0" fillId="0" borderId="0" xfId="0"/>
    <xf numFmtId="0" fontId="15" fillId="0" borderId="0" xfId="0" applyFont="1" applyFill="1" applyBorder="1" applyAlignment="1">
      <alignment vertical="center"/>
    </xf>
    <xf numFmtId="0" fontId="15" fillId="0" borderId="0" xfId="0" applyFont="1" applyFill="1"/>
    <xf numFmtId="41" fontId="15" fillId="0" borderId="0" xfId="6" applyFont="1" applyFill="1"/>
    <xf numFmtId="0" fontId="8" fillId="0" borderId="0" xfId="0" applyFont="1" applyFill="1" applyBorder="1" applyAlignment="1">
      <alignment horizontal="center"/>
    </xf>
    <xf numFmtId="41" fontId="8" fillId="0" borderId="0" xfId="6" applyFont="1" applyFill="1" applyBorder="1" applyAlignment="1">
      <alignment horizontal="center"/>
    </xf>
    <xf numFmtId="9" fontId="8" fillId="0" borderId="0" xfId="12" applyFont="1" applyFill="1" applyBorder="1" applyAlignment="1">
      <alignment horizontal="center"/>
    </xf>
    <xf numFmtId="42" fontId="8" fillId="3" borderId="0" xfId="8" applyFont="1" applyFill="1" applyBorder="1" applyAlignment="1">
      <alignment vertical="center" wrapText="1"/>
    </xf>
    <xf numFmtId="0" fontId="15" fillId="0" borderId="0" xfId="0" applyFont="1" applyFill="1" applyBorder="1"/>
    <xf numFmtId="41" fontId="15" fillId="0" borderId="0" xfId="6" applyFont="1" applyFill="1" applyBorder="1"/>
    <xf numFmtId="41" fontId="15" fillId="3" borderId="0" xfId="6" applyFont="1" applyFill="1" applyBorder="1"/>
    <xf numFmtId="0" fontId="15" fillId="0" borderId="1" xfId="0" applyFont="1" applyFill="1" applyBorder="1" applyAlignment="1">
      <alignment horizontal="center" vertical="top" wrapText="1"/>
    </xf>
    <xf numFmtId="165" fontId="15" fillId="3" borderId="1" xfId="9" applyNumberFormat="1" applyFont="1" applyFill="1" applyBorder="1" applyAlignment="1">
      <alignment vertical="top"/>
    </xf>
    <xf numFmtId="164" fontId="15" fillId="0" borderId="0" xfId="10" applyNumberFormat="1" applyFont="1" applyFill="1"/>
    <xf numFmtId="164" fontId="8" fillId="0" borderId="0" xfId="10" applyNumberFormat="1" applyFont="1" applyFill="1" applyBorder="1" applyAlignment="1">
      <alignment horizontal="center"/>
    </xf>
    <xf numFmtId="164" fontId="15" fillId="0" borderId="0" xfId="10" applyNumberFormat="1" applyFont="1" applyFill="1" applyBorder="1" applyAlignment="1">
      <alignment horizontal="left" vertical="top" wrapText="1"/>
    </xf>
    <xf numFmtId="164" fontId="15" fillId="0" borderId="0" xfId="10" applyNumberFormat="1" applyFont="1" applyFill="1" applyBorder="1"/>
    <xf numFmtId="43" fontId="15" fillId="0" borderId="0" xfId="9" applyFont="1" applyFill="1"/>
    <xf numFmtId="43" fontId="8" fillId="0" borderId="0" xfId="9" applyFont="1" applyFill="1" applyBorder="1" applyAlignment="1">
      <alignment horizontal="center"/>
    </xf>
    <xf numFmtId="43" fontId="15" fillId="0" borderId="0" xfId="9" applyFont="1" applyFill="1" applyBorder="1" applyAlignment="1">
      <alignment horizontal="left" vertical="top" wrapText="1"/>
    </xf>
    <xf numFmtId="43" fontId="15" fillId="0" borderId="0" xfId="9" applyFont="1" applyFill="1" applyBorder="1"/>
    <xf numFmtId="0" fontId="15" fillId="0" borderId="0" xfId="0" applyFont="1" applyFill="1" applyAlignment="1">
      <alignment horizontal="center"/>
    </xf>
    <xf numFmtId="0" fontId="15" fillId="0" borderId="0" xfId="0" applyFont="1" applyFill="1" applyBorder="1" applyAlignment="1">
      <alignment horizontal="center" vertical="center"/>
    </xf>
    <xf numFmtId="49" fontId="15" fillId="0" borderId="0" xfId="6" applyNumberFormat="1" applyFont="1" applyFill="1" applyBorder="1" applyAlignment="1">
      <alignment horizontal="left" vertical="top" wrapText="1"/>
    </xf>
    <xf numFmtId="44" fontId="15" fillId="0" borderId="0" xfId="10" applyFont="1" applyFill="1"/>
    <xf numFmtId="44" fontId="8" fillId="0" borderId="0" xfId="10" applyFont="1" applyFill="1" applyBorder="1" applyAlignment="1">
      <alignment horizontal="center"/>
    </xf>
    <xf numFmtId="44" fontId="15" fillId="0" borderId="0" xfId="10" applyFont="1" applyFill="1" applyBorder="1" applyAlignment="1">
      <alignment horizontal="left" vertical="top" wrapText="1"/>
    </xf>
    <xf numFmtId="44" fontId="15" fillId="0" borderId="0" xfId="10" applyFont="1" applyFill="1" applyBorder="1"/>
    <xf numFmtId="44" fontId="15" fillId="3" borderId="0" xfId="10" applyFont="1" applyFill="1" applyBorder="1"/>
    <xf numFmtId="0" fontId="8" fillId="0" borderId="17"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15" fillId="0" borderId="0" xfId="0" applyFont="1" applyFill="1" applyBorder="1" applyAlignment="1">
      <alignment horizontal="center"/>
    </xf>
    <xf numFmtId="164" fontId="19" fillId="0" borderId="1" xfId="10" applyNumberFormat="1" applyFont="1" applyFill="1" applyBorder="1" applyAlignment="1" applyProtection="1">
      <alignment horizontal="center" vertical="center" wrapText="1"/>
      <protection locked="0"/>
    </xf>
    <xf numFmtId="0" fontId="16" fillId="0" borderId="1" xfId="0" applyFont="1" applyFill="1" applyBorder="1" applyAlignment="1">
      <alignment vertical="center"/>
    </xf>
    <xf numFmtId="42" fontId="16" fillId="0" borderId="1" xfId="8" applyFont="1" applyFill="1" applyBorder="1" applyAlignment="1">
      <alignment horizontal="center" vertical="center" wrapText="1"/>
    </xf>
    <xf numFmtId="42" fontId="20" fillId="0" borderId="1" xfId="8" applyFont="1" applyFill="1" applyBorder="1" applyAlignment="1">
      <alignment horizontal="center" vertical="center" wrapText="1"/>
    </xf>
    <xf numFmtId="1" fontId="20" fillId="0" borderId="1" xfId="0" applyNumberFormat="1" applyFont="1" applyFill="1" applyBorder="1" applyAlignment="1">
      <alignment horizontal="center" vertical="center" wrapText="1"/>
    </xf>
    <xf numFmtId="44" fontId="16" fillId="0" borderId="1" xfId="10" applyFont="1" applyFill="1" applyBorder="1" applyAlignment="1">
      <alignment horizontal="center" vertical="center" wrapText="1"/>
    </xf>
    <xf numFmtId="0" fontId="16" fillId="0" borderId="1" xfId="0" applyFont="1" applyFill="1" applyBorder="1" applyAlignment="1">
      <alignment horizontal="center" vertical="top" wrapText="1"/>
    </xf>
    <xf numFmtId="0" fontId="22" fillId="0" borderId="22" xfId="0" applyFont="1" applyFill="1" applyBorder="1" applyAlignment="1" applyProtection="1">
      <alignment vertical="center" wrapText="1"/>
      <protection locked="0"/>
    </xf>
    <xf numFmtId="1" fontId="21" fillId="0" borderId="1" xfId="0" applyNumberFormat="1" applyFont="1" applyFill="1" applyBorder="1" applyAlignment="1">
      <alignment horizontal="center" vertical="center" wrapText="1"/>
    </xf>
    <xf numFmtId="165" fontId="16" fillId="0" borderId="1" xfId="9" applyNumberFormat="1" applyFont="1" applyFill="1" applyBorder="1" applyAlignment="1">
      <alignment vertical="center"/>
    </xf>
    <xf numFmtId="2" fontId="16" fillId="0" borderId="1" xfId="0" applyNumberFormat="1" applyFont="1" applyFill="1" applyBorder="1" applyAlignment="1">
      <alignment vertical="center"/>
    </xf>
    <xf numFmtId="0" fontId="16" fillId="0" borderId="1" xfId="0" applyFont="1" applyFill="1" applyBorder="1" applyAlignment="1">
      <alignment horizontal="center" vertical="center" wrapText="1"/>
    </xf>
    <xf numFmtId="0" fontId="16" fillId="0" borderId="0" xfId="0" applyFont="1" applyFill="1" applyAlignment="1">
      <alignment vertical="center"/>
    </xf>
    <xf numFmtId="43" fontId="16" fillId="0" borderId="1" xfId="9" applyFont="1" applyFill="1" applyBorder="1" applyAlignment="1">
      <alignment horizontal="center" vertical="center" wrapText="1"/>
    </xf>
    <xf numFmtId="43" fontId="15" fillId="3" borderId="0" xfId="9" applyFont="1" applyFill="1" applyBorder="1"/>
    <xf numFmtId="164" fontId="16" fillId="0" borderId="1" xfId="0" applyNumberFormat="1" applyFont="1" applyFill="1" applyBorder="1" applyAlignment="1">
      <alignment vertical="center" wrapText="1"/>
    </xf>
    <xf numFmtId="44" fontId="20" fillId="0" borderId="1" xfId="10" applyFont="1" applyFill="1" applyBorder="1" applyAlignment="1">
      <alignment horizontal="center" vertical="center" wrapText="1"/>
    </xf>
    <xf numFmtId="44" fontId="19" fillId="0" borderId="1" xfId="10" applyFont="1" applyFill="1" applyBorder="1" applyAlignment="1" applyProtection="1">
      <alignment horizontal="center" vertical="center" wrapText="1"/>
      <protection locked="0"/>
    </xf>
    <xf numFmtId="41" fontId="23" fillId="0" borderId="0" xfId="6" applyFont="1" applyFill="1" applyBorder="1" applyAlignment="1">
      <alignment horizontal="center"/>
    </xf>
    <xf numFmtId="0" fontId="15" fillId="0" borderId="0" xfId="0" applyFont="1" applyFill="1" applyBorder="1" applyAlignment="1">
      <alignment horizontal="center"/>
    </xf>
    <xf numFmtId="0" fontId="8" fillId="0" borderId="0" xfId="0" applyFont="1" applyFill="1" applyBorder="1" applyAlignment="1">
      <alignment horizontal="center" vertical="center" wrapText="1"/>
    </xf>
    <xf numFmtId="0" fontId="16" fillId="0" borderId="1" xfId="0" applyFont="1" applyFill="1" applyBorder="1" applyAlignment="1">
      <alignment vertical="top" wrapText="1"/>
    </xf>
    <xf numFmtId="165" fontId="16" fillId="0" borderId="1" xfId="9" applyNumberFormat="1" applyFont="1" applyFill="1" applyBorder="1" applyAlignment="1">
      <alignment vertical="top" wrapText="1"/>
    </xf>
    <xf numFmtId="0" fontId="16" fillId="0" borderId="0" xfId="0" applyFont="1" applyFill="1" applyAlignment="1">
      <alignment vertical="top" wrapText="1"/>
    </xf>
    <xf numFmtId="164" fontId="24" fillId="0" borderId="1" xfId="13" applyNumberFormat="1" applyFont="1" applyFill="1" applyBorder="1" applyAlignment="1">
      <alignment vertical="center" wrapText="1"/>
    </xf>
    <xf numFmtId="165" fontId="15" fillId="0" borderId="0" xfId="9" applyNumberFormat="1" applyFont="1" applyFill="1"/>
    <xf numFmtId="165" fontId="15" fillId="0" borderId="0" xfId="6" applyNumberFormat="1" applyFont="1" applyFill="1"/>
    <xf numFmtId="165" fontId="15" fillId="0" borderId="0" xfId="0" applyNumberFormat="1" applyFont="1" applyFill="1" applyBorder="1" applyAlignment="1">
      <alignment horizontal="center"/>
    </xf>
    <xf numFmtId="165" fontId="8" fillId="0" borderId="0" xfId="9" applyNumberFormat="1" applyFont="1" applyFill="1" applyBorder="1" applyAlignment="1">
      <alignment horizontal="center"/>
    </xf>
    <xf numFmtId="165" fontId="8" fillId="0" borderId="0" xfId="6" applyNumberFormat="1" applyFont="1" applyFill="1" applyBorder="1" applyAlignment="1">
      <alignment horizontal="center"/>
    </xf>
    <xf numFmtId="165" fontId="15" fillId="0" borderId="0" xfId="9" applyNumberFormat="1" applyFont="1" applyFill="1" applyBorder="1" applyAlignment="1">
      <alignment horizontal="left" vertical="top" wrapText="1"/>
    </xf>
    <xf numFmtId="165" fontId="15" fillId="0" borderId="0" xfId="6" applyNumberFormat="1" applyFont="1" applyFill="1" applyBorder="1" applyAlignment="1">
      <alignment horizontal="left" vertical="top" wrapText="1"/>
    </xf>
    <xf numFmtId="165" fontId="15" fillId="0" borderId="0" xfId="9" applyNumberFormat="1" applyFont="1" applyFill="1" applyBorder="1"/>
    <xf numFmtId="165" fontId="15" fillId="0" borderId="0" xfId="6" applyNumberFormat="1" applyFont="1" applyFill="1" applyBorder="1"/>
    <xf numFmtId="0" fontId="9" fillId="0" borderId="0" xfId="0" applyFont="1" applyFill="1" applyBorder="1" applyAlignment="1" applyProtection="1">
      <alignment vertical="center" wrapText="1"/>
    </xf>
    <xf numFmtId="0" fontId="16" fillId="0" borderId="1" xfId="0" applyNumberFormat="1" applyFont="1" applyFill="1" applyBorder="1" applyAlignment="1">
      <alignment vertical="top" wrapText="1"/>
    </xf>
    <xf numFmtId="43" fontId="8" fillId="0" borderId="17" xfId="9" applyFont="1" applyFill="1" applyBorder="1" applyAlignment="1">
      <alignment horizontal="center" vertical="center" wrapText="1"/>
    </xf>
    <xf numFmtId="43" fontId="16" fillId="0" borderId="1" xfId="9" applyFont="1" applyFill="1" applyBorder="1" applyAlignment="1">
      <alignment vertical="top" wrapText="1"/>
    </xf>
    <xf numFmtId="43" fontId="16" fillId="0" borderId="1" xfId="9" applyFont="1" applyFill="1" applyBorder="1" applyAlignment="1">
      <alignment vertical="center"/>
    </xf>
    <xf numFmtId="43" fontId="16" fillId="0" borderId="1" xfId="9" applyFont="1" applyFill="1" applyBorder="1" applyAlignment="1">
      <alignment vertical="top"/>
    </xf>
    <xf numFmtId="43" fontId="15" fillId="0" borderId="0" xfId="9" applyFont="1" applyFill="1" applyBorder="1" applyAlignment="1">
      <alignment vertical="center"/>
    </xf>
    <xf numFmtId="0" fontId="5" fillId="0" borderId="0" xfId="0" applyFont="1" applyFill="1" applyBorder="1" applyAlignment="1">
      <alignment vertical="center"/>
    </xf>
    <xf numFmtId="43" fontId="5" fillId="0" borderId="0" xfId="9" applyFont="1" applyFill="1" applyBorder="1" applyAlignment="1">
      <alignment vertical="center"/>
    </xf>
    <xf numFmtId="0" fontId="5" fillId="0" borderId="0" xfId="0" applyFont="1" applyFill="1" applyBorder="1" applyAlignment="1">
      <alignment horizontal="center" vertical="center"/>
    </xf>
    <xf numFmtId="41" fontId="16" fillId="0" borderId="0" xfId="6" applyFont="1" applyFill="1" applyBorder="1"/>
    <xf numFmtId="0" fontId="20" fillId="3" borderId="0" xfId="0" applyFont="1" applyFill="1" applyBorder="1"/>
    <xf numFmtId="0" fontId="16" fillId="3" borderId="0" xfId="0" applyFont="1" applyFill="1" applyBorder="1" applyAlignment="1">
      <alignment horizontal="left"/>
    </xf>
    <xf numFmtId="0" fontId="16" fillId="3" borderId="0" xfId="0" applyFont="1" applyFill="1" applyBorder="1" applyAlignment="1">
      <alignment horizontal="left" wrapText="1"/>
    </xf>
    <xf numFmtId="0" fontId="16" fillId="3" borderId="0" xfId="0" applyFont="1" applyFill="1" applyBorder="1"/>
    <xf numFmtId="41" fontId="16" fillId="3" borderId="0" xfId="6" applyFont="1" applyFill="1" applyBorder="1" applyAlignment="1">
      <alignment horizontal="center"/>
    </xf>
    <xf numFmtId="0" fontId="16" fillId="0" borderId="0" xfId="0" applyFont="1" applyFill="1"/>
    <xf numFmtId="41" fontId="16" fillId="0" borderId="0" xfId="6" applyFont="1" applyFill="1"/>
    <xf numFmtId="164" fontId="16" fillId="0" borderId="0" xfId="10" applyNumberFormat="1" applyFont="1" applyFill="1" applyBorder="1"/>
    <xf numFmtId="41" fontId="16" fillId="3" borderId="0" xfId="6" applyFont="1" applyFill="1" applyBorder="1"/>
    <xf numFmtId="164" fontId="16" fillId="0" borderId="0" xfId="10" applyNumberFormat="1" applyFont="1" applyFill="1"/>
    <xf numFmtId="0" fontId="16" fillId="0" borderId="0" xfId="0" applyFont="1" applyFill="1" applyBorder="1" applyAlignment="1">
      <alignment vertical="center"/>
    </xf>
    <xf numFmtId="43" fontId="16" fillId="0" borderId="0" xfId="9" applyFont="1" applyFill="1" applyBorder="1" applyAlignment="1">
      <alignment vertical="center"/>
    </xf>
    <xf numFmtId="0" fontId="16" fillId="0" borderId="0" xfId="0" applyFont="1" applyFill="1" applyBorder="1" applyAlignment="1">
      <alignment horizontal="center" vertical="center"/>
    </xf>
    <xf numFmtId="43" fontId="16" fillId="0" borderId="0" xfId="9" applyFont="1" applyFill="1"/>
    <xf numFmtId="0" fontId="16" fillId="0" borderId="0" xfId="0" applyFont="1" applyFill="1" applyAlignment="1">
      <alignment horizontal="center"/>
    </xf>
    <xf numFmtId="49" fontId="18" fillId="0" borderId="0" xfId="6" applyNumberFormat="1" applyFont="1" applyFill="1" applyBorder="1" applyAlignment="1">
      <alignment horizontal="left" vertical="top" wrapText="1"/>
    </xf>
    <xf numFmtId="0" fontId="27" fillId="0" borderId="3" xfId="0" applyFont="1" applyFill="1" applyBorder="1" applyAlignment="1" applyProtection="1">
      <alignment vertical="center" wrapText="1"/>
    </xf>
    <xf numFmtId="0" fontId="25" fillId="0" borderId="3" xfId="0" applyFont="1" applyFill="1" applyBorder="1" applyAlignment="1" applyProtection="1">
      <alignment horizontal="center" vertical="center" wrapText="1"/>
    </xf>
    <xf numFmtId="0" fontId="25" fillId="0" borderId="8" xfId="0" applyFont="1" applyFill="1" applyBorder="1" applyAlignment="1" applyProtection="1">
      <alignment horizontal="center" wrapText="1"/>
    </xf>
    <xf numFmtId="0" fontId="5" fillId="0" borderId="0" xfId="0" applyFont="1"/>
    <xf numFmtId="0" fontId="27" fillId="0" borderId="4" xfId="0" applyFont="1" applyFill="1" applyBorder="1" applyAlignment="1" applyProtection="1">
      <alignment vertical="center" wrapText="1"/>
    </xf>
    <xf numFmtId="14" fontId="25" fillId="0" borderId="4" xfId="0" applyNumberFormat="1" applyFont="1" applyFill="1" applyBorder="1" applyAlignment="1" applyProtection="1">
      <alignment horizontal="center" vertical="center" wrapText="1"/>
    </xf>
    <xf numFmtId="0" fontId="25" fillId="0" borderId="9" xfId="0" applyFont="1" applyFill="1" applyBorder="1" applyAlignment="1" applyProtection="1">
      <alignment horizontal="center" wrapText="1"/>
    </xf>
    <xf numFmtId="0" fontId="27" fillId="0" borderId="26" xfId="0" applyFont="1" applyFill="1" applyBorder="1" applyAlignment="1" applyProtection="1">
      <alignment vertical="center" wrapText="1"/>
    </xf>
    <xf numFmtId="0" fontId="25" fillId="0" borderId="5" xfId="0" applyFont="1" applyFill="1" applyBorder="1" applyAlignment="1" applyProtection="1">
      <alignment horizontal="center" vertical="center" wrapText="1"/>
    </xf>
    <xf numFmtId="0" fontId="25" fillId="0" borderId="10" xfId="0" applyFont="1" applyFill="1" applyBorder="1" applyAlignment="1" applyProtection="1">
      <alignment horizontal="center" wrapText="1"/>
    </xf>
    <xf numFmtId="0" fontId="28" fillId="4" borderId="1" xfId="0" applyFont="1" applyFill="1" applyBorder="1" applyAlignment="1">
      <alignment horizontal="center" vertical="center" wrapText="1"/>
    </xf>
    <xf numFmtId="44" fontId="28" fillId="4" borderId="1" xfId="10" applyFont="1" applyFill="1" applyBorder="1" applyAlignment="1">
      <alignment horizontal="center" vertical="center" wrapText="1"/>
    </xf>
    <xf numFmtId="164" fontId="11" fillId="0" borderId="1" xfId="10" applyNumberFormat="1" applyFont="1" applyFill="1" applyBorder="1" applyAlignment="1" applyProtection="1">
      <alignment horizontal="center" vertical="center" wrapText="1"/>
      <protection locked="0"/>
    </xf>
    <xf numFmtId="164" fontId="5" fillId="0" borderId="1" xfId="13" applyNumberFormat="1" applyFont="1" applyFill="1" applyBorder="1" applyAlignment="1">
      <alignment vertical="center" wrapText="1"/>
    </xf>
    <xf numFmtId="44" fontId="5" fillId="0" borderId="1" xfId="10" applyFont="1" applyFill="1" applyBorder="1" applyAlignment="1">
      <alignment horizontal="center" vertical="center" wrapText="1"/>
    </xf>
    <xf numFmtId="0" fontId="5" fillId="0" borderId="1" xfId="26" applyFont="1" applyFill="1" applyBorder="1" applyAlignment="1">
      <alignment vertical="center" wrapText="1"/>
    </xf>
    <xf numFmtId="1" fontId="5" fillId="0" borderId="1" xfId="26" applyNumberFormat="1" applyFont="1" applyFill="1" applyBorder="1" applyAlignment="1">
      <alignment horizontal="center" vertical="center" wrapText="1"/>
    </xf>
    <xf numFmtId="0" fontId="5" fillId="0" borderId="1" xfId="26" applyFont="1" applyFill="1" applyBorder="1" applyAlignment="1">
      <alignment horizontal="center" vertical="center" wrapText="1"/>
    </xf>
    <xf numFmtId="0" fontId="5" fillId="0" borderId="0" xfId="26" applyFont="1" applyFill="1" applyBorder="1" applyAlignment="1">
      <alignment vertical="center" wrapText="1"/>
    </xf>
    <xf numFmtId="1" fontId="5" fillId="0" borderId="0" xfId="26" applyNumberFormat="1" applyFont="1" applyFill="1" applyBorder="1" applyAlignment="1">
      <alignment horizontal="center" vertical="center" wrapText="1"/>
    </xf>
    <xf numFmtId="0" fontId="5" fillId="0" borderId="0" xfId="26" applyFont="1" applyFill="1" applyBorder="1" applyAlignment="1">
      <alignment horizontal="center" vertical="center" wrapText="1"/>
    </xf>
    <xf numFmtId="164" fontId="11" fillId="0" borderId="0" xfId="10" applyNumberFormat="1" applyFont="1" applyFill="1" applyBorder="1" applyAlignment="1" applyProtection="1">
      <alignment horizontal="center" vertical="center" wrapText="1"/>
      <protection locked="0"/>
    </xf>
    <xf numFmtId="164" fontId="5" fillId="0" borderId="0" xfId="13" applyNumberFormat="1" applyFont="1" applyFill="1" applyBorder="1" applyAlignment="1">
      <alignment vertical="center" wrapText="1"/>
    </xf>
    <xf numFmtId="44" fontId="5" fillId="0" borderId="0" xfId="10" applyFont="1" applyFill="1" applyBorder="1" applyAlignment="1">
      <alignment horizontal="center" vertical="center" wrapText="1"/>
    </xf>
    <xf numFmtId="0" fontId="11" fillId="0" borderId="0" xfId="0" applyFont="1" applyFill="1" applyBorder="1" applyAlignment="1" applyProtection="1">
      <alignment horizontal="center" vertical="center" wrapText="1"/>
      <protection locked="0"/>
    </xf>
    <xf numFmtId="0" fontId="5" fillId="3" borderId="0" xfId="0" applyFont="1" applyFill="1" applyBorder="1" applyAlignment="1">
      <alignment horizontal="center" vertical="center" wrapText="1"/>
    </xf>
    <xf numFmtId="164" fontId="11" fillId="3" borderId="0" xfId="10" applyNumberFormat="1" applyFont="1" applyFill="1" applyBorder="1" applyAlignment="1" applyProtection="1">
      <alignment horizontal="center" vertical="center" wrapText="1"/>
      <protection locked="0"/>
    </xf>
    <xf numFmtId="42" fontId="5" fillId="0" borderId="1" xfId="8" applyFont="1" applyFill="1" applyBorder="1" applyAlignment="1">
      <alignment horizontal="center" vertical="center" wrapText="1"/>
    </xf>
    <xf numFmtId="164" fontId="5" fillId="0" borderId="0" xfId="0" applyNumberFormat="1" applyFont="1" applyFill="1" applyBorder="1" applyAlignment="1">
      <alignment vertical="center" wrapText="1"/>
    </xf>
    <xf numFmtId="164" fontId="5" fillId="0" borderId="1" xfId="10" applyNumberFormat="1" applyFont="1" applyFill="1" applyBorder="1" applyAlignment="1">
      <alignment horizontal="center" vertical="center" wrapText="1"/>
    </xf>
    <xf numFmtId="0" fontId="16" fillId="0" borderId="0" xfId="0" applyFont="1"/>
    <xf numFmtId="0" fontId="5" fillId="0" borderId="0" xfId="0" applyFont="1" applyAlignment="1">
      <alignment vertical="center"/>
    </xf>
    <xf numFmtId="0" fontId="20" fillId="0" borderId="1" xfId="0" applyFont="1" applyFill="1" applyBorder="1" applyAlignment="1">
      <alignment horizontal="center" vertical="center" wrapText="1"/>
    </xf>
    <xf numFmtId="43" fontId="33" fillId="0" borderId="0" xfId="9" applyFont="1" applyFill="1" applyBorder="1" applyAlignment="1">
      <alignment vertical="center" wrapText="1"/>
    </xf>
    <xf numFmtId="165" fontId="33" fillId="0" borderId="0" xfId="9" applyNumberFormat="1" applyFont="1" applyFill="1" applyBorder="1" applyAlignment="1">
      <alignment vertical="center" wrapText="1"/>
    </xf>
    <xf numFmtId="0" fontId="18" fillId="0" borderId="0" xfId="0" applyFont="1" applyFill="1" applyBorder="1" applyAlignment="1">
      <alignment vertical="center"/>
    </xf>
    <xf numFmtId="43" fontId="18" fillId="0" borderId="0" xfId="9" applyFont="1" applyFill="1" applyBorder="1" applyAlignment="1">
      <alignment vertical="center"/>
    </xf>
    <xf numFmtId="0" fontId="18" fillId="0" borderId="0" xfId="0" applyFont="1" applyFill="1" applyBorder="1" applyAlignment="1">
      <alignment horizontal="center" vertical="center"/>
    </xf>
    <xf numFmtId="0" fontId="30" fillId="0" borderId="0" xfId="0" applyFont="1" applyFill="1" applyBorder="1" applyAlignment="1">
      <alignment vertical="center"/>
    </xf>
    <xf numFmtId="43" fontId="33" fillId="0" borderId="0" xfId="9" applyFont="1" applyFill="1" applyBorder="1" applyAlignment="1">
      <alignment vertical="center"/>
    </xf>
    <xf numFmtId="164" fontId="31" fillId="0" borderId="0" xfId="10" applyNumberFormat="1" applyFont="1" applyFill="1" applyBorder="1" applyAlignment="1">
      <alignment vertical="center"/>
    </xf>
    <xf numFmtId="44" fontId="31" fillId="0" borderId="0" xfId="10" applyFont="1" applyFill="1" applyBorder="1" applyAlignment="1">
      <alignment vertical="center"/>
    </xf>
    <xf numFmtId="0" fontId="31" fillId="0" borderId="0" xfId="0" applyFont="1" applyFill="1" applyBorder="1" applyAlignment="1">
      <alignment vertical="center"/>
    </xf>
    <xf numFmtId="43" fontId="31" fillId="0" borderId="0" xfId="9" applyFont="1" applyFill="1" applyBorder="1" applyAlignment="1">
      <alignment vertical="center"/>
    </xf>
    <xf numFmtId="0" fontId="32" fillId="0" borderId="0" xfId="0" applyFont="1" applyFill="1" applyBorder="1" applyAlignment="1">
      <alignment vertical="center"/>
    </xf>
    <xf numFmtId="165" fontId="31" fillId="0" borderId="0" xfId="9" applyNumberFormat="1" applyFont="1" applyFill="1" applyBorder="1" applyAlignment="1">
      <alignment vertical="center"/>
    </xf>
    <xf numFmtId="165" fontId="31" fillId="0" borderId="0" xfId="0" applyNumberFormat="1" applyFont="1" applyFill="1" applyBorder="1" applyAlignment="1">
      <alignment vertical="center"/>
    </xf>
    <xf numFmtId="42" fontId="32" fillId="0" borderId="0" xfId="0" applyNumberFormat="1" applyFont="1" applyFill="1" applyBorder="1" applyAlignment="1">
      <alignment vertical="center"/>
    </xf>
    <xf numFmtId="49" fontId="32" fillId="0" borderId="0" xfId="6" applyNumberFormat="1" applyFont="1" applyFill="1" applyBorder="1" applyAlignment="1">
      <alignment vertical="top"/>
    </xf>
    <xf numFmtId="41" fontId="32" fillId="0" borderId="0" xfId="6" applyFont="1" applyFill="1" applyBorder="1" applyAlignment="1">
      <alignment vertical="top" wrapText="1"/>
    </xf>
    <xf numFmtId="41" fontId="31" fillId="0" borderId="0" xfId="6" applyFont="1" applyFill="1" applyBorder="1" applyAlignment="1">
      <alignment vertical="top" wrapText="1"/>
    </xf>
    <xf numFmtId="164" fontId="31" fillId="0" borderId="0" xfId="10" applyNumberFormat="1" applyFont="1" applyFill="1" applyBorder="1" applyAlignment="1">
      <alignment vertical="top" wrapText="1"/>
    </xf>
    <xf numFmtId="44" fontId="31" fillId="0" borderId="0" xfId="10" applyFont="1" applyFill="1" applyBorder="1" applyAlignment="1">
      <alignment vertical="top" wrapText="1"/>
    </xf>
    <xf numFmtId="43" fontId="31" fillId="0" borderId="0" xfId="9" applyFont="1" applyFill="1" applyBorder="1" applyAlignment="1">
      <alignment vertical="top" wrapText="1"/>
    </xf>
    <xf numFmtId="165" fontId="31" fillId="0" borderId="0" xfId="9" applyNumberFormat="1" applyFont="1" applyFill="1" applyBorder="1" applyAlignment="1">
      <alignment vertical="top" wrapText="1"/>
    </xf>
    <xf numFmtId="165" fontId="31" fillId="0" borderId="0" xfId="6" applyNumberFormat="1" applyFont="1" applyFill="1" applyBorder="1" applyAlignment="1">
      <alignment vertical="top" wrapText="1"/>
    </xf>
    <xf numFmtId="0" fontId="34" fillId="0" borderId="0" xfId="0" applyFont="1" applyFill="1" applyBorder="1" applyAlignment="1" applyProtection="1">
      <alignment vertical="center" wrapText="1"/>
    </xf>
    <xf numFmtId="0" fontId="34" fillId="0" borderId="11" xfId="0" applyFont="1" applyFill="1" applyBorder="1" applyAlignment="1" applyProtection="1">
      <alignment vertical="center" wrapText="1"/>
    </xf>
    <xf numFmtId="0" fontId="8" fillId="5" borderId="17" xfId="0" applyFont="1" applyFill="1" applyBorder="1" applyAlignment="1"/>
    <xf numFmtId="0" fontId="8" fillId="5" borderId="17" xfId="0" applyFont="1" applyFill="1" applyBorder="1" applyAlignment="1">
      <alignment vertical="center" wrapText="1"/>
    </xf>
    <xf numFmtId="1" fontId="8" fillId="0" borderId="21" xfId="0" applyNumberFormat="1" applyFont="1" applyFill="1" applyBorder="1" applyAlignment="1">
      <alignment vertical="center" wrapText="1"/>
    </xf>
    <xf numFmtId="1" fontId="8" fillId="0" borderId="6" xfId="0" applyNumberFormat="1" applyFont="1" applyFill="1" applyBorder="1" applyAlignment="1">
      <alignment vertical="center" wrapText="1"/>
    </xf>
    <xf numFmtId="0" fontId="35" fillId="0" borderId="0" xfId="0" applyFont="1" applyFill="1" applyBorder="1" applyAlignment="1" applyProtection="1">
      <alignment vertical="center" wrapText="1"/>
    </xf>
    <xf numFmtId="0" fontId="33" fillId="0" borderId="0" xfId="0" applyFont="1" applyFill="1" applyBorder="1" applyAlignment="1">
      <alignment vertical="center" wrapText="1"/>
    </xf>
    <xf numFmtId="42" fontId="33" fillId="0" borderId="0" xfId="0" applyNumberFormat="1" applyFont="1" applyFill="1" applyBorder="1" applyAlignment="1">
      <alignment vertical="center" wrapText="1"/>
    </xf>
    <xf numFmtId="164" fontId="33" fillId="0" borderId="0" xfId="10" applyNumberFormat="1" applyFont="1" applyFill="1" applyBorder="1" applyAlignment="1">
      <alignment vertical="center" wrapText="1"/>
    </xf>
    <xf numFmtId="44" fontId="33" fillId="0" borderId="0" xfId="10" applyFont="1" applyFill="1" applyBorder="1" applyAlignment="1">
      <alignment vertical="center" wrapText="1"/>
    </xf>
    <xf numFmtId="9" fontId="33" fillId="0" borderId="0" xfId="12" applyFont="1" applyFill="1" applyBorder="1" applyAlignment="1">
      <alignment vertical="center" wrapText="1"/>
    </xf>
    <xf numFmtId="166" fontId="33" fillId="0" borderId="0" xfId="0" applyNumberFormat="1" applyFont="1" applyFill="1" applyBorder="1" applyAlignment="1">
      <alignment vertical="center" wrapText="1"/>
    </xf>
    <xf numFmtId="41" fontId="33" fillId="0" borderId="0" xfId="0" applyNumberFormat="1" applyFont="1" applyFill="1" applyBorder="1" applyAlignment="1">
      <alignment vertical="center" wrapText="1"/>
    </xf>
    <xf numFmtId="165" fontId="33" fillId="0" borderId="0" xfId="0" applyNumberFormat="1" applyFont="1" applyFill="1" applyBorder="1" applyAlignment="1">
      <alignment vertical="center" wrapText="1"/>
    </xf>
    <xf numFmtId="0" fontId="36" fillId="0" borderId="0" xfId="0" applyFont="1" applyFill="1" applyBorder="1" applyAlignment="1">
      <alignment vertical="center"/>
    </xf>
    <xf numFmtId="43" fontId="36" fillId="0" borderId="0" xfId="9" applyFont="1" applyFill="1" applyBorder="1" applyAlignment="1">
      <alignment vertical="center"/>
    </xf>
    <xf numFmtId="0" fontId="36" fillId="0" borderId="0" xfId="0" applyFont="1" applyFill="1" applyBorder="1" applyAlignment="1">
      <alignment horizontal="center" vertical="center"/>
    </xf>
    <xf numFmtId="0" fontId="15" fillId="0" borderId="0" xfId="0" applyFont="1" applyFill="1" applyBorder="1" applyAlignment="1">
      <alignment horizontal="center"/>
    </xf>
    <xf numFmtId="0" fontId="8" fillId="0" borderId="17" xfId="0" applyFont="1" applyFill="1" applyBorder="1" applyAlignment="1">
      <alignment horizontal="center" vertical="center" wrapText="1"/>
    </xf>
    <xf numFmtId="0" fontId="20" fillId="0" borderId="2" xfId="0" applyFont="1" applyFill="1" applyBorder="1"/>
    <xf numFmtId="41" fontId="16" fillId="0" borderId="0" xfId="27" applyFont="1" applyFill="1" applyBorder="1"/>
    <xf numFmtId="0" fontId="16" fillId="0" borderId="2" xfId="0" applyFont="1" applyFill="1" applyBorder="1" applyAlignment="1">
      <alignment horizontal="left"/>
    </xf>
    <xf numFmtId="0" fontId="16" fillId="0" borderId="2" xfId="0" applyFont="1" applyFill="1" applyBorder="1"/>
    <xf numFmtId="9" fontId="40" fillId="4" borderId="7" xfId="0" applyNumberFormat="1" applyFont="1" applyFill="1" applyBorder="1" applyAlignment="1">
      <alignment horizontal="center" vertical="center" wrapText="1"/>
    </xf>
    <xf numFmtId="0" fontId="18" fillId="4" borderId="7" xfId="0" applyFont="1" applyFill="1" applyBorder="1" applyAlignment="1">
      <alignment vertical="center"/>
    </xf>
    <xf numFmtId="0" fontId="18" fillId="4" borderId="0" xfId="0" applyFont="1" applyFill="1" applyAlignment="1">
      <alignment horizontal="center" vertical="center"/>
    </xf>
    <xf numFmtId="0" fontId="18" fillId="4" borderId="0" xfId="0" applyFont="1" applyFill="1" applyAlignment="1">
      <alignment vertical="center"/>
    </xf>
    <xf numFmtId="0" fontId="26" fillId="0" borderId="1" xfId="0" applyFont="1" applyBorder="1" applyAlignment="1">
      <alignment horizontal="center" vertical="center"/>
    </xf>
    <xf numFmtId="164" fontId="37" fillId="4" borderId="1" xfId="10" applyNumberFormat="1" applyFont="1" applyFill="1" applyBorder="1" applyAlignment="1">
      <alignment horizontal="center" vertical="center" wrapText="1"/>
    </xf>
    <xf numFmtId="44" fontId="37" fillId="4" borderId="1" xfId="10" applyFont="1" applyFill="1" applyBorder="1" applyAlignment="1">
      <alignment horizontal="center" vertical="center" wrapText="1"/>
    </xf>
    <xf numFmtId="0" fontId="37" fillId="4" borderId="1" xfId="0" applyFont="1" applyFill="1" applyBorder="1" applyAlignment="1">
      <alignment horizontal="center" vertical="center" wrapText="1"/>
    </xf>
    <xf numFmtId="0" fontId="41" fillId="4" borderId="1" xfId="0" applyFont="1" applyFill="1" applyBorder="1" applyAlignment="1">
      <alignment horizontal="center" vertical="center" wrapText="1"/>
    </xf>
    <xf numFmtId="43" fontId="41" fillId="4" borderId="1" xfId="9" applyFont="1" applyFill="1" applyBorder="1" applyAlignment="1">
      <alignment horizontal="center" vertical="center" wrapText="1"/>
    </xf>
    <xf numFmtId="44" fontId="41" fillId="4" borderId="1" xfId="10" applyFont="1" applyFill="1" applyBorder="1" applyAlignment="1">
      <alignment horizontal="center" vertical="center" wrapText="1"/>
    </xf>
    <xf numFmtId="164" fontId="41" fillId="4" borderId="1" xfId="10" applyNumberFormat="1" applyFont="1" applyFill="1" applyBorder="1" applyAlignment="1">
      <alignment horizontal="center" vertical="center" wrapText="1"/>
    </xf>
    <xf numFmtId="166" fontId="41" fillId="4" borderId="1" xfId="0" applyNumberFormat="1" applyFont="1" applyFill="1" applyBorder="1" applyAlignment="1">
      <alignment horizontal="center" vertical="center" wrapText="1"/>
    </xf>
    <xf numFmtId="165" fontId="41" fillId="4" borderId="1" xfId="9" applyNumberFormat="1" applyFont="1" applyFill="1" applyBorder="1" applyAlignment="1">
      <alignment horizontal="center" vertical="center" wrapText="1"/>
    </xf>
    <xf numFmtId="165" fontId="41" fillId="4" borderId="1" xfId="0" applyNumberFormat="1" applyFont="1" applyFill="1" applyBorder="1" applyAlignment="1">
      <alignment horizontal="center" vertical="center" wrapText="1"/>
    </xf>
    <xf numFmtId="0" fontId="41" fillId="6" borderId="1" xfId="0" applyFont="1" applyFill="1" applyBorder="1" applyAlignment="1">
      <alignment horizontal="center" vertical="center" wrapText="1"/>
    </xf>
    <xf numFmtId="43" fontId="37" fillId="4" borderId="1" xfId="9" applyFont="1" applyFill="1" applyBorder="1" applyAlignment="1">
      <alignment horizontal="center" vertical="center" wrapText="1"/>
    </xf>
    <xf numFmtId="43" fontId="37" fillId="4" borderId="1" xfId="0" applyNumberFormat="1" applyFont="1" applyFill="1" applyBorder="1" applyAlignment="1">
      <alignment horizontal="center" vertical="center" wrapText="1"/>
    </xf>
    <xf numFmtId="0" fontId="24" fillId="0" borderId="0" xfId="0" applyFont="1" applyFill="1" applyAlignment="1">
      <alignment vertical="center"/>
    </xf>
    <xf numFmtId="0" fontId="26" fillId="0" borderId="1" xfId="26" applyFont="1" applyFill="1" applyBorder="1" applyAlignment="1">
      <alignment vertical="center" wrapText="1"/>
    </xf>
    <xf numFmtId="1" fontId="26" fillId="0" borderId="1" xfId="26" applyNumberFormat="1" applyFont="1" applyFill="1" applyBorder="1" applyAlignment="1">
      <alignment horizontal="center" vertical="center" wrapText="1"/>
    </xf>
    <xf numFmtId="0" fontId="26" fillId="0" borderId="1" xfId="26" applyFont="1" applyFill="1" applyBorder="1" applyAlignment="1">
      <alignment horizontal="center" vertical="center" wrapText="1"/>
    </xf>
    <xf numFmtId="0" fontId="34" fillId="0" borderId="0" xfId="0" applyFont="1" applyFill="1" applyBorder="1" applyAlignment="1" applyProtection="1">
      <alignment horizontal="center" vertical="center" wrapText="1"/>
    </xf>
    <xf numFmtId="0" fontId="33" fillId="0" borderId="0" xfId="0" applyFont="1" applyFill="1" applyBorder="1" applyAlignment="1">
      <alignment horizontal="center" vertical="center" wrapText="1"/>
    </xf>
    <xf numFmtId="0" fontId="30" fillId="0" borderId="0" xfId="0" applyFont="1" applyFill="1" applyBorder="1" applyAlignment="1">
      <alignment horizontal="center" vertical="center"/>
    </xf>
    <xf numFmtId="41" fontId="32" fillId="0" borderId="0" xfId="6" applyFont="1" applyFill="1" applyBorder="1" applyAlignment="1">
      <alignment horizontal="center" vertical="top" wrapText="1"/>
    </xf>
    <xf numFmtId="49" fontId="15" fillId="0" borderId="0" xfId="6" applyNumberFormat="1" applyFont="1" applyFill="1" applyBorder="1" applyAlignment="1">
      <alignment horizontal="center" vertical="top" wrapText="1"/>
    </xf>
    <xf numFmtId="0" fontId="20" fillId="3" borderId="0" xfId="0" applyFont="1" applyFill="1" applyBorder="1" applyAlignment="1">
      <alignment horizontal="center"/>
    </xf>
    <xf numFmtId="0" fontId="16" fillId="3" borderId="0" xfId="0" applyFont="1" applyFill="1" applyBorder="1" applyAlignment="1">
      <alignment horizontal="center"/>
    </xf>
    <xf numFmtId="44" fontId="16" fillId="7" borderId="1" xfId="10" applyFont="1" applyFill="1" applyBorder="1" applyAlignment="1">
      <alignment horizontal="center" vertical="center" wrapText="1"/>
    </xf>
    <xf numFmtId="164" fontId="20" fillId="0" borderId="0" xfId="10" applyNumberFormat="1" applyFont="1" applyFill="1" applyBorder="1" applyAlignment="1">
      <alignment horizontal="center"/>
    </xf>
    <xf numFmtId="165" fontId="23" fillId="0" borderId="0" xfId="9" applyNumberFormat="1" applyFont="1" applyFill="1" applyBorder="1" applyAlignment="1">
      <alignment horizontal="center"/>
    </xf>
    <xf numFmtId="0" fontId="46" fillId="0" borderId="1" xfId="0" applyFont="1" applyBorder="1" applyAlignment="1" applyProtection="1">
      <alignment horizontal="center" vertical="center" wrapText="1"/>
      <protection locked="0"/>
    </xf>
    <xf numFmtId="44" fontId="46" fillId="0" borderId="1" xfId="13" applyFont="1" applyBorder="1" applyAlignment="1" applyProtection="1">
      <alignment horizontal="center" vertical="center" wrapText="1"/>
      <protection locked="0"/>
    </xf>
    <xf numFmtId="44" fontId="19" fillId="0" borderId="1" xfId="10" applyNumberFormat="1" applyFont="1" applyFill="1" applyBorder="1" applyAlignment="1" applyProtection="1">
      <alignment horizontal="center" vertical="center" wrapText="1"/>
      <protection locked="0"/>
    </xf>
    <xf numFmtId="171" fontId="20" fillId="0" borderId="1" xfId="8" applyNumberFormat="1" applyFont="1" applyFill="1" applyBorder="1" applyAlignment="1">
      <alignment horizontal="center" vertical="center" wrapText="1"/>
    </xf>
    <xf numFmtId="43" fontId="19" fillId="0" borderId="1" xfId="10" applyNumberFormat="1" applyFont="1" applyFill="1" applyBorder="1" applyAlignment="1" applyProtection="1">
      <alignment horizontal="center" vertical="center" wrapText="1"/>
      <protection locked="0"/>
    </xf>
    <xf numFmtId="1" fontId="20" fillId="12" borderId="1" xfId="0" applyNumberFormat="1" applyFont="1" applyFill="1" applyBorder="1" applyAlignment="1">
      <alignment horizontal="center" vertical="center" wrapText="1"/>
    </xf>
    <xf numFmtId="172" fontId="16" fillId="0" borderId="0" xfId="9" applyNumberFormat="1" applyFont="1" applyFill="1" applyBorder="1" applyAlignment="1">
      <alignment horizontal="left" vertical="top" wrapText="1"/>
    </xf>
    <xf numFmtId="43" fontId="16" fillId="0" borderId="1" xfId="9" applyNumberFormat="1" applyFont="1" applyFill="1" applyBorder="1" applyAlignment="1">
      <alignment vertical="top" wrapText="1"/>
    </xf>
    <xf numFmtId="0" fontId="37" fillId="13" borderId="1" xfId="0" applyFont="1" applyFill="1" applyBorder="1" applyAlignment="1">
      <alignment horizontal="center" vertical="center" wrapText="1"/>
    </xf>
    <xf numFmtId="0" fontId="26" fillId="15" borderId="1" xfId="0" applyFont="1" applyFill="1" applyBorder="1" applyAlignment="1">
      <alignment horizontal="center" vertical="center"/>
    </xf>
    <xf numFmtId="0" fontId="26" fillId="15" borderId="1" xfId="26" applyFont="1" applyFill="1" applyBorder="1" applyAlignment="1">
      <alignment vertical="center" wrapText="1"/>
    </xf>
    <xf numFmtId="0" fontId="26" fillId="15" borderId="1" xfId="26" applyFont="1" applyFill="1" applyBorder="1" applyAlignment="1">
      <alignment horizontal="center" vertical="center" wrapText="1"/>
    </xf>
    <xf numFmtId="1" fontId="26" fillId="15" borderId="1" xfId="26" applyNumberFormat="1" applyFont="1" applyFill="1" applyBorder="1" applyAlignment="1">
      <alignment horizontal="center" vertical="center" wrapText="1"/>
    </xf>
    <xf numFmtId="164" fontId="19" fillId="15" borderId="1" xfId="10" applyNumberFormat="1" applyFont="1" applyFill="1" applyBorder="1" applyAlignment="1" applyProtection="1">
      <alignment horizontal="center" vertical="center" wrapText="1"/>
      <protection locked="0"/>
    </xf>
    <xf numFmtId="43" fontId="16" fillId="15" borderId="1" xfId="9" applyFont="1" applyFill="1" applyBorder="1" applyAlignment="1">
      <alignment horizontal="center" vertical="center" wrapText="1"/>
    </xf>
    <xf numFmtId="42" fontId="20" fillId="15" borderId="1" xfId="8" applyFont="1" applyFill="1" applyBorder="1" applyAlignment="1">
      <alignment horizontal="center" vertical="center" wrapText="1"/>
    </xf>
    <xf numFmtId="1" fontId="20" fillId="15" borderId="1" xfId="0" applyNumberFormat="1" applyFont="1" applyFill="1" applyBorder="1" applyAlignment="1">
      <alignment horizontal="center" vertical="center" wrapText="1"/>
    </xf>
    <xf numFmtId="44" fontId="16" fillId="15" borderId="1" xfId="10" applyFont="1" applyFill="1" applyBorder="1" applyAlignment="1">
      <alignment horizontal="center" vertical="center" wrapText="1"/>
    </xf>
    <xf numFmtId="164" fontId="16" fillId="15" borderId="1" xfId="0" applyNumberFormat="1" applyFont="1" applyFill="1" applyBorder="1" applyAlignment="1">
      <alignment vertical="center" wrapText="1"/>
    </xf>
    <xf numFmtId="0" fontId="46" fillId="15" borderId="1" xfId="0" applyFont="1" applyFill="1" applyBorder="1" applyAlignment="1" applyProtection="1">
      <alignment horizontal="center" vertical="center" wrapText="1"/>
      <protection locked="0"/>
    </xf>
    <xf numFmtId="164" fontId="24" fillId="15" borderId="1" xfId="13" applyNumberFormat="1" applyFont="1" applyFill="1" applyBorder="1" applyAlignment="1">
      <alignment vertical="center" wrapText="1"/>
    </xf>
    <xf numFmtId="42" fontId="16" fillId="15" borderId="1" xfId="8" applyFont="1" applyFill="1" applyBorder="1" applyAlignment="1">
      <alignment horizontal="center" vertical="center" wrapText="1"/>
    </xf>
    <xf numFmtId="171" fontId="20" fillId="15" borderId="1" xfId="8" applyNumberFormat="1" applyFont="1" applyFill="1" applyBorder="1" applyAlignment="1">
      <alignment horizontal="center" vertical="center" wrapText="1"/>
    </xf>
    <xf numFmtId="0" fontId="16" fillId="15" borderId="1" xfId="0" applyFont="1" applyFill="1" applyBorder="1" applyAlignment="1">
      <alignment vertical="top" wrapText="1"/>
    </xf>
    <xf numFmtId="165" fontId="16" fillId="15" borderId="1" xfId="9" applyNumberFormat="1" applyFont="1" applyFill="1" applyBorder="1" applyAlignment="1">
      <alignment vertical="top" wrapText="1"/>
    </xf>
    <xf numFmtId="43" fontId="16" fillId="15" borderId="1" xfId="9" applyFont="1" applyFill="1" applyBorder="1" applyAlignment="1">
      <alignment vertical="top" wrapText="1"/>
    </xf>
    <xf numFmtId="43" fontId="16" fillId="15" borderId="1" xfId="9" applyNumberFormat="1" applyFont="1" applyFill="1" applyBorder="1" applyAlignment="1">
      <alignment vertical="top" wrapText="1"/>
    </xf>
    <xf numFmtId="0" fontId="20" fillId="15" borderId="1" xfId="0" applyFont="1" applyFill="1" applyBorder="1" applyAlignment="1">
      <alignment horizontal="center" vertical="center" wrapText="1"/>
    </xf>
    <xf numFmtId="0" fontId="16" fillId="15" borderId="0" xfId="0" applyFont="1" applyFill="1" applyAlignment="1">
      <alignment vertical="top" wrapText="1"/>
    </xf>
    <xf numFmtId="41" fontId="25" fillId="0" borderId="0" xfId="6" applyFont="1" applyFill="1" applyBorder="1" applyAlignment="1">
      <alignment vertical="center"/>
    </xf>
    <xf numFmtId="0" fontId="25" fillId="0" borderId="26" xfId="0" applyFont="1" applyFill="1" applyBorder="1" applyAlignment="1" applyProtection="1">
      <alignment horizontal="center" vertical="center" wrapText="1"/>
    </xf>
    <xf numFmtId="165" fontId="5" fillId="0" borderId="1" xfId="10" applyNumberFormat="1" applyFont="1" applyFill="1" applyBorder="1" applyAlignment="1">
      <alignment horizontal="center" vertical="center" wrapText="1"/>
    </xf>
    <xf numFmtId="0" fontId="5" fillId="0" borderId="0" xfId="0" applyFont="1" applyFill="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164" fontId="11" fillId="0" borderId="0" xfId="10" applyNumberFormat="1" applyFont="1" applyFill="1" applyBorder="1" applyAlignment="1" applyProtection="1">
      <alignment vertical="center" wrapText="1"/>
      <protection locked="0"/>
    </xf>
    <xf numFmtId="0" fontId="25" fillId="0" borderId="0" xfId="0" applyFont="1" applyFill="1" applyBorder="1" applyAlignment="1">
      <alignment vertical="center"/>
    </xf>
    <xf numFmtId="0" fontId="25" fillId="0" borderId="16" xfId="0" applyFont="1" applyFill="1" applyBorder="1" applyAlignment="1">
      <alignment vertical="center"/>
    </xf>
    <xf numFmtId="164" fontId="11" fillId="0" borderId="1" xfId="10" applyNumberFormat="1" applyFont="1" applyFill="1" applyBorder="1" applyAlignment="1" applyProtection="1">
      <alignment vertical="center" wrapText="1"/>
      <protection locked="0"/>
    </xf>
    <xf numFmtId="0" fontId="25" fillId="0" borderId="0" xfId="0" applyFont="1" applyBorder="1" applyAlignment="1">
      <alignment horizontal="left" vertical="center"/>
    </xf>
    <xf numFmtId="0" fontId="25" fillId="0" borderId="0" xfId="0" applyFont="1" applyBorder="1" applyAlignment="1">
      <alignment horizontal="center" vertical="center"/>
    </xf>
    <xf numFmtId="0" fontId="25" fillId="0" borderId="0" xfId="0" applyFont="1" applyFill="1" applyBorder="1" applyAlignment="1">
      <alignment horizontal="center" vertical="center"/>
    </xf>
    <xf numFmtId="0" fontId="25" fillId="0" borderId="27" xfId="0" applyFont="1" applyFill="1" applyBorder="1" applyAlignment="1">
      <alignment vertical="center"/>
    </xf>
    <xf numFmtId="0" fontId="25" fillId="0" borderId="6" xfId="0" applyFont="1" applyFill="1" applyBorder="1" applyAlignment="1">
      <alignment vertical="center"/>
    </xf>
    <xf numFmtId="0" fontId="25" fillId="0" borderId="0" xfId="0" applyFont="1" applyAlignment="1">
      <alignment vertical="center"/>
    </xf>
    <xf numFmtId="0" fontId="5" fillId="0" borderId="0" xfId="0" applyFont="1" applyAlignment="1">
      <alignment horizontal="center" vertical="center"/>
    </xf>
    <xf numFmtId="41" fontId="25" fillId="0" borderId="0" xfId="6" applyFont="1" applyFill="1" applyBorder="1" applyAlignment="1">
      <alignment vertical="center" wrapText="1"/>
    </xf>
    <xf numFmtId="41" fontId="25" fillId="0" borderId="0" xfId="6" applyFont="1" applyFill="1" applyBorder="1" applyAlignment="1">
      <alignment horizontal="center" vertical="center" wrapText="1"/>
    </xf>
    <xf numFmtId="41" fontId="29" fillId="0" borderId="0" xfId="6" applyFont="1" applyFill="1" applyBorder="1" applyAlignment="1">
      <alignment vertical="center" wrapText="1"/>
    </xf>
    <xf numFmtId="164" fontId="29" fillId="0" borderId="0" xfId="10" applyNumberFormat="1" applyFont="1" applyFill="1" applyBorder="1" applyAlignment="1">
      <alignment vertical="center" wrapText="1"/>
    </xf>
    <xf numFmtId="43" fontId="29" fillId="0" borderId="0" xfId="9" applyFont="1" applyFill="1" applyBorder="1" applyAlignment="1">
      <alignment vertical="center" wrapText="1"/>
    </xf>
    <xf numFmtId="0" fontId="16" fillId="0" borderId="0" xfId="0" applyFont="1" applyAlignment="1">
      <alignment vertical="center"/>
    </xf>
    <xf numFmtId="0" fontId="20" fillId="3" borderId="0" xfId="0" applyFont="1" applyFill="1" applyBorder="1" applyAlignment="1">
      <alignment vertical="center"/>
    </xf>
    <xf numFmtId="0" fontId="20" fillId="0" borderId="2" xfId="0" applyFont="1" applyFill="1" applyBorder="1" applyAlignment="1">
      <alignment vertical="center"/>
    </xf>
    <xf numFmtId="41" fontId="16" fillId="0" borderId="0" xfId="27" applyFont="1" applyFill="1" applyBorder="1" applyAlignment="1">
      <alignment vertical="center"/>
    </xf>
    <xf numFmtId="0" fontId="16" fillId="3" borderId="0" xfId="0" applyFont="1" applyFill="1" applyBorder="1" applyAlignment="1">
      <alignment horizontal="left" vertical="center"/>
    </xf>
    <xf numFmtId="0" fontId="16" fillId="0" borderId="2" xfId="0" applyFont="1" applyFill="1" applyBorder="1" applyAlignment="1">
      <alignment horizontal="left" vertical="center"/>
    </xf>
    <xf numFmtId="0" fontId="16" fillId="0" borderId="2" xfId="0" applyFont="1" applyFill="1" applyBorder="1" applyAlignment="1">
      <alignment vertical="center"/>
    </xf>
    <xf numFmtId="0" fontId="16" fillId="3" borderId="0" xfId="0" applyFont="1" applyFill="1" applyBorder="1" applyAlignment="1">
      <alignment vertical="center"/>
    </xf>
    <xf numFmtId="41" fontId="16" fillId="3" borderId="0" xfId="6" applyFont="1" applyFill="1" applyBorder="1" applyAlignment="1">
      <alignment horizontal="center" vertical="center"/>
    </xf>
    <xf numFmtId="164" fontId="5" fillId="0" borderId="1" xfId="8" applyNumberFormat="1" applyFont="1" applyFill="1" applyBorder="1" applyAlignment="1">
      <alignment horizontal="center" vertical="center" wrapText="1"/>
    </xf>
    <xf numFmtId="0" fontId="25" fillId="0" borderId="20" xfId="0" applyFont="1" applyBorder="1" applyAlignment="1">
      <alignment horizontal="left" vertical="center"/>
    </xf>
    <xf numFmtId="0" fontId="25" fillId="0" borderId="34" xfId="0" applyFont="1" applyBorder="1" applyAlignment="1">
      <alignment horizontal="left" vertical="center"/>
    </xf>
    <xf numFmtId="49" fontId="48" fillId="0" borderId="1" xfId="0" applyNumberFormat="1" applyFont="1" applyFill="1" applyBorder="1" applyAlignment="1" applyProtection="1">
      <alignment horizontal="center" vertical="center"/>
    </xf>
    <xf numFmtId="49" fontId="49" fillId="0" borderId="1" xfId="0" applyNumberFormat="1" applyFont="1" applyFill="1" applyBorder="1" applyAlignment="1" applyProtection="1">
      <alignment horizontal="justify" vertical="center"/>
    </xf>
    <xf numFmtId="3" fontId="50" fillId="0" borderId="1" xfId="0" applyNumberFormat="1" applyFont="1" applyFill="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5" fillId="0" borderId="1" xfId="0" applyFont="1" applyBorder="1" applyAlignment="1">
      <alignment vertical="center" wrapText="1"/>
    </xf>
    <xf numFmtId="49" fontId="48" fillId="0" borderId="0" xfId="0" applyNumberFormat="1" applyFont="1" applyFill="1" applyBorder="1" applyAlignment="1" applyProtection="1">
      <alignment horizontal="center" vertical="center"/>
    </xf>
    <xf numFmtId="49" fontId="49" fillId="0" borderId="0" xfId="0" applyNumberFormat="1" applyFont="1" applyFill="1" applyBorder="1" applyAlignment="1" applyProtection="1">
      <alignment horizontal="justify" vertical="center"/>
    </xf>
    <xf numFmtId="3" fontId="50" fillId="0" borderId="0" xfId="0" applyNumberFormat="1" applyFont="1" applyFill="1" applyBorder="1" applyAlignment="1" applyProtection="1">
      <alignment horizontal="center" vertical="center" wrapText="1"/>
      <protection locked="0"/>
    </xf>
    <xf numFmtId="0" fontId="0" fillId="0" borderId="0" xfId="0" applyFill="1" applyBorder="1" applyAlignment="1" applyProtection="1">
      <alignment horizontal="center" vertical="center"/>
      <protection locked="0"/>
    </xf>
    <xf numFmtId="164" fontId="19" fillId="0" borderId="0" xfId="10" applyNumberFormat="1" applyFont="1" applyFill="1" applyBorder="1" applyAlignment="1" applyProtection="1">
      <alignment horizontal="center" vertical="center" wrapText="1"/>
      <protection locked="0"/>
    </xf>
    <xf numFmtId="0" fontId="5" fillId="0" borderId="0" xfId="0" applyFont="1" applyBorder="1" applyAlignment="1">
      <alignment vertical="center" wrapText="1"/>
    </xf>
    <xf numFmtId="165" fontId="5" fillId="0" borderId="1" xfId="9" applyNumberFormat="1" applyFont="1" applyBorder="1" applyAlignment="1">
      <alignment vertical="center"/>
    </xf>
    <xf numFmtId="0" fontId="5" fillId="0" borderId="1" xfId="0" applyFont="1" applyBorder="1" applyAlignment="1">
      <alignment horizontal="center" vertical="center" wrapText="1"/>
    </xf>
    <xf numFmtId="173" fontId="46" fillId="0" borderId="1" xfId="10" applyNumberFormat="1" applyFont="1" applyFill="1" applyBorder="1" applyAlignment="1" applyProtection="1">
      <alignment horizontal="center" vertical="center" wrapText="1"/>
      <protection locked="0"/>
    </xf>
    <xf numFmtId="17" fontId="52" fillId="0" borderId="0" xfId="0" applyNumberFormat="1" applyFont="1" applyFill="1" applyBorder="1" applyAlignment="1">
      <alignment vertical="center"/>
    </xf>
    <xf numFmtId="0" fontId="37" fillId="0" borderId="0" xfId="0" applyFont="1" applyFill="1" applyBorder="1" applyAlignment="1">
      <alignment horizontal="center" vertical="center" wrapText="1"/>
    </xf>
    <xf numFmtId="0" fontId="5" fillId="0" borderId="29" xfId="0" applyFont="1" applyBorder="1" applyAlignment="1">
      <alignment vertical="center"/>
    </xf>
    <xf numFmtId="0" fontId="25" fillId="0" borderId="35" xfId="0" applyFont="1" applyFill="1" applyBorder="1" applyAlignment="1" applyProtection="1">
      <alignment horizontal="center" vertical="center" wrapText="1"/>
    </xf>
    <xf numFmtId="0" fontId="25" fillId="0" borderId="36" xfId="0" applyFont="1" applyFill="1" applyBorder="1" applyAlignment="1" applyProtection="1">
      <alignment horizontal="center" vertical="center" wrapText="1"/>
    </xf>
    <xf numFmtId="0" fontId="25" fillId="0" borderId="37" xfId="0" applyFont="1" applyFill="1" applyBorder="1" applyAlignment="1" applyProtection="1">
      <alignment horizontal="center" vertical="center" wrapText="1"/>
    </xf>
    <xf numFmtId="0" fontId="5" fillId="0" borderId="2" xfId="0" applyFont="1" applyBorder="1" applyAlignment="1">
      <alignment vertical="center"/>
    </xf>
    <xf numFmtId="0" fontId="5" fillId="0" borderId="31" xfId="0" applyFont="1" applyBorder="1" applyAlignment="1">
      <alignment vertical="center"/>
    </xf>
    <xf numFmtId="0" fontId="28" fillId="4" borderId="39" xfId="0" applyFont="1" applyFill="1" applyBorder="1" applyAlignment="1">
      <alignment horizontal="center" vertical="center" wrapText="1"/>
    </xf>
    <xf numFmtId="0" fontId="5" fillId="0" borderId="38" xfId="0" applyFont="1" applyBorder="1" applyAlignment="1">
      <alignment horizontal="center" vertical="center"/>
    </xf>
    <xf numFmtId="42" fontId="25" fillId="0" borderId="39" xfId="8" applyFont="1" applyFill="1" applyBorder="1" applyAlignment="1">
      <alignment horizontal="center" vertical="center" wrapText="1"/>
    </xf>
    <xf numFmtId="0" fontId="5" fillId="0" borderId="2" xfId="0" applyFont="1" applyBorder="1" applyAlignment="1">
      <alignment horizontal="center" vertical="center"/>
    </xf>
    <xf numFmtId="42" fontId="25" fillId="0" borderId="31" xfId="8" applyFont="1" applyFill="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42" fontId="25" fillId="0" borderId="39" xfId="0" applyNumberFormat="1" applyFont="1" applyFill="1" applyBorder="1" applyAlignment="1">
      <alignment vertical="center"/>
    </xf>
    <xf numFmtId="0" fontId="25" fillId="0" borderId="2" xfId="0" applyFont="1" applyBorder="1" applyAlignment="1">
      <alignment horizontal="left" vertical="center"/>
    </xf>
    <xf numFmtId="42" fontId="25" fillId="0" borderId="31" xfId="0" applyNumberFormat="1" applyFont="1" applyFill="1" applyBorder="1" applyAlignment="1">
      <alignment vertical="center"/>
    </xf>
    <xf numFmtId="0" fontId="25" fillId="0" borderId="2" xfId="0" applyFont="1" applyFill="1" applyBorder="1" applyAlignment="1">
      <alignment vertical="center"/>
    </xf>
    <xf numFmtId="0" fontId="25" fillId="0" borderId="31" xfId="0" applyFont="1" applyFill="1" applyBorder="1" applyAlignment="1">
      <alignment vertical="center"/>
    </xf>
    <xf numFmtId="0" fontId="25" fillId="0" borderId="42" xfId="0" applyFont="1" applyBorder="1" applyAlignment="1">
      <alignment horizontal="left" vertical="center"/>
    </xf>
    <xf numFmtId="42" fontId="25" fillId="0" borderId="43" xfId="8" applyFont="1" applyFill="1" applyBorder="1" applyAlignment="1">
      <alignment horizontal="center" vertical="center" wrapText="1"/>
    </xf>
    <xf numFmtId="0" fontId="0" fillId="0" borderId="38" xfId="0" applyFill="1" applyBorder="1" applyAlignment="1">
      <alignment horizontal="center" vertical="center"/>
    </xf>
    <xf numFmtId="0" fontId="5" fillId="0" borderId="38" xfId="0" applyFont="1" applyFill="1" applyBorder="1" applyAlignment="1">
      <alignment horizontal="center" vertical="center"/>
    </xf>
    <xf numFmtId="0" fontId="5" fillId="0" borderId="2" xfId="0" applyFont="1" applyFill="1" applyBorder="1" applyAlignment="1">
      <alignment horizontal="center" vertical="center"/>
    </xf>
    <xf numFmtId="0" fontId="26" fillId="0" borderId="38" xfId="0" applyFont="1" applyBorder="1" applyAlignment="1">
      <alignment horizontal="center" vertical="center"/>
    </xf>
    <xf numFmtId="49" fontId="25" fillId="0" borderId="2" xfId="6" applyNumberFormat="1" applyFont="1" applyFill="1" applyBorder="1" applyAlignment="1">
      <alignment vertical="center"/>
    </xf>
    <xf numFmtId="41" fontId="29" fillId="0" borderId="31" xfId="6" applyFont="1" applyFill="1" applyBorder="1" applyAlignment="1">
      <alignment vertical="center" wrapText="1"/>
    </xf>
    <xf numFmtId="0" fontId="16" fillId="0" borderId="0" xfId="0" applyFont="1" applyBorder="1" applyAlignment="1">
      <alignment vertical="center"/>
    </xf>
    <xf numFmtId="0" fontId="16" fillId="0" borderId="0" xfId="0" applyFont="1" applyBorder="1" applyAlignment="1">
      <alignment horizontal="center" vertical="center"/>
    </xf>
    <xf numFmtId="0" fontId="16" fillId="0" borderId="31" xfId="0" applyFont="1" applyBorder="1" applyAlignment="1">
      <alignment vertical="center"/>
    </xf>
    <xf numFmtId="0" fontId="16" fillId="0" borderId="2" xfId="0" applyFont="1" applyBorder="1" applyAlignment="1">
      <alignment vertical="center"/>
    </xf>
    <xf numFmtId="0" fontId="5" fillId="0" borderId="32" xfId="0" applyFont="1" applyBorder="1" applyAlignment="1">
      <alignment vertical="center"/>
    </xf>
    <xf numFmtId="0" fontId="5" fillId="0" borderId="28" xfId="0" applyFont="1" applyBorder="1" applyAlignment="1">
      <alignment vertical="center"/>
    </xf>
    <xf numFmtId="0" fontId="5" fillId="0" borderId="28" xfId="0" applyFont="1" applyBorder="1" applyAlignment="1">
      <alignment horizontal="center" vertical="center"/>
    </xf>
    <xf numFmtId="0" fontId="5" fillId="0" borderId="33" xfId="0" applyFont="1" applyBorder="1" applyAlignment="1">
      <alignment vertical="center"/>
    </xf>
    <xf numFmtId="41" fontId="25" fillId="0" borderId="30" xfId="6" applyFont="1" applyFill="1" applyBorder="1" applyAlignment="1">
      <alignment vertical="center"/>
    </xf>
    <xf numFmtId="41" fontId="25" fillId="0" borderId="31" xfId="6" applyFont="1" applyFill="1" applyBorder="1" applyAlignment="1">
      <alignment vertical="center"/>
    </xf>
    <xf numFmtId="41" fontId="25" fillId="0" borderId="28" xfId="6" applyFont="1" applyFill="1" applyBorder="1" applyAlignment="1">
      <alignment vertical="center"/>
    </xf>
    <xf numFmtId="41" fontId="25" fillId="0" borderId="33" xfId="6" applyFont="1" applyFill="1" applyBorder="1" applyAlignment="1">
      <alignment vertical="center"/>
    </xf>
    <xf numFmtId="0" fontId="27" fillId="0" borderId="44" xfId="0" applyFont="1" applyFill="1" applyBorder="1" applyAlignment="1" applyProtection="1">
      <alignment vertical="center" wrapText="1"/>
    </xf>
    <xf numFmtId="0" fontId="27" fillId="0" borderId="45" xfId="0" applyFont="1" applyFill="1" applyBorder="1" applyAlignment="1" applyProtection="1">
      <alignment vertical="center" wrapText="1"/>
    </xf>
    <xf numFmtId="0" fontId="27" fillId="0" borderId="46" xfId="0" applyFont="1" applyFill="1" applyBorder="1" applyAlignment="1" applyProtection="1">
      <alignment vertical="center" wrapText="1"/>
    </xf>
    <xf numFmtId="49" fontId="51" fillId="0" borderId="0" xfId="6" applyNumberFormat="1" applyFont="1" applyFill="1" applyBorder="1" applyAlignment="1">
      <alignment horizontal="left" vertical="top" wrapText="1"/>
    </xf>
    <xf numFmtId="41" fontId="37" fillId="4" borderId="7" xfId="6" applyFont="1" applyFill="1" applyBorder="1" applyAlignment="1">
      <alignment horizontal="center" vertical="center" wrapText="1"/>
    </xf>
    <xf numFmtId="41" fontId="37" fillId="4" borderId="1" xfId="6" applyFont="1" applyFill="1" applyBorder="1" applyAlignment="1">
      <alignment horizontal="center" vertical="center" wrapText="1"/>
    </xf>
    <xf numFmtId="0" fontId="32" fillId="13" borderId="7" xfId="0" applyFont="1" applyFill="1" applyBorder="1" applyAlignment="1">
      <alignment horizontal="center" vertical="center" wrapText="1"/>
    </xf>
    <xf numFmtId="0" fontId="32" fillId="14" borderId="7" xfId="0" applyFont="1" applyFill="1" applyBorder="1" applyAlignment="1">
      <alignment horizontal="center" vertical="center" wrapText="1"/>
    </xf>
    <xf numFmtId="0" fontId="22" fillId="0" borderId="21"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32" fillId="4" borderId="25" xfId="0" applyFont="1" applyFill="1" applyBorder="1" applyAlignment="1">
      <alignment horizontal="center" vertical="center"/>
    </xf>
    <xf numFmtId="0" fontId="32" fillId="4" borderId="24" xfId="0" applyFont="1" applyFill="1" applyBorder="1" applyAlignment="1">
      <alignment horizontal="center" vertical="center"/>
    </xf>
    <xf numFmtId="0" fontId="32" fillId="4" borderId="19" xfId="0" applyFont="1" applyFill="1" applyBorder="1" applyAlignment="1">
      <alignment horizontal="center" vertical="center"/>
    </xf>
    <xf numFmtId="0" fontId="32" fillId="4" borderId="20" xfId="0" applyFont="1" applyFill="1" applyBorder="1" applyAlignment="1">
      <alignment horizontal="center" vertical="center"/>
    </xf>
    <xf numFmtId="0" fontId="37" fillId="4" borderId="7" xfId="0" applyFont="1" applyFill="1" applyBorder="1" applyAlignment="1">
      <alignment horizontal="center" vertical="center" wrapText="1"/>
    </xf>
    <xf numFmtId="0" fontId="37" fillId="4" borderId="1"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15" fillId="0" borderId="13" xfId="0" applyFont="1" applyFill="1" applyBorder="1" applyAlignment="1">
      <alignment horizontal="center"/>
    </xf>
    <xf numFmtId="0" fontId="15" fillId="0" borderId="14"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0" xfId="0" applyFont="1" applyFill="1" applyBorder="1" applyAlignment="1">
      <alignment horizontal="center"/>
    </xf>
    <xf numFmtId="0" fontId="35" fillId="0" borderId="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20" fillId="0" borderId="16" xfId="0" applyFont="1" applyFill="1" applyBorder="1" applyAlignment="1">
      <alignment horizontal="center"/>
    </xf>
    <xf numFmtId="0" fontId="20" fillId="0" borderId="17" xfId="0" applyFont="1" applyFill="1" applyBorder="1" applyAlignment="1">
      <alignment horizontal="center"/>
    </xf>
    <xf numFmtId="0" fontId="38" fillId="0" borderId="16" xfId="0" applyFont="1" applyFill="1" applyBorder="1" applyAlignment="1">
      <alignment horizontal="center" vertical="center" wrapText="1"/>
    </xf>
    <xf numFmtId="0" fontId="38" fillId="0" borderId="17"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25" fillId="4" borderId="23" xfId="0" applyFont="1" applyFill="1" applyBorder="1" applyAlignment="1">
      <alignment horizontal="center" vertical="center" wrapText="1"/>
    </xf>
    <xf numFmtId="0" fontId="25" fillId="4" borderId="7" xfId="0" applyFont="1" applyFill="1" applyBorder="1" applyAlignment="1">
      <alignment horizontal="center" vertical="center" wrapText="1"/>
    </xf>
    <xf numFmtId="41" fontId="25" fillId="4" borderId="1" xfId="6"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39" xfId="0" applyFont="1" applyFill="1" applyBorder="1" applyAlignment="1">
      <alignment horizontal="center" vertical="center" wrapText="1"/>
    </xf>
    <xf numFmtId="0" fontId="25" fillId="4" borderId="40" xfId="0" applyFont="1" applyFill="1" applyBorder="1" applyAlignment="1">
      <alignment horizontal="center" vertical="center" wrapText="1"/>
    </xf>
    <xf numFmtId="0" fontId="25" fillId="4" borderId="38" xfId="0" applyFont="1" applyFill="1" applyBorder="1" applyAlignment="1">
      <alignment horizontal="center" vertical="center" wrapText="1"/>
    </xf>
    <xf numFmtId="41" fontId="5" fillId="0" borderId="27" xfId="6" applyFont="1" applyFill="1" applyBorder="1" applyAlignment="1">
      <alignment horizontal="center" vertical="center"/>
    </xf>
    <xf numFmtId="41" fontId="5" fillId="0" borderId="2" xfId="6" applyFont="1" applyFill="1" applyBorder="1" applyAlignment="1">
      <alignment horizontal="center" vertical="center"/>
    </xf>
    <xf numFmtId="41" fontId="5" fillId="0" borderId="32" xfId="6" applyFont="1" applyFill="1" applyBorder="1" applyAlignment="1">
      <alignment horizontal="center" vertical="center"/>
    </xf>
    <xf numFmtId="41" fontId="25" fillId="0" borderId="27" xfId="6" applyFont="1" applyFill="1" applyBorder="1" applyAlignment="1">
      <alignment horizontal="center" vertical="center"/>
    </xf>
    <xf numFmtId="41" fontId="25" fillId="0" borderId="29" xfId="6" applyFont="1" applyFill="1" applyBorder="1" applyAlignment="1">
      <alignment horizontal="center" vertical="center"/>
    </xf>
    <xf numFmtId="41" fontId="25" fillId="0" borderId="30" xfId="6" applyFont="1" applyFill="1" applyBorder="1" applyAlignment="1">
      <alignment horizontal="center" vertical="center"/>
    </xf>
    <xf numFmtId="41" fontId="25" fillId="0" borderId="2" xfId="6" applyFont="1" applyFill="1" applyBorder="1" applyAlignment="1">
      <alignment horizontal="center" vertical="center"/>
    </xf>
    <xf numFmtId="41" fontId="25" fillId="0" borderId="0" xfId="6" applyFont="1" applyFill="1" applyBorder="1" applyAlignment="1">
      <alignment horizontal="center" vertical="center"/>
    </xf>
    <xf numFmtId="41" fontId="25" fillId="0" borderId="31" xfId="6" applyFont="1" applyFill="1" applyBorder="1" applyAlignment="1">
      <alignment horizontal="center" vertical="center"/>
    </xf>
    <xf numFmtId="41" fontId="25" fillId="0" borderId="32" xfId="6" applyFont="1" applyFill="1" applyBorder="1" applyAlignment="1">
      <alignment horizontal="center" vertical="center"/>
    </xf>
    <xf numFmtId="41" fontId="25" fillId="0" borderId="28" xfId="6" applyFont="1" applyFill="1" applyBorder="1" applyAlignment="1">
      <alignment horizontal="center" vertical="center"/>
    </xf>
    <xf numFmtId="41" fontId="25" fillId="0" borderId="33" xfId="6" applyFont="1" applyFill="1" applyBorder="1" applyAlignment="1">
      <alignment horizontal="center" vertical="center"/>
    </xf>
    <xf numFmtId="0" fontId="25" fillId="0" borderId="38" xfId="6" quotePrefix="1" applyNumberFormat="1" applyFont="1" applyFill="1" applyBorder="1" applyAlignment="1">
      <alignment horizontal="center" vertical="center" wrapText="1"/>
    </xf>
    <xf numFmtId="0" fontId="25" fillId="0" borderId="1" xfId="6" quotePrefix="1" applyNumberFormat="1" applyFont="1" applyFill="1" applyBorder="1" applyAlignment="1">
      <alignment horizontal="center" vertical="center" wrapText="1"/>
    </xf>
    <xf numFmtId="0" fontId="25" fillId="0" borderId="39" xfId="6" quotePrefix="1" applyNumberFormat="1" applyFont="1" applyFill="1" applyBorder="1" applyAlignment="1">
      <alignment horizontal="center" vertical="center" wrapText="1"/>
    </xf>
    <xf numFmtId="0" fontId="5" fillId="0" borderId="2" xfId="0" applyFont="1" applyBorder="1" applyAlignment="1">
      <alignment horizontal="center" vertical="center"/>
    </xf>
    <xf numFmtId="0" fontId="5" fillId="0" borderId="0" xfId="0" applyFont="1" applyBorder="1" applyAlignment="1">
      <alignment horizontal="center" vertical="center"/>
    </xf>
    <xf numFmtId="0" fontId="5" fillId="0" borderId="31" xfId="0" applyFont="1" applyBorder="1" applyAlignment="1">
      <alignment horizontal="center" vertical="center"/>
    </xf>
    <xf numFmtId="0" fontId="25" fillId="4" borderId="38"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39" xfId="0" applyFont="1" applyFill="1" applyBorder="1" applyAlignment="1">
      <alignment horizontal="center" vertical="center"/>
    </xf>
    <xf numFmtId="41" fontId="25" fillId="0" borderId="17" xfId="6" applyFont="1" applyFill="1" applyBorder="1" applyAlignment="1">
      <alignment horizontal="center" vertical="center"/>
    </xf>
    <xf numFmtId="41" fontId="25" fillId="0" borderId="18" xfId="6" applyFont="1" applyFill="1" applyBorder="1" applyAlignment="1">
      <alignment horizontal="center" vertical="center"/>
    </xf>
    <xf numFmtId="0" fontId="26" fillId="0" borderId="2" xfId="0" applyFont="1" applyBorder="1" applyAlignment="1">
      <alignment horizontal="justify" vertical="center" wrapText="1"/>
    </xf>
    <xf numFmtId="0" fontId="26" fillId="0" borderId="0" xfId="0" applyFont="1" applyBorder="1" applyAlignment="1">
      <alignment horizontal="justify" vertical="center"/>
    </xf>
    <xf numFmtId="0" fontId="26" fillId="0" borderId="31" xfId="0" applyFont="1" applyBorder="1" applyAlignment="1">
      <alignment horizontal="justify" vertical="center"/>
    </xf>
    <xf numFmtId="0" fontId="26" fillId="0" borderId="2" xfId="0" applyFont="1" applyBorder="1" applyAlignment="1">
      <alignment horizontal="justify" vertical="center"/>
    </xf>
    <xf numFmtId="0" fontId="25" fillId="0" borderId="41" xfId="0" applyFont="1" applyBorder="1" applyAlignment="1">
      <alignment horizontal="left" vertical="center"/>
    </xf>
    <xf numFmtId="0" fontId="25" fillId="0" borderId="6" xfId="0" applyFont="1" applyBorder="1" applyAlignment="1">
      <alignment horizontal="left" vertical="center"/>
    </xf>
    <xf numFmtId="0" fontId="25" fillId="0" borderId="22" xfId="0" applyFont="1" applyBorder="1" applyAlignment="1">
      <alignment horizontal="left" vertical="center"/>
    </xf>
    <xf numFmtId="0" fontId="25" fillId="0" borderId="38" xfId="0" applyFont="1" applyBorder="1" applyAlignment="1">
      <alignment horizontal="left" vertical="center"/>
    </xf>
    <xf numFmtId="0" fontId="25" fillId="0" borderId="1" xfId="0" applyFont="1" applyBorder="1" applyAlignment="1">
      <alignment horizontal="left" vertical="center"/>
    </xf>
    <xf numFmtId="0" fontId="25" fillId="4" borderId="40" xfId="0" applyFont="1" applyFill="1" applyBorder="1" applyAlignment="1">
      <alignment horizontal="center" vertical="center"/>
    </xf>
    <xf numFmtId="0" fontId="25" fillId="4" borderId="7" xfId="0" applyFont="1" applyFill="1" applyBorder="1" applyAlignment="1">
      <alignment horizontal="center" vertical="center"/>
    </xf>
    <xf numFmtId="0" fontId="25" fillId="4" borderId="43" xfId="0" applyFont="1" applyFill="1" applyBorder="1" applyAlignment="1">
      <alignment horizontal="center" vertical="center"/>
    </xf>
    <xf numFmtId="0" fontId="25" fillId="4" borderId="16" xfId="0" applyFont="1" applyFill="1" applyBorder="1" applyAlignment="1">
      <alignment horizontal="center" vertical="center"/>
    </xf>
    <xf numFmtId="0" fontId="25" fillId="4" borderId="17" xfId="0" applyFont="1" applyFill="1" applyBorder="1" applyAlignment="1">
      <alignment horizontal="center" vertical="center"/>
    </xf>
    <xf numFmtId="0" fontId="25" fillId="4" borderId="18" xfId="0" applyFont="1" applyFill="1" applyBorder="1" applyAlignment="1">
      <alignment horizontal="center" vertical="center"/>
    </xf>
    <xf numFmtId="44" fontId="28" fillId="4" borderId="1" xfId="10" applyFont="1" applyFill="1" applyBorder="1" applyAlignment="1">
      <alignment horizontal="center" vertical="center" wrapText="1"/>
    </xf>
  </cellXfs>
  <cellStyles count="60">
    <cellStyle name="6_x0019_¾I?À@%¡h¼ï©À@Ã´üµ¥Þ¾@_x0008_Uy_x0012_ÕÁ@·\È?+Á@Íòw#…»ô@_x000a_MS51500050" xfId="1"/>
    <cellStyle name="6_x0019_¾I?À@%¡h¼ï©À@Ã´üµ¥Þ¾@_x0008_Uy_x0012_ÕÁ@·\È?+Á@Íòw#…»ô@_x000a_MS51500050 2" xfId="2"/>
    <cellStyle name="6_x0019_¾I?À@%¡h¼ï©À@Ã´üµ¥Þ¾@_x0008_Uy_x0012_ÕÁ@·\È?+Á@Íòw#…»ô@_x000a_MS51500050 3" xfId="3"/>
    <cellStyle name="6_x0019_¾I?À@%¡h¼ï©À@Ã´üµ¥Þ¾@_x0008_Uy_x0012_ÕÁ@·\È?+Á@Íòw#…»ô@_x000a_MS51500050 4" xfId="4"/>
    <cellStyle name="BodyStyle" xfId="39"/>
    <cellStyle name="BodyStyleBold" xfId="40"/>
    <cellStyle name="BodyStyleBoldRight" xfId="41"/>
    <cellStyle name="BodyStyleWithBorder" xfId="47"/>
    <cellStyle name="BorderThinBlack" xfId="51"/>
    <cellStyle name="Comma" xfId="31"/>
    <cellStyle name="Comma [0]" xfId="32"/>
    <cellStyle name="Comma [0] 2" xfId="55"/>
    <cellStyle name="Comma 2" xfId="54"/>
    <cellStyle name="Currency" xfId="25"/>
    <cellStyle name="Currency [0]" xfId="30"/>
    <cellStyle name="Currency 2" xfId="29"/>
    <cellStyle name="DateStyle" xfId="43"/>
    <cellStyle name="DateTimeStyle" xfId="44"/>
    <cellStyle name="Decimal" xfId="46"/>
    <cellStyle name="DecimalWithBorder" xfId="50"/>
    <cellStyle name="EuroCurrency" xfId="42"/>
    <cellStyle name="EuroCurrencyWithBorder" xfId="48"/>
    <cellStyle name="Excel Built-in Normal" xfId="5"/>
    <cellStyle name="Excel Built-in Normal 2" xfId="52"/>
    <cellStyle name="HeaderStyle" xfId="7"/>
    <cellStyle name="HeaderStyle 2" xfId="56"/>
    <cellStyle name="HeaderSubTop" xfId="37"/>
    <cellStyle name="HeaderSubTopNoBold" xfId="38"/>
    <cellStyle name="HeaderTopBuyer" xfId="34"/>
    <cellStyle name="HeaderTopStyle" xfId="35"/>
    <cellStyle name="HeaderTopStyleAlignRight" xfId="36"/>
    <cellStyle name="IsSelectedStyle" xfId="53"/>
    <cellStyle name="MainTitle" xfId="33"/>
    <cellStyle name="Millares" xfId="9" builtinId="3"/>
    <cellStyle name="Millares [0]" xfId="6" builtinId="6"/>
    <cellStyle name="Millares [0] 2" xfId="19"/>
    <cellStyle name="Millares [0] 3" xfId="24"/>
    <cellStyle name="Millares [0] 4" xfId="27"/>
    <cellStyle name="Millares 2" xfId="17"/>
    <cellStyle name="Millares 3" xfId="59"/>
    <cellStyle name="Millares 5" xfId="22"/>
    <cellStyle name="Moneda" xfId="10" builtinId="4"/>
    <cellStyle name="Moneda [0]" xfId="8" builtinId="7"/>
    <cellStyle name="Moneda [0] 2" xfId="18"/>
    <cellStyle name="Moneda 2" xfId="13"/>
    <cellStyle name="Moneda 3" xfId="15"/>
    <cellStyle name="Normal" xfId="0" builtinId="0"/>
    <cellStyle name="Normal 2" xfId="14"/>
    <cellStyle name="Normal 2 2" xfId="57"/>
    <cellStyle name="Normal 3" xfId="11"/>
    <cellStyle name="Normal 3 2" xfId="58"/>
    <cellStyle name="Normal 4" xfId="20"/>
    <cellStyle name="Normal 4 2" xfId="21"/>
    <cellStyle name="Normal 5" xfId="26"/>
    <cellStyle name="Numeric" xfId="45"/>
    <cellStyle name="NumericWithBorder" xfId="49"/>
    <cellStyle name="Percent" xfId="28"/>
    <cellStyle name="Porcentaje" xfId="12" builtinId="5"/>
    <cellStyle name="Porcentaje 2" xfId="16"/>
    <cellStyle name="Porcentaje 3" xfId="23"/>
  </cellStyles>
  <dxfs count="664">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51955</xdr:colOff>
      <xdr:row>3</xdr:row>
      <xdr:rowOff>69664</xdr:rowOff>
    </xdr:to>
    <xdr:pic>
      <xdr:nvPicPr>
        <xdr:cNvPr id="5" name="Imagen 4">
          <a:extLst>
            <a:ext uri="{FF2B5EF4-FFF2-40B4-BE49-F238E27FC236}">
              <a16:creationId xmlns:a16="http://schemas.microsoft.com/office/drawing/2014/main" id="{0C105C27-C019-4854-8FD3-F394FA376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554682" cy="1108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53</xdr:col>
      <xdr:colOff>10584</xdr:colOff>
      <xdr:row>0</xdr:row>
      <xdr:rowOff>95250</xdr:rowOff>
    </xdr:from>
    <xdr:to>
      <xdr:col>54</xdr:col>
      <xdr:colOff>0</xdr:colOff>
      <xdr:row>3</xdr:row>
      <xdr:rowOff>0</xdr:rowOff>
    </xdr:to>
    <xdr:pic>
      <xdr:nvPicPr>
        <xdr:cNvPr id="6" name="Imagen 1">
          <a:extLst>
            <a:ext uri="{FF2B5EF4-FFF2-40B4-BE49-F238E27FC236}">
              <a16:creationId xmlns:a16="http://schemas.microsoft.com/office/drawing/2014/main" id="{2DF89ABA-C570-4137-A12D-F3D0C97F40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5079134" y="95250"/>
          <a:ext cx="1380066"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10585</xdr:colOff>
      <xdr:row>0</xdr:row>
      <xdr:rowOff>95251</xdr:rowOff>
    </xdr:from>
    <xdr:to>
      <xdr:col>11</xdr:col>
      <xdr:colOff>1284433</xdr:colOff>
      <xdr:row>2</xdr:row>
      <xdr:rowOff>436410</xdr:rowOff>
    </xdr:to>
    <xdr:pic>
      <xdr:nvPicPr>
        <xdr:cNvPr id="4" name="Imagen 1">
          <a:extLst>
            <a:ext uri="{FF2B5EF4-FFF2-40B4-BE49-F238E27FC236}">
              <a16:creationId xmlns:a16="http://schemas.microsoft.com/office/drawing/2014/main" id="{2BA06C32-D535-4964-BA82-3208C65BB5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296" t="22961" r="48727" b="31419"/>
        <a:stretch>
          <a:fillRect/>
        </a:stretch>
      </xdr:blipFill>
      <xdr:spPr bwMode="auto">
        <a:xfrm>
          <a:off x="17198880" y="95251"/>
          <a:ext cx="1273848" cy="10483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176893</xdr:rowOff>
    </xdr:from>
    <xdr:to>
      <xdr:col>2</xdr:col>
      <xdr:colOff>1788082</xdr:colOff>
      <xdr:row>2</xdr:row>
      <xdr:rowOff>204108</xdr:rowOff>
    </xdr:to>
    <xdr:pic>
      <xdr:nvPicPr>
        <xdr:cNvPr id="6" name="Imagen 5">
          <a:extLst>
            <a:ext uri="{FF2B5EF4-FFF2-40B4-BE49-F238E27FC236}">
              <a16:creationId xmlns:a16="http://schemas.microsoft.com/office/drawing/2014/main" id="{4C553104-2FBF-4BEF-B8C8-13D7C536FE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76893"/>
          <a:ext cx="3366511" cy="734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OSTOS\EVALUACIONES%20ECONOMICAS\EVALUACIONES%20POR%20ENTREGAR\IC-621-2020%20Medicoquirurgico\EVALUACIONES\3.%20Informe%20detallado%20IC-62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écnico No.1"/>
      <sheetName val="Sin soportes para evaluar"/>
      <sheetName val="Consolidado"/>
    </sheetNames>
    <sheetDataSet>
      <sheetData sheetId="0" refreshError="1">
        <row r="4">
          <cell r="A4">
            <v>1</v>
          </cell>
          <cell r="B4" t="str">
            <v>DM536</v>
          </cell>
          <cell r="C4" t="str">
            <v>GUANTE DE EXAMEN EN LATEX TALLA X-SMALL</v>
          </cell>
          <cell r="D4">
            <v>0</v>
          </cell>
          <cell r="E4" t="str">
            <v>Cumple</v>
          </cell>
          <cell r="F4" t="str">
            <v>Cumple</v>
          </cell>
          <cell r="G4">
            <v>0</v>
          </cell>
          <cell r="H4">
            <v>0</v>
          </cell>
          <cell r="I4">
            <v>0</v>
          </cell>
          <cell r="J4">
            <v>0</v>
          </cell>
          <cell r="K4" t="str">
            <v>No cumple</v>
          </cell>
          <cell r="L4">
            <v>0</v>
          </cell>
          <cell r="M4">
            <v>0</v>
          </cell>
          <cell r="N4">
            <v>0</v>
          </cell>
          <cell r="O4">
            <v>0</v>
          </cell>
          <cell r="P4">
            <v>0</v>
          </cell>
        </row>
        <row r="5">
          <cell r="A5">
            <v>2</v>
          </cell>
          <cell r="B5" t="str">
            <v>DM526</v>
          </cell>
          <cell r="C5" t="str">
            <v>GUANTE CIRUGIA No 6.5 ESTERIL SIN TALCO</v>
          </cell>
          <cell r="D5">
            <v>0</v>
          </cell>
          <cell r="E5" t="str">
            <v>Cumple</v>
          </cell>
          <cell r="F5" t="str">
            <v>Cumple</v>
          </cell>
          <cell r="G5">
            <v>0</v>
          </cell>
          <cell r="H5">
            <v>0</v>
          </cell>
          <cell r="I5">
            <v>0</v>
          </cell>
          <cell r="J5" t="str">
            <v>Cumple</v>
          </cell>
          <cell r="K5" t="str">
            <v>No cumple</v>
          </cell>
          <cell r="L5" t="str">
            <v>No cumple</v>
          </cell>
          <cell r="M5" t="str">
            <v>Cumple</v>
          </cell>
          <cell r="N5">
            <v>0</v>
          </cell>
          <cell r="O5">
            <v>0</v>
          </cell>
          <cell r="P5">
            <v>0</v>
          </cell>
        </row>
        <row r="6">
          <cell r="A6">
            <v>3</v>
          </cell>
          <cell r="B6" t="str">
            <v>DM528</v>
          </cell>
          <cell r="C6" t="str">
            <v>GUANTE CIRUGIA No 7.0 ESTERIL SIN TALCO</v>
          </cell>
          <cell r="D6">
            <v>0</v>
          </cell>
          <cell r="E6" t="str">
            <v>Cumple</v>
          </cell>
          <cell r="F6" t="str">
            <v>Cumple</v>
          </cell>
          <cell r="G6">
            <v>0</v>
          </cell>
          <cell r="H6">
            <v>0</v>
          </cell>
          <cell r="I6">
            <v>0</v>
          </cell>
          <cell r="J6" t="str">
            <v>Cumple</v>
          </cell>
          <cell r="K6" t="str">
            <v>No cumple</v>
          </cell>
          <cell r="L6" t="str">
            <v>No cumple</v>
          </cell>
          <cell r="M6" t="str">
            <v>Cumple</v>
          </cell>
          <cell r="N6">
            <v>0</v>
          </cell>
          <cell r="O6">
            <v>0</v>
          </cell>
          <cell r="P6">
            <v>0</v>
          </cell>
        </row>
        <row r="7">
          <cell r="A7">
            <v>4</v>
          </cell>
          <cell r="B7" t="str">
            <v>DM530</v>
          </cell>
          <cell r="C7" t="str">
            <v>GUANTE CIRUGIA No 7.5 ESTERIL SIN TALCO</v>
          </cell>
          <cell r="D7">
            <v>0</v>
          </cell>
          <cell r="E7" t="str">
            <v>Cumple</v>
          </cell>
          <cell r="F7" t="str">
            <v>Cumple</v>
          </cell>
          <cell r="G7">
            <v>0</v>
          </cell>
          <cell r="H7">
            <v>0</v>
          </cell>
          <cell r="I7">
            <v>0</v>
          </cell>
          <cell r="J7" t="str">
            <v>Cumple</v>
          </cell>
          <cell r="K7" t="str">
            <v>No cumple</v>
          </cell>
          <cell r="L7" t="str">
            <v>No cumple</v>
          </cell>
          <cell r="M7" t="str">
            <v>Cumple</v>
          </cell>
          <cell r="N7">
            <v>0</v>
          </cell>
          <cell r="O7">
            <v>0</v>
          </cell>
          <cell r="P7">
            <v>0</v>
          </cell>
        </row>
        <row r="8">
          <cell r="A8">
            <v>5</v>
          </cell>
          <cell r="B8" t="str">
            <v>DM532</v>
          </cell>
          <cell r="C8" t="str">
            <v>GUANTE CIRUGIA No 8.0 ESTERIL SIN TALCO</v>
          </cell>
          <cell r="D8">
            <v>0</v>
          </cell>
          <cell r="E8" t="str">
            <v>Cumple</v>
          </cell>
          <cell r="F8" t="str">
            <v>Cumple</v>
          </cell>
          <cell r="G8">
            <v>0</v>
          </cell>
          <cell r="H8">
            <v>0</v>
          </cell>
          <cell r="I8">
            <v>0</v>
          </cell>
          <cell r="J8" t="str">
            <v>Cumple</v>
          </cell>
          <cell r="K8" t="str">
            <v>No cumple</v>
          </cell>
          <cell r="L8" t="str">
            <v>No cumple</v>
          </cell>
          <cell r="M8" t="str">
            <v>Cumple</v>
          </cell>
          <cell r="N8">
            <v>0</v>
          </cell>
          <cell r="O8">
            <v>0</v>
          </cell>
          <cell r="P8">
            <v>0</v>
          </cell>
        </row>
        <row r="9">
          <cell r="A9">
            <v>6</v>
          </cell>
          <cell r="B9" t="str">
            <v>DM153</v>
          </cell>
          <cell r="C9" t="str">
            <v>BARRERA LISA PROTECTORA PARA FISTULAS - OSTOMIAS 20X20</v>
          </cell>
          <cell r="D9">
            <v>0</v>
          </cell>
          <cell r="E9">
            <v>0</v>
          </cell>
          <cell r="F9" t="str">
            <v>Cumple</v>
          </cell>
          <cell r="G9">
            <v>0</v>
          </cell>
          <cell r="H9">
            <v>0</v>
          </cell>
          <cell r="I9">
            <v>0</v>
          </cell>
          <cell r="J9">
            <v>0</v>
          </cell>
          <cell r="K9" t="str">
            <v>Cumple</v>
          </cell>
          <cell r="L9">
            <v>0</v>
          </cell>
          <cell r="M9" t="str">
            <v>Cumple</v>
          </cell>
          <cell r="N9">
            <v>0</v>
          </cell>
          <cell r="O9">
            <v>0</v>
          </cell>
          <cell r="P9">
            <v>0</v>
          </cell>
        </row>
        <row r="10">
          <cell r="A10">
            <v>7</v>
          </cell>
          <cell r="B10" t="str">
            <v>DM172</v>
          </cell>
          <cell r="C10" t="str">
            <v>BOLSA DE DRENAJE URINARIO ADULTO CON SISTEMA CERRRADO, SIN PUERTO PARA TOMA DE MUESTRA Y SIN  VALVULA ANTIREFLUJO Y CONECTOR UNIVERSAL</v>
          </cell>
          <cell r="D10">
            <v>0</v>
          </cell>
          <cell r="E10">
            <v>0</v>
          </cell>
          <cell r="F10" t="str">
            <v>Cumple</v>
          </cell>
          <cell r="G10">
            <v>0</v>
          </cell>
          <cell r="H10" t="str">
            <v>Cumple</v>
          </cell>
          <cell r="I10">
            <v>0</v>
          </cell>
          <cell r="J10" t="str">
            <v>Cumple</v>
          </cell>
          <cell r="K10" t="str">
            <v>No cumple</v>
          </cell>
          <cell r="L10">
            <v>0</v>
          </cell>
          <cell r="M10" t="str">
            <v>No cumple</v>
          </cell>
          <cell r="N10">
            <v>0</v>
          </cell>
          <cell r="O10">
            <v>0</v>
          </cell>
          <cell r="P10">
            <v>0</v>
          </cell>
        </row>
        <row r="11">
          <cell r="A11">
            <v>8</v>
          </cell>
          <cell r="B11" t="str">
            <v>DM197</v>
          </cell>
          <cell r="C11" t="str">
            <v>CABESTRILLO BOLSA USO ADULTO</v>
          </cell>
          <cell r="D11">
            <v>0</v>
          </cell>
          <cell r="E11">
            <v>0</v>
          </cell>
          <cell r="F11">
            <v>0</v>
          </cell>
          <cell r="G11" t="str">
            <v>Cumple</v>
          </cell>
          <cell r="H11">
            <v>0</v>
          </cell>
          <cell r="I11">
            <v>0</v>
          </cell>
          <cell r="J11">
            <v>0</v>
          </cell>
          <cell r="K11" t="str">
            <v>Cumple</v>
          </cell>
          <cell r="L11">
            <v>0</v>
          </cell>
          <cell r="M11">
            <v>0</v>
          </cell>
          <cell r="N11">
            <v>0</v>
          </cell>
          <cell r="O11">
            <v>0</v>
          </cell>
          <cell r="P11">
            <v>0</v>
          </cell>
        </row>
        <row r="12">
          <cell r="A12">
            <v>9</v>
          </cell>
          <cell r="B12" t="str">
            <v>DM296</v>
          </cell>
          <cell r="C12" t="str">
            <v>CATETER INTRAVENOSO NO. 14, EN POLIURETANO, , CON DISPOSITIVO DE SEGURIDAD PARA ACCIONAR MANUALMENTE CORTO</v>
          </cell>
          <cell r="D12">
            <v>0</v>
          </cell>
          <cell r="E12">
            <v>0</v>
          </cell>
          <cell r="F12" t="str">
            <v>Cumple</v>
          </cell>
          <cell r="G12" t="str">
            <v>Cumple</v>
          </cell>
          <cell r="H12">
            <v>0</v>
          </cell>
          <cell r="I12">
            <v>0</v>
          </cell>
          <cell r="J12">
            <v>0</v>
          </cell>
          <cell r="K12">
            <v>0</v>
          </cell>
          <cell r="L12">
            <v>0</v>
          </cell>
          <cell r="M12" t="str">
            <v>Cumple</v>
          </cell>
          <cell r="N12">
            <v>0</v>
          </cell>
          <cell r="O12">
            <v>0</v>
          </cell>
          <cell r="P12">
            <v>0</v>
          </cell>
        </row>
        <row r="13">
          <cell r="A13">
            <v>10</v>
          </cell>
          <cell r="B13" t="str">
            <v>DM297</v>
          </cell>
          <cell r="C13" t="str">
            <v>CATETER INTRAVENOSO NO. 16, EN POLIURETANO, , CON DISPOSITIVO DE SEGURIDAD PARA ACCIONAR MANUALMENTE CORTO</v>
          </cell>
          <cell r="D13">
            <v>0</v>
          </cell>
          <cell r="E13">
            <v>0</v>
          </cell>
          <cell r="F13">
            <v>0</v>
          </cell>
          <cell r="G13" t="str">
            <v>Cumple</v>
          </cell>
          <cell r="H13">
            <v>0</v>
          </cell>
          <cell r="I13">
            <v>0</v>
          </cell>
          <cell r="J13">
            <v>0</v>
          </cell>
          <cell r="K13" t="str">
            <v>No cumple</v>
          </cell>
          <cell r="L13">
            <v>0</v>
          </cell>
          <cell r="M13" t="str">
            <v>Cumple</v>
          </cell>
          <cell r="N13">
            <v>0</v>
          </cell>
          <cell r="O13">
            <v>0</v>
          </cell>
          <cell r="P13">
            <v>0</v>
          </cell>
        </row>
        <row r="14">
          <cell r="A14">
            <v>11</v>
          </cell>
          <cell r="B14" t="str">
            <v>DM476</v>
          </cell>
          <cell r="C14" t="str">
            <v>ESPECULO VAGINAL DESECHABLE TALLA  M</v>
          </cell>
          <cell r="D14">
            <v>0</v>
          </cell>
          <cell r="E14">
            <v>0</v>
          </cell>
          <cell r="F14">
            <v>0</v>
          </cell>
          <cell r="G14" t="str">
            <v>Cumple</v>
          </cell>
          <cell r="H14">
            <v>0</v>
          </cell>
          <cell r="I14">
            <v>0</v>
          </cell>
          <cell r="J14">
            <v>0</v>
          </cell>
          <cell r="K14" t="str">
            <v>Cumple</v>
          </cell>
          <cell r="L14">
            <v>0</v>
          </cell>
          <cell r="M14" t="str">
            <v>Cumple</v>
          </cell>
          <cell r="N14">
            <v>0</v>
          </cell>
          <cell r="O14">
            <v>0</v>
          </cell>
          <cell r="P14">
            <v>0</v>
          </cell>
        </row>
        <row r="15">
          <cell r="A15">
            <v>12</v>
          </cell>
          <cell r="B15" t="str">
            <v>DM2191</v>
          </cell>
          <cell r="C15" t="str">
            <v>EXTENSION PARA OXIGENO (MANGUERA LISA PARA OXIGENO DE 213 CM)</v>
          </cell>
          <cell r="D15">
            <v>0</v>
          </cell>
          <cell r="E15">
            <v>0</v>
          </cell>
          <cell r="F15">
            <v>0</v>
          </cell>
          <cell r="G15" t="str">
            <v>Cumple</v>
          </cell>
          <cell r="H15" t="str">
            <v>Cumple</v>
          </cell>
          <cell r="I15">
            <v>0</v>
          </cell>
          <cell r="J15">
            <v>0</v>
          </cell>
          <cell r="K15">
            <v>0</v>
          </cell>
          <cell r="L15">
            <v>0</v>
          </cell>
          <cell r="M15">
            <v>0</v>
          </cell>
          <cell r="N15">
            <v>0</v>
          </cell>
          <cell r="O15">
            <v>0</v>
          </cell>
          <cell r="P15">
            <v>0</v>
          </cell>
        </row>
        <row r="16">
          <cell r="A16">
            <v>13</v>
          </cell>
          <cell r="B16" t="str">
            <v>DM717</v>
          </cell>
          <cell r="C16" t="str">
            <v>MASCARA DE NO REHINALACION CON RESERVORIO PEDIATRICA INCLUYE EXTENSION DE OXIGENO</v>
          </cell>
          <cell r="D16">
            <v>0</v>
          </cell>
          <cell r="E16">
            <v>0</v>
          </cell>
          <cell r="F16">
            <v>0</v>
          </cell>
          <cell r="G16">
            <v>0</v>
          </cell>
          <cell r="H16">
            <v>0</v>
          </cell>
          <cell r="I16">
            <v>0</v>
          </cell>
          <cell r="J16">
            <v>0</v>
          </cell>
          <cell r="K16">
            <v>0</v>
          </cell>
          <cell r="L16">
            <v>0</v>
          </cell>
          <cell r="M16">
            <v>0</v>
          </cell>
          <cell r="N16">
            <v>0</v>
          </cell>
          <cell r="O16">
            <v>0</v>
          </cell>
          <cell r="P16">
            <v>0</v>
          </cell>
        </row>
        <row r="17">
          <cell r="A17">
            <v>14</v>
          </cell>
          <cell r="B17" t="str">
            <v>DM718</v>
          </cell>
          <cell r="C17" t="str">
            <v>MASCARA DE OXIGENO SIMPLE PARA PACIENTE PEDIATRICO CON EXTENSION DE 2- 3 MTS</v>
          </cell>
          <cell r="D17">
            <v>0</v>
          </cell>
          <cell r="E17">
            <v>0</v>
          </cell>
          <cell r="F17">
            <v>0</v>
          </cell>
          <cell r="G17" t="str">
            <v>Cumple</v>
          </cell>
          <cell r="H17" t="str">
            <v>Cumple</v>
          </cell>
          <cell r="I17">
            <v>0</v>
          </cell>
          <cell r="J17">
            <v>0</v>
          </cell>
          <cell r="K17">
            <v>0</v>
          </cell>
          <cell r="L17">
            <v>0</v>
          </cell>
          <cell r="M17">
            <v>0</v>
          </cell>
          <cell r="N17">
            <v>0</v>
          </cell>
          <cell r="O17">
            <v>0</v>
          </cell>
          <cell r="P17">
            <v>0</v>
          </cell>
        </row>
        <row r="18">
          <cell r="A18">
            <v>15</v>
          </cell>
          <cell r="B18" t="str">
            <v>DM365</v>
          </cell>
          <cell r="C18" t="str">
            <v>TUBO  DE SUCCION SILICONADO TRANSPARENTE DIAMETRO 1.8 CM X 3 METROS ESTERIL CON EMPATES</v>
          </cell>
          <cell r="D18">
            <v>0</v>
          </cell>
          <cell r="E18">
            <v>0</v>
          </cell>
          <cell r="F18" t="str">
            <v>Cumple</v>
          </cell>
          <cell r="G18">
            <v>0</v>
          </cell>
          <cell r="H18">
            <v>0</v>
          </cell>
          <cell r="I18">
            <v>0</v>
          </cell>
          <cell r="J18">
            <v>0</v>
          </cell>
          <cell r="K18" t="str">
            <v>No cumple</v>
          </cell>
          <cell r="L18">
            <v>0</v>
          </cell>
          <cell r="M18" t="str">
            <v>Cumple</v>
          </cell>
          <cell r="N18">
            <v>0</v>
          </cell>
          <cell r="O18">
            <v>0</v>
          </cell>
          <cell r="P18">
            <v>0</v>
          </cell>
        </row>
        <row r="19">
          <cell r="A19">
            <v>16</v>
          </cell>
          <cell r="B19" t="str">
            <v>DM1201</v>
          </cell>
          <cell r="C19" t="str">
            <v xml:space="preserve">VENDA  DE ALGODON LAMINADO NO ESTERIL.5X5 YARDAS                                                                               </v>
          </cell>
          <cell r="D19">
            <v>0</v>
          </cell>
          <cell r="E19">
            <v>0</v>
          </cell>
          <cell r="F19" t="str">
            <v>Cumple</v>
          </cell>
          <cell r="G19" t="str">
            <v>Cumple</v>
          </cell>
          <cell r="H19">
            <v>0</v>
          </cell>
          <cell r="I19">
            <v>0</v>
          </cell>
          <cell r="J19" t="str">
            <v>Cumple</v>
          </cell>
          <cell r="K19" t="str">
            <v>Cumple</v>
          </cell>
          <cell r="L19">
            <v>0</v>
          </cell>
          <cell r="M19" t="str">
            <v>Cumple</v>
          </cell>
          <cell r="N19">
            <v>0</v>
          </cell>
          <cell r="O19">
            <v>0</v>
          </cell>
          <cell r="P19">
            <v>0</v>
          </cell>
        </row>
        <row r="20">
          <cell r="A20">
            <v>17</v>
          </cell>
          <cell r="B20" t="str">
            <v>DM201</v>
          </cell>
          <cell r="C20" t="str">
            <v>CAJA COPROLOGICA</v>
          </cell>
          <cell r="D20">
            <v>0</v>
          </cell>
          <cell r="E20">
            <v>0</v>
          </cell>
          <cell r="F20">
            <v>0</v>
          </cell>
          <cell r="G20" t="str">
            <v>Cumple</v>
          </cell>
          <cell r="H20">
            <v>0</v>
          </cell>
          <cell r="I20">
            <v>0</v>
          </cell>
          <cell r="J20" t="str">
            <v>Cumple</v>
          </cell>
          <cell r="K20" t="str">
            <v>Cumple</v>
          </cell>
          <cell r="L20">
            <v>0</v>
          </cell>
          <cell r="M20" t="str">
            <v>Cumple</v>
          </cell>
          <cell r="N20">
            <v>0</v>
          </cell>
          <cell r="O20">
            <v>0</v>
          </cell>
          <cell r="P20">
            <v>0</v>
          </cell>
        </row>
        <row r="21">
          <cell r="A21">
            <v>18</v>
          </cell>
          <cell r="B21" t="str">
            <v>DM221</v>
          </cell>
          <cell r="C21" t="str">
            <v>CANULA NASAL NEONATAL</v>
          </cell>
          <cell r="D21">
            <v>0</v>
          </cell>
          <cell r="E21">
            <v>0</v>
          </cell>
          <cell r="F21">
            <v>0</v>
          </cell>
          <cell r="G21" t="str">
            <v>Cumple</v>
          </cell>
          <cell r="H21">
            <v>0</v>
          </cell>
          <cell r="I21">
            <v>0</v>
          </cell>
          <cell r="J21">
            <v>0</v>
          </cell>
          <cell r="K21" t="str">
            <v>Cumple</v>
          </cell>
          <cell r="L21">
            <v>0</v>
          </cell>
          <cell r="M21">
            <v>0</v>
          </cell>
          <cell r="N21">
            <v>0</v>
          </cell>
          <cell r="O21">
            <v>0</v>
          </cell>
          <cell r="P21">
            <v>0</v>
          </cell>
        </row>
        <row r="22">
          <cell r="A22">
            <v>19</v>
          </cell>
          <cell r="B22" t="str">
            <v>DM379</v>
          </cell>
          <cell r="C22" t="str">
            <v>CIRCUITO DE ANESTESIA PEDIATRICO CON BALON 1 LITRO</v>
          </cell>
          <cell r="D22">
            <v>0</v>
          </cell>
          <cell r="E22">
            <v>0</v>
          </cell>
          <cell r="F22">
            <v>0</v>
          </cell>
          <cell r="G22">
            <v>0</v>
          </cell>
          <cell r="H22" t="str">
            <v>Cumple</v>
          </cell>
          <cell r="I22">
            <v>0</v>
          </cell>
          <cell r="J22">
            <v>0</v>
          </cell>
          <cell r="K22">
            <v>0</v>
          </cell>
          <cell r="L22">
            <v>0</v>
          </cell>
          <cell r="M22">
            <v>0</v>
          </cell>
          <cell r="N22">
            <v>0</v>
          </cell>
          <cell r="O22" t="str">
            <v>Cumple</v>
          </cell>
          <cell r="P22">
            <v>0</v>
          </cell>
        </row>
        <row r="23">
          <cell r="A23">
            <v>20</v>
          </cell>
          <cell r="B23" t="str">
            <v>DM1334</v>
          </cell>
          <cell r="C23" t="str">
            <v>FRASCO RECOLECTOR DE BACILOSCOPIA</v>
          </cell>
          <cell r="D23">
            <v>0</v>
          </cell>
          <cell r="E23">
            <v>0</v>
          </cell>
          <cell r="F23" t="str">
            <v>Cumple</v>
          </cell>
          <cell r="G23" t="str">
            <v>Cumple</v>
          </cell>
          <cell r="H23">
            <v>0</v>
          </cell>
          <cell r="I23">
            <v>0</v>
          </cell>
          <cell r="J23">
            <v>0</v>
          </cell>
          <cell r="K23">
            <v>0</v>
          </cell>
          <cell r="L23">
            <v>0</v>
          </cell>
          <cell r="M23">
            <v>0</v>
          </cell>
          <cell r="N23">
            <v>0</v>
          </cell>
          <cell r="O23">
            <v>0</v>
          </cell>
          <cell r="P23">
            <v>0</v>
          </cell>
        </row>
        <row r="24">
          <cell r="A24">
            <v>21</v>
          </cell>
          <cell r="B24" t="str">
            <v>DM2731</v>
          </cell>
          <cell r="C24" t="str">
            <v>MASCARA DE OXIGENO SIMPLE PARA ADULTO CON EXTENSION DE 2- 3 MTS</v>
          </cell>
          <cell r="D24">
            <v>0</v>
          </cell>
          <cell r="E24">
            <v>0</v>
          </cell>
          <cell r="F24">
            <v>0</v>
          </cell>
          <cell r="G24" t="str">
            <v>Cumple</v>
          </cell>
          <cell r="H24">
            <v>0</v>
          </cell>
          <cell r="I24">
            <v>0</v>
          </cell>
          <cell r="J24">
            <v>0</v>
          </cell>
          <cell r="K24">
            <v>0</v>
          </cell>
          <cell r="L24">
            <v>0</v>
          </cell>
          <cell r="M24">
            <v>0</v>
          </cell>
          <cell r="N24">
            <v>0</v>
          </cell>
          <cell r="O24">
            <v>0</v>
          </cell>
          <cell r="P24">
            <v>0</v>
          </cell>
        </row>
        <row r="25">
          <cell r="A25">
            <v>22</v>
          </cell>
          <cell r="B25" t="str">
            <v>DM2436</v>
          </cell>
          <cell r="C25" t="str">
            <v>PAPEL ECOGRAFO TERMOSENSIBLE SÚPER ALTA DENSIDAD SONY UPP 110HG 110MMX18M</v>
          </cell>
          <cell r="D25">
            <v>0</v>
          </cell>
          <cell r="E25">
            <v>0</v>
          </cell>
          <cell r="F25">
            <v>0</v>
          </cell>
          <cell r="G25">
            <v>0</v>
          </cell>
          <cell r="H25">
            <v>0</v>
          </cell>
          <cell r="I25">
            <v>0</v>
          </cell>
          <cell r="J25">
            <v>0</v>
          </cell>
          <cell r="K25" t="str">
            <v>No cumple</v>
          </cell>
          <cell r="L25">
            <v>0</v>
          </cell>
          <cell r="M25">
            <v>0</v>
          </cell>
          <cell r="N25">
            <v>0</v>
          </cell>
          <cell r="O25">
            <v>0</v>
          </cell>
          <cell r="P25">
            <v>0</v>
          </cell>
        </row>
        <row r="26">
          <cell r="A26">
            <v>23</v>
          </cell>
          <cell r="B26" t="str">
            <v>DM798</v>
          </cell>
          <cell r="C26" t="str">
            <v>PAPEL MONITOR FETAL EDAN MODELO F6 papel térmico de ancho 152mm de tipo Z</v>
          </cell>
          <cell r="D26">
            <v>0</v>
          </cell>
          <cell r="E26">
            <v>0</v>
          </cell>
          <cell r="F26">
            <v>0</v>
          </cell>
          <cell r="G26" t="str">
            <v>Cumple</v>
          </cell>
          <cell r="H26">
            <v>0</v>
          </cell>
          <cell r="I26">
            <v>0</v>
          </cell>
          <cell r="J26">
            <v>0</v>
          </cell>
          <cell r="K26" t="str">
            <v>No cumple</v>
          </cell>
          <cell r="L26">
            <v>0</v>
          </cell>
          <cell r="M26">
            <v>0</v>
          </cell>
          <cell r="N26">
            <v>0</v>
          </cell>
          <cell r="O26">
            <v>0</v>
          </cell>
          <cell r="P26">
            <v>0</v>
          </cell>
        </row>
        <row r="27">
          <cell r="A27">
            <v>24</v>
          </cell>
          <cell r="B27" t="str">
            <v>DM858</v>
          </cell>
          <cell r="C27" t="str">
            <v>PASTA PARA PEGAR BARRERAS Y CARAYAS DE COLOSTOMIA</v>
          </cell>
          <cell r="D27">
            <v>0</v>
          </cell>
          <cell r="E27">
            <v>0</v>
          </cell>
          <cell r="F27">
            <v>0</v>
          </cell>
          <cell r="G27" t="str">
            <v>Cumple</v>
          </cell>
          <cell r="H27">
            <v>0</v>
          </cell>
          <cell r="I27">
            <v>0</v>
          </cell>
          <cell r="J27">
            <v>0</v>
          </cell>
          <cell r="K27" t="str">
            <v>Cumple</v>
          </cell>
          <cell r="L27">
            <v>0</v>
          </cell>
          <cell r="M27" t="str">
            <v>Cumple</v>
          </cell>
          <cell r="N27">
            <v>0</v>
          </cell>
          <cell r="O27">
            <v>0</v>
          </cell>
          <cell r="P27">
            <v>0</v>
          </cell>
        </row>
        <row r="28">
          <cell r="A28">
            <v>25</v>
          </cell>
          <cell r="B28" t="str">
            <v>DM894</v>
          </cell>
          <cell r="C28" t="str">
            <v>POLVO HIDROCOLOIDE PROTECTOR PARA OSTOMIAS PROTECTOR</v>
          </cell>
          <cell r="D28">
            <v>0</v>
          </cell>
          <cell r="E28">
            <v>0</v>
          </cell>
          <cell r="F28">
            <v>0</v>
          </cell>
          <cell r="G28">
            <v>0</v>
          </cell>
          <cell r="H28">
            <v>0</v>
          </cell>
          <cell r="I28">
            <v>0</v>
          </cell>
          <cell r="J28">
            <v>0</v>
          </cell>
          <cell r="K28" t="str">
            <v>Cumple</v>
          </cell>
          <cell r="L28">
            <v>0</v>
          </cell>
          <cell r="M28" t="str">
            <v>Cumple</v>
          </cell>
          <cell r="N28">
            <v>0</v>
          </cell>
          <cell r="O28">
            <v>0</v>
          </cell>
          <cell r="P28">
            <v>0</v>
          </cell>
        </row>
        <row r="29">
          <cell r="A29">
            <v>26</v>
          </cell>
          <cell r="B29" t="str">
            <v>DM946</v>
          </cell>
          <cell r="C29" t="str">
            <v>RECOLECTOR DE 24 HORAS</v>
          </cell>
          <cell r="D29">
            <v>0</v>
          </cell>
          <cell r="E29">
            <v>0</v>
          </cell>
          <cell r="F29" t="str">
            <v>Cumple</v>
          </cell>
          <cell r="G29" t="str">
            <v>Cumple</v>
          </cell>
          <cell r="H29">
            <v>0</v>
          </cell>
          <cell r="I29">
            <v>0</v>
          </cell>
          <cell r="J29" t="str">
            <v>Cumple</v>
          </cell>
          <cell r="K29" t="str">
            <v>Cumple</v>
          </cell>
          <cell r="L29">
            <v>0</v>
          </cell>
          <cell r="M29" t="str">
            <v>Cumple</v>
          </cell>
          <cell r="N29">
            <v>0</v>
          </cell>
          <cell r="O29">
            <v>0</v>
          </cell>
          <cell r="P29">
            <v>0</v>
          </cell>
        </row>
        <row r="30">
          <cell r="A30">
            <v>27</v>
          </cell>
          <cell r="B30" t="str">
            <v>DM960</v>
          </cell>
          <cell r="C30" t="str">
            <v>SABANA DESECHABLE CAMILLA 2 mt X 90 cm CON RESORTE</v>
          </cell>
          <cell r="D30">
            <v>0</v>
          </cell>
          <cell r="E30" t="str">
            <v>Cumple</v>
          </cell>
          <cell r="F30" t="str">
            <v>Cumple</v>
          </cell>
          <cell r="G30" t="str">
            <v>Cumple</v>
          </cell>
          <cell r="H30">
            <v>0</v>
          </cell>
          <cell r="I30">
            <v>0</v>
          </cell>
          <cell r="J30" t="str">
            <v>Cumple</v>
          </cell>
          <cell r="K30" t="str">
            <v>No cumple</v>
          </cell>
          <cell r="L30">
            <v>0</v>
          </cell>
          <cell r="M30" t="str">
            <v>cumple</v>
          </cell>
          <cell r="N30">
            <v>0</v>
          </cell>
          <cell r="O30">
            <v>0</v>
          </cell>
          <cell r="P30">
            <v>0</v>
          </cell>
        </row>
        <row r="31">
          <cell r="A31">
            <v>28</v>
          </cell>
          <cell r="B31" t="str">
            <v>DM2788</v>
          </cell>
          <cell r="C31" t="str">
            <v>CIRCUITO DESECHABLE PARA VENTILADOR DE TRANSPORTE ADULTO/PEDIATRICO MARCA ZOL</v>
          </cell>
          <cell r="D31">
            <v>0</v>
          </cell>
          <cell r="E31">
            <v>0</v>
          </cell>
          <cell r="F31">
            <v>0</v>
          </cell>
          <cell r="G31">
            <v>0</v>
          </cell>
          <cell r="H31">
            <v>0</v>
          </cell>
          <cell r="I31">
            <v>0</v>
          </cell>
          <cell r="J31">
            <v>0</v>
          </cell>
          <cell r="K31">
            <v>0</v>
          </cell>
          <cell r="L31">
            <v>0</v>
          </cell>
          <cell r="M31">
            <v>0</v>
          </cell>
          <cell r="N31">
            <v>0</v>
          </cell>
          <cell r="O31" t="str">
            <v>Cumple</v>
          </cell>
          <cell r="P31">
            <v>0</v>
          </cell>
        </row>
        <row r="32">
          <cell r="A32">
            <v>29</v>
          </cell>
          <cell r="B32" t="str">
            <v>DM681</v>
          </cell>
          <cell r="C32" t="str">
            <v>MALLA DE POLIPROPILENO PARA LA REPARACION DE LA PARED ABDOMINAL 30CM X 30CM</v>
          </cell>
          <cell r="D32">
            <v>0</v>
          </cell>
          <cell r="E32">
            <v>0</v>
          </cell>
          <cell r="F32">
            <v>0</v>
          </cell>
          <cell r="G32">
            <v>0</v>
          </cell>
          <cell r="H32">
            <v>0</v>
          </cell>
          <cell r="I32">
            <v>0</v>
          </cell>
          <cell r="J32">
            <v>0</v>
          </cell>
          <cell r="K32" t="str">
            <v>Cumple</v>
          </cell>
          <cell r="L32">
            <v>0</v>
          </cell>
          <cell r="M32">
            <v>0</v>
          </cell>
          <cell r="N32">
            <v>0</v>
          </cell>
          <cell r="O32">
            <v>0</v>
          </cell>
          <cell r="P32" t="str">
            <v>No cumple</v>
          </cell>
        </row>
        <row r="33">
          <cell r="A33">
            <v>30</v>
          </cell>
          <cell r="B33" t="str">
            <v>DM1233</v>
          </cell>
          <cell r="C33" t="str">
            <v>AGUJA PARA BIOPSIA 16 G X 100 MM AGUJA PARA BIOPSIA DE TEJIDOS BLANDOS SEMIAUTOMATICA (PROSTATA, HIGADO, RIÑON Y OTROS TEJIDOS DE TUMORES BLANDOS)</v>
          </cell>
          <cell r="D33">
            <v>0</v>
          </cell>
          <cell r="E33">
            <v>0</v>
          </cell>
          <cell r="F33">
            <v>0</v>
          </cell>
          <cell r="G33" t="str">
            <v>Cumple</v>
          </cell>
          <cell r="H33">
            <v>0</v>
          </cell>
          <cell r="I33">
            <v>0</v>
          </cell>
          <cell r="J33">
            <v>0</v>
          </cell>
          <cell r="K33">
            <v>0</v>
          </cell>
          <cell r="L33">
            <v>0</v>
          </cell>
          <cell r="M33" t="str">
            <v>Cumple</v>
          </cell>
          <cell r="N33">
            <v>0</v>
          </cell>
          <cell r="O33">
            <v>0</v>
          </cell>
          <cell r="P33">
            <v>0</v>
          </cell>
        </row>
        <row r="34">
          <cell r="A34">
            <v>31</v>
          </cell>
          <cell r="B34" t="str">
            <v>DM241</v>
          </cell>
          <cell r="C34" t="str">
            <v>CANULA DE TRAQUEOSTOMIA 7 FENESTRADA CON BALON</v>
          </cell>
          <cell r="D34">
            <v>0</v>
          </cell>
          <cell r="E34">
            <v>0</v>
          </cell>
          <cell r="F34">
            <v>0</v>
          </cell>
          <cell r="G34">
            <v>0</v>
          </cell>
          <cell r="H34">
            <v>0</v>
          </cell>
          <cell r="I34">
            <v>0</v>
          </cell>
          <cell r="J34">
            <v>0</v>
          </cell>
          <cell r="K34">
            <v>0</v>
          </cell>
          <cell r="L34">
            <v>0</v>
          </cell>
          <cell r="M34">
            <v>0</v>
          </cell>
          <cell r="N34">
            <v>0</v>
          </cell>
          <cell r="O34">
            <v>0</v>
          </cell>
          <cell r="P34">
            <v>0</v>
          </cell>
        </row>
        <row r="35">
          <cell r="A35">
            <v>32</v>
          </cell>
          <cell r="B35" t="str">
            <v>DM2373</v>
          </cell>
          <cell r="C35" t="str">
            <v>CANULA DE TRAQUEOSTOMIA 8 FENESTRADA</v>
          </cell>
          <cell r="D35">
            <v>0</v>
          </cell>
          <cell r="E35">
            <v>0</v>
          </cell>
          <cell r="F35">
            <v>0</v>
          </cell>
          <cell r="G35">
            <v>0</v>
          </cell>
          <cell r="H35">
            <v>0</v>
          </cell>
          <cell r="I35">
            <v>0</v>
          </cell>
          <cell r="J35">
            <v>0</v>
          </cell>
          <cell r="K35">
            <v>0</v>
          </cell>
          <cell r="L35">
            <v>0</v>
          </cell>
          <cell r="M35">
            <v>0</v>
          </cell>
          <cell r="N35">
            <v>0</v>
          </cell>
          <cell r="O35">
            <v>0</v>
          </cell>
          <cell r="P35">
            <v>0</v>
          </cell>
        </row>
        <row r="36">
          <cell r="A36">
            <v>33</v>
          </cell>
          <cell r="B36" t="str">
            <v>DM362</v>
          </cell>
          <cell r="C36" t="str">
            <v>CATETER CENTRAL TRILUMEN N° 7FR X 20 CM DE POLIURETANO RADIOPACO CON LINEAS DE EXTENSION Y CLAMP, FLEXIBLE. SET QUE INCLUYE UN DILATADOR, UNA AGUJA, UNA GUIA EN ACERO INOCCIDABLE CON PUNTA EN J, JERINGA 5CC, ABRAZADERAS Y UN CATETER 7FR X 20 CM</v>
          </cell>
          <cell r="D36">
            <v>0</v>
          </cell>
          <cell r="E36">
            <v>0</v>
          </cell>
          <cell r="F36" t="str">
            <v>Cumple</v>
          </cell>
          <cell r="G36">
            <v>0</v>
          </cell>
          <cell r="H36">
            <v>0</v>
          </cell>
          <cell r="I36">
            <v>0</v>
          </cell>
          <cell r="J36">
            <v>0</v>
          </cell>
          <cell r="K36">
            <v>0</v>
          </cell>
          <cell r="L36">
            <v>0</v>
          </cell>
          <cell r="M36" t="str">
            <v>Cumple</v>
          </cell>
          <cell r="N36">
            <v>0</v>
          </cell>
          <cell r="O36">
            <v>0</v>
          </cell>
          <cell r="P36">
            <v>0</v>
          </cell>
        </row>
        <row r="37">
          <cell r="A37">
            <v>34</v>
          </cell>
          <cell r="B37" t="str">
            <v>DM270</v>
          </cell>
          <cell r="C37" t="str">
            <v>CATETER DIALISIS PERITONEAL NEONATAL 1 C</v>
          </cell>
          <cell r="D37">
            <v>0</v>
          </cell>
          <cell r="E37">
            <v>0</v>
          </cell>
          <cell r="F37">
            <v>0</v>
          </cell>
          <cell r="G37">
            <v>0</v>
          </cell>
          <cell r="H37">
            <v>0</v>
          </cell>
          <cell r="I37">
            <v>0</v>
          </cell>
          <cell r="J37">
            <v>0</v>
          </cell>
          <cell r="K37" t="str">
            <v>No cumple</v>
          </cell>
          <cell r="L37">
            <v>0</v>
          </cell>
          <cell r="M37">
            <v>0</v>
          </cell>
          <cell r="N37">
            <v>0</v>
          </cell>
          <cell r="O37">
            <v>0</v>
          </cell>
          <cell r="P37">
            <v>0</v>
          </cell>
        </row>
        <row r="38">
          <cell r="A38">
            <v>35</v>
          </cell>
          <cell r="B38" t="str">
            <v>DM403</v>
          </cell>
          <cell r="C38" t="str">
            <v>CUELLO DE PHILADELPHIA LARGE X UNIDAD</v>
          </cell>
          <cell r="D38">
            <v>0</v>
          </cell>
          <cell r="E38">
            <v>0</v>
          </cell>
          <cell r="F38">
            <v>0</v>
          </cell>
          <cell r="G38" t="str">
            <v>Cumple</v>
          </cell>
          <cell r="H38">
            <v>0</v>
          </cell>
          <cell r="I38">
            <v>0</v>
          </cell>
          <cell r="J38">
            <v>0</v>
          </cell>
          <cell r="K38" t="str">
            <v>Cumple</v>
          </cell>
          <cell r="L38">
            <v>0</v>
          </cell>
          <cell r="M38" t="str">
            <v>Cumple</v>
          </cell>
          <cell r="N38">
            <v>0</v>
          </cell>
          <cell r="O38">
            <v>0</v>
          </cell>
          <cell r="P38">
            <v>0</v>
          </cell>
        </row>
        <row r="39">
          <cell r="A39">
            <v>36</v>
          </cell>
          <cell r="B39" t="str">
            <v>DM479</v>
          </cell>
          <cell r="C39" t="str">
            <v>ESTILETE DE INTUBACION NEONATAL</v>
          </cell>
          <cell r="D39">
            <v>0</v>
          </cell>
          <cell r="E39">
            <v>0</v>
          </cell>
          <cell r="F39">
            <v>0</v>
          </cell>
          <cell r="G39" t="str">
            <v>Cumple</v>
          </cell>
          <cell r="H39">
            <v>0</v>
          </cell>
          <cell r="I39">
            <v>0</v>
          </cell>
          <cell r="J39">
            <v>0</v>
          </cell>
          <cell r="K39">
            <v>0</v>
          </cell>
          <cell r="L39">
            <v>0</v>
          </cell>
          <cell r="M39">
            <v>0</v>
          </cell>
          <cell r="N39">
            <v>0</v>
          </cell>
          <cell r="O39">
            <v>0</v>
          </cell>
          <cell r="P39">
            <v>0</v>
          </cell>
        </row>
        <row r="40">
          <cell r="A40">
            <v>37</v>
          </cell>
          <cell r="B40" t="str">
            <v>DM2160</v>
          </cell>
          <cell r="C40" t="str">
            <v>GUIA DE INTUBACION 8 FR PEDIATRICA DESECHABLE</v>
          </cell>
          <cell r="D40">
            <v>0</v>
          </cell>
          <cell r="E40">
            <v>0</v>
          </cell>
          <cell r="F40">
            <v>0</v>
          </cell>
          <cell r="G40">
            <v>0</v>
          </cell>
          <cell r="H40">
            <v>0</v>
          </cell>
          <cell r="I40">
            <v>0</v>
          </cell>
          <cell r="J40">
            <v>0</v>
          </cell>
          <cell r="K40">
            <v>0</v>
          </cell>
          <cell r="L40">
            <v>0</v>
          </cell>
          <cell r="M40">
            <v>0</v>
          </cell>
          <cell r="N40">
            <v>0</v>
          </cell>
          <cell r="O40">
            <v>0</v>
          </cell>
          <cell r="P40">
            <v>0</v>
          </cell>
        </row>
        <row r="41">
          <cell r="A41">
            <v>38</v>
          </cell>
          <cell r="B41" t="str">
            <v>DM592</v>
          </cell>
          <cell r="C41" t="str">
            <v>INMOVILIZADOR DE CLAVICULA</v>
          </cell>
          <cell r="D41">
            <v>0</v>
          </cell>
          <cell r="E41">
            <v>0</v>
          </cell>
          <cell r="F41">
            <v>0</v>
          </cell>
          <cell r="G41" t="str">
            <v>Cumple</v>
          </cell>
          <cell r="H41">
            <v>0</v>
          </cell>
          <cell r="I41">
            <v>0</v>
          </cell>
          <cell r="J41">
            <v>0</v>
          </cell>
          <cell r="K41">
            <v>0</v>
          </cell>
          <cell r="L41">
            <v>0</v>
          </cell>
          <cell r="M41">
            <v>0</v>
          </cell>
          <cell r="N41">
            <v>0</v>
          </cell>
          <cell r="O41">
            <v>0</v>
          </cell>
          <cell r="P41">
            <v>0</v>
          </cell>
        </row>
        <row r="42">
          <cell r="A42">
            <v>39</v>
          </cell>
          <cell r="B42" t="str">
            <v>DM2697</v>
          </cell>
          <cell r="C42" t="str">
            <v xml:space="preserve">JERINGA ASEPTO PLASTICA  ESTERIL                                                                      </v>
          </cell>
          <cell r="D42">
            <v>0</v>
          </cell>
          <cell r="E42">
            <v>0</v>
          </cell>
          <cell r="F42">
            <v>0</v>
          </cell>
          <cell r="G42">
            <v>0</v>
          </cell>
          <cell r="H42">
            <v>0</v>
          </cell>
          <cell r="I42">
            <v>0</v>
          </cell>
          <cell r="J42">
            <v>0</v>
          </cell>
          <cell r="K42">
            <v>0</v>
          </cell>
          <cell r="L42">
            <v>0</v>
          </cell>
          <cell r="M42">
            <v>0</v>
          </cell>
          <cell r="N42">
            <v>0</v>
          </cell>
          <cell r="O42">
            <v>0</v>
          </cell>
          <cell r="P42">
            <v>0</v>
          </cell>
        </row>
        <row r="43">
          <cell r="A43">
            <v>40</v>
          </cell>
          <cell r="B43" t="str">
            <v>DM622</v>
          </cell>
          <cell r="C43" t="str">
            <v>JERINGA DESECHABLE DE 3 PARTES 50 ML</v>
          </cell>
          <cell r="D43">
            <v>0</v>
          </cell>
          <cell r="E43" t="str">
            <v>Cumple</v>
          </cell>
          <cell r="F43" t="str">
            <v>Cumple</v>
          </cell>
          <cell r="G43" t="str">
            <v>Cumple</v>
          </cell>
          <cell r="H43">
            <v>0</v>
          </cell>
          <cell r="I43">
            <v>0</v>
          </cell>
          <cell r="J43">
            <v>0</v>
          </cell>
          <cell r="K43" t="str">
            <v>Cumple</v>
          </cell>
          <cell r="L43">
            <v>0</v>
          </cell>
          <cell r="M43" t="str">
            <v>Cumple</v>
          </cell>
          <cell r="N43">
            <v>0</v>
          </cell>
          <cell r="O43">
            <v>0</v>
          </cell>
          <cell r="P43">
            <v>0</v>
          </cell>
        </row>
        <row r="44">
          <cell r="A44">
            <v>41</v>
          </cell>
          <cell r="B44" t="str">
            <v>DM653</v>
          </cell>
          <cell r="C44" t="str">
            <v>KIT DE TRAQUEOSTOMIA PERCUTANEO  ( GUIA, AGUJA, CAMISA, BISTURY, JERINGA, CANULA DE PUNCION CON CASTETER DE TEFLON, DILATADOR CORTO 14, CATETER GUIA CON BLOQUEO DE SEGURIDAD, DILATADOR HIDROFILICO Y CANULA DE TRAQUEOSTOMIA N 7 )</v>
          </cell>
          <cell r="D44">
            <v>0</v>
          </cell>
          <cell r="E44">
            <v>0</v>
          </cell>
          <cell r="F44">
            <v>0</v>
          </cell>
          <cell r="G44">
            <v>0</v>
          </cell>
          <cell r="H44">
            <v>0</v>
          </cell>
          <cell r="I44">
            <v>0</v>
          </cell>
          <cell r="J44">
            <v>0</v>
          </cell>
          <cell r="K44" t="str">
            <v>No cumple</v>
          </cell>
          <cell r="L44">
            <v>0</v>
          </cell>
          <cell r="M44" t="str">
            <v>Cumple</v>
          </cell>
          <cell r="N44">
            <v>0</v>
          </cell>
          <cell r="O44">
            <v>0</v>
          </cell>
          <cell r="P44">
            <v>0</v>
          </cell>
        </row>
        <row r="45">
          <cell r="A45">
            <v>42</v>
          </cell>
          <cell r="B45" t="str">
            <v>DM1829</v>
          </cell>
          <cell r="C45" t="str">
            <v>PAPEL PARA DESFIBRILADOR 50 MM X 20 MTS EN ROLLO</v>
          </cell>
          <cell r="D45">
            <v>0</v>
          </cell>
          <cell r="E45">
            <v>0</v>
          </cell>
          <cell r="F45">
            <v>0</v>
          </cell>
          <cell r="G45" t="str">
            <v>Cumple</v>
          </cell>
          <cell r="H45">
            <v>0</v>
          </cell>
          <cell r="I45">
            <v>0</v>
          </cell>
          <cell r="J45">
            <v>0</v>
          </cell>
          <cell r="K45" t="str">
            <v>Cumple</v>
          </cell>
          <cell r="L45">
            <v>0</v>
          </cell>
          <cell r="M45">
            <v>0</v>
          </cell>
          <cell r="N45">
            <v>0</v>
          </cell>
          <cell r="O45">
            <v>0</v>
          </cell>
          <cell r="P45">
            <v>0</v>
          </cell>
        </row>
        <row r="46">
          <cell r="A46">
            <v>43</v>
          </cell>
          <cell r="B46" t="str">
            <v>DM2038</v>
          </cell>
          <cell r="C46" t="str">
            <v>PAPEL PARA ELECTROCARDIOGRAFO 110 MM X 140 MM X 140 HOJAS PLEGADO EN Z</v>
          </cell>
          <cell r="D46">
            <v>0</v>
          </cell>
          <cell r="E46">
            <v>0</v>
          </cell>
          <cell r="F46">
            <v>0</v>
          </cell>
          <cell r="G46" t="str">
            <v>Cumple</v>
          </cell>
          <cell r="H46">
            <v>0</v>
          </cell>
          <cell r="I46">
            <v>0</v>
          </cell>
          <cell r="J46">
            <v>0</v>
          </cell>
          <cell r="K46" t="str">
            <v>No cumple</v>
          </cell>
          <cell r="L46">
            <v>0</v>
          </cell>
          <cell r="M46">
            <v>0</v>
          </cell>
          <cell r="N46">
            <v>0</v>
          </cell>
          <cell r="O46">
            <v>0</v>
          </cell>
          <cell r="P46">
            <v>0</v>
          </cell>
        </row>
        <row r="47">
          <cell r="A47">
            <v>44</v>
          </cell>
          <cell r="B47" t="str">
            <v>DM804</v>
          </cell>
          <cell r="C47" t="str">
            <v>PAPEL PARA ELECTROCARDIOGRAFO 210 MM X 20 METROS ​EN ROLLO</v>
          </cell>
          <cell r="D47">
            <v>0</v>
          </cell>
          <cell r="E47">
            <v>0</v>
          </cell>
          <cell r="F47">
            <v>0</v>
          </cell>
          <cell r="G47" t="str">
            <v>Cumple</v>
          </cell>
          <cell r="H47">
            <v>0</v>
          </cell>
          <cell r="I47">
            <v>0</v>
          </cell>
          <cell r="J47">
            <v>0</v>
          </cell>
          <cell r="K47" t="str">
            <v>Cumple</v>
          </cell>
          <cell r="L47">
            <v>0</v>
          </cell>
          <cell r="M47">
            <v>0</v>
          </cell>
          <cell r="N47">
            <v>0</v>
          </cell>
          <cell r="O47">
            <v>0</v>
          </cell>
          <cell r="P47">
            <v>0</v>
          </cell>
        </row>
        <row r="48">
          <cell r="A48">
            <v>45</v>
          </cell>
          <cell r="B48" t="str">
            <v>DM1515</v>
          </cell>
          <cell r="C48" t="str">
            <v>PAPEL PARA ELECTROCARDIOGRAFO WELCH ALLYN CP 100/200 EN Z (21 CM X 28 CM)</v>
          </cell>
          <cell r="D48">
            <v>0</v>
          </cell>
          <cell r="E48">
            <v>0</v>
          </cell>
          <cell r="F48">
            <v>0</v>
          </cell>
          <cell r="G48">
            <v>0</v>
          </cell>
          <cell r="H48">
            <v>0</v>
          </cell>
          <cell r="I48">
            <v>0</v>
          </cell>
          <cell r="J48">
            <v>0</v>
          </cell>
          <cell r="K48" t="str">
            <v>No cumple</v>
          </cell>
          <cell r="L48">
            <v>0</v>
          </cell>
          <cell r="M48">
            <v>0</v>
          </cell>
          <cell r="N48">
            <v>0</v>
          </cell>
          <cell r="O48">
            <v>0</v>
          </cell>
          <cell r="P48">
            <v>0</v>
          </cell>
        </row>
        <row r="49">
          <cell r="A49">
            <v>46</v>
          </cell>
          <cell r="B49" t="str">
            <v>DM1058</v>
          </cell>
          <cell r="C49" t="str">
            <v>SONDA DE SUCCION CERRADA N° 10 FR</v>
          </cell>
          <cell r="D49">
            <v>0</v>
          </cell>
          <cell r="E49">
            <v>0</v>
          </cell>
          <cell r="F49" t="str">
            <v>Cumple</v>
          </cell>
          <cell r="G49">
            <v>0</v>
          </cell>
          <cell r="H49">
            <v>0</v>
          </cell>
          <cell r="I49">
            <v>0</v>
          </cell>
          <cell r="J49">
            <v>0</v>
          </cell>
          <cell r="K49" t="str">
            <v>Cumple</v>
          </cell>
          <cell r="L49">
            <v>0</v>
          </cell>
          <cell r="M49" t="str">
            <v>Cumple</v>
          </cell>
          <cell r="N49">
            <v>0</v>
          </cell>
          <cell r="O49">
            <v>0</v>
          </cell>
          <cell r="P49">
            <v>0</v>
          </cell>
        </row>
        <row r="50">
          <cell r="A50">
            <v>47</v>
          </cell>
          <cell r="B50" t="str">
            <v>DM1061</v>
          </cell>
          <cell r="C50" t="str">
            <v>SONDA DE SUCCION CERRADA N° 16 FR</v>
          </cell>
          <cell r="D50">
            <v>0</v>
          </cell>
          <cell r="E50">
            <v>0</v>
          </cell>
          <cell r="F50" t="str">
            <v>Cumple</v>
          </cell>
          <cell r="G50">
            <v>0</v>
          </cell>
          <cell r="H50">
            <v>0</v>
          </cell>
          <cell r="I50">
            <v>0</v>
          </cell>
          <cell r="J50">
            <v>0</v>
          </cell>
          <cell r="K50" t="str">
            <v>Cumple</v>
          </cell>
          <cell r="L50">
            <v>0</v>
          </cell>
          <cell r="M50" t="str">
            <v>Cumple</v>
          </cell>
          <cell r="N50">
            <v>0</v>
          </cell>
          <cell r="O50">
            <v>0</v>
          </cell>
          <cell r="P50">
            <v>0</v>
          </cell>
        </row>
        <row r="51">
          <cell r="A51">
            <v>48</v>
          </cell>
          <cell r="B51" t="str">
            <v>DM1086</v>
          </cell>
          <cell r="C51" t="str">
            <v>STOQUINETA ESTERIL DE 3 PULGADAS PRECORTADA</v>
          </cell>
          <cell r="D51">
            <v>0</v>
          </cell>
          <cell r="E51">
            <v>0</v>
          </cell>
          <cell r="F51">
            <v>0</v>
          </cell>
          <cell r="G51">
            <v>0</v>
          </cell>
          <cell r="H51">
            <v>0</v>
          </cell>
          <cell r="I51">
            <v>0</v>
          </cell>
          <cell r="J51">
            <v>0</v>
          </cell>
          <cell r="K51">
            <v>0</v>
          </cell>
          <cell r="L51">
            <v>0</v>
          </cell>
          <cell r="M51">
            <v>0</v>
          </cell>
          <cell r="N51">
            <v>0</v>
          </cell>
          <cell r="O51">
            <v>0</v>
          </cell>
          <cell r="P51">
            <v>0</v>
          </cell>
        </row>
        <row r="52">
          <cell r="A52">
            <v>49</v>
          </cell>
          <cell r="B52" t="str">
            <v>DM1154</v>
          </cell>
          <cell r="C52" t="str">
            <v xml:space="preserve">TUBO ENDOTRAQUEAL N. 3.5 SIN BALON, APIROGENO, RADIOPACO Y ESTERIL </v>
          </cell>
          <cell r="D52">
            <v>0</v>
          </cell>
          <cell r="E52">
            <v>0</v>
          </cell>
          <cell r="F52">
            <v>0</v>
          </cell>
          <cell r="G52">
            <v>0</v>
          </cell>
          <cell r="H52">
            <v>0</v>
          </cell>
          <cell r="I52">
            <v>0</v>
          </cell>
          <cell r="J52">
            <v>0</v>
          </cell>
          <cell r="K52">
            <v>0</v>
          </cell>
          <cell r="L52">
            <v>0</v>
          </cell>
          <cell r="M52" t="str">
            <v>Cumple</v>
          </cell>
          <cell r="N52">
            <v>0</v>
          </cell>
          <cell r="O52">
            <v>0</v>
          </cell>
          <cell r="P52">
            <v>0</v>
          </cell>
        </row>
        <row r="53">
          <cell r="A53">
            <v>50</v>
          </cell>
          <cell r="B53" t="str">
            <v>DM1164</v>
          </cell>
          <cell r="C53" t="str">
            <v xml:space="preserve">TUBO ENDOTRAQUEAL N. 6.5 CON BALON, APIROGENO, RADIOPACO Y ESTERIL </v>
          </cell>
          <cell r="D53">
            <v>0</v>
          </cell>
          <cell r="E53">
            <v>0</v>
          </cell>
          <cell r="F53">
            <v>0</v>
          </cell>
          <cell r="G53">
            <v>0</v>
          </cell>
          <cell r="H53">
            <v>0</v>
          </cell>
          <cell r="I53">
            <v>0</v>
          </cell>
          <cell r="J53">
            <v>0</v>
          </cell>
          <cell r="K53">
            <v>0</v>
          </cell>
          <cell r="L53">
            <v>0</v>
          </cell>
          <cell r="M53" t="str">
            <v>Cumple</v>
          </cell>
          <cell r="N53">
            <v>0</v>
          </cell>
          <cell r="O53">
            <v>0</v>
          </cell>
          <cell r="P53">
            <v>0</v>
          </cell>
        </row>
        <row r="54">
          <cell r="A54">
            <v>51</v>
          </cell>
          <cell r="B54" t="str">
            <v>DM1702</v>
          </cell>
          <cell r="C54" t="str">
            <v>CANULA NASAL ALTO FLUJO PREMATURO</v>
          </cell>
          <cell r="D54">
            <v>0</v>
          </cell>
          <cell r="E54">
            <v>0</v>
          </cell>
          <cell r="F54">
            <v>0</v>
          </cell>
          <cell r="G54" t="str">
            <v>Cumple</v>
          </cell>
          <cell r="H54">
            <v>0</v>
          </cell>
          <cell r="I54">
            <v>0</v>
          </cell>
          <cell r="J54">
            <v>0</v>
          </cell>
          <cell r="K54">
            <v>0</v>
          </cell>
          <cell r="L54">
            <v>0</v>
          </cell>
          <cell r="M54">
            <v>0</v>
          </cell>
          <cell r="N54">
            <v>0</v>
          </cell>
          <cell r="O54" t="str">
            <v>Cumple</v>
          </cell>
          <cell r="P54">
            <v>0</v>
          </cell>
        </row>
        <row r="55">
          <cell r="A55">
            <v>52</v>
          </cell>
          <cell r="B55">
            <v>0</v>
          </cell>
          <cell r="C55" t="str">
            <v xml:space="preserve">ESTOQUINETA DE ALGODON TUBULAR  3 X 25 YARDAS                                                           </v>
          </cell>
          <cell r="D55">
            <v>0</v>
          </cell>
          <cell r="E55">
            <v>0</v>
          </cell>
          <cell r="F55">
            <v>0</v>
          </cell>
          <cell r="G55">
            <v>0</v>
          </cell>
          <cell r="H55">
            <v>0</v>
          </cell>
          <cell r="I55">
            <v>0</v>
          </cell>
          <cell r="J55">
            <v>0</v>
          </cell>
          <cell r="K55">
            <v>0</v>
          </cell>
          <cell r="L55">
            <v>0</v>
          </cell>
          <cell r="M55">
            <v>0</v>
          </cell>
          <cell r="N55">
            <v>0</v>
          </cell>
          <cell r="O55">
            <v>0</v>
          </cell>
          <cell r="P55">
            <v>0</v>
          </cell>
        </row>
        <row r="56">
          <cell r="A56">
            <v>53</v>
          </cell>
          <cell r="B56">
            <v>0</v>
          </cell>
          <cell r="C56" t="str">
            <v>PERMEABLE AL AIRE Y OPTIMA RESISTENCIA A LA ROTURA) MANGA LARGA PUÑO RESORTADO TALLA: S, M,
L, XL, XXL</v>
          </cell>
          <cell r="D56">
            <v>0</v>
          </cell>
          <cell r="E56">
            <v>0</v>
          </cell>
          <cell r="F56">
            <v>0</v>
          </cell>
          <cell r="G56">
            <v>0</v>
          </cell>
          <cell r="H56">
            <v>0</v>
          </cell>
          <cell r="I56">
            <v>0</v>
          </cell>
          <cell r="J56" t="str">
            <v>Cumple</v>
          </cell>
          <cell r="K56">
            <v>0</v>
          </cell>
          <cell r="L56">
            <v>0</v>
          </cell>
          <cell r="M56">
            <v>0</v>
          </cell>
          <cell r="N56">
            <v>0</v>
          </cell>
          <cell r="O56">
            <v>0</v>
          </cell>
          <cell r="P56">
            <v>0</v>
          </cell>
        </row>
        <row r="57">
          <cell r="A57">
            <v>54</v>
          </cell>
          <cell r="B57" t="str">
            <v>DM240 1</v>
          </cell>
          <cell r="C57" t="str">
            <v>CINTA PARA IMPRESORA DE MAQUINA DE ETIQUETADO (VAPOR, OXIDO DE ETILENO Y PEROXIDO DE HIDROGENO)</v>
          </cell>
          <cell r="D57">
            <v>0</v>
          </cell>
          <cell r="E57">
            <v>0</v>
          </cell>
          <cell r="F57">
            <v>0</v>
          </cell>
          <cell r="G57">
            <v>0</v>
          </cell>
          <cell r="H57" t="str">
            <v>Cumple</v>
          </cell>
          <cell r="I57">
            <v>0</v>
          </cell>
          <cell r="J57">
            <v>0</v>
          </cell>
          <cell r="K57" t="str">
            <v>No cumple</v>
          </cell>
          <cell r="L57">
            <v>0</v>
          </cell>
          <cell r="M57">
            <v>0</v>
          </cell>
          <cell r="N57">
            <v>0</v>
          </cell>
          <cell r="O57">
            <v>0</v>
          </cell>
          <cell r="P57">
            <v>0</v>
          </cell>
        </row>
        <row r="58">
          <cell r="A58">
            <v>55</v>
          </cell>
          <cell r="B58" t="str">
            <v>DM176 6</v>
          </cell>
          <cell r="C58" t="str">
            <v>ENVOLVEDERA DE TELA NO TEJIDAS, FIBRAS SINTETICAS DE POLIPROPILENO TRES CAPAS 48 A 60 GR  130 CMX 150 CM</v>
          </cell>
          <cell r="D58">
            <v>0</v>
          </cell>
          <cell r="E58">
            <v>0</v>
          </cell>
          <cell r="F58">
            <v>0</v>
          </cell>
          <cell r="G58" t="str">
            <v>Cumple</v>
          </cell>
          <cell r="H58" t="str">
            <v>Cumple</v>
          </cell>
          <cell r="I58">
            <v>0</v>
          </cell>
          <cell r="J58">
            <v>0</v>
          </cell>
          <cell r="K58" t="str">
            <v>No cumple</v>
          </cell>
          <cell r="L58">
            <v>0</v>
          </cell>
          <cell r="M58">
            <v>0</v>
          </cell>
          <cell r="N58">
            <v>0</v>
          </cell>
          <cell r="O58">
            <v>0</v>
          </cell>
          <cell r="P58">
            <v>0</v>
          </cell>
        </row>
        <row r="59">
          <cell r="A59">
            <v>56</v>
          </cell>
          <cell r="B59" t="str">
            <v>DM272 5</v>
          </cell>
          <cell r="C59" t="str">
            <v>MARCADORES NO TOXICOS PARA ESTERILIZACION</v>
          </cell>
          <cell r="D59">
            <v>0</v>
          </cell>
          <cell r="E59">
            <v>0</v>
          </cell>
          <cell r="F59">
            <v>0</v>
          </cell>
          <cell r="G59">
            <v>0</v>
          </cell>
          <cell r="H59" t="str">
            <v>Cumple</v>
          </cell>
          <cell r="I59">
            <v>0</v>
          </cell>
          <cell r="J59">
            <v>0</v>
          </cell>
          <cell r="K59">
            <v>0</v>
          </cell>
          <cell r="L59">
            <v>0</v>
          </cell>
          <cell r="M59">
            <v>0</v>
          </cell>
          <cell r="N59">
            <v>0</v>
          </cell>
          <cell r="O59">
            <v>0</v>
          </cell>
          <cell r="P59">
            <v>0</v>
          </cell>
        </row>
        <row r="60">
          <cell r="A60">
            <v>57</v>
          </cell>
          <cell r="B60" t="str">
            <v>DM205 0</v>
          </cell>
          <cell r="C60" t="str">
            <v xml:space="preserve">SISTEMA DE ETIQUETADO Y DOCUMENTACION PARA PROCESOS DE ESTERILIZACION  PEROXIDO DE HIDROGENO, VAPOR Y ETO </v>
          </cell>
          <cell r="D60">
            <v>0</v>
          </cell>
          <cell r="E60">
            <v>0</v>
          </cell>
          <cell r="F60">
            <v>0</v>
          </cell>
          <cell r="G60">
            <v>0</v>
          </cell>
          <cell r="H60" t="str">
            <v>Cumple</v>
          </cell>
          <cell r="I60">
            <v>0</v>
          </cell>
          <cell r="J60">
            <v>0</v>
          </cell>
          <cell r="K60">
            <v>0</v>
          </cell>
          <cell r="L60">
            <v>0</v>
          </cell>
          <cell r="M60">
            <v>0</v>
          </cell>
          <cell r="N60">
            <v>0</v>
          </cell>
          <cell r="O60">
            <v>0</v>
          </cell>
          <cell r="P60">
            <v>0</v>
          </cell>
        </row>
        <row r="61">
          <cell r="A61">
            <v>58</v>
          </cell>
          <cell r="B61" t="str">
            <v>DM112 1</v>
          </cell>
          <cell r="C61" t="str">
            <v>TRANSDUCTOR DE PRESION UNA SOLA VIA</v>
          </cell>
          <cell r="D61">
            <v>0</v>
          </cell>
          <cell r="E61">
            <v>0</v>
          </cell>
          <cell r="F61">
            <v>0</v>
          </cell>
          <cell r="G61">
            <v>0</v>
          </cell>
          <cell r="H61" t="str">
            <v>Cumple</v>
          </cell>
          <cell r="I61">
            <v>0</v>
          </cell>
          <cell r="J61">
            <v>0</v>
          </cell>
          <cell r="K61">
            <v>0</v>
          </cell>
          <cell r="L61">
            <v>0</v>
          </cell>
          <cell r="M61" t="str">
            <v>Cumple</v>
          </cell>
          <cell r="N61">
            <v>0</v>
          </cell>
          <cell r="O61">
            <v>0</v>
          </cell>
          <cell r="P61">
            <v>0</v>
          </cell>
        </row>
        <row r="62">
          <cell r="A62">
            <v>59</v>
          </cell>
          <cell r="B62" t="str">
            <v>DM2698</v>
          </cell>
          <cell r="C62" t="str">
            <v>JERINGA PARA TOMA DE GASES ARTERIALES CON HEPARINA DE LITIO SECA (23G X 1")</v>
          </cell>
          <cell r="D62">
            <v>0</v>
          </cell>
          <cell r="E62">
            <v>0</v>
          </cell>
          <cell r="F62">
            <v>0</v>
          </cell>
          <cell r="G62">
            <v>0</v>
          </cell>
          <cell r="H62">
            <v>0</v>
          </cell>
          <cell r="I62">
            <v>0</v>
          </cell>
          <cell r="J62" t="str">
            <v>Cumple</v>
          </cell>
          <cell r="K62">
            <v>0</v>
          </cell>
          <cell r="L62" t="str">
            <v>Cumple</v>
          </cell>
          <cell r="M62">
            <v>0</v>
          </cell>
          <cell r="N62">
            <v>0</v>
          </cell>
          <cell r="O62">
            <v>0</v>
          </cell>
          <cell r="P62">
            <v>0</v>
          </cell>
        </row>
        <row r="63">
          <cell r="A63">
            <v>60</v>
          </cell>
          <cell r="B63" t="str">
            <v>DM624</v>
          </cell>
          <cell r="C63" t="str">
            <v>JERINGA PARA TOMA DE GASES ARTERIALES CON HEPARINA DE LITIO SECA (25G 5/8)</v>
          </cell>
          <cell r="D63">
            <v>0</v>
          </cell>
          <cell r="E63">
            <v>0</v>
          </cell>
          <cell r="F63">
            <v>0</v>
          </cell>
          <cell r="G63">
            <v>0</v>
          </cell>
          <cell r="H63">
            <v>0</v>
          </cell>
          <cell r="I63">
            <v>0</v>
          </cell>
          <cell r="J63" t="str">
            <v>Cumple</v>
          </cell>
          <cell r="K63">
            <v>0</v>
          </cell>
          <cell r="L63" t="str">
            <v>Cumple</v>
          </cell>
          <cell r="M63">
            <v>0</v>
          </cell>
          <cell r="N63">
            <v>0</v>
          </cell>
          <cell r="O63">
            <v>0</v>
          </cell>
          <cell r="P63">
            <v>0</v>
          </cell>
        </row>
        <row r="64">
          <cell r="A64">
            <v>61</v>
          </cell>
          <cell r="B64" t="str">
            <v>DM1388</v>
          </cell>
          <cell r="C64" t="str">
            <v>CLIP PARA LIGADURA EN TITANIO TAMAÑO PEQUEÑO CARTUCHO POR 6 CLIPS- COLOR DE LA MANIJA AZUL</v>
          </cell>
          <cell r="D64">
            <v>0</v>
          </cell>
          <cell r="E64">
            <v>0</v>
          </cell>
          <cell r="F64">
            <v>0</v>
          </cell>
          <cell r="G64">
            <v>0</v>
          </cell>
          <cell r="H64" t="str">
            <v>Cumple</v>
          </cell>
          <cell r="I64">
            <v>0</v>
          </cell>
          <cell r="J64">
            <v>0</v>
          </cell>
          <cell r="K64">
            <v>0</v>
          </cell>
          <cell r="L64">
            <v>0</v>
          </cell>
          <cell r="M64">
            <v>0</v>
          </cell>
          <cell r="N64">
            <v>0</v>
          </cell>
          <cell r="O64">
            <v>0</v>
          </cell>
          <cell r="P64">
            <v>0</v>
          </cell>
        </row>
        <row r="65">
          <cell r="A65">
            <v>62</v>
          </cell>
          <cell r="B65" t="str">
            <v>DM1009</v>
          </cell>
          <cell r="C65" t="str">
            <v>MALLA PARA INCONTINENCIA URINARIA SISTEMA SLING TRASNOBTURADOR</v>
          </cell>
          <cell r="D65">
            <v>0</v>
          </cell>
          <cell r="E65">
            <v>0</v>
          </cell>
          <cell r="F65">
            <v>0</v>
          </cell>
          <cell r="G65" t="str">
            <v>Cumple</v>
          </cell>
          <cell r="H65">
            <v>0</v>
          </cell>
          <cell r="I65">
            <v>0</v>
          </cell>
          <cell r="J65">
            <v>0</v>
          </cell>
          <cell r="K65" t="str">
            <v>No cumple</v>
          </cell>
          <cell r="L65">
            <v>0</v>
          </cell>
          <cell r="M65">
            <v>0</v>
          </cell>
          <cell r="N65">
            <v>0</v>
          </cell>
          <cell r="O65">
            <v>0</v>
          </cell>
          <cell r="P65">
            <v>0</v>
          </cell>
        </row>
        <row r="66">
          <cell r="A66">
            <v>63</v>
          </cell>
          <cell r="B66" t="str">
            <v>DM719</v>
          </cell>
          <cell r="C66" t="str">
            <v>MASCARA LARINGEA N° 1 - DESECHABLE</v>
          </cell>
          <cell r="D66">
            <v>0</v>
          </cell>
          <cell r="E66">
            <v>0</v>
          </cell>
          <cell r="F66" t="str">
            <v>Cumple</v>
          </cell>
          <cell r="G66">
            <v>0</v>
          </cell>
          <cell r="H66" t="str">
            <v>Cumple</v>
          </cell>
          <cell r="I66">
            <v>0</v>
          </cell>
          <cell r="J66">
            <v>0</v>
          </cell>
          <cell r="K66" t="str">
            <v>Cumple</v>
          </cell>
          <cell r="L66">
            <v>0</v>
          </cell>
          <cell r="M66" t="str">
            <v>Cumple</v>
          </cell>
          <cell r="N66">
            <v>0</v>
          </cell>
          <cell r="O66">
            <v>0</v>
          </cell>
          <cell r="P66">
            <v>0</v>
          </cell>
        </row>
        <row r="67">
          <cell r="A67">
            <v>64</v>
          </cell>
          <cell r="B67" t="str">
            <v>DM1783</v>
          </cell>
          <cell r="C67" t="str">
            <v>MASCARA LARINGEA N° 1,5 - DESECHABLE</v>
          </cell>
          <cell r="D67">
            <v>0</v>
          </cell>
          <cell r="E67">
            <v>0</v>
          </cell>
          <cell r="F67" t="str">
            <v>Cumple</v>
          </cell>
          <cell r="G67">
            <v>0</v>
          </cell>
          <cell r="H67" t="str">
            <v>Cumple</v>
          </cell>
          <cell r="I67">
            <v>0</v>
          </cell>
          <cell r="J67">
            <v>0</v>
          </cell>
          <cell r="K67" t="str">
            <v>Cumple</v>
          </cell>
          <cell r="L67">
            <v>0</v>
          </cell>
          <cell r="M67" t="str">
            <v>Cumple</v>
          </cell>
          <cell r="N67">
            <v>0</v>
          </cell>
          <cell r="O67">
            <v>0</v>
          </cell>
          <cell r="P67">
            <v>0</v>
          </cell>
        </row>
        <row r="68">
          <cell r="A68">
            <v>65</v>
          </cell>
          <cell r="B68" t="str">
            <v>DM1750</v>
          </cell>
          <cell r="C68" t="str">
            <v>AGUJA PARA PEN 32G X 4 MM</v>
          </cell>
          <cell r="D68">
            <v>0</v>
          </cell>
          <cell r="E68" t="str">
            <v>Cumple</v>
          </cell>
          <cell r="F68">
            <v>0</v>
          </cell>
          <cell r="G68" t="str">
            <v>Cumple</v>
          </cell>
          <cell r="H68">
            <v>0</v>
          </cell>
          <cell r="I68">
            <v>0</v>
          </cell>
          <cell r="J68" t="str">
            <v>Cumple</v>
          </cell>
          <cell r="K68">
            <v>0</v>
          </cell>
          <cell r="L68">
            <v>0</v>
          </cell>
          <cell r="M68" t="str">
            <v>Cumple</v>
          </cell>
          <cell r="N68">
            <v>0</v>
          </cell>
          <cell r="O68">
            <v>0</v>
          </cell>
          <cell r="P68">
            <v>0</v>
          </cell>
        </row>
        <row r="69">
          <cell r="A69">
            <v>66</v>
          </cell>
          <cell r="B69" t="str">
            <v>DM2730</v>
          </cell>
          <cell r="C69" t="str">
            <v xml:space="preserve">AGUJA PERICRANEAL NO 24 MARIPOSA     </v>
          </cell>
          <cell r="D69">
            <v>0</v>
          </cell>
          <cell r="E69">
            <v>0</v>
          </cell>
          <cell r="F69">
            <v>0</v>
          </cell>
          <cell r="G69">
            <v>0</v>
          </cell>
          <cell r="H69">
            <v>0</v>
          </cell>
          <cell r="I69">
            <v>0</v>
          </cell>
          <cell r="J69">
            <v>0</v>
          </cell>
          <cell r="K69">
            <v>0</v>
          </cell>
          <cell r="L69">
            <v>0</v>
          </cell>
          <cell r="M69">
            <v>0</v>
          </cell>
          <cell r="N69">
            <v>0</v>
          </cell>
          <cell r="O69">
            <v>0</v>
          </cell>
          <cell r="P69">
            <v>0</v>
          </cell>
        </row>
        <row r="70">
          <cell r="A70">
            <v>67</v>
          </cell>
          <cell r="B70" t="str">
            <v>DM2339</v>
          </cell>
          <cell r="C70" t="str">
            <v>APOSITO TRANSPARENTE 15 X 25 CM POSQUIRURGICO CON ALMOHADILLA ABSORBENTE</v>
          </cell>
          <cell r="D70">
            <v>0</v>
          </cell>
          <cell r="E70">
            <v>0</v>
          </cell>
          <cell r="F70">
            <v>0</v>
          </cell>
          <cell r="G70">
            <v>0</v>
          </cell>
          <cell r="H70">
            <v>0</v>
          </cell>
          <cell r="I70">
            <v>0</v>
          </cell>
          <cell r="J70">
            <v>0</v>
          </cell>
          <cell r="K70">
            <v>0</v>
          </cell>
          <cell r="L70">
            <v>0</v>
          </cell>
          <cell r="M70" t="str">
            <v>No cumple</v>
          </cell>
          <cell r="N70">
            <v>0</v>
          </cell>
          <cell r="O70">
            <v>0</v>
          </cell>
          <cell r="P70">
            <v>0</v>
          </cell>
        </row>
        <row r="71">
          <cell r="A71">
            <v>68</v>
          </cell>
          <cell r="B71" t="str">
            <v>DM132</v>
          </cell>
          <cell r="C71" t="str">
            <v>APOSITO TRANSPARENTE CON PAD 9 X 25 CMS +/- 2 CM</v>
          </cell>
          <cell r="D71">
            <v>0</v>
          </cell>
          <cell r="E71">
            <v>0</v>
          </cell>
          <cell r="F71">
            <v>0</v>
          </cell>
          <cell r="G71">
            <v>0</v>
          </cell>
          <cell r="H71">
            <v>0</v>
          </cell>
          <cell r="I71">
            <v>0</v>
          </cell>
          <cell r="J71">
            <v>0</v>
          </cell>
          <cell r="K71" t="str">
            <v>Cumple</v>
          </cell>
          <cell r="L71">
            <v>0</v>
          </cell>
          <cell r="M71" t="str">
            <v>No cumple</v>
          </cell>
          <cell r="N71" t="str">
            <v>Cumple</v>
          </cell>
          <cell r="O71">
            <v>0</v>
          </cell>
          <cell r="P71">
            <v>0</v>
          </cell>
        </row>
        <row r="72">
          <cell r="A72">
            <v>69</v>
          </cell>
          <cell r="B72" t="str">
            <v>DM1831</v>
          </cell>
          <cell r="C72" t="str">
            <v>APOSITO TRASPARENTE ESTERIL CON ALMOHADILLA ABSORVENTE 9 HASTA 12 CM X 10 HASTA 14 CM.</v>
          </cell>
          <cell r="D72">
            <v>0</v>
          </cell>
          <cell r="E72">
            <v>0</v>
          </cell>
          <cell r="F72">
            <v>0</v>
          </cell>
          <cell r="G72">
            <v>0</v>
          </cell>
          <cell r="H72">
            <v>0</v>
          </cell>
          <cell r="I72">
            <v>0</v>
          </cell>
          <cell r="J72">
            <v>0</v>
          </cell>
          <cell r="K72" t="str">
            <v>No cumple</v>
          </cell>
          <cell r="L72">
            <v>0</v>
          </cell>
          <cell r="M72" t="str">
            <v>Cumple</v>
          </cell>
          <cell r="N72" t="str">
            <v>Cumple</v>
          </cell>
          <cell r="O72">
            <v>0</v>
          </cell>
          <cell r="P72">
            <v>0</v>
          </cell>
        </row>
        <row r="73">
          <cell r="A73">
            <v>70</v>
          </cell>
          <cell r="B73" t="str">
            <v>DM145</v>
          </cell>
          <cell r="C73" t="str">
            <v>BAJALENGUA DE PLASTICO</v>
          </cell>
          <cell r="D73">
            <v>0</v>
          </cell>
          <cell r="E73">
            <v>0</v>
          </cell>
          <cell r="F73">
            <v>0</v>
          </cell>
          <cell r="G73">
            <v>0</v>
          </cell>
          <cell r="H73">
            <v>0</v>
          </cell>
          <cell r="I73">
            <v>0</v>
          </cell>
          <cell r="J73">
            <v>0</v>
          </cell>
          <cell r="K73">
            <v>0</v>
          </cell>
          <cell r="L73">
            <v>0</v>
          </cell>
          <cell r="M73">
            <v>0</v>
          </cell>
          <cell r="N73">
            <v>0</v>
          </cell>
          <cell r="O73">
            <v>0</v>
          </cell>
          <cell r="P73">
            <v>0</v>
          </cell>
        </row>
        <row r="74">
          <cell r="A74">
            <v>71</v>
          </cell>
          <cell r="B74" t="str">
            <v>DM318</v>
          </cell>
          <cell r="C74" t="str">
            <v>CATETER CENTRAL DE INSERCION PERIFERICA 18G X 70  CM BILUMEN  5FR</v>
          </cell>
          <cell r="D74">
            <v>0</v>
          </cell>
          <cell r="E74">
            <v>0</v>
          </cell>
          <cell r="F74">
            <v>0</v>
          </cell>
          <cell r="G74">
            <v>0</v>
          </cell>
          <cell r="H74">
            <v>0</v>
          </cell>
          <cell r="I74">
            <v>0</v>
          </cell>
          <cell r="J74">
            <v>0</v>
          </cell>
          <cell r="K74">
            <v>0</v>
          </cell>
          <cell r="L74">
            <v>0</v>
          </cell>
          <cell r="M74" t="str">
            <v>Cumple</v>
          </cell>
          <cell r="N74">
            <v>0</v>
          </cell>
          <cell r="O74">
            <v>0</v>
          </cell>
          <cell r="P74">
            <v>0</v>
          </cell>
        </row>
        <row r="75">
          <cell r="A75">
            <v>72</v>
          </cell>
          <cell r="B75" t="str">
            <v>DM260</v>
          </cell>
          <cell r="C75" t="str">
            <v>CATETER MAHURKAR 2 LUMEN PRECURVADO 8 FR X 12CM.</v>
          </cell>
          <cell r="D75">
            <v>0</v>
          </cell>
          <cell r="E75">
            <v>0</v>
          </cell>
          <cell r="F75">
            <v>0</v>
          </cell>
          <cell r="G75">
            <v>0</v>
          </cell>
          <cell r="H75">
            <v>0</v>
          </cell>
          <cell r="I75">
            <v>0</v>
          </cell>
          <cell r="J75">
            <v>0</v>
          </cell>
          <cell r="K75">
            <v>0</v>
          </cell>
          <cell r="L75">
            <v>0</v>
          </cell>
          <cell r="M75" t="str">
            <v>Cumple</v>
          </cell>
          <cell r="N75">
            <v>0</v>
          </cell>
          <cell r="O75">
            <v>0</v>
          </cell>
          <cell r="P75">
            <v>0</v>
          </cell>
        </row>
        <row r="76">
          <cell r="A76">
            <v>73</v>
          </cell>
          <cell r="B76" t="str">
            <v>DM1693</v>
          </cell>
          <cell r="C76" t="str">
            <v>CATETER SET DE CATETERIZACION ARTERIAL NO.20 G X 8  CM</v>
          </cell>
          <cell r="D76">
            <v>0</v>
          </cell>
          <cell r="E76">
            <v>0</v>
          </cell>
          <cell r="F76">
            <v>0</v>
          </cell>
          <cell r="G76">
            <v>0</v>
          </cell>
          <cell r="H76">
            <v>0</v>
          </cell>
          <cell r="I76">
            <v>0</v>
          </cell>
          <cell r="J76">
            <v>0</v>
          </cell>
          <cell r="K76">
            <v>0</v>
          </cell>
          <cell r="L76">
            <v>0</v>
          </cell>
          <cell r="M76">
            <v>0</v>
          </cell>
          <cell r="N76">
            <v>0</v>
          </cell>
          <cell r="O76">
            <v>0</v>
          </cell>
          <cell r="P76">
            <v>0</v>
          </cell>
        </row>
        <row r="77">
          <cell r="A77">
            <v>74</v>
          </cell>
          <cell r="B77" t="str">
            <v>DM2400</v>
          </cell>
          <cell r="C77" t="str">
            <v>CINTA EN ROLLO PARA MARCAR INSTRUMENTAL (GAMA DE COLORES)</v>
          </cell>
          <cell r="D77">
            <v>0</v>
          </cell>
          <cell r="E77">
            <v>0</v>
          </cell>
          <cell r="F77">
            <v>0</v>
          </cell>
          <cell r="G77">
            <v>0</v>
          </cell>
          <cell r="H77">
            <v>0</v>
          </cell>
          <cell r="I77">
            <v>0</v>
          </cell>
          <cell r="J77">
            <v>0</v>
          </cell>
          <cell r="K77">
            <v>0</v>
          </cell>
          <cell r="L77">
            <v>0</v>
          </cell>
          <cell r="M77">
            <v>0</v>
          </cell>
          <cell r="N77">
            <v>0</v>
          </cell>
          <cell r="O77">
            <v>0</v>
          </cell>
          <cell r="P77">
            <v>0</v>
          </cell>
        </row>
        <row r="78">
          <cell r="A78">
            <v>75</v>
          </cell>
          <cell r="B78" t="str">
            <v>DM2401</v>
          </cell>
          <cell r="C78" t="str">
            <v>CINTA PARA IMPRESORA DE MAQUINA DE ETIQUETADO (VAPOR, OXIDO DE ETILENO Y PEROXIDO DE HIDROGENO)</v>
          </cell>
          <cell r="D78">
            <v>0</v>
          </cell>
          <cell r="E78">
            <v>0</v>
          </cell>
          <cell r="F78">
            <v>0</v>
          </cell>
          <cell r="G78">
            <v>0</v>
          </cell>
          <cell r="H78" t="str">
            <v>Cumple</v>
          </cell>
          <cell r="I78">
            <v>0</v>
          </cell>
          <cell r="J78">
            <v>0</v>
          </cell>
          <cell r="K78">
            <v>0</v>
          </cell>
          <cell r="L78">
            <v>0</v>
          </cell>
          <cell r="M78">
            <v>0</v>
          </cell>
          <cell r="N78">
            <v>0</v>
          </cell>
          <cell r="O78">
            <v>0</v>
          </cell>
          <cell r="P78">
            <v>0</v>
          </cell>
        </row>
        <row r="79">
          <cell r="A79">
            <v>76</v>
          </cell>
          <cell r="B79" t="str">
            <v>DM427</v>
          </cell>
          <cell r="C79" t="str">
            <v>DISPOSITIVO INTRAOSEO AUTOMATICO PEDIATRICA</v>
          </cell>
          <cell r="D79">
            <v>0</v>
          </cell>
          <cell r="E79">
            <v>0</v>
          </cell>
          <cell r="F79">
            <v>0</v>
          </cell>
          <cell r="G79">
            <v>0</v>
          </cell>
          <cell r="H79">
            <v>0</v>
          </cell>
          <cell r="I79">
            <v>0</v>
          </cell>
          <cell r="J79">
            <v>0</v>
          </cell>
          <cell r="K79" t="str">
            <v>No cumple</v>
          </cell>
          <cell r="L79">
            <v>0</v>
          </cell>
          <cell r="M79">
            <v>0</v>
          </cell>
          <cell r="N79">
            <v>0</v>
          </cell>
          <cell r="O79">
            <v>0</v>
          </cell>
          <cell r="P79">
            <v>0</v>
          </cell>
        </row>
        <row r="80">
          <cell r="A80">
            <v>77</v>
          </cell>
          <cell r="B80" t="str">
            <v>DM1766</v>
          </cell>
          <cell r="C80" t="str">
            <v>ENVOLVEDERA DE TELA NO TEJIDAS, FIBRAS SINTETICAS DE POLIPROPILENO TRES CAPAS 48 A 60 GR  130 CMX 150 CM</v>
          </cell>
          <cell r="D80">
            <v>0</v>
          </cell>
          <cell r="E80">
            <v>0</v>
          </cell>
          <cell r="F80">
            <v>0</v>
          </cell>
          <cell r="G80">
            <v>0</v>
          </cell>
          <cell r="H80" t="str">
            <v>Cumple</v>
          </cell>
          <cell r="I80">
            <v>0</v>
          </cell>
          <cell r="J80">
            <v>0</v>
          </cell>
          <cell r="K80" t="str">
            <v>No cumple</v>
          </cell>
          <cell r="L80">
            <v>0</v>
          </cell>
          <cell r="M80">
            <v>0</v>
          </cell>
          <cell r="N80">
            <v>0</v>
          </cell>
          <cell r="O80">
            <v>0</v>
          </cell>
          <cell r="P80">
            <v>0</v>
          </cell>
        </row>
        <row r="81">
          <cell r="A81">
            <v>78</v>
          </cell>
          <cell r="B81" t="str">
            <v>DM2639</v>
          </cell>
          <cell r="C81" t="str">
            <v>ESPONJA QUIRURGICA PARA TAPONAMIENTO NASAL DE 8 CM X 2.0 CM</v>
          </cell>
          <cell r="D81">
            <v>0</v>
          </cell>
          <cell r="E81">
            <v>0</v>
          </cell>
          <cell r="F81">
            <v>0</v>
          </cell>
          <cell r="G81">
            <v>0</v>
          </cell>
          <cell r="H81">
            <v>0</v>
          </cell>
          <cell r="I81">
            <v>0</v>
          </cell>
          <cell r="J81">
            <v>0</v>
          </cell>
          <cell r="K81">
            <v>0</v>
          </cell>
          <cell r="L81">
            <v>0</v>
          </cell>
          <cell r="M81">
            <v>0</v>
          </cell>
          <cell r="N81">
            <v>0</v>
          </cell>
          <cell r="O81">
            <v>0</v>
          </cell>
          <cell r="P81">
            <v>0</v>
          </cell>
        </row>
        <row r="82">
          <cell r="A82">
            <v>79</v>
          </cell>
          <cell r="B82" t="str">
            <v>DM2309</v>
          </cell>
          <cell r="C82" t="str">
            <v xml:space="preserve">ESTOQUINETA DE ALGODON TUBULAR  3 X 25 YARDAS                                                           </v>
          </cell>
          <cell r="D82">
            <v>0</v>
          </cell>
          <cell r="E82">
            <v>0</v>
          </cell>
          <cell r="F82">
            <v>0</v>
          </cell>
          <cell r="G82">
            <v>0</v>
          </cell>
          <cell r="H82">
            <v>0</v>
          </cell>
          <cell r="I82">
            <v>0</v>
          </cell>
          <cell r="J82">
            <v>0</v>
          </cell>
          <cell r="K82" t="str">
            <v>No cumple</v>
          </cell>
          <cell r="L82">
            <v>0</v>
          </cell>
          <cell r="M82">
            <v>0</v>
          </cell>
          <cell r="N82">
            <v>0</v>
          </cell>
          <cell r="O82">
            <v>0</v>
          </cell>
          <cell r="P82">
            <v>0</v>
          </cell>
        </row>
        <row r="83">
          <cell r="A83">
            <v>80</v>
          </cell>
          <cell r="B83" t="str">
            <v>DM494</v>
          </cell>
          <cell r="C83" t="str">
            <v>FILTRO BACTERIANO VIRICO ADULTO PARA VENTILADOR MECANICO</v>
          </cell>
          <cell r="D83">
            <v>0</v>
          </cell>
          <cell r="E83">
            <v>0</v>
          </cell>
          <cell r="F83">
            <v>0</v>
          </cell>
          <cell r="G83">
            <v>0</v>
          </cell>
          <cell r="H83" t="str">
            <v>Cumple</v>
          </cell>
          <cell r="I83">
            <v>0</v>
          </cell>
          <cell r="J83">
            <v>0</v>
          </cell>
          <cell r="K83" t="str">
            <v>Cumple</v>
          </cell>
          <cell r="L83">
            <v>0</v>
          </cell>
          <cell r="M83" t="str">
            <v>Cumple</v>
          </cell>
          <cell r="N83">
            <v>0</v>
          </cell>
          <cell r="O83">
            <v>0</v>
          </cell>
          <cell r="P83">
            <v>0</v>
          </cell>
        </row>
        <row r="84">
          <cell r="A84">
            <v>81</v>
          </cell>
          <cell r="B84" t="str">
            <v>DM498</v>
          </cell>
          <cell r="C84" t="str">
            <v>FILTROS HIDROFOBICOS PARA MAQUINAS DE ANESTESIA</v>
          </cell>
          <cell r="D84">
            <v>0</v>
          </cell>
          <cell r="E84">
            <v>0</v>
          </cell>
          <cell r="F84">
            <v>0</v>
          </cell>
          <cell r="G84">
            <v>0</v>
          </cell>
          <cell r="H84" t="str">
            <v>Cumple</v>
          </cell>
          <cell r="I84">
            <v>0</v>
          </cell>
          <cell r="J84">
            <v>0</v>
          </cell>
          <cell r="K84" t="str">
            <v>Cumple</v>
          </cell>
          <cell r="L84">
            <v>0</v>
          </cell>
          <cell r="M84">
            <v>0</v>
          </cell>
          <cell r="N84">
            <v>0</v>
          </cell>
          <cell r="O84">
            <v>0</v>
          </cell>
          <cell r="P84">
            <v>0</v>
          </cell>
        </row>
        <row r="85">
          <cell r="A85">
            <v>82</v>
          </cell>
          <cell r="B85" t="str">
            <v>DM567</v>
          </cell>
          <cell r="C85" t="str">
            <v xml:space="preserve">INDICADOR BIOLOGICO PARA PEROXIDO DE HIDROGENO LECTURA RAPIDA 30 MINUTOS </v>
          </cell>
          <cell r="D85" t="str">
            <v>Cumple</v>
          </cell>
          <cell r="E85">
            <v>0</v>
          </cell>
          <cell r="F85">
            <v>0</v>
          </cell>
          <cell r="G85">
            <v>0</v>
          </cell>
          <cell r="H85" t="str">
            <v>Cumple</v>
          </cell>
          <cell r="I85">
            <v>0</v>
          </cell>
          <cell r="J85">
            <v>0</v>
          </cell>
          <cell r="K85">
            <v>0</v>
          </cell>
          <cell r="L85">
            <v>0</v>
          </cell>
          <cell r="M85">
            <v>0</v>
          </cell>
          <cell r="N85">
            <v>0</v>
          </cell>
          <cell r="O85">
            <v>0</v>
          </cell>
          <cell r="P85">
            <v>0</v>
          </cell>
        </row>
        <row r="86">
          <cell r="A86">
            <v>83</v>
          </cell>
          <cell r="B86" t="str">
            <v>DM568</v>
          </cell>
          <cell r="C86" t="str">
            <v>INDICADOR CONTROL QUIMICO CLASE  IV -
TIRAS INDICADORAS PARA VAPOR</v>
          </cell>
          <cell r="D86">
            <v>0</v>
          </cell>
          <cell r="E86">
            <v>0</v>
          </cell>
          <cell r="F86">
            <v>0</v>
          </cell>
          <cell r="G86">
            <v>0</v>
          </cell>
          <cell r="H86" t="str">
            <v>Cumple</v>
          </cell>
          <cell r="I86">
            <v>0</v>
          </cell>
          <cell r="J86">
            <v>0</v>
          </cell>
          <cell r="K86">
            <v>0</v>
          </cell>
          <cell r="L86">
            <v>0</v>
          </cell>
          <cell r="M86" t="str">
            <v>No Cumple</v>
          </cell>
          <cell r="N86">
            <v>0</v>
          </cell>
          <cell r="O86">
            <v>0</v>
          </cell>
          <cell r="P86">
            <v>0</v>
          </cell>
        </row>
        <row r="87">
          <cell r="A87">
            <v>84</v>
          </cell>
          <cell r="B87" t="str">
            <v>DM2710</v>
          </cell>
          <cell r="C87" t="str">
            <v>LINEA DE MUESTREO CAPNOGRAFIA  (Spacelabs MODELO 91393/90499)</v>
          </cell>
          <cell r="D87">
            <v>0</v>
          </cell>
          <cell r="E87">
            <v>0</v>
          </cell>
          <cell r="F87">
            <v>0</v>
          </cell>
          <cell r="G87">
            <v>0</v>
          </cell>
          <cell r="H87" t="str">
            <v>Cumple</v>
          </cell>
          <cell r="I87">
            <v>0</v>
          </cell>
          <cell r="J87">
            <v>0</v>
          </cell>
          <cell r="K87">
            <v>0</v>
          </cell>
          <cell r="L87">
            <v>0</v>
          </cell>
          <cell r="M87">
            <v>0</v>
          </cell>
          <cell r="N87">
            <v>0</v>
          </cell>
          <cell r="O87">
            <v>0</v>
          </cell>
          <cell r="P87">
            <v>0</v>
          </cell>
        </row>
        <row r="88">
          <cell r="A88">
            <v>85</v>
          </cell>
          <cell r="B88" t="str">
            <v>DM1828</v>
          </cell>
          <cell r="C88" t="str">
            <v xml:space="preserve">LUBRICANTE DE INSTRUMENTO E INHIBIDOR DE OXIDO   NO GRASOSO, NO TOXICO, SIN COMPONENTE DE SILICONA , COMPATIBLE EN PROCESOS DE VAPOR , GALON </v>
          </cell>
          <cell r="D88">
            <v>0</v>
          </cell>
          <cell r="E88">
            <v>0</v>
          </cell>
          <cell r="F88">
            <v>0</v>
          </cell>
          <cell r="G88">
            <v>0</v>
          </cell>
          <cell r="H88" t="str">
            <v>No cumple</v>
          </cell>
          <cell r="I88">
            <v>0</v>
          </cell>
          <cell r="J88">
            <v>0</v>
          </cell>
          <cell r="K88">
            <v>0</v>
          </cell>
          <cell r="L88">
            <v>0</v>
          </cell>
          <cell r="M88">
            <v>0</v>
          </cell>
          <cell r="N88">
            <v>0</v>
          </cell>
          <cell r="O88">
            <v>0</v>
          </cell>
          <cell r="P88">
            <v>0</v>
          </cell>
        </row>
        <row r="89">
          <cell r="A89">
            <v>86</v>
          </cell>
          <cell r="B89" t="str">
            <v>DM684</v>
          </cell>
          <cell r="C89" t="str">
            <v>MALLA DE PROLAPSO POSTERIOR</v>
          </cell>
          <cell r="D89">
            <v>0</v>
          </cell>
          <cell r="E89">
            <v>0</v>
          </cell>
          <cell r="F89">
            <v>0</v>
          </cell>
          <cell r="G89">
            <v>0</v>
          </cell>
          <cell r="H89">
            <v>0</v>
          </cell>
          <cell r="I89">
            <v>0</v>
          </cell>
          <cell r="J89">
            <v>0</v>
          </cell>
          <cell r="K89">
            <v>0</v>
          </cell>
          <cell r="L89">
            <v>0</v>
          </cell>
          <cell r="M89">
            <v>0</v>
          </cell>
          <cell r="N89">
            <v>0</v>
          </cell>
          <cell r="O89">
            <v>0</v>
          </cell>
          <cell r="P89">
            <v>0</v>
          </cell>
        </row>
        <row r="90">
          <cell r="A90">
            <v>87</v>
          </cell>
          <cell r="B90" t="str">
            <v>DM2719</v>
          </cell>
          <cell r="C90" t="str">
            <v>MALLA RECUBIERTA PROTECTORA EN U PARA HIATO 7 X 10 CMS</v>
          </cell>
          <cell r="D90">
            <v>0</v>
          </cell>
          <cell r="E90">
            <v>0</v>
          </cell>
          <cell r="F90">
            <v>0</v>
          </cell>
          <cell r="G90">
            <v>0</v>
          </cell>
          <cell r="H90">
            <v>0</v>
          </cell>
          <cell r="I90">
            <v>0</v>
          </cell>
          <cell r="J90">
            <v>0</v>
          </cell>
          <cell r="K90">
            <v>0</v>
          </cell>
          <cell r="L90">
            <v>0</v>
          </cell>
          <cell r="M90">
            <v>0</v>
          </cell>
          <cell r="N90">
            <v>0</v>
          </cell>
          <cell r="O90">
            <v>0</v>
          </cell>
          <cell r="P90" t="str">
            <v>No cumple</v>
          </cell>
        </row>
        <row r="91">
          <cell r="A91">
            <v>88</v>
          </cell>
          <cell r="B91" t="str">
            <v>DM2725</v>
          </cell>
          <cell r="C91" t="str">
            <v>MARCADORES NO TOXICOS PARA ESTERILIZACION</v>
          </cell>
          <cell r="D91">
            <v>0</v>
          </cell>
          <cell r="E91">
            <v>0</v>
          </cell>
          <cell r="F91">
            <v>0</v>
          </cell>
          <cell r="G91">
            <v>0</v>
          </cell>
          <cell r="H91" t="str">
            <v>Cumple</v>
          </cell>
          <cell r="I91">
            <v>0</v>
          </cell>
          <cell r="J91">
            <v>0</v>
          </cell>
          <cell r="K91" t="str">
            <v>No cumple</v>
          </cell>
          <cell r="L91">
            <v>0</v>
          </cell>
          <cell r="M91">
            <v>0</v>
          </cell>
          <cell r="N91">
            <v>0</v>
          </cell>
          <cell r="O91">
            <v>0</v>
          </cell>
          <cell r="P91">
            <v>0</v>
          </cell>
        </row>
        <row r="92">
          <cell r="A92">
            <v>89</v>
          </cell>
          <cell r="B92" t="str">
            <v>DM721</v>
          </cell>
          <cell r="C92" t="str">
            <v>MASCARA LARINGEA N° 2 - DESECHABLE</v>
          </cell>
          <cell r="D92">
            <v>0</v>
          </cell>
          <cell r="E92">
            <v>0</v>
          </cell>
          <cell r="F92" t="str">
            <v>Cumple</v>
          </cell>
          <cell r="G92">
            <v>0</v>
          </cell>
          <cell r="H92" t="str">
            <v>Cumple</v>
          </cell>
          <cell r="I92">
            <v>0</v>
          </cell>
          <cell r="J92">
            <v>0</v>
          </cell>
          <cell r="K92" t="str">
            <v>No cumple</v>
          </cell>
          <cell r="L92">
            <v>0</v>
          </cell>
          <cell r="M92" t="str">
            <v>Cumple</v>
          </cell>
          <cell r="N92">
            <v>0</v>
          </cell>
          <cell r="O92">
            <v>0</v>
          </cell>
          <cell r="P92">
            <v>0</v>
          </cell>
        </row>
        <row r="93">
          <cell r="A93">
            <v>90</v>
          </cell>
          <cell r="B93" t="str">
            <v>DM725</v>
          </cell>
          <cell r="C93" t="str">
            <v>MASCARA LARINGEA N° 3 - DESECHABLE</v>
          </cell>
          <cell r="D93">
            <v>0</v>
          </cell>
          <cell r="E93">
            <v>0</v>
          </cell>
          <cell r="F93" t="str">
            <v>Cumple</v>
          </cell>
          <cell r="G93">
            <v>0</v>
          </cell>
          <cell r="H93" t="str">
            <v>Cumple</v>
          </cell>
          <cell r="I93">
            <v>0</v>
          </cell>
          <cell r="J93">
            <v>0</v>
          </cell>
          <cell r="K93" t="str">
            <v>Cumple</v>
          </cell>
          <cell r="L93">
            <v>0</v>
          </cell>
          <cell r="M93" t="str">
            <v>Cumple</v>
          </cell>
          <cell r="N93">
            <v>0</v>
          </cell>
          <cell r="O93">
            <v>0</v>
          </cell>
          <cell r="P93">
            <v>0</v>
          </cell>
        </row>
        <row r="94">
          <cell r="A94">
            <v>91</v>
          </cell>
          <cell r="B94" t="str">
            <v>DM727</v>
          </cell>
          <cell r="C94" t="str">
            <v>MASCARA LARINGEA N° 4 - DESECHABLE</v>
          </cell>
          <cell r="D94">
            <v>0</v>
          </cell>
          <cell r="E94">
            <v>0</v>
          </cell>
          <cell r="F94" t="str">
            <v>Cumple</v>
          </cell>
          <cell r="G94">
            <v>0</v>
          </cell>
          <cell r="H94" t="str">
            <v>Cumple</v>
          </cell>
          <cell r="I94">
            <v>0</v>
          </cell>
          <cell r="J94">
            <v>0</v>
          </cell>
          <cell r="K94" t="str">
            <v>Cumple</v>
          </cell>
          <cell r="L94">
            <v>0</v>
          </cell>
          <cell r="M94" t="str">
            <v>Cumple</v>
          </cell>
          <cell r="N94">
            <v>0</v>
          </cell>
          <cell r="O94">
            <v>0</v>
          </cell>
          <cell r="P94">
            <v>0</v>
          </cell>
        </row>
        <row r="95">
          <cell r="A95">
            <v>92</v>
          </cell>
          <cell r="B95" t="str">
            <v>DM729</v>
          </cell>
          <cell r="C95" t="str">
            <v>MASCARA LARINGEA N° 5 - DESECHABLE</v>
          </cell>
          <cell r="D95">
            <v>0</v>
          </cell>
          <cell r="E95">
            <v>0</v>
          </cell>
          <cell r="F95" t="str">
            <v>Cumple</v>
          </cell>
          <cell r="G95">
            <v>0</v>
          </cell>
          <cell r="H95" t="str">
            <v>Cumple</v>
          </cell>
          <cell r="I95">
            <v>0</v>
          </cell>
          <cell r="J95">
            <v>0</v>
          </cell>
          <cell r="K95" t="str">
            <v>Cumple</v>
          </cell>
          <cell r="L95">
            <v>0</v>
          </cell>
          <cell r="M95" t="str">
            <v>Cumple</v>
          </cell>
          <cell r="N95">
            <v>0</v>
          </cell>
          <cell r="O95">
            <v>0</v>
          </cell>
          <cell r="P95">
            <v>0</v>
          </cell>
        </row>
        <row r="96">
          <cell r="A96">
            <v>93</v>
          </cell>
          <cell r="B96" t="str">
            <v>DM1253</v>
          </cell>
          <cell r="C96" t="str">
            <v>PAPEL PARA DESFIBRILIDOR NIHON KOHDEN</v>
          </cell>
          <cell r="D96">
            <v>0</v>
          </cell>
          <cell r="E96">
            <v>0</v>
          </cell>
          <cell r="F96">
            <v>0</v>
          </cell>
          <cell r="G96">
            <v>0</v>
          </cell>
          <cell r="H96">
            <v>0</v>
          </cell>
          <cell r="I96">
            <v>0</v>
          </cell>
          <cell r="J96">
            <v>0</v>
          </cell>
          <cell r="K96" t="str">
            <v>No cumple</v>
          </cell>
          <cell r="L96">
            <v>0</v>
          </cell>
          <cell r="M96">
            <v>0</v>
          </cell>
          <cell r="N96">
            <v>0</v>
          </cell>
          <cell r="O96">
            <v>0</v>
          </cell>
          <cell r="P96">
            <v>0</v>
          </cell>
        </row>
        <row r="97">
          <cell r="A97">
            <v>94</v>
          </cell>
          <cell r="B97" t="str">
            <v>DM1254</v>
          </cell>
          <cell r="C97" t="str">
            <v>PAPEL PARA ELECTROCARDIOGRAFO 80 MM X 20 MTS EN ROLLO</v>
          </cell>
          <cell r="D97">
            <v>0</v>
          </cell>
          <cell r="E97">
            <v>0</v>
          </cell>
          <cell r="F97">
            <v>0</v>
          </cell>
          <cell r="G97" t="str">
            <v>Cumple</v>
          </cell>
          <cell r="H97">
            <v>0</v>
          </cell>
          <cell r="I97">
            <v>0</v>
          </cell>
          <cell r="J97">
            <v>0</v>
          </cell>
          <cell r="K97">
            <v>0</v>
          </cell>
          <cell r="L97">
            <v>0</v>
          </cell>
          <cell r="M97">
            <v>0</v>
          </cell>
          <cell r="N97">
            <v>0</v>
          </cell>
          <cell r="O97">
            <v>0</v>
          </cell>
          <cell r="P97">
            <v>0</v>
          </cell>
        </row>
        <row r="98">
          <cell r="A98">
            <v>95</v>
          </cell>
          <cell r="B98" t="str">
            <v>DM847</v>
          </cell>
          <cell r="C98" t="str">
            <v>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v>
          </cell>
          <cell r="D98">
            <v>0</v>
          </cell>
          <cell r="E98" t="str">
            <v>Cumple</v>
          </cell>
          <cell r="F98">
            <v>0</v>
          </cell>
          <cell r="G98">
            <v>0</v>
          </cell>
          <cell r="H98" t="str">
            <v>Cumple</v>
          </cell>
          <cell r="I98">
            <v>0</v>
          </cell>
          <cell r="J98">
            <v>0</v>
          </cell>
          <cell r="K98" t="str">
            <v>No cumple</v>
          </cell>
          <cell r="L98">
            <v>0</v>
          </cell>
          <cell r="M98">
            <v>0</v>
          </cell>
          <cell r="N98">
            <v>0</v>
          </cell>
          <cell r="O98">
            <v>0</v>
          </cell>
          <cell r="P98">
            <v>0</v>
          </cell>
        </row>
        <row r="99">
          <cell r="A99">
            <v>96</v>
          </cell>
          <cell r="B99" t="str">
            <v>DM1709</v>
          </cell>
          <cell r="C99" t="str">
            <v>SENSORES PARA MONITOREO BISPECTRAL BILATERAL</v>
          </cell>
          <cell r="D99">
            <v>0</v>
          </cell>
          <cell r="E99">
            <v>0</v>
          </cell>
          <cell r="F99">
            <v>0</v>
          </cell>
          <cell r="G99">
            <v>0</v>
          </cell>
          <cell r="H99">
            <v>0</v>
          </cell>
          <cell r="I99">
            <v>0</v>
          </cell>
          <cell r="J99">
            <v>0</v>
          </cell>
          <cell r="K99" t="str">
            <v>Cumple</v>
          </cell>
          <cell r="L99">
            <v>0</v>
          </cell>
          <cell r="M99">
            <v>0</v>
          </cell>
          <cell r="N99">
            <v>0</v>
          </cell>
          <cell r="O99">
            <v>0</v>
          </cell>
          <cell r="P99">
            <v>0</v>
          </cell>
        </row>
        <row r="100">
          <cell r="A100">
            <v>97</v>
          </cell>
          <cell r="B100" t="str">
            <v>DM1011</v>
          </cell>
          <cell r="C100" t="str">
            <v>SISTEMA DE DRENAJE TORAXICO SENCILLO (HUMEDO) CAPACIDAD DE 2.000 A 3.200 CC SALIDA PARA SUCCION</v>
          </cell>
          <cell r="D100">
            <v>0</v>
          </cell>
          <cell r="E100">
            <v>0</v>
          </cell>
          <cell r="F100">
            <v>0</v>
          </cell>
          <cell r="G100">
            <v>0</v>
          </cell>
          <cell r="H100">
            <v>0</v>
          </cell>
          <cell r="I100">
            <v>0</v>
          </cell>
          <cell r="J100">
            <v>0</v>
          </cell>
          <cell r="K100">
            <v>0</v>
          </cell>
          <cell r="L100">
            <v>0</v>
          </cell>
          <cell r="M100">
            <v>0</v>
          </cell>
          <cell r="N100">
            <v>0</v>
          </cell>
          <cell r="O100">
            <v>0</v>
          </cell>
          <cell r="P100">
            <v>0</v>
          </cell>
        </row>
        <row r="101">
          <cell r="A101">
            <v>98</v>
          </cell>
          <cell r="B101" t="str">
            <v>DM2050</v>
          </cell>
          <cell r="C101" t="str">
            <v xml:space="preserve">SISTEMA DE ETIQUETADO Y DOCUMENTACION PARA PROCESOS DE ESTERILIZACION  PEROXIDO DE HIDROGENO, VAPOR Y ETO </v>
          </cell>
          <cell r="D101">
            <v>0</v>
          </cell>
          <cell r="E101">
            <v>0</v>
          </cell>
          <cell r="F101">
            <v>0</v>
          </cell>
          <cell r="G101">
            <v>0</v>
          </cell>
          <cell r="H101" t="str">
            <v>Cumple</v>
          </cell>
          <cell r="I101">
            <v>0</v>
          </cell>
          <cell r="J101">
            <v>0</v>
          </cell>
          <cell r="K101">
            <v>0</v>
          </cell>
          <cell r="L101">
            <v>0</v>
          </cell>
          <cell r="M101">
            <v>0</v>
          </cell>
          <cell r="N101">
            <v>0</v>
          </cell>
          <cell r="O101">
            <v>0</v>
          </cell>
          <cell r="P101">
            <v>0</v>
          </cell>
        </row>
        <row r="102">
          <cell r="A102">
            <v>99</v>
          </cell>
          <cell r="B102" t="str">
            <v>DM2793</v>
          </cell>
          <cell r="C102" t="str">
            <v>SISTEMA SEGURO DE MALLA PARA PROLAPSO VAGINAL ANCOIRIS</v>
          </cell>
          <cell r="D102">
            <v>0</v>
          </cell>
          <cell r="E102">
            <v>0</v>
          </cell>
          <cell r="F102">
            <v>0</v>
          </cell>
          <cell r="G102">
            <v>0</v>
          </cell>
          <cell r="H102">
            <v>0</v>
          </cell>
          <cell r="I102">
            <v>0</v>
          </cell>
          <cell r="J102">
            <v>0</v>
          </cell>
          <cell r="K102" t="str">
            <v>No cumple</v>
          </cell>
          <cell r="L102">
            <v>0</v>
          </cell>
          <cell r="M102">
            <v>0</v>
          </cell>
          <cell r="N102">
            <v>0</v>
          </cell>
          <cell r="O102">
            <v>0</v>
          </cell>
          <cell r="P102">
            <v>0</v>
          </cell>
        </row>
        <row r="103">
          <cell r="A103">
            <v>100</v>
          </cell>
          <cell r="B103" t="str">
            <v>DM1053</v>
          </cell>
          <cell r="C103" t="str">
            <v>SONDA NUTRICION ENTERAL 10 FR TUNGSTENO</v>
          </cell>
          <cell r="D103">
            <v>0</v>
          </cell>
          <cell r="E103">
            <v>0</v>
          </cell>
          <cell r="F103">
            <v>0</v>
          </cell>
          <cell r="G103">
            <v>0</v>
          </cell>
          <cell r="H103">
            <v>0</v>
          </cell>
          <cell r="I103">
            <v>0</v>
          </cell>
          <cell r="J103">
            <v>0</v>
          </cell>
          <cell r="K103" t="str">
            <v>No cumple</v>
          </cell>
          <cell r="L103">
            <v>0</v>
          </cell>
          <cell r="M103">
            <v>0</v>
          </cell>
          <cell r="N103">
            <v>0</v>
          </cell>
          <cell r="O103">
            <v>0</v>
          </cell>
          <cell r="P103">
            <v>0</v>
          </cell>
        </row>
        <row r="104">
          <cell r="A104">
            <v>101</v>
          </cell>
          <cell r="B104" t="str">
            <v>DM1962</v>
          </cell>
          <cell r="C104" t="str">
            <v>CONECTOR CON TUBO PARA MEDIO DE CONTRASTE</v>
          </cell>
          <cell r="D104">
            <v>0</v>
          </cell>
          <cell r="E104">
            <v>0</v>
          </cell>
          <cell r="F104">
            <v>0</v>
          </cell>
          <cell r="G104">
            <v>0</v>
          </cell>
          <cell r="H104">
            <v>0</v>
          </cell>
          <cell r="I104">
            <v>0</v>
          </cell>
          <cell r="J104">
            <v>0</v>
          </cell>
          <cell r="K104" t="str">
            <v>No cumple</v>
          </cell>
          <cell r="L104">
            <v>0</v>
          </cell>
          <cell r="M104">
            <v>0</v>
          </cell>
          <cell r="N104">
            <v>0</v>
          </cell>
          <cell r="O104">
            <v>0</v>
          </cell>
          <cell r="P104">
            <v>0</v>
          </cell>
        </row>
        <row r="105">
          <cell r="A105">
            <v>102</v>
          </cell>
          <cell r="B105" t="str">
            <v>DM609</v>
          </cell>
          <cell r="C105" t="str">
            <v>DETERGENTE LÍQUIDO CONCENTRADO NEUTRO Y BIODEGRADABLE PARA AREAS, SUPERFICIES Y EQUIPOS BIOMÉDICOS Y ELEMENTOS DE USO HOSPITALARIO E INDUSTRIAL PRESENTACIÓN DE 3 A 5L</v>
          </cell>
          <cell r="D105">
            <v>0</v>
          </cell>
          <cell r="E105">
            <v>0</v>
          </cell>
          <cell r="F105">
            <v>0</v>
          </cell>
          <cell r="G105">
            <v>0</v>
          </cell>
          <cell r="H105" t="str">
            <v>Cumple</v>
          </cell>
          <cell r="I105">
            <v>0</v>
          </cell>
          <cell r="J105">
            <v>0</v>
          </cell>
          <cell r="K105" t="str">
            <v>No cumple</v>
          </cell>
          <cell r="L105">
            <v>0</v>
          </cell>
          <cell r="M105" t="str">
            <v>Cumple</v>
          </cell>
          <cell r="N105">
            <v>0</v>
          </cell>
          <cell r="O105">
            <v>0</v>
          </cell>
          <cell r="P105">
            <v>0</v>
          </cell>
        </row>
        <row r="106">
          <cell r="A106">
            <v>103</v>
          </cell>
          <cell r="B106" t="str">
            <v>DM2727</v>
          </cell>
          <cell r="C106" t="str">
            <v>EMPAQUE TIPO BOLSA MIXTA PARA ESTERILIZAR CON AUTO-SELLADO DE POLIESTER DE 5X7CM, MAS O MENOS 1CM - CAJA X 200</v>
          </cell>
          <cell r="D106">
            <v>0</v>
          </cell>
          <cell r="E106">
            <v>0</v>
          </cell>
          <cell r="F106">
            <v>0</v>
          </cell>
          <cell r="G106">
            <v>0</v>
          </cell>
          <cell r="H106" t="str">
            <v>Cumple</v>
          </cell>
          <cell r="I106">
            <v>0</v>
          </cell>
          <cell r="J106">
            <v>0</v>
          </cell>
          <cell r="K106">
            <v>0</v>
          </cell>
          <cell r="L106">
            <v>0</v>
          </cell>
          <cell r="M106" t="str">
            <v>Cumple</v>
          </cell>
          <cell r="N106">
            <v>0</v>
          </cell>
          <cell r="O106">
            <v>0</v>
          </cell>
          <cell r="P106">
            <v>0</v>
          </cell>
        </row>
        <row r="107">
          <cell r="A107">
            <v>104</v>
          </cell>
          <cell r="B107" t="str">
            <v>DM1888</v>
          </cell>
          <cell r="C107" t="str">
            <v>HOJA DE VIDEOLARINGOSCOPIO N 4 DESECHABLE (PACIENTE OBESO)</v>
          </cell>
          <cell r="D107">
            <v>0</v>
          </cell>
          <cell r="E107">
            <v>0</v>
          </cell>
          <cell r="F107">
            <v>0</v>
          </cell>
          <cell r="G107">
            <v>0</v>
          </cell>
          <cell r="H107">
            <v>0</v>
          </cell>
          <cell r="I107">
            <v>0</v>
          </cell>
          <cell r="J107">
            <v>0</v>
          </cell>
          <cell r="K107">
            <v>0</v>
          </cell>
          <cell r="L107">
            <v>0</v>
          </cell>
          <cell r="M107">
            <v>0</v>
          </cell>
          <cell r="N107">
            <v>0</v>
          </cell>
          <cell r="O107">
            <v>0</v>
          </cell>
          <cell r="P107">
            <v>0</v>
          </cell>
        </row>
        <row r="108">
          <cell r="A108">
            <v>105</v>
          </cell>
          <cell r="B108" t="str">
            <v>DM1889</v>
          </cell>
          <cell r="C108" t="str">
            <v>HOJA DE VIDEOLARINGOSCOPIO N 5 DESECHABLE (INTUBACION DIFICIL)</v>
          </cell>
          <cell r="D108">
            <v>0</v>
          </cell>
          <cell r="E108">
            <v>0</v>
          </cell>
          <cell r="F108">
            <v>0</v>
          </cell>
          <cell r="G108">
            <v>0</v>
          </cell>
          <cell r="H108">
            <v>0</v>
          </cell>
          <cell r="I108">
            <v>0</v>
          </cell>
          <cell r="J108">
            <v>0</v>
          </cell>
          <cell r="K108">
            <v>0</v>
          </cell>
          <cell r="L108">
            <v>0</v>
          </cell>
          <cell r="M108">
            <v>0</v>
          </cell>
          <cell r="N108">
            <v>0</v>
          </cell>
          <cell r="O108">
            <v>0</v>
          </cell>
          <cell r="P108">
            <v>0</v>
          </cell>
        </row>
        <row r="109">
          <cell r="A109">
            <v>106</v>
          </cell>
          <cell r="B109" t="str">
            <v>DM619</v>
          </cell>
          <cell r="C109" t="str">
            <v>JERINGA DESECHABLE DE 3 PARTES 20 ML</v>
          </cell>
          <cell r="D109">
            <v>0</v>
          </cell>
          <cell r="E109" t="str">
            <v>Cumple</v>
          </cell>
          <cell r="F109" t="str">
            <v>Cumple</v>
          </cell>
          <cell r="G109" t="str">
            <v>Cumple</v>
          </cell>
          <cell r="H109">
            <v>0</v>
          </cell>
          <cell r="I109">
            <v>0</v>
          </cell>
          <cell r="J109" t="str">
            <v>Cumple</v>
          </cell>
          <cell r="K109">
            <v>0</v>
          </cell>
          <cell r="L109">
            <v>0</v>
          </cell>
          <cell r="M109" t="str">
            <v>Cumple</v>
          </cell>
          <cell r="N109">
            <v>0</v>
          </cell>
          <cell r="O109">
            <v>0</v>
          </cell>
          <cell r="P109">
            <v>0</v>
          </cell>
        </row>
        <row r="110">
          <cell r="A110">
            <v>107</v>
          </cell>
          <cell r="B110" t="str">
            <v>DM2700</v>
          </cell>
          <cell r="C110" t="str">
            <v>KIT DE CEPILLOS DE LIMPIEZA CON CERDAS DE NYLON ANTIMICROBIANAS DE CANULA DE SUCCION (11FR)</v>
          </cell>
          <cell r="D110">
            <v>0</v>
          </cell>
          <cell r="E110">
            <v>0</v>
          </cell>
          <cell r="F110">
            <v>0</v>
          </cell>
          <cell r="G110">
            <v>0</v>
          </cell>
          <cell r="H110">
            <v>0</v>
          </cell>
          <cell r="I110">
            <v>0</v>
          </cell>
          <cell r="J110">
            <v>0</v>
          </cell>
          <cell r="K110">
            <v>0</v>
          </cell>
          <cell r="L110">
            <v>0</v>
          </cell>
          <cell r="M110">
            <v>0</v>
          </cell>
          <cell r="N110">
            <v>0</v>
          </cell>
          <cell r="O110">
            <v>0</v>
          </cell>
          <cell r="P110">
            <v>0</v>
          </cell>
        </row>
        <row r="111">
          <cell r="A111">
            <v>108</v>
          </cell>
          <cell r="B111" t="str">
            <v>DM2523</v>
          </cell>
          <cell r="C111" t="str">
            <v>RESOLUTION CLIP 235 CM Y CANAL DE 2.8 MM</v>
          </cell>
          <cell r="D111">
            <v>0</v>
          </cell>
          <cell r="E111">
            <v>0</v>
          </cell>
          <cell r="F111">
            <v>0</v>
          </cell>
          <cell r="G111">
            <v>0</v>
          </cell>
          <cell r="H111">
            <v>0</v>
          </cell>
          <cell r="I111">
            <v>0</v>
          </cell>
          <cell r="J111">
            <v>0</v>
          </cell>
          <cell r="K111">
            <v>0</v>
          </cell>
          <cell r="L111">
            <v>0</v>
          </cell>
          <cell r="M111">
            <v>0</v>
          </cell>
          <cell r="N111">
            <v>0</v>
          </cell>
          <cell r="O111">
            <v>0</v>
          </cell>
          <cell r="P111">
            <v>0</v>
          </cell>
        </row>
        <row r="112">
          <cell r="A112">
            <v>109</v>
          </cell>
          <cell r="B112" t="str">
            <v>DM2526</v>
          </cell>
          <cell r="C112" t="str">
            <v>ROLLO DE GASA IMPREGNADA EN PARAFINA DE 1 METRO POR 15  CM DE ANCHO ESTERIL</v>
          </cell>
          <cell r="D112">
            <v>0</v>
          </cell>
          <cell r="E112">
            <v>0</v>
          </cell>
          <cell r="F112">
            <v>0</v>
          </cell>
          <cell r="G112">
            <v>0</v>
          </cell>
          <cell r="H112">
            <v>0</v>
          </cell>
          <cell r="I112">
            <v>0</v>
          </cell>
          <cell r="J112">
            <v>0</v>
          </cell>
          <cell r="K112">
            <v>0</v>
          </cell>
          <cell r="L112">
            <v>0</v>
          </cell>
          <cell r="M112">
            <v>0</v>
          </cell>
          <cell r="N112" t="str">
            <v>Cumple</v>
          </cell>
          <cell r="O112">
            <v>0</v>
          </cell>
          <cell r="P112">
            <v>0</v>
          </cell>
        </row>
        <row r="113">
          <cell r="A113">
            <v>110</v>
          </cell>
          <cell r="B113" t="str">
            <v>DM439</v>
          </cell>
          <cell r="C113" t="str">
            <v>ELECTRODO DESECHABLE PARA DEA ADULTOS Y UNA BATERIA DESECHABLE PARA DESFRIBILADOR EXTERNO AUTOMATICO MARCA SCHILLER ( FRED EASY REF 0-21-0013 )</v>
          </cell>
          <cell r="D113">
            <v>0</v>
          </cell>
          <cell r="E113">
            <v>0</v>
          </cell>
          <cell r="F113">
            <v>0</v>
          </cell>
          <cell r="G113">
            <v>0</v>
          </cell>
          <cell r="H113">
            <v>0</v>
          </cell>
          <cell r="I113">
            <v>0</v>
          </cell>
          <cell r="J113">
            <v>0</v>
          </cell>
          <cell r="K113">
            <v>0</v>
          </cell>
          <cell r="L113">
            <v>0</v>
          </cell>
          <cell r="M113">
            <v>0</v>
          </cell>
          <cell r="N113">
            <v>0</v>
          </cell>
          <cell r="O113">
            <v>0</v>
          </cell>
          <cell r="P113">
            <v>0</v>
          </cell>
        </row>
        <row r="114">
          <cell r="A114">
            <v>111</v>
          </cell>
          <cell r="B114" t="str">
            <v>DM440</v>
          </cell>
          <cell r="C114" t="str">
            <v>ELECTRODO DESECHABLE PARA DEA PEDIATRICO Y UNA BATERIA DESECHABLE PARA DESFRIBILADOR EXTERNO AUTOMATICO MARCA SCHILLER ( FRED EASY REF 0-21-0013 )</v>
          </cell>
          <cell r="D114">
            <v>0</v>
          </cell>
          <cell r="E114">
            <v>0</v>
          </cell>
          <cell r="F114">
            <v>0</v>
          </cell>
          <cell r="G114">
            <v>0</v>
          </cell>
          <cell r="H114">
            <v>0</v>
          </cell>
          <cell r="I114">
            <v>0</v>
          </cell>
          <cell r="J114">
            <v>0</v>
          </cell>
          <cell r="K114">
            <v>0</v>
          </cell>
          <cell r="L114">
            <v>0</v>
          </cell>
          <cell r="M114">
            <v>0</v>
          </cell>
          <cell r="N114">
            <v>0</v>
          </cell>
          <cell r="O114">
            <v>0</v>
          </cell>
          <cell r="P114">
            <v>0</v>
          </cell>
        </row>
        <row r="115">
          <cell r="A115">
            <v>112</v>
          </cell>
          <cell r="B115" t="str">
            <v>DM2628</v>
          </cell>
          <cell r="C115" t="str">
            <v>ELECTRODO PARA DESFIBRILADOR PARCHE ADULTO INNOMED CARDIO-AID200B</v>
          </cell>
          <cell r="D115">
            <v>0</v>
          </cell>
          <cell r="E115">
            <v>0</v>
          </cell>
          <cell r="F115">
            <v>0</v>
          </cell>
          <cell r="G115">
            <v>0</v>
          </cell>
          <cell r="H115">
            <v>0</v>
          </cell>
          <cell r="I115">
            <v>0</v>
          </cell>
          <cell r="J115">
            <v>0</v>
          </cell>
          <cell r="K115">
            <v>0</v>
          </cell>
          <cell r="L115">
            <v>0</v>
          </cell>
          <cell r="M115">
            <v>0</v>
          </cell>
          <cell r="N115">
            <v>0</v>
          </cell>
          <cell r="O115">
            <v>0</v>
          </cell>
          <cell r="P115">
            <v>0</v>
          </cell>
        </row>
        <row r="116">
          <cell r="A116">
            <v>113</v>
          </cell>
          <cell r="B116" t="str">
            <v>DM2304</v>
          </cell>
          <cell r="C116" t="str">
            <v>ELECTRODO PARCHE DESECHABLE EXTERNO PARA MARCAPASOS ADULTO PARA DESFIBRILADOR MARCA EQUIPO NIHON KODHEN MODELO TEC 5531 E</v>
          </cell>
          <cell r="D116">
            <v>0</v>
          </cell>
          <cell r="E116">
            <v>0</v>
          </cell>
          <cell r="F116">
            <v>0</v>
          </cell>
          <cell r="G116">
            <v>0</v>
          </cell>
          <cell r="H116">
            <v>0</v>
          </cell>
          <cell r="I116">
            <v>0</v>
          </cell>
          <cell r="J116">
            <v>0</v>
          </cell>
          <cell r="K116">
            <v>0</v>
          </cell>
          <cell r="L116">
            <v>0</v>
          </cell>
          <cell r="M116">
            <v>0</v>
          </cell>
          <cell r="N116">
            <v>0</v>
          </cell>
          <cell r="O116">
            <v>0</v>
          </cell>
          <cell r="P116">
            <v>0</v>
          </cell>
        </row>
        <row r="117">
          <cell r="A117">
            <v>114</v>
          </cell>
          <cell r="B117" t="str">
            <v>DM1691</v>
          </cell>
          <cell r="C117" t="str">
            <v>FILTRO INCUBADORA</v>
          </cell>
          <cell r="D117">
            <v>0</v>
          </cell>
          <cell r="E117">
            <v>0</v>
          </cell>
          <cell r="F117">
            <v>0</v>
          </cell>
          <cell r="G117">
            <v>0</v>
          </cell>
          <cell r="H117">
            <v>0</v>
          </cell>
          <cell r="I117">
            <v>0</v>
          </cell>
          <cell r="J117">
            <v>0</v>
          </cell>
          <cell r="K117">
            <v>0</v>
          </cell>
          <cell r="L117">
            <v>0</v>
          </cell>
          <cell r="M117">
            <v>0</v>
          </cell>
          <cell r="N117">
            <v>0</v>
          </cell>
          <cell r="O117">
            <v>0</v>
          </cell>
          <cell r="P117">
            <v>0</v>
          </cell>
        </row>
        <row r="118">
          <cell r="A118">
            <v>115</v>
          </cell>
          <cell r="B118" t="str">
            <v>DM2439</v>
          </cell>
          <cell r="C118" t="str">
            <v>PAPEL PARA DESFIBRILADOR 80 MM X 30 EN Z</v>
          </cell>
          <cell r="D118">
            <v>0</v>
          </cell>
          <cell r="E118">
            <v>0</v>
          </cell>
          <cell r="F118">
            <v>0</v>
          </cell>
          <cell r="G118">
            <v>0</v>
          </cell>
          <cell r="H118">
            <v>0</v>
          </cell>
          <cell r="I118">
            <v>0</v>
          </cell>
          <cell r="J118">
            <v>0</v>
          </cell>
          <cell r="K118">
            <v>0</v>
          </cell>
          <cell r="L118">
            <v>0</v>
          </cell>
          <cell r="M118">
            <v>0</v>
          </cell>
          <cell r="N118">
            <v>0</v>
          </cell>
          <cell r="O118">
            <v>0</v>
          </cell>
          <cell r="P118">
            <v>0</v>
          </cell>
        </row>
        <row r="119">
          <cell r="A119">
            <v>116</v>
          </cell>
          <cell r="B119" t="str">
            <v>DM115</v>
          </cell>
          <cell r="C119" t="str">
            <v>APOSITO HIDROFIBRA 15 X 20 CM</v>
          </cell>
          <cell r="D119">
            <v>0</v>
          </cell>
          <cell r="E119">
            <v>0</v>
          </cell>
          <cell r="F119">
            <v>0</v>
          </cell>
          <cell r="G119">
            <v>0</v>
          </cell>
          <cell r="H119">
            <v>0</v>
          </cell>
          <cell r="I119">
            <v>0</v>
          </cell>
          <cell r="J119">
            <v>0</v>
          </cell>
          <cell r="K119">
            <v>0</v>
          </cell>
          <cell r="L119">
            <v>0</v>
          </cell>
          <cell r="M119">
            <v>0</v>
          </cell>
          <cell r="N119">
            <v>0</v>
          </cell>
          <cell r="O119">
            <v>0</v>
          </cell>
          <cell r="P119">
            <v>0</v>
          </cell>
        </row>
        <row r="120">
          <cell r="A120">
            <v>117</v>
          </cell>
          <cell r="B120" t="str">
            <v>DM116</v>
          </cell>
          <cell r="C120" t="str">
            <v>APOSITO HIDROFIBRA 10 X 10 CON PLATA REFORZADO CON NYLON ANTIMICROBIANO ABSORBENTE</v>
          </cell>
          <cell r="D120">
            <v>0</v>
          </cell>
          <cell r="E120">
            <v>0</v>
          </cell>
          <cell r="F120">
            <v>0</v>
          </cell>
          <cell r="G120">
            <v>0</v>
          </cell>
          <cell r="H120">
            <v>0</v>
          </cell>
          <cell r="I120">
            <v>0</v>
          </cell>
          <cell r="J120">
            <v>0</v>
          </cell>
          <cell r="K120">
            <v>0</v>
          </cell>
          <cell r="L120">
            <v>0</v>
          </cell>
          <cell r="M120">
            <v>0</v>
          </cell>
          <cell r="N120">
            <v>0</v>
          </cell>
          <cell r="O120">
            <v>0</v>
          </cell>
          <cell r="P120">
            <v>0</v>
          </cell>
        </row>
        <row r="121">
          <cell r="A121">
            <v>118</v>
          </cell>
          <cell r="B121" t="str">
            <v>DM2396</v>
          </cell>
          <cell r="C121" t="str">
            <v>CEPILLO PARA LIMPIEZA DE CAMISAS LAPAROSCOPIA</v>
          </cell>
          <cell r="D121">
            <v>0</v>
          </cell>
          <cell r="E121">
            <v>0</v>
          </cell>
          <cell r="F121">
            <v>0</v>
          </cell>
          <cell r="G121">
            <v>0</v>
          </cell>
          <cell r="H121">
            <v>0</v>
          </cell>
          <cell r="I121">
            <v>0</v>
          </cell>
          <cell r="J121">
            <v>0</v>
          </cell>
          <cell r="K121">
            <v>0</v>
          </cell>
          <cell r="L121">
            <v>0</v>
          </cell>
          <cell r="M121">
            <v>0</v>
          </cell>
          <cell r="N121">
            <v>0</v>
          </cell>
          <cell r="O121">
            <v>0</v>
          </cell>
          <cell r="P121">
            <v>0</v>
          </cell>
        </row>
        <row r="122">
          <cell r="A122">
            <v>119</v>
          </cell>
          <cell r="B122" t="str">
            <v>DM2701</v>
          </cell>
          <cell r="C122" t="str">
            <v>KIT DE CEPILLOS DE LIMPIEZA DE AUTOCLAVE (2 CEPILLOS 8 DE LARGO 1 MANGO PARA CEPILLO) CON CERDAS DE NYLON ANTIMICROBIANAS</v>
          </cell>
          <cell r="D122">
            <v>0</v>
          </cell>
          <cell r="E122">
            <v>0</v>
          </cell>
          <cell r="F122">
            <v>0</v>
          </cell>
          <cell r="G122">
            <v>0</v>
          </cell>
          <cell r="H122">
            <v>0</v>
          </cell>
          <cell r="I122">
            <v>0</v>
          </cell>
          <cell r="J122">
            <v>0</v>
          </cell>
          <cell r="K122">
            <v>0</v>
          </cell>
          <cell r="L122">
            <v>0</v>
          </cell>
          <cell r="M122">
            <v>0</v>
          </cell>
          <cell r="N122">
            <v>0</v>
          </cell>
          <cell r="O122">
            <v>0</v>
          </cell>
          <cell r="P122">
            <v>0</v>
          </cell>
        </row>
        <row r="123">
          <cell r="A123">
            <v>120</v>
          </cell>
          <cell r="B123" t="str">
            <v>DM1196</v>
          </cell>
          <cell r="C123" t="str">
            <v>VALVULOTOMO EXPANDIBLE 1.5 MM</v>
          </cell>
          <cell r="D123">
            <v>0</v>
          </cell>
          <cell r="E123">
            <v>0</v>
          </cell>
          <cell r="F123">
            <v>0</v>
          </cell>
          <cell r="G123">
            <v>0</v>
          </cell>
          <cell r="H123">
            <v>0</v>
          </cell>
          <cell r="I123">
            <v>0</v>
          </cell>
          <cell r="J123">
            <v>0</v>
          </cell>
          <cell r="K123">
            <v>0</v>
          </cell>
          <cell r="L123">
            <v>0</v>
          </cell>
          <cell r="M123">
            <v>0</v>
          </cell>
          <cell r="N123">
            <v>0</v>
          </cell>
          <cell r="O123">
            <v>0</v>
          </cell>
          <cell r="P123">
            <v>0</v>
          </cell>
        </row>
        <row r="124">
          <cell r="A124">
            <v>121</v>
          </cell>
          <cell r="B124" t="str">
            <v>DM219</v>
          </cell>
          <cell r="C124" t="str">
            <v>CANULA DE GUEDEL N 6</v>
          </cell>
          <cell r="D124">
            <v>0</v>
          </cell>
          <cell r="E124">
            <v>0</v>
          </cell>
          <cell r="F124">
            <v>0</v>
          </cell>
          <cell r="G124" t="str">
            <v>Cumple</v>
          </cell>
          <cell r="H124">
            <v>0</v>
          </cell>
          <cell r="I124">
            <v>0</v>
          </cell>
          <cell r="J124">
            <v>0</v>
          </cell>
          <cell r="K124">
            <v>0</v>
          </cell>
          <cell r="L124">
            <v>0</v>
          </cell>
          <cell r="M124">
            <v>0</v>
          </cell>
          <cell r="N124">
            <v>0</v>
          </cell>
          <cell r="O124">
            <v>0</v>
          </cell>
          <cell r="P124">
            <v>0</v>
          </cell>
        </row>
        <row r="125">
          <cell r="A125">
            <v>122</v>
          </cell>
          <cell r="B125" t="str">
            <v>DM2410</v>
          </cell>
          <cell r="C125" t="str">
            <v>COTONOIDE 1X3 PULGADAS (25X76MM) SOBRE X10 MAS O MENOS 3 MM POR CADA LADO</v>
          </cell>
          <cell r="D125">
            <v>0</v>
          </cell>
          <cell r="E125">
            <v>0</v>
          </cell>
          <cell r="F125">
            <v>0</v>
          </cell>
          <cell r="G125">
            <v>0</v>
          </cell>
          <cell r="H125">
            <v>0</v>
          </cell>
          <cell r="I125">
            <v>0</v>
          </cell>
          <cell r="J125">
            <v>0</v>
          </cell>
          <cell r="K125">
            <v>0</v>
          </cell>
          <cell r="L125">
            <v>0</v>
          </cell>
          <cell r="M125">
            <v>0</v>
          </cell>
          <cell r="N125">
            <v>0</v>
          </cell>
          <cell r="O125">
            <v>0</v>
          </cell>
          <cell r="P125">
            <v>0</v>
          </cell>
        </row>
        <row r="126">
          <cell r="A126">
            <v>123</v>
          </cell>
          <cell r="B126" t="str">
            <v>DM426</v>
          </cell>
          <cell r="C126" t="str">
            <v>DISPOSITIVO INTRAOSEO AUTOMATICO ADULTO</v>
          </cell>
          <cell r="D126">
            <v>0</v>
          </cell>
          <cell r="E126">
            <v>0</v>
          </cell>
          <cell r="F126">
            <v>0</v>
          </cell>
          <cell r="G126">
            <v>0</v>
          </cell>
          <cell r="H126">
            <v>0</v>
          </cell>
          <cell r="I126">
            <v>0</v>
          </cell>
          <cell r="J126">
            <v>0</v>
          </cell>
          <cell r="K126">
            <v>0</v>
          </cell>
          <cell r="L126">
            <v>0</v>
          </cell>
          <cell r="M126">
            <v>0</v>
          </cell>
          <cell r="N126">
            <v>0</v>
          </cell>
          <cell r="O126">
            <v>0</v>
          </cell>
          <cell r="P126">
            <v>0</v>
          </cell>
        </row>
        <row r="127">
          <cell r="A127">
            <v>124</v>
          </cell>
          <cell r="B127" t="str">
            <v>DM466</v>
          </cell>
          <cell r="C127" t="str">
            <v>EQUIPO PRESION VENOSA CENTRAL -PVC-</v>
          </cell>
          <cell r="D127">
            <v>0</v>
          </cell>
          <cell r="E127">
            <v>0</v>
          </cell>
          <cell r="F127">
            <v>0</v>
          </cell>
          <cell r="G127">
            <v>0</v>
          </cell>
          <cell r="H127">
            <v>0</v>
          </cell>
          <cell r="I127">
            <v>0</v>
          </cell>
          <cell r="J127">
            <v>0</v>
          </cell>
          <cell r="K127">
            <v>0</v>
          </cell>
          <cell r="L127">
            <v>0</v>
          </cell>
          <cell r="M127">
            <v>0</v>
          </cell>
          <cell r="N127">
            <v>0</v>
          </cell>
          <cell r="O127">
            <v>0</v>
          </cell>
          <cell r="P127">
            <v>0</v>
          </cell>
        </row>
        <row r="128">
          <cell r="A128">
            <v>125</v>
          </cell>
          <cell r="B128" t="str">
            <v>DM2736</v>
          </cell>
          <cell r="C128" t="str">
            <v>EQUIPO PARA ADMINISTRACION DE SOLUCIONES PARA BOMBA DE INFUSION MEDCAPTAIN</v>
          </cell>
          <cell r="D128">
            <v>0</v>
          </cell>
          <cell r="E128">
            <v>0</v>
          </cell>
          <cell r="F128">
            <v>0</v>
          </cell>
          <cell r="G128">
            <v>0</v>
          </cell>
          <cell r="H128">
            <v>0</v>
          </cell>
          <cell r="I128">
            <v>0</v>
          </cell>
          <cell r="J128">
            <v>0</v>
          </cell>
          <cell r="K128">
            <v>0</v>
          </cell>
          <cell r="L128">
            <v>0</v>
          </cell>
          <cell r="M128">
            <v>0</v>
          </cell>
          <cell r="N128">
            <v>0</v>
          </cell>
          <cell r="O128">
            <v>0</v>
          </cell>
          <cell r="P128">
            <v>0</v>
          </cell>
        </row>
        <row r="129">
          <cell r="A129">
            <v>126</v>
          </cell>
          <cell r="B129" t="str">
            <v>DM2644</v>
          </cell>
          <cell r="C129" t="str">
            <v>FILTRO PARA NEUMOINSUFLADOR DE UN SOLO USO</v>
          </cell>
          <cell r="D129">
            <v>0</v>
          </cell>
          <cell r="E129">
            <v>0</v>
          </cell>
          <cell r="F129">
            <v>0</v>
          </cell>
          <cell r="G129">
            <v>0</v>
          </cell>
          <cell r="H129">
            <v>0</v>
          </cell>
          <cell r="I129">
            <v>0</v>
          </cell>
          <cell r="J129">
            <v>0</v>
          </cell>
          <cell r="K129">
            <v>0</v>
          </cell>
          <cell r="L129">
            <v>0</v>
          </cell>
          <cell r="M129">
            <v>0</v>
          </cell>
          <cell r="N129">
            <v>0</v>
          </cell>
          <cell r="O129">
            <v>0</v>
          </cell>
          <cell r="P129" t="str">
            <v>No cumple</v>
          </cell>
        </row>
        <row r="130">
          <cell r="A130">
            <v>127</v>
          </cell>
          <cell r="B130" t="str">
            <v>DM2572</v>
          </cell>
          <cell r="C130" t="str">
            <v>MULTIFILAMENTO NO ABSORBIBLE DE POLIESTER TRENZADO CALIBRE 2/0 CON AGUJA DE 17 A 20 MM CURVA CORTANTE DE 1/2 CIRCULO, HEBRA DE 90 CM O MAS</v>
          </cell>
          <cell r="D130">
            <v>0</v>
          </cell>
          <cell r="E130">
            <v>0</v>
          </cell>
          <cell r="F130">
            <v>0</v>
          </cell>
          <cell r="G130">
            <v>0</v>
          </cell>
          <cell r="H130">
            <v>0</v>
          </cell>
          <cell r="I130">
            <v>0</v>
          </cell>
          <cell r="J130">
            <v>0</v>
          </cell>
          <cell r="K130">
            <v>0</v>
          </cell>
          <cell r="L130">
            <v>0</v>
          </cell>
          <cell r="M130">
            <v>0</v>
          </cell>
          <cell r="N130">
            <v>0</v>
          </cell>
          <cell r="O130">
            <v>0</v>
          </cell>
          <cell r="P130">
            <v>0</v>
          </cell>
        </row>
        <row r="131">
          <cell r="A131">
            <v>128</v>
          </cell>
          <cell r="B131" t="str">
            <v>DM2618</v>
          </cell>
          <cell r="C131" t="str">
            <v>VENDAJE ELASTICO COMPRESIVO AUTOADHESIVO 3 X 5</v>
          </cell>
          <cell r="D131">
            <v>0</v>
          </cell>
          <cell r="E131">
            <v>0</v>
          </cell>
          <cell r="F131">
            <v>0</v>
          </cell>
          <cell r="G131" t="str">
            <v>Cumple</v>
          </cell>
          <cell r="H131">
            <v>0</v>
          </cell>
          <cell r="I131">
            <v>0</v>
          </cell>
          <cell r="J131">
            <v>0</v>
          </cell>
          <cell r="K131">
            <v>0</v>
          </cell>
          <cell r="L131">
            <v>0</v>
          </cell>
          <cell r="M131">
            <v>0</v>
          </cell>
          <cell r="N131">
            <v>0</v>
          </cell>
          <cell r="O131">
            <v>0</v>
          </cell>
          <cell r="P131">
            <v>0</v>
          </cell>
        </row>
        <row r="132">
          <cell r="A132">
            <v>129</v>
          </cell>
          <cell r="B132" t="str">
            <v>DM2619</v>
          </cell>
          <cell r="C132" t="str">
            <v>VENDAJE ELASTICO COMPRESIVO AUTOADHESIVO 4 X 5</v>
          </cell>
          <cell r="D132">
            <v>0</v>
          </cell>
          <cell r="E132">
            <v>0</v>
          </cell>
          <cell r="F132">
            <v>0</v>
          </cell>
          <cell r="G132" t="str">
            <v>Cumple</v>
          </cell>
          <cell r="H132">
            <v>0</v>
          </cell>
          <cell r="I132">
            <v>0</v>
          </cell>
          <cell r="J132">
            <v>0</v>
          </cell>
          <cell r="K132">
            <v>0</v>
          </cell>
          <cell r="L132">
            <v>0</v>
          </cell>
          <cell r="M132">
            <v>0</v>
          </cell>
          <cell r="N132">
            <v>0</v>
          </cell>
          <cell r="O132">
            <v>0</v>
          </cell>
          <cell r="P132">
            <v>0</v>
          </cell>
        </row>
        <row r="133">
          <cell r="A133">
            <v>130</v>
          </cell>
          <cell r="B133" t="str">
            <v>DM032</v>
          </cell>
          <cell r="C133" t="str">
            <v>AGUJA ACUPUNTURA 0.25 X 30 MM</v>
          </cell>
          <cell r="D133">
            <v>0</v>
          </cell>
          <cell r="E133">
            <v>0</v>
          </cell>
          <cell r="F133">
            <v>0</v>
          </cell>
          <cell r="G133">
            <v>0</v>
          </cell>
          <cell r="H133">
            <v>0</v>
          </cell>
          <cell r="I133">
            <v>0</v>
          </cell>
          <cell r="J133">
            <v>0</v>
          </cell>
          <cell r="K133">
            <v>0</v>
          </cell>
          <cell r="L133">
            <v>0</v>
          </cell>
          <cell r="M133" t="str">
            <v>Cumple</v>
          </cell>
          <cell r="N133">
            <v>0</v>
          </cell>
          <cell r="O133">
            <v>0</v>
          </cell>
          <cell r="P133">
            <v>0</v>
          </cell>
        </row>
        <row r="134">
          <cell r="A134">
            <v>131</v>
          </cell>
          <cell r="B134" t="str">
            <v>DM059</v>
          </cell>
          <cell r="C134" t="str">
            <v>NUPREP GEL ABRASIVO</v>
          </cell>
          <cell r="D134">
            <v>0</v>
          </cell>
          <cell r="E134">
            <v>0</v>
          </cell>
          <cell r="F134">
            <v>0</v>
          </cell>
          <cell r="G134">
            <v>0</v>
          </cell>
          <cell r="H134">
            <v>0</v>
          </cell>
          <cell r="I134">
            <v>0</v>
          </cell>
          <cell r="J134">
            <v>0</v>
          </cell>
          <cell r="K134">
            <v>0</v>
          </cell>
          <cell r="L134">
            <v>0</v>
          </cell>
          <cell r="M134">
            <v>0</v>
          </cell>
          <cell r="N134">
            <v>0</v>
          </cell>
          <cell r="O134">
            <v>0</v>
          </cell>
          <cell r="P134">
            <v>0</v>
          </cell>
        </row>
        <row r="135">
          <cell r="A135">
            <v>132</v>
          </cell>
          <cell r="B135" t="str">
            <v>DM1343</v>
          </cell>
          <cell r="C135" t="str">
            <v>AGUJA ACUPUNTURA 0.30 X 40</v>
          </cell>
          <cell r="D135">
            <v>0</v>
          </cell>
          <cell r="E135">
            <v>0</v>
          </cell>
          <cell r="F135">
            <v>0</v>
          </cell>
          <cell r="G135">
            <v>0</v>
          </cell>
          <cell r="H135">
            <v>0</v>
          </cell>
          <cell r="I135">
            <v>0</v>
          </cell>
          <cell r="J135">
            <v>0</v>
          </cell>
          <cell r="K135">
            <v>0</v>
          </cell>
          <cell r="L135">
            <v>0</v>
          </cell>
          <cell r="M135" t="str">
            <v>Cumple</v>
          </cell>
          <cell r="N135">
            <v>0</v>
          </cell>
          <cell r="O135">
            <v>0</v>
          </cell>
          <cell r="P135">
            <v>0</v>
          </cell>
        </row>
        <row r="136">
          <cell r="A136">
            <v>133</v>
          </cell>
          <cell r="B136" t="str">
            <v>DM138</v>
          </cell>
          <cell r="C136" t="str">
            <v>ASA DE SILICONA PARA REPARACION DE ESTRUCTURAS VASCULARES AZUL 3MM MAXI</v>
          </cell>
          <cell r="D136">
            <v>0</v>
          </cell>
          <cell r="E136">
            <v>0</v>
          </cell>
          <cell r="F136">
            <v>0</v>
          </cell>
          <cell r="G136">
            <v>0</v>
          </cell>
          <cell r="H136">
            <v>0</v>
          </cell>
          <cell r="I136">
            <v>0</v>
          </cell>
          <cell r="J136">
            <v>0</v>
          </cell>
          <cell r="K136">
            <v>0</v>
          </cell>
          <cell r="L136">
            <v>0</v>
          </cell>
          <cell r="M136">
            <v>0</v>
          </cell>
          <cell r="N136">
            <v>0</v>
          </cell>
          <cell r="O136">
            <v>0</v>
          </cell>
          <cell r="P136">
            <v>0</v>
          </cell>
        </row>
        <row r="137">
          <cell r="A137">
            <v>134</v>
          </cell>
          <cell r="B137" t="str">
            <v>DM139</v>
          </cell>
          <cell r="C137" t="str">
            <v>ASA DE SILICONA PARA REPARACION DE ESTRUCTURAS VASCULARES ROJA 3MM MAXI</v>
          </cell>
          <cell r="D137">
            <v>0</v>
          </cell>
          <cell r="E137">
            <v>0</v>
          </cell>
          <cell r="F137">
            <v>0</v>
          </cell>
          <cell r="G137">
            <v>0</v>
          </cell>
          <cell r="H137">
            <v>0</v>
          </cell>
          <cell r="I137">
            <v>0</v>
          </cell>
          <cell r="J137">
            <v>0</v>
          </cell>
          <cell r="K137">
            <v>0</v>
          </cell>
          <cell r="L137">
            <v>0</v>
          </cell>
          <cell r="M137">
            <v>0</v>
          </cell>
          <cell r="N137">
            <v>0</v>
          </cell>
          <cell r="O137">
            <v>0</v>
          </cell>
          <cell r="P137">
            <v>0</v>
          </cell>
        </row>
        <row r="138">
          <cell r="A138">
            <v>135</v>
          </cell>
          <cell r="B138" t="str">
            <v>DM140</v>
          </cell>
          <cell r="C138" t="str">
            <v>ASA EN SILICONA AZUL PARA REPARCION DE ESTRUCTURAS VASCULARES MINI</v>
          </cell>
          <cell r="D138">
            <v>0</v>
          </cell>
          <cell r="E138">
            <v>0</v>
          </cell>
          <cell r="F138">
            <v>0</v>
          </cell>
          <cell r="G138">
            <v>0</v>
          </cell>
          <cell r="H138">
            <v>0</v>
          </cell>
          <cell r="I138">
            <v>0</v>
          </cell>
          <cell r="J138">
            <v>0</v>
          </cell>
          <cell r="K138">
            <v>0</v>
          </cell>
          <cell r="L138">
            <v>0</v>
          </cell>
          <cell r="M138">
            <v>0</v>
          </cell>
          <cell r="N138">
            <v>0</v>
          </cell>
          <cell r="O138">
            <v>0</v>
          </cell>
          <cell r="P138">
            <v>0</v>
          </cell>
        </row>
        <row r="139">
          <cell r="A139">
            <v>136</v>
          </cell>
          <cell r="B139" t="str">
            <v>DM141</v>
          </cell>
          <cell r="C139" t="str">
            <v>ASA EN SILICONA ROJA PARA REPARCION DE ESTRUCTURAS VASCULARES MINI</v>
          </cell>
          <cell r="D139">
            <v>0</v>
          </cell>
          <cell r="E139">
            <v>0</v>
          </cell>
          <cell r="F139">
            <v>0</v>
          </cell>
          <cell r="G139">
            <v>0</v>
          </cell>
          <cell r="H139">
            <v>0</v>
          </cell>
          <cell r="I139">
            <v>0</v>
          </cell>
          <cell r="J139">
            <v>0</v>
          </cell>
          <cell r="K139">
            <v>0</v>
          </cell>
          <cell r="L139">
            <v>0</v>
          </cell>
          <cell r="M139">
            <v>0</v>
          </cell>
          <cell r="N139">
            <v>0</v>
          </cell>
          <cell r="O139">
            <v>0</v>
          </cell>
          <cell r="P139">
            <v>0</v>
          </cell>
        </row>
        <row r="140">
          <cell r="A140">
            <v>137</v>
          </cell>
          <cell r="B140" t="str">
            <v>DM1469</v>
          </cell>
          <cell r="C140" t="str">
            <v>AGUJA PARA ACUPUNTURA 0.25 X 40</v>
          </cell>
          <cell r="D140">
            <v>0</v>
          </cell>
          <cell r="E140">
            <v>0</v>
          </cell>
          <cell r="F140">
            <v>0</v>
          </cell>
          <cell r="G140">
            <v>0</v>
          </cell>
          <cell r="H140">
            <v>0</v>
          </cell>
          <cell r="I140">
            <v>0</v>
          </cell>
          <cell r="J140">
            <v>0</v>
          </cell>
          <cell r="K140">
            <v>0</v>
          </cell>
          <cell r="L140">
            <v>0</v>
          </cell>
          <cell r="M140" t="str">
            <v>Cumple</v>
          </cell>
          <cell r="N140">
            <v>0</v>
          </cell>
          <cell r="O140">
            <v>0</v>
          </cell>
          <cell r="P140">
            <v>0</v>
          </cell>
        </row>
        <row r="141">
          <cell r="A141">
            <v>138</v>
          </cell>
          <cell r="B141" t="str">
            <v>DM1481</v>
          </cell>
          <cell r="C141" t="str">
            <v>CONTENEDOR CORTOPUNZANTES 50 LT ROJO</v>
          </cell>
          <cell r="D141">
            <v>0</v>
          </cell>
          <cell r="E141">
            <v>0</v>
          </cell>
          <cell r="F141">
            <v>0</v>
          </cell>
          <cell r="G141">
            <v>0</v>
          </cell>
          <cell r="H141">
            <v>0</v>
          </cell>
          <cell r="I141">
            <v>0</v>
          </cell>
          <cell r="J141">
            <v>0</v>
          </cell>
          <cell r="K141">
            <v>0</v>
          </cell>
          <cell r="L141">
            <v>0</v>
          </cell>
          <cell r="M141">
            <v>0</v>
          </cell>
          <cell r="N141">
            <v>0</v>
          </cell>
          <cell r="O141">
            <v>0</v>
          </cell>
          <cell r="P141">
            <v>0</v>
          </cell>
        </row>
        <row r="142">
          <cell r="A142">
            <v>139</v>
          </cell>
          <cell r="B142" t="str">
            <v>DM2770</v>
          </cell>
          <cell r="C142" t="str">
            <v>PERCLORURO FERRICO 88% X100ML</v>
          </cell>
          <cell r="D142">
            <v>0</v>
          </cell>
          <cell r="E142">
            <v>0</v>
          </cell>
          <cell r="F142">
            <v>0</v>
          </cell>
          <cell r="G142">
            <v>0</v>
          </cell>
          <cell r="H142">
            <v>0</v>
          </cell>
          <cell r="I142">
            <v>0</v>
          </cell>
          <cell r="J142">
            <v>0</v>
          </cell>
          <cell r="K142">
            <v>0</v>
          </cell>
          <cell r="L142">
            <v>0</v>
          </cell>
          <cell r="M142">
            <v>0</v>
          </cell>
          <cell r="N142">
            <v>0</v>
          </cell>
          <cell r="O142">
            <v>0</v>
          </cell>
          <cell r="P142">
            <v>0</v>
          </cell>
        </row>
        <row r="143">
          <cell r="A143">
            <v>140</v>
          </cell>
          <cell r="B143" t="str">
            <v>DM316</v>
          </cell>
          <cell r="C143" t="str">
            <v>CATETER PERITONEAL RECTO SERIE PEDIATRICO UN RETEN DE 15 FR. X 31 CM REF. MSC31S</v>
          </cell>
          <cell r="D143">
            <v>0</v>
          </cell>
          <cell r="E143">
            <v>0</v>
          </cell>
          <cell r="F143">
            <v>0</v>
          </cell>
          <cell r="G143">
            <v>0</v>
          </cell>
          <cell r="H143">
            <v>0</v>
          </cell>
          <cell r="I143">
            <v>0</v>
          </cell>
          <cell r="J143">
            <v>0</v>
          </cell>
          <cell r="K143">
            <v>0</v>
          </cell>
          <cell r="L143">
            <v>0</v>
          </cell>
          <cell r="M143" t="str">
            <v>Cumple</v>
          </cell>
          <cell r="N143">
            <v>0</v>
          </cell>
          <cell r="O143">
            <v>0</v>
          </cell>
          <cell r="P143">
            <v>0</v>
          </cell>
        </row>
        <row r="144">
          <cell r="A144">
            <v>141</v>
          </cell>
          <cell r="B144" t="str">
            <v>DM2803</v>
          </cell>
          <cell r="C144" t="str">
            <v>PARCHE PARA DESFIBRILADOR INSTRAMED</v>
          </cell>
          <cell r="D144">
            <v>0</v>
          </cell>
          <cell r="E144">
            <v>0</v>
          </cell>
          <cell r="F144">
            <v>0</v>
          </cell>
          <cell r="G144">
            <v>0</v>
          </cell>
          <cell r="H144">
            <v>0</v>
          </cell>
          <cell r="I144">
            <v>0</v>
          </cell>
          <cell r="J144">
            <v>0</v>
          </cell>
          <cell r="K144">
            <v>0</v>
          </cell>
          <cell r="L144">
            <v>0</v>
          </cell>
          <cell r="M144">
            <v>0</v>
          </cell>
          <cell r="N144">
            <v>0</v>
          </cell>
          <cell r="O144">
            <v>0</v>
          </cell>
          <cell r="P144">
            <v>0</v>
          </cell>
        </row>
        <row r="145">
          <cell r="A145">
            <v>142</v>
          </cell>
          <cell r="B145" t="str">
            <v>DM2804</v>
          </cell>
          <cell r="C145" t="str">
            <v>PARCHES PARA DESFIBRILADOR SCHILLER</v>
          </cell>
          <cell r="D145">
            <v>0</v>
          </cell>
          <cell r="E145">
            <v>0</v>
          </cell>
          <cell r="F145">
            <v>0</v>
          </cell>
          <cell r="G145">
            <v>0</v>
          </cell>
          <cell r="H145">
            <v>0</v>
          </cell>
          <cell r="I145">
            <v>0</v>
          </cell>
          <cell r="J145">
            <v>0</v>
          </cell>
          <cell r="K145">
            <v>0</v>
          </cell>
          <cell r="L145">
            <v>0</v>
          </cell>
          <cell r="M145">
            <v>0</v>
          </cell>
          <cell r="N145">
            <v>0</v>
          </cell>
          <cell r="O145">
            <v>0</v>
          </cell>
          <cell r="P145">
            <v>0</v>
          </cell>
        </row>
        <row r="146">
          <cell r="A146">
            <v>143</v>
          </cell>
          <cell r="B146" t="str">
            <v>DM2425</v>
          </cell>
          <cell r="C146" t="str">
            <v>PARCHE PARA DESFIBRILADOR ADULTO INSTRAMED MODELO SIS</v>
          </cell>
          <cell r="D146">
            <v>0</v>
          </cell>
          <cell r="E146">
            <v>0</v>
          </cell>
          <cell r="F146">
            <v>0</v>
          </cell>
          <cell r="G146">
            <v>0</v>
          </cell>
          <cell r="H146">
            <v>0</v>
          </cell>
          <cell r="I146">
            <v>0</v>
          </cell>
          <cell r="J146">
            <v>0</v>
          </cell>
          <cell r="K146">
            <v>0</v>
          </cell>
          <cell r="L146">
            <v>0</v>
          </cell>
          <cell r="M146">
            <v>0</v>
          </cell>
          <cell r="N146">
            <v>0</v>
          </cell>
          <cell r="O146">
            <v>0</v>
          </cell>
          <cell r="P146">
            <v>0</v>
          </cell>
        </row>
        <row r="147">
          <cell r="A147">
            <v>144</v>
          </cell>
          <cell r="B147" t="str">
            <v>DM2450</v>
          </cell>
          <cell r="C147" t="str">
            <v>PARCHE PARA DESFIBRILADOR PEDIATRICO INSTRAMED MODELO ISIS</v>
          </cell>
          <cell r="D147">
            <v>0</v>
          </cell>
          <cell r="E147">
            <v>0</v>
          </cell>
          <cell r="F147">
            <v>0</v>
          </cell>
          <cell r="G147">
            <v>0</v>
          </cell>
          <cell r="H147">
            <v>0</v>
          </cell>
          <cell r="I147">
            <v>0</v>
          </cell>
          <cell r="J147">
            <v>0</v>
          </cell>
          <cell r="K147">
            <v>0</v>
          </cell>
          <cell r="L147">
            <v>0</v>
          </cell>
          <cell r="M147">
            <v>0</v>
          </cell>
          <cell r="N147">
            <v>0</v>
          </cell>
          <cell r="O147">
            <v>0</v>
          </cell>
          <cell r="P147">
            <v>0</v>
          </cell>
        </row>
        <row r="148">
          <cell r="A148">
            <v>145</v>
          </cell>
          <cell r="B148" t="str">
            <v>DM1116</v>
          </cell>
          <cell r="C148" t="str">
            <v>TORNIQUETE DE HEMORRAGIAS</v>
          </cell>
          <cell r="D148">
            <v>0</v>
          </cell>
          <cell r="E148">
            <v>0</v>
          </cell>
          <cell r="F148">
            <v>0</v>
          </cell>
          <cell r="G148">
            <v>0</v>
          </cell>
          <cell r="H148">
            <v>0</v>
          </cell>
          <cell r="I148">
            <v>0</v>
          </cell>
          <cell r="J148">
            <v>0</v>
          </cell>
          <cell r="K148">
            <v>0</v>
          </cell>
          <cell r="L148">
            <v>0</v>
          </cell>
          <cell r="M148">
            <v>0</v>
          </cell>
          <cell r="N148">
            <v>0</v>
          </cell>
          <cell r="O148">
            <v>0</v>
          </cell>
          <cell r="P148">
            <v>0</v>
          </cell>
        </row>
        <row r="149">
          <cell r="A149">
            <v>146</v>
          </cell>
          <cell r="B149" t="str">
            <v>DM1231</v>
          </cell>
          <cell r="C149" t="str">
            <v>ACIDO TRICLOROACETICO 35% X 30ML</v>
          </cell>
          <cell r="D149">
            <v>0</v>
          </cell>
          <cell r="E149">
            <v>0</v>
          </cell>
          <cell r="F149">
            <v>0</v>
          </cell>
          <cell r="G149">
            <v>0</v>
          </cell>
          <cell r="H149">
            <v>0</v>
          </cell>
          <cell r="I149">
            <v>0</v>
          </cell>
          <cell r="J149">
            <v>0</v>
          </cell>
          <cell r="K149">
            <v>0</v>
          </cell>
          <cell r="L149">
            <v>0</v>
          </cell>
          <cell r="M149">
            <v>0</v>
          </cell>
          <cell r="N149">
            <v>0</v>
          </cell>
          <cell r="O149">
            <v>0</v>
          </cell>
          <cell r="P149">
            <v>0</v>
          </cell>
        </row>
        <row r="150">
          <cell r="A150">
            <v>147</v>
          </cell>
          <cell r="B150" t="str">
            <v>DM2705</v>
          </cell>
          <cell r="C150" t="str">
            <v xml:space="preserve">KIT MICRONEBULIZACION NEONATAL (MANGUERA LISA Y MASCARA) </v>
          </cell>
          <cell r="D150">
            <v>0</v>
          </cell>
          <cell r="E150">
            <v>0</v>
          </cell>
          <cell r="F150">
            <v>0</v>
          </cell>
          <cell r="G150">
            <v>0</v>
          </cell>
          <cell r="H150">
            <v>0</v>
          </cell>
          <cell r="I150">
            <v>0</v>
          </cell>
          <cell r="J150">
            <v>0</v>
          </cell>
          <cell r="K150">
            <v>0</v>
          </cell>
          <cell r="L150">
            <v>0</v>
          </cell>
          <cell r="M150" t="str">
            <v>No cumple</v>
          </cell>
          <cell r="N150">
            <v>0</v>
          </cell>
          <cell r="O150">
            <v>0</v>
          </cell>
          <cell r="P150">
            <v>0</v>
          </cell>
        </row>
        <row r="151">
          <cell r="A151">
            <v>148</v>
          </cell>
          <cell r="B151" t="str">
            <v>DM495</v>
          </cell>
          <cell r="C151" t="str">
            <v xml:space="preserve">FILTRO DESECHABLE PARA INSUFLADOR PARA TORRE LAPAROSCOPIA </v>
          </cell>
          <cell r="D151">
            <v>0</v>
          </cell>
          <cell r="E151">
            <v>0</v>
          </cell>
          <cell r="F151">
            <v>0</v>
          </cell>
          <cell r="G151">
            <v>0</v>
          </cell>
          <cell r="H151">
            <v>0</v>
          </cell>
          <cell r="I151">
            <v>0</v>
          </cell>
          <cell r="J151">
            <v>0</v>
          </cell>
          <cell r="K151">
            <v>0</v>
          </cell>
          <cell r="L151">
            <v>0</v>
          </cell>
          <cell r="M151">
            <v>0</v>
          </cell>
          <cell r="N151">
            <v>0</v>
          </cell>
          <cell r="O151">
            <v>0</v>
          </cell>
          <cell r="P151" t="str">
            <v>Cumple</v>
          </cell>
        </row>
        <row r="152">
          <cell r="A152">
            <v>149</v>
          </cell>
          <cell r="B152" t="str">
            <v>DM1277</v>
          </cell>
          <cell r="C152" t="str">
            <v>FUNDA PROTECTORA DE CABLES VIDEO</v>
          </cell>
          <cell r="D152">
            <v>0</v>
          </cell>
          <cell r="E152">
            <v>0</v>
          </cell>
          <cell r="F152">
            <v>0</v>
          </cell>
          <cell r="G152">
            <v>0</v>
          </cell>
          <cell r="H152">
            <v>0</v>
          </cell>
          <cell r="I152">
            <v>0</v>
          </cell>
          <cell r="J152">
            <v>0</v>
          </cell>
          <cell r="K152" t="str">
            <v>No cumple</v>
          </cell>
          <cell r="L152">
            <v>0</v>
          </cell>
          <cell r="M152">
            <v>0</v>
          </cell>
          <cell r="N152">
            <v>0</v>
          </cell>
          <cell r="O152">
            <v>0</v>
          </cell>
          <cell r="P152" t="str">
            <v>Cumple</v>
          </cell>
        </row>
        <row r="153">
          <cell r="A153">
            <v>150</v>
          </cell>
          <cell r="B153" t="str">
            <v>DM2311</v>
          </cell>
          <cell r="C153" t="str">
            <v xml:space="preserve">Kit de 4 trocares de las siguientes características: 2 trocares de 10-12 x 100 mm ( 2 camisas y 1 punzón con Cuchilla ) + 2 trocares de 5 x 100 mm ( 2 camisas y 1 punzón con cuchilla )  </v>
          </cell>
          <cell r="D153">
            <v>0</v>
          </cell>
          <cell r="E153">
            <v>0</v>
          </cell>
          <cell r="F153">
            <v>0</v>
          </cell>
          <cell r="G153">
            <v>0</v>
          </cell>
          <cell r="H153">
            <v>0</v>
          </cell>
          <cell r="I153" t="str">
            <v>Cumple</v>
          </cell>
          <cell r="J153">
            <v>0</v>
          </cell>
          <cell r="K153" t="str">
            <v>No cumple</v>
          </cell>
          <cell r="L153">
            <v>0</v>
          </cell>
          <cell r="M153">
            <v>0</v>
          </cell>
          <cell r="N153">
            <v>0</v>
          </cell>
          <cell r="O153">
            <v>0</v>
          </cell>
          <cell r="P153" t="str">
            <v>Cumple</v>
          </cell>
        </row>
        <row r="154">
          <cell r="A154">
            <v>151</v>
          </cell>
          <cell r="B154" t="str">
            <v>DM2715</v>
          </cell>
          <cell r="C154" t="str">
            <v>MALLA CON BARRERA HIDROGEL COMPUESTA POR SUPERFICIE DE POLIPROPILENO  MAS HIALORUNATO DE SODIO, CARBOXILMETILCELULOSA Y POLIETILENGLICOL UNIDAS POR ACIDO POLIGLICOLICO DE 20.3  CM X 30.5  CM</v>
          </cell>
          <cell r="D154">
            <v>0</v>
          </cell>
          <cell r="E154">
            <v>0</v>
          </cell>
          <cell r="F154">
            <v>0</v>
          </cell>
          <cell r="G154">
            <v>0</v>
          </cell>
          <cell r="H154">
            <v>0</v>
          </cell>
          <cell r="I154">
            <v>0</v>
          </cell>
          <cell r="J154">
            <v>0</v>
          </cell>
          <cell r="K154">
            <v>0</v>
          </cell>
          <cell r="L154">
            <v>0</v>
          </cell>
          <cell r="M154">
            <v>0</v>
          </cell>
          <cell r="N154">
            <v>0</v>
          </cell>
          <cell r="O154">
            <v>0</v>
          </cell>
          <cell r="P154" t="str">
            <v>Cumple</v>
          </cell>
        </row>
        <row r="155">
          <cell r="A155">
            <v>152</v>
          </cell>
          <cell r="B155" t="str">
            <v>DM1929</v>
          </cell>
          <cell r="C155" t="str">
            <v>PARCHE HEMOSTATICO SELLANTE + COLAGENO 4.5/5,0 CM X 9/10 CM</v>
          </cell>
          <cell r="D155">
            <v>0</v>
          </cell>
          <cell r="E155">
            <v>0</v>
          </cell>
          <cell r="F155">
            <v>0</v>
          </cell>
          <cell r="G155">
            <v>0</v>
          </cell>
          <cell r="H155">
            <v>0</v>
          </cell>
          <cell r="I155">
            <v>0</v>
          </cell>
          <cell r="J155">
            <v>0</v>
          </cell>
          <cell r="K155">
            <v>0</v>
          </cell>
          <cell r="L155">
            <v>0</v>
          </cell>
          <cell r="M155">
            <v>0</v>
          </cell>
          <cell r="N155">
            <v>0</v>
          </cell>
          <cell r="O155">
            <v>0</v>
          </cell>
          <cell r="P155" t="str">
            <v>No cumple</v>
          </cell>
        </row>
        <row r="156">
          <cell r="A156">
            <v>153</v>
          </cell>
          <cell r="B156" t="str">
            <v>DM2524</v>
          </cell>
          <cell r="C156" t="str">
            <v xml:space="preserve">RETRACTOR DE 11-17  CM       </v>
          </cell>
          <cell r="D156">
            <v>0</v>
          </cell>
          <cell r="E156">
            <v>0</v>
          </cell>
          <cell r="F156">
            <v>0</v>
          </cell>
          <cell r="G156">
            <v>0</v>
          </cell>
          <cell r="H156">
            <v>0</v>
          </cell>
          <cell r="I156">
            <v>0</v>
          </cell>
          <cell r="J156">
            <v>0</v>
          </cell>
          <cell r="K156">
            <v>0</v>
          </cell>
          <cell r="L156">
            <v>0</v>
          </cell>
          <cell r="M156">
            <v>0</v>
          </cell>
          <cell r="N156">
            <v>0</v>
          </cell>
          <cell r="O156">
            <v>0</v>
          </cell>
          <cell r="P156" t="str">
            <v>Cumple</v>
          </cell>
        </row>
        <row r="157">
          <cell r="A157">
            <v>154</v>
          </cell>
          <cell r="B157" t="str">
            <v>DM2535</v>
          </cell>
          <cell r="C157" t="str">
            <v>SELLANTE DE FIBRINA SINTETICO x 2ML</v>
          </cell>
          <cell r="D157">
            <v>0</v>
          </cell>
          <cell r="E157">
            <v>0</v>
          </cell>
          <cell r="F157">
            <v>0</v>
          </cell>
          <cell r="G157">
            <v>0</v>
          </cell>
          <cell r="H157">
            <v>0</v>
          </cell>
          <cell r="I157">
            <v>0</v>
          </cell>
          <cell r="J157">
            <v>0</v>
          </cell>
          <cell r="K157">
            <v>0</v>
          </cell>
          <cell r="L157">
            <v>0</v>
          </cell>
          <cell r="M157">
            <v>0</v>
          </cell>
          <cell r="N157">
            <v>0</v>
          </cell>
          <cell r="O157">
            <v>0</v>
          </cell>
          <cell r="P157" t="str">
            <v>Cumple</v>
          </cell>
        </row>
        <row r="158">
          <cell r="A158">
            <v>155</v>
          </cell>
          <cell r="B158" t="str">
            <v>DM2178</v>
          </cell>
          <cell r="C158" t="str">
            <v>SELLANTE DE FIBRINA SINTETICO x 4ML</v>
          </cell>
          <cell r="D158">
            <v>0</v>
          </cell>
          <cell r="E158">
            <v>0</v>
          </cell>
          <cell r="F158">
            <v>0</v>
          </cell>
          <cell r="G158">
            <v>0</v>
          </cell>
          <cell r="H158">
            <v>0</v>
          </cell>
          <cell r="I158">
            <v>0</v>
          </cell>
          <cell r="J158">
            <v>0</v>
          </cell>
          <cell r="K158">
            <v>0</v>
          </cell>
          <cell r="L158">
            <v>0</v>
          </cell>
          <cell r="M158">
            <v>0</v>
          </cell>
          <cell r="N158">
            <v>0</v>
          </cell>
          <cell r="O158">
            <v>0</v>
          </cell>
          <cell r="P158" t="str">
            <v>Cumple</v>
          </cell>
        </row>
        <row r="159">
          <cell r="A159">
            <v>156</v>
          </cell>
          <cell r="B159" t="str">
            <v>DM2591</v>
          </cell>
          <cell r="C159" t="str">
            <v>TROCAR SISTEMA UNICO PUERTO CON LLAVE DE INSUFLACION Y OTRA DE EVACUACION DE HUMO, CON UN DISPOSITIVO RETRACTOR Y TRES CANULAS DE 5/10  MM Y UNA CANULA 5/12  MM</v>
          </cell>
          <cell r="D159">
            <v>0</v>
          </cell>
          <cell r="E159">
            <v>0</v>
          </cell>
          <cell r="F159">
            <v>0</v>
          </cell>
          <cell r="G159">
            <v>0</v>
          </cell>
          <cell r="H159">
            <v>0</v>
          </cell>
          <cell r="I159">
            <v>0</v>
          </cell>
          <cell r="J159">
            <v>0</v>
          </cell>
          <cell r="K159">
            <v>0</v>
          </cell>
          <cell r="L159">
            <v>0</v>
          </cell>
          <cell r="M159">
            <v>0</v>
          </cell>
          <cell r="N159">
            <v>0</v>
          </cell>
          <cell r="O159">
            <v>0</v>
          </cell>
          <cell r="P159" t="str">
            <v>Cumple</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1048529"/>
  <sheetViews>
    <sheetView showGridLines="0" topLeftCell="A4" zoomScale="60" zoomScaleNormal="60" zoomScaleSheetLayoutView="90" workbookViewId="0">
      <selection activeCell="L14" sqref="L14"/>
    </sheetView>
  </sheetViews>
  <sheetFormatPr baseColWidth="10" defaultRowHeight="11.25"/>
  <cols>
    <col min="1" max="1" width="8.85546875" style="2" customWidth="1"/>
    <col min="2" max="2" width="18.85546875" style="2" customWidth="1"/>
    <col min="3" max="3" width="39.7109375" style="2" customWidth="1"/>
    <col min="4" max="4" width="29.140625" style="2" customWidth="1"/>
    <col min="5" max="5" width="26.28515625" style="21" customWidth="1"/>
    <col min="6" max="6" width="11.7109375" style="2" customWidth="1"/>
    <col min="7" max="7" width="18.85546875" style="2" customWidth="1"/>
    <col min="8" max="8" width="19.28515625" style="3" customWidth="1"/>
    <col min="9" max="9" width="16.42578125" style="13" customWidth="1"/>
    <col min="10" max="10" width="16.7109375" style="13" customWidth="1"/>
    <col min="11" max="11" width="19.5703125" style="24" customWidth="1"/>
    <col min="12" max="12" width="27.42578125" style="24" customWidth="1"/>
    <col min="13" max="14" width="20.7109375" style="3" customWidth="1"/>
    <col min="15" max="15" width="12.5703125" style="3" customWidth="1"/>
    <col min="16" max="16" width="15.42578125" style="3" customWidth="1"/>
    <col min="17" max="17" width="14" style="3" customWidth="1"/>
    <col min="18" max="18" width="19.85546875" style="17" customWidth="1"/>
    <col min="19" max="19" width="20.42578125" style="3" customWidth="1"/>
    <col min="20" max="20" width="20.7109375" style="3" customWidth="1"/>
    <col min="21" max="21" width="14.85546875" style="3" customWidth="1"/>
    <col min="22" max="22" width="12.5703125" style="3" customWidth="1"/>
    <col min="23" max="23" width="16.42578125" style="3" customWidth="1"/>
    <col min="24" max="24" width="16.85546875" style="3" customWidth="1"/>
    <col min="25" max="25" width="23.7109375" style="24" customWidth="1"/>
    <col min="26" max="26" width="21.28515625" style="3" customWidth="1"/>
    <col min="27" max="27" width="24.28515625" style="3" customWidth="1"/>
    <col min="28" max="28" width="17" style="3" hidden="1" customWidth="1"/>
    <col min="29" max="29" width="12.5703125" style="3" hidden="1" customWidth="1"/>
    <col min="30" max="30" width="15.85546875" style="13" customWidth="1"/>
    <col min="31" max="31" width="13.42578125" style="3" customWidth="1"/>
    <col min="32" max="33" width="16.85546875" style="3" customWidth="1"/>
    <col min="34" max="34" width="20.7109375" style="3" customWidth="1"/>
    <col min="35" max="35" width="20.7109375" style="3" hidden="1" customWidth="1"/>
    <col min="36" max="36" width="12.5703125" style="3" hidden="1" customWidth="1"/>
    <col min="37" max="37" width="16.28515625" style="3" customWidth="1"/>
    <col min="38" max="38" width="16.42578125" style="3" customWidth="1"/>
    <col min="39" max="39" width="15.5703125" style="3" customWidth="1"/>
    <col min="40" max="40" width="16.7109375" style="3" customWidth="1"/>
    <col min="41" max="41" width="20.7109375" style="3" customWidth="1"/>
    <col min="42" max="42" width="20.7109375" style="3" hidden="1" customWidth="1"/>
    <col min="43" max="43" width="12.5703125" style="3" hidden="1" customWidth="1"/>
    <col min="44" max="44" width="19.7109375" style="17" customWidth="1"/>
    <col min="45" max="45" width="14.85546875" style="3" customWidth="1"/>
    <col min="46" max="46" width="16.140625" style="3" customWidth="1"/>
    <col min="47" max="48" width="20.7109375" style="3" customWidth="1"/>
    <col min="49" max="49" width="20.7109375" style="3" hidden="1" customWidth="1"/>
    <col min="50" max="50" width="12.5703125" style="3" hidden="1" customWidth="1"/>
    <col min="51" max="51" width="19.7109375" style="57" customWidth="1"/>
    <col min="52" max="52" width="15.42578125" style="58" customWidth="1"/>
    <col min="53" max="53" width="21.140625" style="3" customWidth="1"/>
    <col min="54" max="54" width="19.5703125" style="3" customWidth="1"/>
    <col min="55" max="55" width="24.7109375" style="3" customWidth="1"/>
    <col min="56" max="56" width="20.7109375" style="3" hidden="1" customWidth="1"/>
    <col min="57" max="57" width="12.5703125" style="3" hidden="1" customWidth="1"/>
    <col min="58" max="58" width="3.28515625" style="2" hidden="1" customWidth="1"/>
    <col min="59" max="59" width="22.85546875" style="2" hidden="1" customWidth="1"/>
    <col min="60" max="60" width="18.85546875" style="2" hidden="1" customWidth="1"/>
    <col min="61" max="61" width="19.28515625" style="2" hidden="1" customWidth="1"/>
    <col min="62" max="62" width="18.140625" style="17" hidden="1" customWidth="1"/>
    <col min="63" max="63" width="22.5703125" style="17" hidden="1" customWidth="1"/>
    <col min="64" max="65" width="19.5703125" style="17" hidden="1" customWidth="1"/>
    <col min="66" max="66" width="15.42578125" style="2" hidden="1" customWidth="1"/>
    <col min="67" max="73" width="20.28515625" style="2" hidden="1" customWidth="1"/>
    <col min="74" max="74" width="28.42578125" style="21" hidden="1" customWidth="1"/>
    <col min="75" max="75" width="34.5703125" style="2" hidden="1" customWidth="1"/>
    <col min="76" max="16384" width="11.42578125" style="2"/>
  </cols>
  <sheetData>
    <row r="1" spans="1:75" ht="19.5" customHeight="1">
      <c r="A1" s="338"/>
      <c r="C1" s="149"/>
      <c r="D1" s="149"/>
      <c r="E1" s="195"/>
      <c r="F1" s="343" t="s">
        <v>3</v>
      </c>
      <c r="G1" s="343"/>
      <c r="H1" s="343"/>
      <c r="I1" s="343"/>
      <c r="J1" s="343"/>
      <c r="K1" s="343"/>
      <c r="L1" s="343"/>
      <c r="M1" s="343"/>
      <c r="N1" s="343"/>
      <c r="O1" s="343"/>
      <c r="P1" s="343"/>
      <c r="Q1" s="343"/>
      <c r="R1" s="343"/>
      <c r="S1" s="343"/>
      <c r="T1" s="343"/>
      <c r="U1" s="343"/>
      <c r="V1" s="343"/>
      <c r="W1" s="343"/>
      <c r="X1" s="343"/>
      <c r="Y1" s="343"/>
      <c r="Z1" s="343"/>
      <c r="AA1" s="343"/>
      <c r="AB1" s="343"/>
      <c r="AC1" s="343"/>
      <c r="AD1" s="343"/>
      <c r="AE1" s="343"/>
      <c r="AF1" s="343"/>
      <c r="AG1" s="343"/>
      <c r="AH1" s="343"/>
      <c r="AI1" s="343"/>
      <c r="AJ1" s="343"/>
      <c r="AK1" s="343"/>
      <c r="AL1" s="343"/>
      <c r="AM1" s="343"/>
      <c r="AN1" s="343"/>
      <c r="AO1" s="343"/>
      <c r="AP1" s="343"/>
      <c r="AQ1" s="343"/>
      <c r="AR1" s="343"/>
      <c r="AS1" s="343"/>
      <c r="AT1" s="343"/>
      <c r="AU1" s="343"/>
      <c r="AV1" s="343"/>
      <c r="AW1" s="343"/>
      <c r="AX1" s="343"/>
      <c r="AY1" s="344"/>
      <c r="AZ1" s="93" t="s">
        <v>0</v>
      </c>
      <c r="BA1" s="94">
        <v>2</v>
      </c>
      <c r="BB1" s="95"/>
      <c r="BC1" s="155"/>
      <c r="BD1" s="155"/>
      <c r="BE1" s="155"/>
      <c r="BF1" s="149"/>
      <c r="BG1" s="149"/>
      <c r="BH1" s="149"/>
      <c r="BI1" s="149"/>
      <c r="BJ1" s="149"/>
      <c r="BK1" s="149"/>
      <c r="BL1" s="149"/>
      <c r="BM1" s="149"/>
      <c r="BN1" s="149"/>
      <c r="BO1" s="149"/>
      <c r="BP1" s="149"/>
      <c r="BQ1" s="149"/>
      <c r="BR1" s="149"/>
      <c r="BS1" s="149"/>
      <c r="BT1" s="149"/>
      <c r="BU1" s="66"/>
    </row>
    <row r="2" spans="1:75" ht="27" customHeight="1">
      <c r="A2" s="339"/>
      <c r="B2" s="150"/>
      <c r="C2" s="149"/>
      <c r="D2" s="149"/>
      <c r="E2" s="195"/>
      <c r="F2" s="343"/>
      <c r="G2" s="343"/>
      <c r="H2" s="343"/>
      <c r="I2" s="343"/>
      <c r="J2" s="343"/>
      <c r="K2" s="343"/>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3"/>
      <c r="AN2" s="343"/>
      <c r="AO2" s="343"/>
      <c r="AP2" s="343"/>
      <c r="AQ2" s="343"/>
      <c r="AR2" s="343"/>
      <c r="AS2" s="343"/>
      <c r="AT2" s="343"/>
      <c r="AU2" s="343"/>
      <c r="AV2" s="343"/>
      <c r="AW2" s="343"/>
      <c r="AX2" s="343"/>
      <c r="AY2" s="344"/>
      <c r="AZ2" s="97" t="s">
        <v>1</v>
      </c>
      <c r="BA2" s="98">
        <v>43326</v>
      </c>
      <c r="BB2" s="99"/>
      <c r="BC2" s="155"/>
      <c r="BD2" s="155"/>
      <c r="BE2" s="155"/>
      <c r="BF2" s="149"/>
      <c r="BG2" s="149"/>
      <c r="BH2" s="149"/>
      <c r="BI2" s="149"/>
      <c r="BJ2" s="149"/>
      <c r="BK2" s="149"/>
      <c r="BL2" s="149"/>
      <c r="BM2" s="149"/>
      <c r="BN2" s="149"/>
      <c r="BO2" s="149"/>
      <c r="BP2" s="149"/>
      <c r="BQ2" s="149"/>
      <c r="BR2" s="149"/>
      <c r="BS2" s="149"/>
      <c r="BT2" s="149"/>
      <c r="BU2" s="66"/>
    </row>
    <row r="3" spans="1:75" ht="35.25" customHeight="1" thickBot="1">
      <c r="A3" s="340"/>
      <c r="B3" s="150"/>
      <c r="C3" s="149"/>
      <c r="D3" s="149"/>
      <c r="E3" s="195"/>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4"/>
      <c r="AZ3" s="100" t="s">
        <v>2</v>
      </c>
      <c r="BA3" s="101" t="s">
        <v>7</v>
      </c>
      <c r="BB3" s="102"/>
      <c r="BC3" s="155"/>
      <c r="BD3" s="155"/>
      <c r="BE3" s="155"/>
      <c r="BF3" s="149"/>
      <c r="BG3" s="149"/>
      <c r="BH3" s="149"/>
      <c r="BI3" s="149"/>
      <c r="BJ3" s="149"/>
      <c r="BK3" s="149"/>
      <c r="BL3" s="149"/>
      <c r="BM3" s="149"/>
      <c r="BN3" s="149"/>
      <c r="BO3" s="149"/>
      <c r="BP3" s="149"/>
      <c r="BQ3" s="149"/>
      <c r="BR3" s="149"/>
      <c r="BS3" s="149"/>
      <c r="BT3" s="149"/>
      <c r="BU3" s="66"/>
    </row>
    <row r="4" spans="1:75" ht="9" customHeight="1" thickBot="1"/>
    <row r="5" spans="1:75" ht="16.5" customHeight="1" thickBot="1">
      <c r="A5" s="345" t="s">
        <v>39</v>
      </c>
      <c r="B5" s="346"/>
      <c r="C5" s="346"/>
      <c r="D5" s="346"/>
      <c r="E5" s="346"/>
      <c r="F5" s="346"/>
      <c r="G5" s="346"/>
      <c r="H5" s="346"/>
      <c r="I5" s="346"/>
      <c r="J5" s="346"/>
      <c r="K5" s="346"/>
      <c r="L5" s="346"/>
      <c r="M5" s="346"/>
      <c r="N5" s="346"/>
      <c r="O5" s="346"/>
      <c r="P5" s="346"/>
      <c r="Q5" s="346"/>
      <c r="R5" s="346"/>
      <c r="S5" s="346"/>
      <c r="T5" s="346"/>
      <c r="U5" s="346"/>
      <c r="V5" s="346"/>
      <c r="W5" s="346"/>
      <c r="X5" s="346"/>
      <c r="Y5" s="346"/>
      <c r="Z5" s="346"/>
      <c r="AA5" s="346"/>
      <c r="AB5" s="346"/>
      <c r="AC5" s="346"/>
      <c r="AD5" s="346"/>
      <c r="AE5" s="346"/>
      <c r="AF5" s="346"/>
      <c r="AG5" s="346"/>
      <c r="AH5" s="346"/>
      <c r="AI5" s="346"/>
      <c r="AJ5" s="346"/>
      <c r="AK5" s="346"/>
      <c r="AL5" s="346"/>
      <c r="AM5" s="346"/>
      <c r="AN5" s="346"/>
      <c r="AO5" s="346"/>
      <c r="AP5" s="346"/>
      <c r="AQ5" s="346"/>
      <c r="AR5" s="346"/>
      <c r="AS5" s="346"/>
      <c r="AT5" s="346"/>
      <c r="AU5" s="346"/>
      <c r="AV5" s="346"/>
      <c r="AW5" s="346"/>
      <c r="AX5" s="346"/>
      <c r="AY5" s="346"/>
      <c r="AZ5" s="346"/>
      <c r="BA5" s="346"/>
      <c r="BB5" s="346"/>
      <c r="BC5" s="346"/>
      <c r="BD5" s="346"/>
      <c r="BE5" s="346"/>
      <c r="BF5" s="151"/>
      <c r="BG5" s="151"/>
      <c r="BH5" s="151"/>
      <c r="BI5" s="151"/>
      <c r="BJ5" s="151"/>
      <c r="BK5" s="151"/>
      <c r="BL5" s="151"/>
      <c r="BM5" s="151"/>
      <c r="BN5" s="151"/>
      <c r="BO5" s="151"/>
      <c r="BP5" s="151"/>
      <c r="BQ5" s="151"/>
      <c r="BR5" s="151"/>
      <c r="BS5" s="151"/>
      <c r="BT5" s="151"/>
      <c r="BU5" s="4"/>
    </row>
    <row r="6" spans="1:75" ht="10.5" customHeight="1" thickBot="1">
      <c r="A6" s="341"/>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c r="AJ6" s="342"/>
      <c r="AK6" s="342"/>
      <c r="AL6" s="342"/>
      <c r="AM6" s="342"/>
      <c r="AN6" s="342"/>
      <c r="AO6" s="342"/>
      <c r="AP6" s="342"/>
      <c r="AQ6" s="342"/>
      <c r="AR6" s="342"/>
      <c r="AS6" s="342"/>
      <c r="AT6" s="342"/>
      <c r="AU6" s="342"/>
      <c r="AV6" s="342"/>
      <c r="AW6" s="342"/>
      <c r="AX6" s="342"/>
      <c r="AY6" s="59"/>
      <c r="AZ6" s="59"/>
      <c r="BA6" s="51"/>
      <c r="BB6" s="51"/>
      <c r="BC6" s="51"/>
      <c r="BD6" s="51"/>
      <c r="BE6" s="51"/>
    </row>
    <row r="7" spans="1:75" ht="27.75" customHeight="1" thickBot="1">
      <c r="A7" s="347" t="s">
        <v>41</v>
      </c>
      <c r="B7" s="348"/>
      <c r="C7" s="348"/>
      <c r="D7" s="348"/>
      <c r="E7" s="348"/>
      <c r="F7" s="348"/>
      <c r="G7" s="348"/>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8"/>
      <c r="AN7" s="348"/>
      <c r="AO7" s="348"/>
      <c r="AP7" s="348"/>
      <c r="AQ7" s="348"/>
      <c r="AR7" s="348"/>
      <c r="AS7" s="348"/>
      <c r="AT7" s="348"/>
      <c r="AU7" s="348"/>
      <c r="AV7" s="348"/>
      <c r="AW7" s="348"/>
      <c r="AX7" s="348"/>
      <c r="AY7" s="348"/>
      <c r="AZ7" s="348"/>
      <c r="BA7" s="348"/>
      <c r="BB7" s="348"/>
      <c r="BC7" s="348"/>
      <c r="BD7" s="348"/>
      <c r="BE7" s="348"/>
      <c r="BF7" s="152"/>
      <c r="BG7" s="152"/>
      <c r="BH7" s="152"/>
      <c r="BI7" s="152"/>
      <c r="BJ7" s="152"/>
      <c r="BK7" s="152"/>
      <c r="BL7" s="152"/>
      <c r="BM7" s="152"/>
      <c r="BN7" s="152"/>
      <c r="BO7" s="152"/>
      <c r="BP7" s="152"/>
      <c r="BQ7" s="152"/>
      <c r="BR7" s="152"/>
      <c r="BS7" s="152"/>
      <c r="BT7" s="152"/>
      <c r="BU7" s="52"/>
    </row>
    <row r="8" spans="1:75" ht="12" customHeight="1" thickBot="1">
      <c r="A8" s="30"/>
      <c r="B8" s="29"/>
      <c r="C8" s="29"/>
      <c r="D8" s="168"/>
      <c r="E8" s="168"/>
      <c r="F8" s="29"/>
      <c r="G8" s="29"/>
      <c r="H8" s="29"/>
      <c r="I8" s="350">
        <v>1</v>
      </c>
      <c r="J8" s="350"/>
      <c r="K8" s="350"/>
      <c r="L8" s="350"/>
      <c r="M8" s="350"/>
      <c r="N8" s="350"/>
      <c r="O8" s="350"/>
      <c r="P8" s="350">
        <v>2</v>
      </c>
      <c r="Q8" s="350"/>
      <c r="R8" s="350"/>
      <c r="S8" s="350"/>
      <c r="T8" s="350"/>
      <c r="U8" s="350"/>
      <c r="V8" s="350"/>
      <c r="W8" s="349">
        <v>3</v>
      </c>
      <c r="X8" s="350"/>
      <c r="Y8" s="350"/>
      <c r="Z8" s="350"/>
      <c r="AA8" s="350"/>
      <c r="AB8" s="350"/>
      <c r="AC8" s="351"/>
      <c r="AD8" s="349">
        <v>4</v>
      </c>
      <c r="AE8" s="350"/>
      <c r="AF8" s="350"/>
      <c r="AG8" s="350"/>
      <c r="AH8" s="350"/>
      <c r="AI8" s="350"/>
      <c r="AJ8" s="351"/>
      <c r="AK8" s="349">
        <v>5</v>
      </c>
      <c r="AL8" s="350"/>
      <c r="AM8" s="350"/>
      <c r="AN8" s="350"/>
      <c r="AO8" s="350"/>
      <c r="AP8" s="350"/>
      <c r="AQ8" s="351"/>
      <c r="AR8" s="349">
        <v>6</v>
      </c>
      <c r="AS8" s="350"/>
      <c r="AT8" s="350"/>
      <c r="AU8" s="350"/>
      <c r="AV8" s="350"/>
      <c r="AW8" s="350"/>
      <c r="AX8" s="351"/>
      <c r="AY8" s="349">
        <v>7</v>
      </c>
      <c r="AZ8" s="350"/>
      <c r="BA8" s="350"/>
      <c r="BB8" s="350"/>
      <c r="BC8" s="350"/>
      <c r="BD8" s="350"/>
      <c r="BE8" s="351"/>
      <c r="BF8" s="29"/>
      <c r="BG8" s="29"/>
      <c r="BH8" s="29"/>
      <c r="BI8" s="29"/>
      <c r="BJ8" s="68"/>
      <c r="BK8" s="68"/>
      <c r="BL8" s="68"/>
      <c r="BM8" s="68"/>
      <c r="BN8" s="29"/>
      <c r="BO8" s="29"/>
      <c r="BP8" s="29"/>
      <c r="BQ8" s="29"/>
      <c r="BR8" s="29"/>
      <c r="BS8" s="29"/>
      <c r="BT8" s="29"/>
      <c r="BU8" s="52"/>
    </row>
    <row r="9" spans="1:75" s="176" customFormat="1" ht="27" customHeight="1">
      <c r="A9" s="335" t="s">
        <v>12</v>
      </c>
      <c r="B9" s="335" t="s">
        <v>42</v>
      </c>
      <c r="C9" s="335" t="s">
        <v>43</v>
      </c>
      <c r="D9" s="337" t="s">
        <v>496</v>
      </c>
      <c r="E9" s="337" t="s">
        <v>44</v>
      </c>
      <c r="F9" s="337" t="s">
        <v>497</v>
      </c>
      <c r="G9" s="337" t="s">
        <v>498</v>
      </c>
      <c r="H9" s="325" t="s">
        <v>499</v>
      </c>
      <c r="I9" s="327" t="s">
        <v>40</v>
      </c>
      <c r="J9" s="327"/>
      <c r="K9" s="327"/>
      <c r="L9" s="327"/>
      <c r="M9" s="327"/>
      <c r="N9" s="327"/>
      <c r="O9" s="327"/>
      <c r="P9" s="328" t="s">
        <v>490</v>
      </c>
      <c r="Q9" s="328"/>
      <c r="R9" s="328"/>
      <c r="S9" s="328"/>
      <c r="T9" s="328"/>
      <c r="U9" s="328"/>
      <c r="V9" s="328"/>
      <c r="W9" s="328" t="s">
        <v>491</v>
      </c>
      <c r="X9" s="328"/>
      <c r="Y9" s="328"/>
      <c r="Z9" s="328"/>
      <c r="AA9" s="328"/>
      <c r="AB9" s="328"/>
      <c r="AC9" s="328"/>
      <c r="AD9" s="328" t="s">
        <v>492</v>
      </c>
      <c r="AE9" s="328"/>
      <c r="AF9" s="328"/>
      <c r="AG9" s="328"/>
      <c r="AH9" s="328"/>
      <c r="AI9" s="328"/>
      <c r="AJ9" s="328"/>
      <c r="AK9" s="328" t="s">
        <v>493</v>
      </c>
      <c r="AL9" s="328"/>
      <c r="AM9" s="328"/>
      <c r="AN9" s="328"/>
      <c r="AO9" s="328"/>
      <c r="AP9" s="328"/>
      <c r="AQ9" s="328"/>
      <c r="AR9" s="328" t="s">
        <v>494</v>
      </c>
      <c r="AS9" s="328"/>
      <c r="AT9" s="328"/>
      <c r="AU9" s="328"/>
      <c r="AV9" s="328"/>
      <c r="AW9" s="328"/>
      <c r="AX9" s="328"/>
      <c r="AY9" s="328" t="s">
        <v>495</v>
      </c>
      <c r="AZ9" s="328"/>
      <c r="BA9" s="328"/>
      <c r="BB9" s="328"/>
      <c r="BC9" s="328"/>
      <c r="BD9" s="328"/>
      <c r="BE9" s="328"/>
      <c r="BF9" s="173"/>
      <c r="BG9" s="331" t="s">
        <v>21</v>
      </c>
      <c r="BH9" s="332"/>
      <c r="BI9" s="332"/>
      <c r="BJ9" s="332"/>
      <c r="BK9" s="332"/>
      <c r="BL9" s="332"/>
      <c r="BM9" s="332"/>
      <c r="BN9" s="174"/>
      <c r="BO9" s="333" t="s">
        <v>23</v>
      </c>
      <c r="BP9" s="334"/>
      <c r="BQ9" s="334"/>
      <c r="BR9" s="334"/>
      <c r="BS9" s="334"/>
      <c r="BT9" s="334"/>
      <c r="BU9" s="334"/>
      <c r="BV9" s="175"/>
    </row>
    <row r="10" spans="1:75" s="191" customFormat="1" ht="61.5" customHeight="1">
      <c r="A10" s="336"/>
      <c r="B10" s="336"/>
      <c r="C10" s="336"/>
      <c r="D10" s="335"/>
      <c r="E10" s="335"/>
      <c r="F10" s="335"/>
      <c r="G10" s="335"/>
      <c r="H10" s="326"/>
      <c r="I10" s="178" t="s">
        <v>13</v>
      </c>
      <c r="J10" s="178" t="s">
        <v>5</v>
      </c>
      <c r="K10" s="179" t="s">
        <v>14</v>
      </c>
      <c r="L10" s="179" t="s">
        <v>6</v>
      </c>
      <c r="M10" s="180" t="s">
        <v>15</v>
      </c>
      <c r="N10" s="180" t="s">
        <v>29</v>
      </c>
      <c r="O10" s="180" t="s">
        <v>20</v>
      </c>
      <c r="P10" s="181" t="s">
        <v>13</v>
      </c>
      <c r="Q10" s="181" t="s">
        <v>5</v>
      </c>
      <c r="R10" s="182" t="s">
        <v>14</v>
      </c>
      <c r="S10" s="181" t="s">
        <v>6</v>
      </c>
      <c r="T10" s="181" t="s">
        <v>15</v>
      </c>
      <c r="U10" s="181" t="s">
        <v>29</v>
      </c>
      <c r="V10" s="181" t="s">
        <v>20</v>
      </c>
      <c r="W10" s="181" t="s">
        <v>13</v>
      </c>
      <c r="X10" s="181" t="s">
        <v>5</v>
      </c>
      <c r="Y10" s="183" t="s">
        <v>14</v>
      </c>
      <c r="Z10" s="181" t="s">
        <v>6</v>
      </c>
      <c r="AA10" s="181" t="s">
        <v>15</v>
      </c>
      <c r="AB10" s="180" t="s">
        <v>29</v>
      </c>
      <c r="AC10" s="181" t="s">
        <v>20</v>
      </c>
      <c r="AD10" s="184" t="s">
        <v>13</v>
      </c>
      <c r="AE10" s="181" t="s">
        <v>5</v>
      </c>
      <c r="AF10" s="185" t="s">
        <v>14</v>
      </c>
      <c r="AG10" s="181" t="s">
        <v>6</v>
      </c>
      <c r="AH10" s="181" t="s">
        <v>15</v>
      </c>
      <c r="AI10" s="180" t="s">
        <v>29</v>
      </c>
      <c r="AJ10" s="181" t="s">
        <v>20</v>
      </c>
      <c r="AK10" s="181" t="s">
        <v>13</v>
      </c>
      <c r="AL10" s="181" t="s">
        <v>5</v>
      </c>
      <c r="AM10" s="185" t="s">
        <v>14</v>
      </c>
      <c r="AN10" s="181" t="s">
        <v>6</v>
      </c>
      <c r="AO10" s="181" t="s">
        <v>15</v>
      </c>
      <c r="AP10" s="180" t="s">
        <v>29</v>
      </c>
      <c r="AQ10" s="181" t="s">
        <v>20</v>
      </c>
      <c r="AR10" s="182" t="s">
        <v>13</v>
      </c>
      <c r="AS10" s="181" t="s">
        <v>5</v>
      </c>
      <c r="AT10" s="185" t="s">
        <v>14</v>
      </c>
      <c r="AU10" s="181" t="s">
        <v>6</v>
      </c>
      <c r="AV10" s="181" t="s">
        <v>15</v>
      </c>
      <c r="AW10" s="180" t="s">
        <v>29</v>
      </c>
      <c r="AX10" s="181" t="s">
        <v>20</v>
      </c>
      <c r="AY10" s="186" t="s">
        <v>13</v>
      </c>
      <c r="AZ10" s="187" t="s">
        <v>5</v>
      </c>
      <c r="BA10" s="185" t="s">
        <v>14</v>
      </c>
      <c r="BB10" s="181" t="s">
        <v>6</v>
      </c>
      <c r="BC10" s="181" t="s">
        <v>15</v>
      </c>
      <c r="BD10" s="180" t="s">
        <v>29</v>
      </c>
      <c r="BE10" s="181" t="s">
        <v>20</v>
      </c>
      <c r="BF10" s="188"/>
      <c r="BG10" s="180" t="str">
        <f>+I9</f>
        <v>CASA DENTAL EDUARDO DAZA LTDA.</v>
      </c>
      <c r="BH10" s="180" t="str">
        <f>+P9</f>
        <v>CASA DENTAL GABRIL VELASQUEZ &amp; CIA S.A.S</v>
      </c>
      <c r="BI10" s="180" t="str">
        <f>+W9</f>
        <v>DENTAL NADER SAS</v>
      </c>
      <c r="BJ10" s="189" t="str">
        <f>+AD9</f>
        <v>LA MUELA SAS</v>
      </c>
      <c r="BK10" s="189" t="str">
        <f>+AK9</f>
        <v>LABORATORIOS GOTHAPLAST LTDA</v>
      </c>
      <c r="BL10" s="189" t="str">
        <f>+AR9</f>
        <v>ORBIDENTAL SAS</v>
      </c>
      <c r="BM10" s="189" t="str">
        <f>+AY9</f>
        <v>ULTRADENTAL S.A.S.</v>
      </c>
      <c r="BN10" s="180" t="s">
        <v>22</v>
      </c>
      <c r="BO10" s="213" t="str">
        <f t="shared" ref="BO10:BU10" si="0">+BG10</f>
        <v>CASA DENTAL EDUARDO DAZA LTDA.</v>
      </c>
      <c r="BP10" s="180" t="str">
        <f>+BH10</f>
        <v>CASA DENTAL GABRIL VELASQUEZ &amp; CIA S.A.S</v>
      </c>
      <c r="BQ10" s="180" t="str">
        <f t="shared" si="0"/>
        <v>DENTAL NADER SAS</v>
      </c>
      <c r="BR10" s="180" t="str">
        <f t="shared" si="0"/>
        <v>LA MUELA SAS</v>
      </c>
      <c r="BS10" s="180" t="str">
        <f t="shared" si="0"/>
        <v>LABORATORIOS GOTHAPLAST LTDA</v>
      </c>
      <c r="BT10" s="180" t="str">
        <f t="shared" si="0"/>
        <v>ORBIDENTAL SAS</v>
      </c>
      <c r="BU10" s="190" t="str">
        <f t="shared" si="0"/>
        <v>ULTRADENTAL S.A.S.</v>
      </c>
      <c r="BV10" s="180" t="s">
        <v>24</v>
      </c>
      <c r="BW10" s="180" t="s">
        <v>33</v>
      </c>
    </row>
    <row r="11" spans="1:75" s="55" customFormat="1" ht="71.25">
      <c r="A11" s="177">
        <v>1</v>
      </c>
      <c r="B11" s="192" t="s">
        <v>45</v>
      </c>
      <c r="C11" s="192" t="s">
        <v>46</v>
      </c>
      <c r="D11" s="192" t="s">
        <v>26</v>
      </c>
      <c r="E11" s="194">
        <v>15</v>
      </c>
      <c r="F11" s="193">
        <v>1</v>
      </c>
      <c r="G11" s="194" t="s">
        <v>26</v>
      </c>
      <c r="H11" s="32">
        <v>33320</v>
      </c>
      <c r="I11" s="37">
        <v>36000</v>
      </c>
      <c r="J11" s="37">
        <f>I11*19%</f>
        <v>6840</v>
      </c>
      <c r="K11" s="37">
        <f>I11+J11</f>
        <v>42840</v>
      </c>
      <c r="L11" s="48">
        <f>K11*$F11</f>
        <v>42840</v>
      </c>
      <c r="M11" s="36" t="str">
        <f>+IF(K11=0,"NO OFERTADO",IF(K11&gt;$H11,"NO CUMPLE",IF(((K11-$H11)/$H11)&lt;=-20%,"ARTIFICIALIDAD",IF(AND($H11=$H11,((K11-$H11)/$H11)&gt;-20%),"CUMPLE"))))</f>
        <v>NO CUMPLE</v>
      </c>
      <c r="N11" s="36" t="s">
        <v>30</v>
      </c>
      <c r="O11" s="36" t="str">
        <f>+IF(N11="CUMPLE","SI",IF(N11="NO CUMPLE","NO"))</f>
        <v>NO</v>
      </c>
      <c r="P11" s="45">
        <v>22500</v>
      </c>
      <c r="Q11" s="45">
        <f>P11*19%</f>
        <v>4275</v>
      </c>
      <c r="R11" s="45">
        <f t="shared" ref="R11:R49" si="1">P11+Q11</f>
        <v>26775</v>
      </c>
      <c r="S11" s="35">
        <f>R11*$F11</f>
        <v>26775</v>
      </c>
      <c r="T11" s="36" t="str">
        <f>+IF(R11=0,"NO OFERTADO",IF(R11&gt;$H11,"NO CUMPLE",IF(((R11-$H11)/$H11)&lt;=-20%,"ARTIFICIALIDAD",IF(AND($H11=$H11,((R11-$H11)/$H11)&gt;-20%),"CUMPLE"))))</f>
        <v>CUMPLE</v>
      </c>
      <c r="U11" s="36" t="s">
        <v>10</v>
      </c>
      <c r="V11" s="36" t="str">
        <f>+IF(U11="CUMPLE","SI",IF(U11="NO CUMPLE","NO"))</f>
        <v>SI</v>
      </c>
      <c r="W11" s="37">
        <v>21176.470588235294</v>
      </c>
      <c r="X11" s="37">
        <v>4023.5294117647063</v>
      </c>
      <c r="Y11" s="37">
        <f>W11+X11</f>
        <v>25200</v>
      </c>
      <c r="Z11" s="35">
        <f>Y11*$F11</f>
        <v>25200</v>
      </c>
      <c r="AA11" s="36" t="str">
        <f>+IF(Y11=0,"NO OFERTADO",IF(Y11&gt;$H11,"NO CUMPLE",IF(((Y11-$H11)/$H11)&lt;=-20%,"ARTIFICIALIDAD",IF(AND($H11=$H11,((Y11-$H11)/$H11)&gt;-20%),"CUMPLE"))))</f>
        <v>ARTIFICIALIDAD</v>
      </c>
      <c r="AB11" s="36" t="s">
        <v>10</v>
      </c>
      <c r="AC11" s="36" t="str">
        <f>+IF(AB11="CUMPLE","SI",IF(AB11="NO CUMPLE","NO"))</f>
        <v>SI</v>
      </c>
      <c r="AD11" s="32">
        <v>0</v>
      </c>
      <c r="AE11" s="32"/>
      <c r="AF11" s="47">
        <f>+AD11+AE11</f>
        <v>0</v>
      </c>
      <c r="AG11" s="35">
        <f t="shared" ref="AG11:AG49" si="2">AF11*$F11</f>
        <v>0</v>
      </c>
      <c r="AH11" s="36" t="str">
        <f>+IF(AF11=0,"NO OFERTADO",IF(AF11&gt;$H11,"NO CUMPLE",IF(((AF11-$H11)/$H11)&lt;=-20%,"ARTIFICIALIDAD",IF(AND($H11=$H11,((AF11-$H11)/$H11)&gt;-20%),"CUMPLE"))))</f>
        <v>NO OFERTADO</v>
      </c>
      <c r="AI11" s="36" t="s">
        <v>30</v>
      </c>
      <c r="AJ11" s="36" t="str">
        <f>+IF(AI11="CUMPLE","SI",IF(AI11="NO CUMPLE","NO"))</f>
        <v>NO</v>
      </c>
      <c r="AK11" s="205"/>
      <c r="AL11" s="37"/>
      <c r="AM11" s="34">
        <f>+AK11+AL11</f>
        <v>0</v>
      </c>
      <c r="AN11" s="35">
        <f t="shared" ref="AN11:AN49" si="3">AM11*$F11</f>
        <v>0</v>
      </c>
      <c r="AO11" s="36" t="str">
        <f>+IF(AM11=0,"NO OFERTADO",IF(AM11&gt;$H11,"NO CUMPLE",IF(((AM11-$H11)/$H11)&lt;=-20%,"ARTIFICIALIDAD",IF(AND($H11=$H11,((AM11-$H11)/$H11)&gt;-20%),"CUMPLE"))))</f>
        <v>NO OFERTADO</v>
      </c>
      <c r="AP11" s="36" t="s">
        <v>30</v>
      </c>
      <c r="AQ11" s="36" t="str">
        <f>+IF(AP11="CUMPLE","SI",IF(AP11="NO CUMPLE","NO"))</f>
        <v>NO</v>
      </c>
      <c r="AR11" s="206">
        <v>0</v>
      </c>
      <c r="AS11" s="37"/>
      <c r="AT11" s="34">
        <f t="shared" ref="AT11:AT49" si="4">AR11+AS11</f>
        <v>0</v>
      </c>
      <c r="AU11" s="208">
        <f t="shared" ref="AU11:AU49" si="5">AT11*$F11</f>
        <v>0</v>
      </c>
      <c r="AV11" s="36" t="str">
        <f>+IF(AT11=0,"NO OFERTADO",IF(AT11&gt;$H11,"NO CUMPLE",IF(((AT11-$H11)/$H11)&lt;=-20%,"ARTIFICIALIDAD",IF(AND($H11=$H11,((AT11-$H11)/$H11)&gt;-20%),"CUMPLE"))))</f>
        <v>NO OFERTADO</v>
      </c>
      <c r="AW11" s="36" t="s">
        <v>30</v>
      </c>
      <c r="AX11" s="36" t="str">
        <f>+IF(AW11="CUMPLE","SI",IF(AW11="NO CUMPLE","NO"))</f>
        <v>NO</v>
      </c>
      <c r="AY11" s="34">
        <v>25000</v>
      </c>
      <c r="AZ11" s="34">
        <v>4750</v>
      </c>
      <c r="BA11" s="34">
        <f t="shared" ref="BA11:BA49" si="6">AY11+AZ11</f>
        <v>29750</v>
      </c>
      <c r="BB11" s="35">
        <f>BA11*$F11</f>
        <v>29750</v>
      </c>
      <c r="BC11" s="36" t="str">
        <f>+IF(BA11=0,"NO OFERTADO",IF(BA11&gt;$H11,"NO CUMPLE",IF(((BA11-$H11)/$H11)&lt;=-20%,"ARTIFICIALIDAD",IF(AND($H11=$H11,((BA11-$H11)/$H11)&gt;-20%),"CUMPLE"))))</f>
        <v>CUMPLE</v>
      </c>
      <c r="BD11" s="36" t="s">
        <v>10</v>
      </c>
      <c r="BE11" s="36" t="str">
        <f>+IF(BD11="CUMPLE","SI",IF(BD11="NO CUMPLE","NO"))</f>
        <v>SI</v>
      </c>
      <c r="BF11" s="53"/>
      <c r="BG11" s="54" t="str">
        <f t="shared" ref="BG11:BG49" si="7">IF(K11=0,"",IF(O11="NO","",K11))</f>
        <v/>
      </c>
      <c r="BH11" s="54">
        <f t="shared" ref="BH11:BH49" si="8">IF(R11=0,"",IF(V11="NO","",R11))</f>
        <v>26775</v>
      </c>
      <c r="BI11" s="54">
        <f t="shared" ref="BI11:BI49" si="9">IF(Y11=0,"",IF(AC11="NO","",Y11))</f>
        <v>25200</v>
      </c>
      <c r="BJ11" s="69" t="str">
        <f t="shared" ref="BJ11:BJ49" si="10">IF(AF11=0,"",IF(AJ11="NO","",AF11))</f>
        <v/>
      </c>
      <c r="BK11" s="69" t="str">
        <f t="shared" ref="BK11:BK49" si="11">IF(AM11="0","",IF(AQ11="NO","",AM11))</f>
        <v/>
      </c>
      <c r="BL11" s="69" t="str">
        <f t="shared" ref="BL11:BL49" si="12">IF(AT11=0,"",IF(AX11="NO","",AT11))</f>
        <v/>
      </c>
      <c r="BM11" s="69">
        <f t="shared" ref="BM11:BM49" si="13">IF(BA11=0,"",IF(BE11="NO","",BA11))</f>
        <v>29750</v>
      </c>
      <c r="BN11" s="212">
        <f>MIN(BG11,BH11,BI11,BJ11,BK11,BL11,BM11)</f>
        <v>25200</v>
      </c>
      <c r="BO11" s="212" t="e">
        <f t="shared" ref="BO11:BO49" si="14">500*(BN11/BG11)</f>
        <v>#VALUE!</v>
      </c>
      <c r="BP11" s="212">
        <f t="shared" ref="BP11:BP49" si="15">500*(BN11/BH11)</f>
        <v>470.58823529411762</v>
      </c>
      <c r="BQ11" s="212">
        <f t="shared" ref="BQ11:BQ49" si="16">500*(BN11/BI11)</f>
        <v>500</v>
      </c>
      <c r="BR11" s="212" t="e">
        <f t="shared" ref="BR11:BR49" si="17">500*(BN11/BJ11)</f>
        <v>#VALUE!</v>
      </c>
      <c r="BS11" s="212" t="e">
        <f t="shared" ref="BS11:BS49" si="18">500*(BN11/BK11)</f>
        <v>#VALUE!</v>
      </c>
      <c r="BT11" s="212" t="e">
        <f t="shared" ref="BT11:BT49" si="19">500*(BN11/BL11)</f>
        <v>#VALUE!</v>
      </c>
      <c r="BU11" s="212">
        <f t="shared" ref="BU11:BU49" si="20">500*(BN11/BM11)</f>
        <v>423.52941176470586</v>
      </c>
      <c r="BV11" s="53"/>
      <c r="BW11" s="125"/>
    </row>
    <row r="12" spans="1:75" s="55" customFormat="1" ht="31.5">
      <c r="A12" s="177">
        <v>2</v>
      </c>
      <c r="B12" s="192" t="s">
        <v>47</v>
      </c>
      <c r="C12" s="192" t="s">
        <v>48</v>
      </c>
      <c r="D12" s="192" t="s">
        <v>49</v>
      </c>
      <c r="E12" s="194">
        <v>690</v>
      </c>
      <c r="F12" s="193">
        <v>1</v>
      </c>
      <c r="G12" s="194" t="s">
        <v>49</v>
      </c>
      <c r="H12" s="32">
        <v>1106.7</v>
      </c>
      <c r="I12" s="37"/>
      <c r="J12" s="37"/>
      <c r="K12" s="37">
        <f t="shared" ref="K12:K23" si="21">I12+J12</f>
        <v>0</v>
      </c>
      <c r="L12" s="48">
        <f t="shared" ref="L12:L16" si="22">K12*$F12</f>
        <v>0</v>
      </c>
      <c r="M12" s="36" t="str">
        <f t="shared" ref="M12:M16" si="23">+IF(K12=0,"NO OFERTADO",IF(K12&gt;$H12,"NO CUMPLE",IF(((K12-$H12)/$H12)&lt;=-20%,"ARTIFICIALIDAD",IF(AND($H12=$H12,((K12-$H12)/$H12)&gt;-20%),"CUMPLE"))))</f>
        <v>NO OFERTADO</v>
      </c>
      <c r="N12" s="36" t="s">
        <v>30</v>
      </c>
      <c r="O12" s="36" t="str">
        <f t="shared" ref="O12:O23" si="24">+IF(N12="CUMPLE","SI",IF(N12="NO CUMPLE","NO"))</f>
        <v>NO</v>
      </c>
      <c r="P12" s="45"/>
      <c r="Q12" s="45">
        <f t="shared" ref="Q12:Q75" si="25">P12*19%</f>
        <v>0</v>
      </c>
      <c r="R12" s="45">
        <f t="shared" si="1"/>
        <v>0</v>
      </c>
      <c r="S12" s="35">
        <f t="shared" ref="S12:S13" si="26">R12*$F12</f>
        <v>0</v>
      </c>
      <c r="T12" s="36" t="str">
        <f t="shared" ref="T12:T13" si="27">+IF(R12=0,"NO OFERTADO",IF(R12&gt;$H12,"NO CUMPLE",IF(((R12-$H12)/$H12)&lt;=-20%,"ARTIFICIALIDAD",IF(AND($H12=$H12,((R12-$H12)/$H12)&gt;-20%),"CUMPLE"))))</f>
        <v>NO OFERTADO</v>
      </c>
      <c r="U12" s="36" t="s">
        <v>30</v>
      </c>
      <c r="V12" s="36" t="str">
        <f t="shared" ref="V12:V13" si="28">+IF(U12="CUMPLE","SI",IF(U12="NO CUMPLE","NO"))</f>
        <v>NO</v>
      </c>
      <c r="W12" s="37">
        <v>840.3361344537816</v>
      </c>
      <c r="X12" s="37">
        <v>159.6638655462184</v>
      </c>
      <c r="Y12" s="37">
        <f t="shared" ref="Y12:Y23" si="29">W12+X12</f>
        <v>1000</v>
      </c>
      <c r="Z12" s="35">
        <f t="shared" ref="Z12:Z23" si="30">Y12*$F12</f>
        <v>1000</v>
      </c>
      <c r="AA12" s="36" t="str">
        <f t="shared" ref="AA12:AA23" si="31">+IF(Y12=0,"NO OFERTADO",IF(Y12&gt;$H12,"NO CUMPLE",IF(((Y12-$H12)/$H12)&lt;=-20%,"ARTIFICIALIDAD",IF(AND($H12=$H12,((Y12-$H12)/$H12)&gt;-20%),"CUMPLE"))))</f>
        <v>CUMPLE</v>
      </c>
      <c r="AB12" s="36" t="s">
        <v>10</v>
      </c>
      <c r="AC12" s="36" t="str">
        <f t="shared" ref="AC12:AC23" si="32">+IF(AB12="CUMPLE","SI",IF(AB12="NO CUMPLE","NO"))</f>
        <v>SI</v>
      </c>
      <c r="AD12" s="32">
        <v>0</v>
      </c>
      <c r="AE12" s="32"/>
      <c r="AF12" s="47">
        <f t="shared" ref="AF12:AF23" si="33">+AD12+AE12</f>
        <v>0</v>
      </c>
      <c r="AG12" s="35">
        <f t="shared" si="2"/>
        <v>0</v>
      </c>
      <c r="AH12" s="36" t="str">
        <f t="shared" ref="AH12:AH23" si="34">+IF(AF12=0,"NO OFERTADO",IF(AF12&gt;$H12,"NO CUMPLE",IF(((AF12-$H12)/$H12)&lt;=-20%,"ARTIFICIALIDAD",IF(AND($H12=$H12,((AF12-$H12)/$H12)&gt;-20%),"CUMPLE"))))</f>
        <v>NO OFERTADO</v>
      </c>
      <c r="AI12" s="36" t="s">
        <v>30</v>
      </c>
      <c r="AJ12" s="36" t="str">
        <f t="shared" ref="AJ12:AJ23" si="35">+IF(AI12="CUMPLE","SI",IF(AI12="NO CUMPLE","NO"))</f>
        <v>NO</v>
      </c>
      <c r="AK12" s="205"/>
      <c r="AL12" s="56"/>
      <c r="AM12" s="34">
        <f t="shared" ref="AM12:AM23" si="36">+AK12+AL12</f>
        <v>0</v>
      </c>
      <c r="AN12" s="35">
        <f t="shared" si="3"/>
        <v>0</v>
      </c>
      <c r="AO12" s="36" t="str">
        <f t="shared" ref="AO12:AO23" si="37">+IF(AM12=0,"NO OFERTADO",IF(AM12&gt;$H12,"NO CUMPLE",IF(((AM12-$H12)/$H12)&lt;=-20%,"ARTIFICIALIDAD",IF(AND($H12=$H12,((AM12-$H12)/$H12)&gt;-20%),"CUMPLE"))))</f>
        <v>NO OFERTADO</v>
      </c>
      <c r="AP12" s="36" t="s">
        <v>30</v>
      </c>
      <c r="AQ12" s="36" t="str">
        <f t="shared" ref="AQ12:AQ23" si="38">+IF(AP12="CUMPLE","SI",IF(AP12="NO CUMPLE","NO"))</f>
        <v>NO</v>
      </c>
      <c r="AR12" s="34">
        <v>930</v>
      </c>
      <c r="AS12" s="34">
        <f>+AR12*19%</f>
        <v>176.7</v>
      </c>
      <c r="AT12" s="34">
        <f t="shared" si="4"/>
        <v>1106.7</v>
      </c>
      <c r="AU12" s="208">
        <f t="shared" si="5"/>
        <v>1106.7</v>
      </c>
      <c r="AV12" s="36" t="str">
        <f t="shared" ref="AV12:AV23" si="39">+IF(AT12=0,"NO OFERTADO",IF(AT12&gt;$H12,"NO CUMPLE",IF(((AT12-$H12)/$H12)&lt;=-20%,"ARTIFICIALIDAD",IF(AND($H12=$H12,((AT12-$H12)/$H12)&gt;-20%),"CUMPLE"))))</f>
        <v>CUMPLE</v>
      </c>
      <c r="AW12" s="36" t="s">
        <v>10</v>
      </c>
      <c r="AX12" s="36" t="str">
        <f t="shared" ref="AX12:AX23" si="40">+IF(AW12="CUMPLE","SI",IF(AW12="NO CUMPLE","NO"))</f>
        <v>SI</v>
      </c>
      <c r="AY12" s="34"/>
      <c r="AZ12" s="34"/>
      <c r="BA12" s="34">
        <f t="shared" si="6"/>
        <v>0</v>
      </c>
      <c r="BB12" s="35">
        <f t="shared" ref="BB12:BB23" si="41">BA12*$F12</f>
        <v>0</v>
      </c>
      <c r="BC12" s="36" t="str">
        <f t="shared" ref="BC12:BC23" si="42">+IF(BA12=0,"NO OFERTADO",IF(BA12&gt;$H12,"NO CUMPLE",IF(((BA12-$H12)/$H12)&lt;=-20%,"ARTIFICIALIDAD",IF(AND($H12=$H12,((BA12-$H12)/$H12)&gt;-20%),"CUMPLE"))))</f>
        <v>NO OFERTADO</v>
      </c>
      <c r="BD12" s="36" t="s">
        <v>30</v>
      </c>
      <c r="BE12" s="36" t="str">
        <f t="shared" ref="BE12:BE23" si="43">+IF(BD12="CUMPLE","SI",IF(BD12="NO CUMPLE","NO"))</f>
        <v>NO</v>
      </c>
      <c r="BF12" s="53"/>
      <c r="BG12" s="54" t="str">
        <f t="shared" si="7"/>
        <v/>
      </c>
      <c r="BH12" s="54" t="str">
        <f t="shared" si="8"/>
        <v/>
      </c>
      <c r="BI12" s="54">
        <f t="shared" si="9"/>
        <v>1000</v>
      </c>
      <c r="BJ12" s="69" t="str">
        <f t="shared" si="10"/>
        <v/>
      </c>
      <c r="BK12" s="69" t="str">
        <f t="shared" si="11"/>
        <v/>
      </c>
      <c r="BL12" s="69">
        <f t="shared" si="12"/>
        <v>1106.7</v>
      </c>
      <c r="BM12" s="69" t="str">
        <f t="shared" si="13"/>
        <v/>
      </c>
      <c r="BN12" s="212">
        <f t="shared" ref="BN12:BN23" si="44">MIN(BG12,BH12,BI12,BJ12,BK12,BL12,BM12)</f>
        <v>1000</v>
      </c>
      <c r="BO12" s="212" t="e">
        <f t="shared" si="14"/>
        <v>#VALUE!</v>
      </c>
      <c r="BP12" s="212" t="e">
        <f t="shared" si="15"/>
        <v>#VALUE!</v>
      </c>
      <c r="BQ12" s="212">
        <f t="shared" si="16"/>
        <v>500</v>
      </c>
      <c r="BR12" s="212" t="e">
        <f t="shared" si="17"/>
        <v>#VALUE!</v>
      </c>
      <c r="BS12" s="212" t="e">
        <f t="shared" si="18"/>
        <v>#VALUE!</v>
      </c>
      <c r="BT12" s="212">
        <f t="shared" si="19"/>
        <v>451.79362067407607</v>
      </c>
      <c r="BU12" s="212" t="e">
        <f t="shared" si="20"/>
        <v>#VALUE!</v>
      </c>
      <c r="BV12" s="53"/>
      <c r="BW12" s="125"/>
    </row>
    <row r="13" spans="1:75" s="55" customFormat="1" ht="31.5">
      <c r="A13" s="177">
        <v>3</v>
      </c>
      <c r="B13" s="192" t="s">
        <v>50</v>
      </c>
      <c r="C13" s="192" t="s">
        <v>51</v>
      </c>
      <c r="D13" s="192" t="s">
        <v>52</v>
      </c>
      <c r="E13" s="194">
        <v>1</v>
      </c>
      <c r="F13" s="193">
        <v>1</v>
      </c>
      <c r="G13" s="194" t="s">
        <v>52</v>
      </c>
      <c r="H13" s="32">
        <v>42007</v>
      </c>
      <c r="I13" s="37"/>
      <c r="J13" s="37"/>
      <c r="K13" s="37">
        <f t="shared" si="21"/>
        <v>0</v>
      </c>
      <c r="L13" s="48">
        <f t="shared" si="22"/>
        <v>0</v>
      </c>
      <c r="M13" s="36" t="str">
        <f t="shared" si="23"/>
        <v>NO OFERTADO</v>
      </c>
      <c r="N13" s="36" t="s">
        <v>30</v>
      </c>
      <c r="O13" s="36" t="str">
        <f t="shared" si="24"/>
        <v>NO</v>
      </c>
      <c r="P13" s="45"/>
      <c r="Q13" s="45">
        <f t="shared" si="25"/>
        <v>0</v>
      </c>
      <c r="R13" s="45">
        <f t="shared" si="1"/>
        <v>0</v>
      </c>
      <c r="S13" s="35">
        <f t="shared" si="26"/>
        <v>0</v>
      </c>
      <c r="T13" s="36" t="str">
        <f t="shared" si="27"/>
        <v>NO OFERTADO</v>
      </c>
      <c r="U13" s="36" t="s">
        <v>30</v>
      </c>
      <c r="V13" s="36" t="str">
        <f t="shared" si="28"/>
        <v>NO</v>
      </c>
      <c r="W13" s="37">
        <v>33949.579831932773</v>
      </c>
      <c r="X13" s="37">
        <v>6450.4201680672268</v>
      </c>
      <c r="Y13" s="37">
        <f t="shared" si="29"/>
        <v>40400</v>
      </c>
      <c r="Z13" s="35">
        <f t="shared" si="30"/>
        <v>40400</v>
      </c>
      <c r="AA13" s="36" t="str">
        <f t="shared" si="31"/>
        <v>CUMPLE</v>
      </c>
      <c r="AB13" s="36" t="s">
        <v>10</v>
      </c>
      <c r="AC13" s="36" t="str">
        <f t="shared" si="32"/>
        <v>SI</v>
      </c>
      <c r="AD13" s="32">
        <v>0</v>
      </c>
      <c r="AE13" s="32"/>
      <c r="AF13" s="47">
        <f t="shared" si="33"/>
        <v>0</v>
      </c>
      <c r="AG13" s="35">
        <f t="shared" si="2"/>
        <v>0</v>
      </c>
      <c r="AH13" s="36" t="str">
        <f t="shared" si="34"/>
        <v>NO OFERTADO</v>
      </c>
      <c r="AI13" s="36" t="s">
        <v>30</v>
      </c>
      <c r="AJ13" s="36" t="str">
        <f t="shared" si="35"/>
        <v>NO</v>
      </c>
      <c r="AK13" s="205"/>
      <c r="AL13" s="56"/>
      <c r="AM13" s="34">
        <f t="shared" si="36"/>
        <v>0</v>
      </c>
      <c r="AN13" s="35">
        <f t="shared" si="3"/>
        <v>0</v>
      </c>
      <c r="AO13" s="36" t="str">
        <f t="shared" si="37"/>
        <v>NO OFERTADO</v>
      </c>
      <c r="AP13" s="36" t="s">
        <v>30</v>
      </c>
      <c r="AQ13" s="36" t="str">
        <f t="shared" si="38"/>
        <v>NO</v>
      </c>
      <c r="AR13" s="34">
        <v>0</v>
      </c>
      <c r="AS13" s="56"/>
      <c r="AT13" s="34">
        <f t="shared" si="4"/>
        <v>0</v>
      </c>
      <c r="AU13" s="208">
        <f t="shared" si="5"/>
        <v>0</v>
      </c>
      <c r="AV13" s="36" t="str">
        <f t="shared" si="39"/>
        <v>NO OFERTADO</v>
      </c>
      <c r="AW13" s="36" t="s">
        <v>30</v>
      </c>
      <c r="AX13" s="36" t="str">
        <f t="shared" si="40"/>
        <v>NO</v>
      </c>
      <c r="AY13" s="34">
        <v>32000</v>
      </c>
      <c r="AZ13" s="34">
        <v>6080</v>
      </c>
      <c r="BA13" s="34">
        <f t="shared" si="6"/>
        <v>38080</v>
      </c>
      <c r="BB13" s="35">
        <f t="shared" si="41"/>
        <v>38080</v>
      </c>
      <c r="BC13" s="36" t="str">
        <f t="shared" si="42"/>
        <v>CUMPLE</v>
      </c>
      <c r="BD13" s="36" t="s">
        <v>10</v>
      </c>
      <c r="BE13" s="36" t="str">
        <f t="shared" si="43"/>
        <v>SI</v>
      </c>
      <c r="BF13" s="53"/>
      <c r="BG13" s="54" t="str">
        <f t="shared" si="7"/>
        <v/>
      </c>
      <c r="BH13" s="54" t="str">
        <f t="shared" si="8"/>
        <v/>
      </c>
      <c r="BI13" s="54">
        <f t="shared" si="9"/>
        <v>40400</v>
      </c>
      <c r="BJ13" s="69" t="str">
        <f t="shared" si="10"/>
        <v/>
      </c>
      <c r="BK13" s="69" t="str">
        <f t="shared" si="11"/>
        <v/>
      </c>
      <c r="BL13" s="69" t="str">
        <f t="shared" si="12"/>
        <v/>
      </c>
      <c r="BM13" s="69">
        <f t="shared" si="13"/>
        <v>38080</v>
      </c>
      <c r="BN13" s="212">
        <f t="shared" si="44"/>
        <v>38080</v>
      </c>
      <c r="BO13" s="212" t="e">
        <f t="shared" si="14"/>
        <v>#VALUE!</v>
      </c>
      <c r="BP13" s="212" t="e">
        <f t="shared" si="15"/>
        <v>#VALUE!</v>
      </c>
      <c r="BQ13" s="212">
        <f t="shared" si="16"/>
        <v>471.28712871287127</v>
      </c>
      <c r="BR13" s="212" t="e">
        <f t="shared" si="17"/>
        <v>#VALUE!</v>
      </c>
      <c r="BS13" s="212" t="e">
        <f t="shared" si="18"/>
        <v>#VALUE!</v>
      </c>
      <c r="BT13" s="212" t="e">
        <f t="shared" si="19"/>
        <v>#VALUE!</v>
      </c>
      <c r="BU13" s="212">
        <f t="shared" si="20"/>
        <v>500</v>
      </c>
      <c r="BV13" s="53"/>
      <c r="BW13" s="125"/>
    </row>
    <row r="14" spans="1:75" s="55" customFormat="1" ht="99.75">
      <c r="A14" s="177">
        <v>4</v>
      </c>
      <c r="B14" s="192" t="s">
        <v>53</v>
      </c>
      <c r="C14" s="192" t="s">
        <v>54</v>
      </c>
      <c r="D14" s="192" t="s">
        <v>55</v>
      </c>
      <c r="E14" s="194">
        <v>45.2</v>
      </c>
      <c r="F14" s="193">
        <v>1</v>
      </c>
      <c r="G14" s="194" t="s">
        <v>55</v>
      </c>
      <c r="H14" s="32">
        <v>150000</v>
      </c>
      <c r="I14" s="37">
        <v>65000</v>
      </c>
      <c r="J14" s="37">
        <v>0</v>
      </c>
      <c r="K14" s="37">
        <f t="shared" si="21"/>
        <v>65000</v>
      </c>
      <c r="L14" s="48">
        <f t="shared" si="22"/>
        <v>65000</v>
      </c>
      <c r="M14" s="36" t="str">
        <f t="shared" si="23"/>
        <v>ARTIFICIALIDAD</v>
      </c>
      <c r="N14" s="210" t="s">
        <v>30</v>
      </c>
      <c r="O14" s="36" t="str">
        <f t="shared" si="24"/>
        <v>NO</v>
      </c>
      <c r="P14" s="45">
        <v>140600</v>
      </c>
      <c r="Q14" s="45">
        <v>0</v>
      </c>
      <c r="R14" s="45">
        <f t="shared" si="1"/>
        <v>140600</v>
      </c>
      <c r="S14" s="35">
        <f>R14*$F14</f>
        <v>140600</v>
      </c>
      <c r="T14" s="36" t="str">
        <f>+IF(R14=0,"NO OFERTADO",IF(R14&gt;$H14,"NO CUMPLE",IF(((R14-$H14)/$H14)&lt;=-20%,"ARTIFICIALIDAD",IF(AND($H14=$H14,((R14-$H14)/$H14)&gt;-20%),"CUMPLE"))))</f>
        <v>CUMPLE</v>
      </c>
      <c r="U14" s="36" t="s">
        <v>10</v>
      </c>
      <c r="V14" s="36" t="str">
        <f>+IF(U14="CUMPLE","SI",IF(U14="NO CUMPLE","NO"))</f>
        <v>SI</v>
      </c>
      <c r="W14" s="37">
        <v>93500</v>
      </c>
      <c r="X14" s="37">
        <v>0</v>
      </c>
      <c r="Y14" s="37">
        <f t="shared" si="29"/>
        <v>93500</v>
      </c>
      <c r="Z14" s="35">
        <f t="shared" si="30"/>
        <v>93500</v>
      </c>
      <c r="AA14" s="36" t="str">
        <f t="shared" si="31"/>
        <v>ARTIFICIALIDAD</v>
      </c>
      <c r="AB14" s="36" t="s">
        <v>10</v>
      </c>
      <c r="AC14" s="36" t="str">
        <f t="shared" si="32"/>
        <v>SI</v>
      </c>
      <c r="AD14" s="32">
        <v>0</v>
      </c>
      <c r="AE14" s="32"/>
      <c r="AF14" s="47">
        <f t="shared" si="33"/>
        <v>0</v>
      </c>
      <c r="AG14" s="35">
        <f t="shared" si="2"/>
        <v>0</v>
      </c>
      <c r="AH14" s="36" t="str">
        <f t="shared" si="34"/>
        <v>NO OFERTADO</v>
      </c>
      <c r="AI14" s="36" t="s">
        <v>30</v>
      </c>
      <c r="AJ14" s="36" t="str">
        <f t="shared" si="35"/>
        <v>NO</v>
      </c>
      <c r="AK14" s="205"/>
      <c r="AL14" s="56"/>
      <c r="AM14" s="34">
        <f t="shared" si="36"/>
        <v>0</v>
      </c>
      <c r="AN14" s="35">
        <f t="shared" si="3"/>
        <v>0</v>
      </c>
      <c r="AO14" s="36" t="str">
        <f t="shared" si="37"/>
        <v>NO OFERTADO</v>
      </c>
      <c r="AP14" s="36" t="s">
        <v>30</v>
      </c>
      <c r="AQ14" s="36" t="str">
        <f t="shared" si="38"/>
        <v>NO</v>
      </c>
      <c r="AR14" s="34">
        <v>115235</v>
      </c>
      <c r="AS14" s="56">
        <v>0</v>
      </c>
      <c r="AT14" s="34">
        <f t="shared" si="4"/>
        <v>115235</v>
      </c>
      <c r="AU14" s="208">
        <f t="shared" si="5"/>
        <v>115235</v>
      </c>
      <c r="AV14" s="36" t="str">
        <f t="shared" si="39"/>
        <v>ARTIFICIALIDAD</v>
      </c>
      <c r="AW14" s="36" t="s">
        <v>10</v>
      </c>
      <c r="AX14" s="36" t="str">
        <f t="shared" si="40"/>
        <v>SI</v>
      </c>
      <c r="AY14" s="34">
        <v>99500</v>
      </c>
      <c r="AZ14" s="34">
        <v>0</v>
      </c>
      <c r="BA14" s="34">
        <f t="shared" si="6"/>
        <v>99500</v>
      </c>
      <c r="BB14" s="35">
        <f t="shared" si="41"/>
        <v>99500</v>
      </c>
      <c r="BC14" s="36" t="str">
        <f t="shared" si="42"/>
        <v>ARTIFICIALIDAD</v>
      </c>
      <c r="BD14" s="210" t="s">
        <v>30</v>
      </c>
      <c r="BE14" s="36" t="str">
        <f t="shared" si="43"/>
        <v>NO</v>
      </c>
      <c r="BF14" s="53"/>
      <c r="BG14" s="54" t="str">
        <f t="shared" si="7"/>
        <v/>
      </c>
      <c r="BH14" s="54">
        <f t="shared" si="8"/>
        <v>140600</v>
      </c>
      <c r="BI14" s="54">
        <f t="shared" si="9"/>
        <v>93500</v>
      </c>
      <c r="BJ14" s="69" t="str">
        <f t="shared" si="10"/>
        <v/>
      </c>
      <c r="BK14" s="69" t="str">
        <f t="shared" si="11"/>
        <v/>
      </c>
      <c r="BL14" s="69">
        <f t="shared" si="12"/>
        <v>115235</v>
      </c>
      <c r="BM14" s="69" t="str">
        <f t="shared" si="13"/>
        <v/>
      </c>
      <c r="BN14" s="212">
        <f t="shared" si="44"/>
        <v>93500</v>
      </c>
      <c r="BO14" s="212" t="e">
        <f t="shared" si="14"/>
        <v>#VALUE!</v>
      </c>
      <c r="BP14" s="212">
        <f t="shared" si="15"/>
        <v>332.50355618776672</v>
      </c>
      <c r="BQ14" s="212">
        <f t="shared" si="16"/>
        <v>500</v>
      </c>
      <c r="BR14" s="212" t="e">
        <f t="shared" si="17"/>
        <v>#VALUE!</v>
      </c>
      <c r="BS14" s="212" t="e">
        <f t="shared" si="18"/>
        <v>#VALUE!</v>
      </c>
      <c r="BT14" s="212">
        <f t="shared" si="19"/>
        <v>405.69271488697012</v>
      </c>
      <c r="BU14" s="212" t="e">
        <f t="shared" si="20"/>
        <v>#VALUE!</v>
      </c>
      <c r="BV14" s="53"/>
      <c r="BW14" s="125"/>
    </row>
    <row r="15" spans="1:75" s="55" customFormat="1" ht="31.5">
      <c r="A15" s="177">
        <v>5</v>
      </c>
      <c r="B15" s="192" t="s">
        <v>56</v>
      </c>
      <c r="C15" s="192" t="s">
        <v>57</v>
      </c>
      <c r="D15" s="192" t="s">
        <v>58</v>
      </c>
      <c r="E15" s="194">
        <v>31.8</v>
      </c>
      <c r="F15" s="193">
        <v>1</v>
      </c>
      <c r="G15" s="194" t="s">
        <v>58</v>
      </c>
      <c r="H15" s="32">
        <v>3500</v>
      </c>
      <c r="I15" s="37"/>
      <c r="J15" s="37"/>
      <c r="K15" s="37">
        <f t="shared" si="21"/>
        <v>0</v>
      </c>
      <c r="L15" s="48">
        <f t="shared" si="22"/>
        <v>0</v>
      </c>
      <c r="M15" s="36" t="str">
        <f t="shared" si="23"/>
        <v>NO OFERTADO</v>
      </c>
      <c r="N15" s="36" t="s">
        <v>30</v>
      </c>
      <c r="O15" s="36" t="str">
        <f t="shared" si="24"/>
        <v>NO</v>
      </c>
      <c r="P15" s="45"/>
      <c r="Q15" s="45">
        <f t="shared" si="25"/>
        <v>0</v>
      </c>
      <c r="R15" s="45">
        <f t="shared" si="1"/>
        <v>0</v>
      </c>
      <c r="S15" s="35">
        <f t="shared" ref="S15:S23" si="45">R15*$F15</f>
        <v>0</v>
      </c>
      <c r="T15" s="36" t="str">
        <f t="shared" ref="T15:T23" si="46">+IF(R15=0,"NO OFERTADO",IF(R15&gt;$H15,"NO CUMPLE",IF(((R15-$H15)/$H15)&lt;=-20%,"ARTIFICIALIDAD",IF(AND($H15=$H15,((R15-$H15)/$H15)&gt;-20%),"CUMPLE"))))</f>
        <v>NO OFERTADO</v>
      </c>
      <c r="U15" s="36" t="s">
        <v>30</v>
      </c>
      <c r="V15" s="36" t="str">
        <f t="shared" ref="V15:V23" si="47">+IF(U15="CUMPLE","SI",IF(U15="NO CUMPLE","NO"))</f>
        <v>NO</v>
      </c>
      <c r="W15" s="37">
        <v>2600</v>
      </c>
      <c r="X15" s="37">
        <v>0</v>
      </c>
      <c r="Y15" s="37">
        <f t="shared" si="29"/>
        <v>2600</v>
      </c>
      <c r="Z15" s="35">
        <f t="shared" si="30"/>
        <v>2600</v>
      </c>
      <c r="AA15" s="36" t="str">
        <f t="shared" si="31"/>
        <v>ARTIFICIALIDAD</v>
      </c>
      <c r="AB15" s="36" t="s">
        <v>10</v>
      </c>
      <c r="AC15" s="36" t="str">
        <f t="shared" si="32"/>
        <v>SI</v>
      </c>
      <c r="AD15" s="32">
        <v>2100</v>
      </c>
      <c r="AE15" s="32"/>
      <c r="AF15" s="47">
        <f t="shared" si="33"/>
        <v>2100</v>
      </c>
      <c r="AG15" s="35">
        <f t="shared" si="2"/>
        <v>2100</v>
      </c>
      <c r="AH15" s="36" t="str">
        <f t="shared" si="34"/>
        <v>ARTIFICIALIDAD</v>
      </c>
      <c r="AI15" s="36" t="s">
        <v>10</v>
      </c>
      <c r="AJ15" s="36" t="str">
        <f t="shared" si="35"/>
        <v>SI</v>
      </c>
      <c r="AK15" s="205"/>
      <c r="AL15" s="56"/>
      <c r="AM15" s="34">
        <f t="shared" si="36"/>
        <v>0</v>
      </c>
      <c r="AN15" s="35">
        <f t="shared" si="3"/>
        <v>0</v>
      </c>
      <c r="AO15" s="36" t="str">
        <f t="shared" si="37"/>
        <v>NO OFERTADO</v>
      </c>
      <c r="AP15" s="36" t="s">
        <v>30</v>
      </c>
      <c r="AQ15" s="36" t="str">
        <f t="shared" si="38"/>
        <v>NO</v>
      </c>
      <c r="AR15" s="34">
        <v>3450</v>
      </c>
      <c r="AS15" s="56">
        <v>0</v>
      </c>
      <c r="AT15" s="34">
        <f t="shared" si="4"/>
        <v>3450</v>
      </c>
      <c r="AU15" s="208">
        <f t="shared" si="5"/>
        <v>3450</v>
      </c>
      <c r="AV15" s="36" t="str">
        <f t="shared" si="39"/>
        <v>CUMPLE</v>
      </c>
      <c r="AW15" s="36" t="s">
        <v>10</v>
      </c>
      <c r="AX15" s="36" t="str">
        <f t="shared" si="40"/>
        <v>SI</v>
      </c>
      <c r="AY15" s="34">
        <v>2700</v>
      </c>
      <c r="AZ15" s="34">
        <v>0</v>
      </c>
      <c r="BA15" s="34">
        <f t="shared" si="6"/>
        <v>2700</v>
      </c>
      <c r="BB15" s="35">
        <f t="shared" si="41"/>
        <v>2700</v>
      </c>
      <c r="BC15" s="36" t="str">
        <f t="shared" si="42"/>
        <v>ARTIFICIALIDAD</v>
      </c>
      <c r="BD15" s="36" t="s">
        <v>10</v>
      </c>
      <c r="BE15" s="36" t="str">
        <f t="shared" si="43"/>
        <v>SI</v>
      </c>
      <c r="BF15" s="53"/>
      <c r="BG15" s="54" t="str">
        <f t="shared" si="7"/>
        <v/>
      </c>
      <c r="BH15" s="54" t="str">
        <f t="shared" si="8"/>
        <v/>
      </c>
      <c r="BI15" s="54">
        <f t="shared" si="9"/>
        <v>2600</v>
      </c>
      <c r="BJ15" s="69">
        <f t="shared" si="10"/>
        <v>2100</v>
      </c>
      <c r="BK15" s="69" t="str">
        <f t="shared" si="11"/>
        <v/>
      </c>
      <c r="BL15" s="69">
        <f t="shared" si="12"/>
        <v>3450</v>
      </c>
      <c r="BM15" s="69">
        <f t="shared" si="13"/>
        <v>2700</v>
      </c>
      <c r="BN15" s="212">
        <f t="shared" si="44"/>
        <v>2100</v>
      </c>
      <c r="BO15" s="212" t="e">
        <f t="shared" si="14"/>
        <v>#VALUE!</v>
      </c>
      <c r="BP15" s="212" t="e">
        <f t="shared" si="15"/>
        <v>#VALUE!</v>
      </c>
      <c r="BQ15" s="212">
        <f t="shared" si="16"/>
        <v>403.84615384615387</v>
      </c>
      <c r="BR15" s="212">
        <f t="shared" si="17"/>
        <v>500</v>
      </c>
      <c r="BS15" s="212" t="e">
        <f t="shared" si="18"/>
        <v>#VALUE!</v>
      </c>
      <c r="BT15" s="212">
        <f t="shared" si="19"/>
        <v>304.34782608695656</v>
      </c>
      <c r="BU15" s="212">
        <f t="shared" si="20"/>
        <v>388.88888888888891</v>
      </c>
      <c r="BV15" s="53"/>
      <c r="BW15" s="125"/>
    </row>
    <row r="16" spans="1:75" s="55" customFormat="1" ht="31.5">
      <c r="A16" s="177">
        <v>6</v>
      </c>
      <c r="B16" s="192" t="s">
        <v>59</v>
      </c>
      <c r="C16" s="192" t="s">
        <v>60</v>
      </c>
      <c r="D16" s="192" t="s">
        <v>52</v>
      </c>
      <c r="E16" s="194">
        <v>150</v>
      </c>
      <c r="F16" s="193">
        <v>1</v>
      </c>
      <c r="G16" s="194" t="s">
        <v>52</v>
      </c>
      <c r="H16" s="32">
        <v>10500</v>
      </c>
      <c r="I16" s="37">
        <v>9500</v>
      </c>
      <c r="J16" s="37">
        <v>0</v>
      </c>
      <c r="K16" s="37">
        <f t="shared" si="21"/>
        <v>9500</v>
      </c>
      <c r="L16" s="48">
        <f t="shared" si="22"/>
        <v>9500</v>
      </c>
      <c r="M16" s="36" t="str">
        <f t="shared" si="23"/>
        <v>CUMPLE</v>
      </c>
      <c r="N16" s="36" t="s">
        <v>30</v>
      </c>
      <c r="O16" s="36" t="str">
        <f t="shared" si="24"/>
        <v>NO</v>
      </c>
      <c r="P16" s="45"/>
      <c r="Q16" s="45">
        <f t="shared" si="25"/>
        <v>0</v>
      </c>
      <c r="R16" s="45">
        <f t="shared" si="1"/>
        <v>0</v>
      </c>
      <c r="S16" s="35">
        <f t="shared" si="45"/>
        <v>0</v>
      </c>
      <c r="T16" s="36" t="str">
        <f t="shared" si="46"/>
        <v>NO OFERTADO</v>
      </c>
      <c r="U16" s="36" t="s">
        <v>30</v>
      </c>
      <c r="V16" s="36" t="str">
        <f t="shared" si="47"/>
        <v>NO</v>
      </c>
      <c r="W16" s="37">
        <v>6800</v>
      </c>
      <c r="X16" s="37">
        <v>0</v>
      </c>
      <c r="Y16" s="37">
        <f t="shared" si="29"/>
        <v>6800</v>
      </c>
      <c r="Z16" s="35">
        <f t="shared" si="30"/>
        <v>6800</v>
      </c>
      <c r="AA16" s="36" t="str">
        <f t="shared" si="31"/>
        <v>ARTIFICIALIDAD</v>
      </c>
      <c r="AB16" s="36" t="s">
        <v>10</v>
      </c>
      <c r="AC16" s="36" t="str">
        <f t="shared" si="32"/>
        <v>SI</v>
      </c>
      <c r="AD16" s="32">
        <v>0</v>
      </c>
      <c r="AE16" s="32"/>
      <c r="AF16" s="47">
        <f t="shared" si="33"/>
        <v>0</v>
      </c>
      <c r="AG16" s="35">
        <f t="shared" si="2"/>
        <v>0</v>
      </c>
      <c r="AH16" s="36" t="str">
        <f t="shared" si="34"/>
        <v>NO OFERTADO</v>
      </c>
      <c r="AI16" s="36" t="s">
        <v>30</v>
      </c>
      <c r="AJ16" s="36" t="str">
        <f t="shared" si="35"/>
        <v>NO</v>
      </c>
      <c r="AK16" s="205"/>
      <c r="AL16" s="56"/>
      <c r="AM16" s="34">
        <f t="shared" si="36"/>
        <v>0</v>
      </c>
      <c r="AN16" s="35">
        <f t="shared" si="3"/>
        <v>0</v>
      </c>
      <c r="AO16" s="36" t="str">
        <f t="shared" si="37"/>
        <v>NO OFERTADO</v>
      </c>
      <c r="AP16" s="36" t="s">
        <v>30</v>
      </c>
      <c r="AQ16" s="36" t="str">
        <f t="shared" si="38"/>
        <v>NO</v>
      </c>
      <c r="AR16" s="34">
        <v>9500</v>
      </c>
      <c r="AS16" s="56">
        <v>0</v>
      </c>
      <c r="AT16" s="34">
        <f t="shared" si="4"/>
        <v>9500</v>
      </c>
      <c r="AU16" s="208">
        <f t="shared" si="5"/>
        <v>9500</v>
      </c>
      <c r="AV16" s="36" t="str">
        <f t="shared" si="39"/>
        <v>CUMPLE</v>
      </c>
      <c r="AW16" s="36" t="s">
        <v>10</v>
      </c>
      <c r="AX16" s="36" t="str">
        <f t="shared" si="40"/>
        <v>SI</v>
      </c>
      <c r="AY16" s="34">
        <v>13200</v>
      </c>
      <c r="AZ16" s="34">
        <v>0</v>
      </c>
      <c r="BA16" s="34">
        <f t="shared" si="6"/>
        <v>13200</v>
      </c>
      <c r="BB16" s="35">
        <f t="shared" si="41"/>
        <v>13200</v>
      </c>
      <c r="BC16" s="36" t="str">
        <f t="shared" si="42"/>
        <v>NO CUMPLE</v>
      </c>
      <c r="BD16" s="36" t="s">
        <v>30</v>
      </c>
      <c r="BE16" s="36" t="str">
        <f t="shared" si="43"/>
        <v>NO</v>
      </c>
      <c r="BF16" s="53"/>
      <c r="BG16" s="54" t="str">
        <f t="shared" si="7"/>
        <v/>
      </c>
      <c r="BH16" s="54" t="str">
        <f t="shared" si="8"/>
        <v/>
      </c>
      <c r="BI16" s="54">
        <f t="shared" si="9"/>
        <v>6800</v>
      </c>
      <c r="BJ16" s="69" t="str">
        <f t="shared" si="10"/>
        <v/>
      </c>
      <c r="BK16" s="69" t="str">
        <f t="shared" si="11"/>
        <v/>
      </c>
      <c r="BL16" s="69">
        <f t="shared" si="12"/>
        <v>9500</v>
      </c>
      <c r="BM16" s="69" t="str">
        <f t="shared" si="13"/>
        <v/>
      </c>
      <c r="BN16" s="212">
        <f t="shared" si="44"/>
        <v>6800</v>
      </c>
      <c r="BO16" s="212" t="e">
        <f t="shared" si="14"/>
        <v>#VALUE!</v>
      </c>
      <c r="BP16" s="212" t="e">
        <f t="shared" si="15"/>
        <v>#VALUE!</v>
      </c>
      <c r="BQ16" s="212">
        <f t="shared" si="16"/>
        <v>500</v>
      </c>
      <c r="BR16" s="212" t="e">
        <f t="shared" si="17"/>
        <v>#VALUE!</v>
      </c>
      <c r="BS16" s="212" t="e">
        <f t="shared" si="18"/>
        <v>#VALUE!</v>
      </c>
      <c r="BT16" s="212">
        <f t="shared" si="19"/>
        <v>357.89473684210526</v>
      </c>
      <c r="BU16" s="212" t="e">
        <f t="shared" si="20"/>
        <v>#VALUE!</v>
      </c>
      <c r="BV16" s="38"/>
      <c r="BW16" s="125"/>
    </row>
    <row r="17" spans="1:75" s="55" customFormat="1" ht="28.5">
      <c r="A17" s="177">
        <v>7</v>
      </c>
      <c r="B17" s="192" t="s">
        <v>61</v>
      </c>
      <c r="C17" s="192" t="s">
        <v>62</v>
      </c>
      <c r="D17" s="192" t="s">
        <v>63</v>
      </c>
      <c r="E17" s="194">
        <v>9.8000000000000007</v>
      </c>
      <c r="F17" s="193">
        <v>1</v>
      </c>
      <c r="G17" s="194" t="s">
        <v>63</v>
      </c>
      <c r="H17" s="32">
        <v>27370</v>
      </c>
      <c r="I17" s="37">
        <v>21900</v>
      </c>
      <c r="J17" s="37">
        <f t="shared" ref="J17:J24" si="48">I17*19%</f>
        <v>4161</v>
      </c>
      <c r="K17" s="37">
        <f t="shared" si="21"/>
        <v>26061</v>
      </c>
      <c r="L17" s="48">
        <f>K17*$F17</f>
        <v>26061</v>
      </c>
      <c r="M17" s="36" t="str">
        <f>+IF(K17=0,"NO OFERTADO",IF(K17&gt;$H17,"NO CUMPLE",IF(((K17-$H17)/$H17)&lt;=-20%,"ARTIFICIALIDAD",IF(AND($H17=$H17,((K17-$H17)/$H17)&gt;-20%),"CUMPLE"))))</f>
        <v>CUMPLE</v>
      </c>
      <c r="N17" s="36" t="s">
        <v>30</v>
      </c>
      <c r="O17" s="36" t="str">
        <f t="shared" si="24"/>
        <v>NO</v>
      </c>
      <c r="P17" s="45">
        <v>17900</v>
      </c>
      <c r="Q17" s="45">
        <f t="shared" si="25"/>
        <v>3401</v>
      </c>
      <c r="R17" s="45">
        <f t="shared" si="1"/>
        <v>21301</v>
      </c>
      <c r="S17" s="35">
        <f t="shared" si="45"/>
        <v>21301</v>
      </c>
      <c r="T17" s="36" t="str">
        <f t="shared" si="46"/>
        <v>ARTIFICIALIDAD</v>
      </c>
      <c r="U17" s="36" t="s">
        <v>10</v>
      </c>
      <c r="V17" s="36" t="str">
        <f t="shared" si="47"/>
        <v>SI</v>
      </c>
      <c r="W17" s="37">
        <v>18739.495798319327</v>
      </c>
      <c r="X17" s="37">
        <v>3560.5042016806728</v>
      </c>
      <c r="Y17" s="37">
        <f t="shared" si="29"/>
        <v>22300</v>
      </c>
      <c r="Z17" s="35">
        <f t="shared" si="30"/>
        <v>22300</v>
      </c>
      <c r="AA17" s="36" t="str">
        <f t="shared" si="31"/>
        <v>CUMPLE</v>
      </c>
      <c r="AB17" s="36" t="s">
        <v>10</v>
      </c>
      <c r="AC17" s="36" t="str">
        <f t="shared" si="32"/>
        <v>SI</v>
      </c>
      <c r="AD17" s="32">
        <v>0</v>
      </c>
      <c r="AE17" s="32"/>
      <c r="AF17" s="47">
        <f t="shared" si="33"/>
        <v>0</v>
      </c>
      <c r="AG17" s="35">
        <f t="shared" si="2"/>
        <v>0</v>
      </c>
      <c r="AH17" s="36" t="str">
        <f t="shared" si="34"/>
        <v>NO OFERTADO</v>
      </c>
      <c r="AI17" s="36" t="s">
        <v>30</v>
      </c>
      <c r="AJ17" s="36" t="str">
        <f t="shared" si="35"/>
        <v>NO</v>
      </c>
      <c r="AK17" s="205"/>
      <c r="AL17" s="56"/>
      <c r="AM17" s="34">
        <f t="shared" si="36"/>
        <v>0</v>
      </c>
      <c r="AN17" s="35">
        <f t="shared" si="3"/>
        <v>0</v>
      </c>
      <c r="AO17" s="36" t="str">
        <f t="shared" si="37"/>
        <v>NO OFERTADO</v>
      </c>
      <c r="AP17" s="36" t="s">
        <v>30</v>
      </c>
      <c r="AQ17" s="36" t="str">
        <f t="shared" si="38"/>
        <v>NO</v>
      </c>
      <c r="AR17" s="34">
        <v>21000</v>
      </c>
      <c r="AS17" s="34">
        <f>+AR17*19%</f>
        <v>3990</v>
      </c>
      <c r="AT17" s="34">
        <f t="shared" si="4"/>
        <v>24990</v>
      </c>
      <c r="AU17" s="208">
        <f t="shared" si="5"/>
        <v>24990</v>
      </c>
      <c r="AV17" s="36" t="str">
        <f t="shared" si="39"/>
        <v>CUMPLE</v>
      </c>
      <c r="AW17" s="36" t="s">
        <v>10</v>
      </c>
      <c r="AX17" s="36" t="str">
        <f t="shared" si="40"/>
        <v>SI</v>
      </c>
      <c r="AY17" s="34">
        <v>21500</v>
      </c>
      <c r="AZ17" s="34">
        <v>4085</v>
      </c>
      <c r="BA17" s="34">
        <f t="shared" si="6"/>
        <v>25585</v>
      </c>
      <c r="BB17" s="35">
        <f t="shared" si="41"/>
        <v>25585</v>
      </c>
      <c r="BC17" s="36" t="str">
        <f t="shared" si="42"/>
        <v>CUMPLE</v>
      </c>
      <c r="BD17" s="36" t="s">
        <v>10</v>
      </c>
      <c r="BE17" s="36" t="str">
        <f t="shared" si="43"/>
        <v>SI</v>
      </c>
      <c r="BF17" s="53"/>
      <c r="BG17" s="54" t="str">
        <f t="shared" si="7"/>
        <v/>
      </c>
      <c r="BH17" s="54">
        <f t="shared" si="8"/>
        <v>21301</v>
      </c>
      <c r="BI17" s="54">
        <f t="shared" si="9"/>
        <v>22300</v>
      </c>
      <c r="BJ17" s="69" t="str">
        <f t="shared" si="10"/>
        <v/>
      </c>
      <c r="BK17" s="69" t="str">
        <f t="shared" si="11"/>
        <v/>
      </c>
      <c r="BL17" s="69">
        <f t="shared" si="12"/>
        <v>24990</v>
      </c>
      <c r="BM17" s="69">
        <f t="shared" si="13"/>
        <v>25585</v>
      </c>
      <c r="BN17" s="212">
        <f t="shared" si="44"/>
        <v>21301</v>
      </c>
      <c r="BO17" s="212" t="e">
        <f t="shared" si="14"/>
        <v>#VALUE!</v>
      </c>
      <c r="BP17" s="212">
        <f t="shared" si="15"/>
        <v>500</v>
      </c>
      <c r="BQ17" s="212">
        <f t="shared" si="16"/>
        <v>477.60089686098655</v>
      </c>
      <c r="BR17" s="212" t="e">
        <f t="shared" si="17"/>
        <v>#VALUE!</v>
      </c>
      <c r="BS17" s="212" t="e">
        <f t="shared" si="18"/>
        <v>#VALUE!</v>
      </c>
      <c r="BT17" s="212">
        <f t="shared" si="19"/>
        <v>426.19047619047615</v>
      </c>
      <c r="BU17" s="212">
        <f t="shared" si="20"/>
        <v>416.27906976744185</v>
      </c>
      <c r="BV17" s="53"/>
      <c r="BW17" s="125"/>
    </row>
    <row r="18" spans="1:75" s="55" customFormat="1" ht="28.5">
      <c r="A18" s="177">
        <v>8</v>
      </c>
      <c r="B18" s="192" t="s">
        <v>64</v>
      </c>
      <c r="C18" s="192" t="s">
        <v>65</v>
      </c>
      <c r="D18" s="192" t="s">
        <v>63</v>
      </c>
      <c r="E18" s="194">
        <v>25.6</v>
      </c>
      <c r="F18" s="193">
        <v>1</v>
      </c>
      <c r="G18" s="194" t="s">
        <v>63</v>
      </c>
      <c r="H18" s="32">
        <v>27370</v>
      </c>
      <c r="I18" s="37">
        <v>21900</v>
      </c>
      <c r="J18" s="37">
        <f t="shared" si="48"/>
        <v>4161</v>
      </c>
      <c r="K18" s="37">
        <f t="shared" si="21"/>
        <v>26061</v>
      </c>
      <c r="L18" s="48">
        <f t="shared" ref="L18:L23" si="49">K18*$F18</f>
        <v>26061</v>
      </c>
      <c r="M18" s="36" t="str">
        <f t="shared" ref="M18:M23" si="50">+IF(K18=0,"NO OFERTADO",IF(K18&gt;$H18,"NO CUMPLE",IF(((K18-$H18)/$H18)&lt;=-20%,"ARTIFICIALIDAD",IF(AND($H18=$H18,((K18-$H18)/$H18)&gt;-20%),"CUMPLE"))))</f>
        <v>CUMPLE</v>
      </c>
      <c r="N18" s="36" t="s">
        <v>30</v>
      </c>
      <c r="O18" s="36" t="str">
        <f t="shared" si="24"/>
        <v>NO</v>
      </c>
      <c r="P18" s="45">
        <v>17900</v>
      </c>
      <c r="Q18" s="45">
        <f t="shared" si="25"/>
        <v>3401</v>
      </c>
      <c r="R18" s="45">
        <f t="shared" si="1"/>
        <v>21301</v>
      </c>
      <c r="S18" s="35">
        <f t="shared" si="45"/>
        <v>21301</v>
      </c>
      <c r="T18" s="36" t="str">
        <f t="shared" si="46"/>
        <v>ARTIFICIALIDAD</v>
      </c>
      <c r="U18" s="36" t="s">
        <v>10</v>
      </c>
      <c r="V18" s="36" t="str">
        <f t="shared" si="47"/>
        <v>SI</v>
      </c>
      <c r="W18" s="37">
        <v>18739.495798319327</v>
      </c>
      <c r="X18" s="37">
        <v>3560.5042016806728</v>
      </c>
      <c r="Y18" s="37">
        <f t="shared" si="29"/>
        <v>22300</v>
      </c>
      <c r="Z18" s="35">
        <f t="shared" si="30"/>
        <v>22300</v>
      </c>
      <c r="AA18" s="36" t="str">
        <f t="shared" si="31"/>
        <v>CUMPLE</v>
      </c>
      <c r="AB18" s="36" t="s">
        <v>10</v>
      </c>
      <c r="AC18" s="36" t="str">
        <f t="shared" si="32"/>
        <v>SI</v>
      </c>
      <c r="AD18" s="32">
        <v>0</v>
      </c>
      <c r="AE18" s="32"/>
      <c r="AF18" s="47">
        <f t="shared" si="33"/>
        <v>0</v>
      </c>
      <c r="AG18" s="35">
        <f t="shared" si="2"/>
        <v>0</v>
      </c>
      <c r="AH18" s="36" t="str">
        <f t="shared" si="34"/>
        <v>NO OFERTADO</v>
      </c>
      <c r="AI18" s="36" t="s">
        <v>30</v>
      </c>
      <c r="AJ18" s="36" t="str">
        <f t="shared" si="35"/>
        <v>NO</v>
      </c>
      <c r="AK18" s="205"/>
      <c r="AL18" s="56"/>
      <c r="AM18" s="34">
        <f t="shared" si="36"/>
        <v>0</v>
      </c>
      <c r="AN18" s="35">
        <f t="shared" si="3"/>
        <v>0</v>
      </c>
      <c r="AO18" s="36" t="str">
        <f t="shared" si="37"/>
        <v>NO OFERTADO</v>
      </c>
      <c r="AP18" s="36" t="s">
        <v>30</v>
      </c>
      <c r="AQ18" s="36" t="str">
        <f t="shared" si="38"/>
        <v>NO</v>
      </c>
      <c r="AR18" s="34">
        <v>21000</v>
      </c>
      <c r="AS18" s="34">
        <f>+AR18*19%</f>
        <v>3990</v>
      </c>
      <c r="AT18" s="34">
        <f t="shared" si="4"/>
        <v>24990</v>
      </c>
      <c r="AU18" s="208">
        <f t="shared" si="5"/>
        <v>24990</v>
      </c>
      <c r="AV18" s="36" t="str">
        <f t="shared" si="39"/>
        <v>CUMPLE</v>
      </c>
      <c r="AW18" s="36" t="s">
        <v>10</v>
      </c>
      <c r="AX18" s="36" t="str">
        <f t="shared" si="40"/>
        <v>SI</v>
      </c>
      <c r="AY18" s="34">
        <v>21500</v>
      </c>
      <c r="AZ18" s="34">
        <v>4085</v>
      </c>
      <c r="BA18" s="34">
        <f t="shared" si="6"/>
        <v>25585</v>
      </c>
      <c r="BB18" s="35">
        <f t="shared" si="41"/>
        <v>25585</v>
      </c>
      <c r="BC18" s="36" t="str">
        <f t="shared" si="42"/>
        <v>CUMPLE</v>
      </c>
      <c r="BD18" s="36" t="s">
        <v>10</v>
      </c>
      <c r="BE18" s="36" t="str">
        <f t="shared" si="43"/>
        <v>SI</v>
      </c>
      <c r="BF18" s="53"/>
      <c r="BG18" s="54" t="str">
        <f t="shared" si="7"/>
        <v/>
      </c>
      <c r="BH18" s="54">
        <f t="shared" si="8"/>
        <v>21301</v>
      </c>
      <c r="BI18" s="54">
        <f t="shared" si="9"/>
        <v>22300</v>
      </c>
      <c r="BJ18" s="69" t="str">
        <f t="shared" si="10"/>
        <v/>
      </c>
      <c r="BK18" s="69" t="str">
        <f t="shared" si="11"/>
        <v/>
      </c>
      <c r="BL18" s="69">
        <f t="shared" si="12"/>
        <v>24990</v>
      </c>
      <c r="BM18" s="69">
        <f t="shared" si="13"/>
        <v>25585</v>
      </c>
      <c r="BN18" s="212">
        <f t="shared" si="44"/>
        <v>21301</v>
      </c>
      <c r="BO18" s="212" t="e">
        <f t="shared" si="14"/>
        <v>#VALUE!</v>
      </c>
      <c r="BP18" s="212">
        <f t="shared" si="15"/>
        <v>500</v>
      </c>
      <c r="BQ18" s="212">
        <f t="shared" si="16"/>
        <v>477.60089686098655</v>
      </c>
      <c r="BR18" s="212" t="e">
        <f t="shared" si="17"/>
        <v>#VALUE!</v>
      </c>
      <c r="BS18" s="212" t="e">
        <f t="shared" si="18"/>
        <v>#VALUE!</v>
      </c>
      <c r="BT18" s="212">
        <f t="shared" si="19"/>
        <v>426.19047619047615</v>
      </c>
      <c r="BU18" s="212">
        <f t="shared" si="20"/>
        <v>416.27906976744185</v>
      </c>
      <c r="BV18" s="53"/>
      <c r="BW18" s="125"/>
    </row>
    <row r="19" spans="1:75" s="55" customFormat="1" ht="42.75">
      <c r="A19" s="177">
        <v>9</v>
      </c>
      <c r="B19" s="192" t="s">
        <v>66</v>
      </c>
      <c r="C19" s="192" t="s">
        <v>67</v>
      </c>
      <c r="D19" s="192" t="s">
        <v>63</v>
      </c>
      <c r="E19" s="194">
        <v>19.2</v>
      </c>
      <c r="F19" s="193">
        <v>1</v>
      </c>
      <c r="G19" s="194" t="s">
        <v>63</v>
      </c>
      <c r="H19" s="32">
        <v>130662</v>
      </c>
      <c r="I19" s="37">
        <v>120000</v>
      </c>
      <c r="J19" s="37">
        <f t="shared" si="48"/>
        <v>22800</v>
      </c>
      <c r="K19" s="37">
        <f t="shared" si="21"/>
        <v>142800</v>
      </c>
      <c r="L19" s="48">
        <f t="shared" si="49"/>
        <v>142800</v>
      </c>
      <c r="M19" s="36" t="str">
        <f t="shared" si="50"/>
        <v>NO CUMPLE</v>
      </c>
      <c r="N19" s="36" t="s">
        <v>30</v>
      </c>
      <c r="O19" s="36" t="str">
        <f t="shared" si="24"/>
        <v>NO</v>
      </c>
      <c r="P19" s="45"/>
      <c r="Q19" s="45">
        <f t="shared" si="25"/>
        <v>0</v>
      </c>
      <c r="R19" s="45">
        <f t="shared" si="1"/>
        <v>0</v>
      </c>
      <c r="S19" s="35">
        <f t="shared" si="45"/>
        <v>0</v>
      </c>
      <c r="T19" s="36" t="str">
        <f t="shared" si="46"/>
        <v>NO OFERTADO</v>
      </c>
      <c r="U19" s="36" t="s">
        <v>30</v>
      </c>
      <c r="V19" s="36" t="str">
        <f t="shared" si="47"/>
        <v>NO</v>
      </c>
      <c r="W19" s="37">
        <v>0</v>
      </c>
      <c r="X19" s="37">
        <v>0</v>
      </c>
      <c r="Y19" s="37">
        <f t="shared" si="29"/>
        <v>0</v>
      </c>
      <c r="Z19" s="35">
        <f t="shared" si="30"/>
        <v>0</v>
      </c>
      <c r="AA19" s="36" t="str">
        <f t="shared" si="31"/>
        <v>NO OFERTADO</v>
      </c>
      <c r="AB19" s="36" t="s">
        <v>30</v>
      </c>
      <c r="AC19" s="36" t="str">
        <f t="shared" si="32"/>
        <v>NO</v>
      </c>
      <c r="AD19" s="32">
        <v>42500</v>
      </c>
      <c r="AE19" s="32">
        <f>+AD19*19%</f>
        <v>8075</v>
      </c>
      <c r="AF19" s="47">
        <f t="shared" si="33"/>
        <v>50575</v>
      </c>
      <c r="AG19" s="35">
        <f t="shared" si="2"/>
        <v>50575</v>
      </c>
      <c r="AH19" s="36" t="str">
        <f t="shared" si="34"/>
        <v>ARTIFICIALIDAD</v>
      </c>
      <c r="AI19" s="36" t="s">
        <v>10</v>
      </c>
      <c r="AJ19" s="36" t="str">
        <f t="shared" si="35"/>
        <v>SI</v>
      </c>
      <c r="AK19" s="205"/>
      <c r="AL19" s="56"/>
      <c r="AM19" s="34">
        <f t="shared" si="36"/>
        <v>0</v>
      </c>
      <c r="AN19" s="35">
        <f t="shared" si="3"/>
        <v>0</v>
      </c>
      <c r="AO19" s="36" t="str">
        <f t="shared" si="37"/>
        <v>NO OFERTADO</v>
      </c>
      <c r="AP19" s="36" t="s">
        <v>30</v>
      </c>
      <c r="AQ19" s="36" t="str">
        <f t="shared" si="38"/>
        <v>NO</v>
      </c>
      <c r="AR19" s="34">
        <v>0</v>
      </c>
      <c r="AS19" s="56"/>
      <c r="AT19" s="34">
        <f t="shared" si="4"/>
        <v>0</v>
      </c>
      <c r="AU19" s="208">
        <f t="shared" si="5"/>
        <v>0</v>
      </c>
      <c r="AV19" s="36" t="str">
        <f t="shared" si="39"/>
        <v>NO OFERTADO</v>
      </c>
      <c r="AW19" s="36" t="s">
        <v>30</v>
      </c>
      <c r="AX19" s="36" t="str">
        <f t="shared" si="40"/>
        <v>NO</v>
      </c>
      <c r="AY19" s="34">
        <v>104500</v>
      </c>
      <c r="AZ19" s="34">
        <v>19855</v>
      </c>
      <c r="BA19" s="34">
        <f t="shared" si="6"/>
        <v>124355</v>
      </c>
      <c r="BB19" s="35">
        <f t="shared" si="41"/>
        <v>124355</v>
      </c>
      <c r="BC19" s="36" t="str">
        <f t="shared" si="42"/>
        <v>CUMPLE</v>
      </c>
      <c r="BD19" s="36" t="s">
        <v>10</v>
      </c>
      <c r="BE19" s="36" t="str">
        <f t="shared" si="43"/>
        <v>SI</v>
      </c>
      <c r="BF19" s="53"/>
      <c r="BG19" s="54" t="str">
        <f t="shared" si="7"/>
        <v/>
      </c>
      <c r="BH19" s="54" t="str">
        <f t="shared" si="8"/>
        <v/>
      </c>
      <c r="BI19" s="54" t="str">
        <f t="shared" si="9"/>
        <v/>
      </c>
      <c r="BJ19" s="69">
        <f t="shared" si="10"/>
        <v>50575</v>
      </c>
      <c r="BK19" s="69" t="str">
        <f t="shared" si="11"/>
        <v/>
      </c>
      <c r="BL19" s="69" t="str">
        <f t="shared" si="12"/>
        <v/>
      </c>
      <c r="BM19" s="69">
        <f t="shared" si="13"/>
        <v>124355</v>
      </c>
      <c r="BN19" s="212">
        <f t="shared" si="44"/>
        <v>50575</v>
      </c>
      <c r="BO19" s="212" t="e">
        <f t="shared" si="14"/>
        <v>#VALUE!</v>
      </c>
      <c r="BP19" s="212" t="e">
        <f t="shared" si="15"/>
        <v>#VALUE!</v>
      </c>
      <c r="BQ19" s="212" t="e">
        <f t="shared" si="16"/>
        <v>#VALUE!</v>
      </c>
      <c r="BR19" s="212">
        <f t="shared" si="17"/>
        <v>500</v>
      </c>
      <c r="BS19" s="212" t="e">
        <f t="shared" si="18"/>
        <v>#VALUE!</v>
      </c>
      <c r="BT19" s="212" t="e">
        <f t="shared" si="19"/>
        <v>#VALUE!</v>
      </c>
      <c r="BU19" s="212">
        <f t="shared" si="20"/>
        <v>203.34928229665073</v>
      </c>
      <c r="BV19" s="53"/>
      <c r="BW19" s="125"/>
    </row>
    <row r="20" spans="1:75" s="55" customFormat="1" ht="42.75">
      <c r="A20" s="177">
        <v>10</v>
      </c>
      <c r="B20" s="192" t="s">
        <v>68</v>
      </c>
      <c r="C20" s="192" t="s">
        <v>69</v>
      </c>
      <c r="D20" s="192" t="s">
        <v>70</v>
      </c>
      <c r="E20" s="194">
        <v>10</v>
      </c>
      <c r="F20" s="193">
        <v>1</v>
      </c>
      <c r="G20" s="194" t="s">
        <v>70</v>
      </c>
      <c r="H20" s="32">
        <v>30940</v>
      </c>
      <c r="I20" s="37">
        <v>25000</v>
      </c>
      <c r="J20" s="37">
        <f t="shared" si="48"/>
        <v>4750</v>
      </c>
      <c r="K20" s="37">
        <f t="shared" si="21"/>
        <v>29750</v>
      </c>
      <c r="L20" s="48">
        <f t="shared" si="49"/>
        <v>29750</v>
      </c>
      <c r="M20" s="36" t="str">
        <f t="shared" si="50"/>
        <v>CUMPLE</v>
      </c>
      <c r="N20" s="36" t="s">
        <v>30</v>
      </c>
      <c r="O20" s="36" t="str">
        <f t="shared" si="24"/>
        <v>NO</v>
      </c>
      <c r="P20" s="45"/>
      <c r="Q20" s="45">
        <f t="shared" si="25"/>
        <v>0</v>
      </c>
      <c r="R20" s="45">
        <f t="shared" si="1"/>
        <v>0</v>
      </c>
      <c r="S20" s="35">
        <f t="shared" si="45"/>
        <v>0</v>
      </c>
      <c r="T20" s="36" t="str">
        <f t="shared" si="46"/>
        <v>NO OFERTADO</v>
      </c>
      <c r="U20" s="36" t="s">
        <v>30</v>
      </c>
      <c r="V20" s="36" t="str">
        <f t="shared" si="47"/>
        <v>NO</v>
      </c>
      <c r="W20" s="37">
        <v>0</v>
      </c>
      <c r="X20" s="37">
        <v>0</v>
      </c>
      <c r="Y20" s="37">
        <f t="shared" si="29"/>
        <v>0</v>
      </c>
      <c r="Z20" s="35">
        <f t="shared" si="30"/>
        <v>0</v>
      </c>
      <c r="AA20" s="36" t="str">
        <f t="shared" si="31"/>
        <v>NO OFERTADO</v>
      </c>
      <c r="AB20" s="36" t="s">
        <v>30</v>
      </c>
      <c r="AC20" s="36" t="str">
        <f t="shared" si="32"/>
        <v>NO</v>
      </c>
      <c r="AD20" s="32">
        <v>23900</v>
      </c>
      <c r="AE20" s="32">
        <f>+AD20*19%</f>
        <v>4541</v>
      </c>
      <c r="AF20" s="47">
        <f t="shared" si="33"/>
        <v>28441</v>
      </c>
      <c r="AG20" s="35">
        <f t="shared" si="2"/>
        <v>28441</v>
      </c>
      <c r="AH20" s="36" t="str">
        <f>+IF(AF20=0,"NO OFERTADO",IF(AF20&gt;$H20,"NO CUMPLE",IF(((AF20-$H20)/$H20)&lt;=-20%,"ARTIFICIALIDAD",IF(AND($H20=$H20,((AF20-$H20)/$H20)&gt;-20%),"CUMPLE"))))</f>
        <v>CUMPLE</v>
      </c>
      <c r="AI20" s="36" t="s">
        <v>10</v>
      </c>
      <c r="AJ20" s="36" t="str">
        <f t="shared" si="35"/>
        <v>SI</v>
      </c>
      <c r="AK20" s="205"/>
      <c r="AL20" s="56"/>
      <c r="AM20" s="34">
        <f t="shared" si="36"/>
        <v>0</v>
      </c>
      <c r="AN20" s="35">
        <f t="shared" si="3"/>
        <v>0</v>
      </c>
      <c r="AO20" s="36" t="str">
        <f t="shared" si="37"/>
        <v>NO OFERTADO</v>
      </c>
      <c r="AP20" s="36" t="s">
        <v>30</v>
      </c>
      <c r="AQ20" s="36" t="str">
        <f t="shared" si="38"/>
        <v>NO</v>
      </c>
      <c r="AR20" s="34">
        <v>0</v>
      </c>
      <c r="AS20" s="56"/>
      <c r="AT20" s="34">
        <f t="shared" si="4"/>
        <v>0</v>
      </c>
      <c r="AU20" s="208">
        <f t="shared" si="5"/>
        <v>0</v>
      </c>
      <c r="AV20" s="36" t="str">
        <f t="shared" si="39"/>
        <v>NO OFERTADO</v>
      </c>
      <c r="AW20" s="36" t="s">
        <v>30</v>
      </c>
      <c r="AX20" s="36" t="str">
        <f t="shared" si="40"/>
        <v>NO</v>
      </c>
      <c r="AY20" s="34">
        <v>66200</v>
      </c>
      <c r="AZ20" s="34">
        <v>12578</v>
      </c>
      <c r="BA20" s="34">
        <f t="shared" si="6"/>
        <v>78778</v>
      </c>
      <c r="BB20" s="35">
        <f t="shared" si="41"/>
        <v>78778</v>
      </c>
      <c r="BC20" s="36" t="str">
        <f t="shared" si="42"/>
        <v>NO CUMPLE</v>
      </c>
      <c r="BD20" s="36" t="s">
        <v>30</v>
      </c>
      <c r="BE20" s="36" t="str">
        <f t="shared" si="43"/>
        <v>NO</v>
      </c>
      <c r="BF20" s="53"/>
      <c r="BG20" s="54" t="str">
        <f t="shared" si="7"/>
        <v/>
      </c>
      <c r="BH20" s="54" t="str">
        <f t="shared" si="8"/>
        <v/>
      </c>
      <c r="BI20" s="54" t="str">
        <f t="shared" si="9"/>
        <v/>
      </c>
      <c r="BJ20" s="69">
        <f t="shared" si="10"/>
        <v>28441</v>
      </c>
      <c r="BK20" s="69" t="str">
        <f t="shared" si="11"/>
        <v/>
      </c>
      <c r="BL20" s="69" t="str">
        <f t="shared" si="12"/>
        <v/>
      </c>
      <c r="BM20" s="69" t="str">
        <f t="shared" si="13"/>
        <v/>
      </c>
      <c r="BN20" s="212">
        <f t="shared" si="44"/>
        <v>28441</v>
      </c>
      <c r="BO20" s="212" t="e">
        <f t="shared" si="14"/>
        <v>#VALUE!</v>
      </c>
      <c r="BP20" s="212" t="e">
        <f t="shared" si="15"/>
        <v>#VALUE!</v>
      </c>
      <c r="BQ20" s="212" t="e">
        <f t="shared" si="16"/>
        <v>#VALUE!</v>
      </c>
      <c r="BR20" s="212">
        <f t="shared" si="17"/>
        <v>500</v>
      </c>
      <c r="BS20" s="212" t="e">
        <f t="shared" si="18"/>
        <v>#VALUE!</v>
      </c>
      <c r="BT20" s="212" t="e">
        <f t="shared" si="19"/>
        <v>#VALUE!</v>
      </c>
      <c r="BU20" s="212" t="e">
        <f t="shared" si="20"/>
        <v>#VALUE!</v>
      </c>
      <c r="BV20" s="53"/>
      <c r="BW20" s="125"/>
    </row>
    <row r="21" spans="1:75" s="55" customFormat="1" ht="28.5">
      <c r="A21" s="177">
        <v>11</v>
      </c>
      <c r="B21" s="192" t="s">
        <v>71</v>
      </c>
      <c r="C21" s="192" t="s">
        <v>72</v>
      </c>
      <c r="D21" s="192" t="s">
        <v>73</v>
      </c>
      <c r="E21" s="194">
        <v>2.8</v>
      </c>
      <c r="F21" s="193">
        <v>1</v>
      </c>
      <c r="G21" s="194" t="s">
        <v>73</v>
      </c>
      <c r="H21" s="32">
        <v>22015</v>
      </c>
      <c r="I21" s="37">
        <v>16500</v>
      </c>
      <c r="J21" s="37">
        <f t="shared" si="48"/>
        <v>3135</v>
      </c>
      <c r="K21" s="37">
        <f t="shared" si="21"/>
        <v>19635</v>
      </c>
      <c r="L21" s="48">
        <f t="shared" si="49"/>
        <v>19635</v>
      </c>
      <c r="M21" s="36" t="str">
        <f t="shared" si="50"/>
        <v>CUMPLE</v>
      </c>
      <c r="N21" s="36" t="s">
        <v>30</v>
      </c>
      <c r="O21" s="36" t="str">
        <f t="shared" si="24"/>
        <v>NO</v>
      </c>
      <c r="P21" s="45">
        <v>15500</v>
      </c>
      <c r="Q21" s="45">
        <f t="shared" si="25"/>
        <v>2945</v>
      </c>
      <c r="R21" s="45">
        <f t="shared" si="1"/>
        <v>18445</v>
      </c>
      <c r="S21" s="35">
        <f t="shared" si="45"/>
        <v>18445</v>
      </c>
      <c r="T21" s="36" t="str">
        <f t="shared" si="46"/>
        <v>CUMPLE</v>
      </c>
      <c r="U21" s="36" t="s">
        <v>10</v>
      </c>
      <c r="V21" s="36" t="str">
        <f t="shared" si="47"/>
        <v>SI</v>
      </c>
      <c r="W21" s="37">
        <v>0</v>
      </c>
      <c r="X21" s="37">
        <v>0</v>
      </c>
      <c r="Y21" s="37">
        <f t="shared" si="29"/>
        <v>0</v>
      </c>
      <c r="Z21" s="35">
        <f t="shared" si="30"/>
        <v>0</v>
      </c>
      <c r="AA21" s="36" t="str">
        <f t="shared" si="31"/>
        <v>NO OFERTADO</v>
      </c>
      <c r="AB21" s="36" t="s">
        <v>30</v>
      </c>
      <c r="AC21" s="36" t="str">
        <f t="shared" si="32"/>
        <v>NO</v>
      </c>
      <c r="AD21" s="32">
        <v>0</v>
      </c>
      <c r="AE21" s="32"/>
      <c r="AF21" s="47">
        <f t="shared" si="33"/>
        <v>0</v>
      </c>
      <c r="AG21" s="35">
        <f t="shared" si="2"/>
        <v>0</v>
      </c>
      <c r="AH21" s="36" t="str">
        <f t="shared" si="34"/>
        <v>NO OFERTADO</v>
      </c>
      <c r="AI21" s="36" t="s">
        <v>30</v>
      </c>
      <c r="AJ21" s="36" t="str">
        <f t="shared" si="35"/>
        <v>NO</v>
      </c>
      <c r="AK21" s="205"/>
      <c r="AL21" s="56"/>
      <c r="AM21" s="34">
        <f t="shared" si="36"/>
        <v>0</v>
      </c>
      <c r="AN21" s="35">
        <f t="shared" si="3"/>
        <v>0</v>
      </c>
      <c r="AO21" s="36" t="str">
        <f t="shared" si="37"/>
        <v>NO OFERTADO</v>
      </c>
      <c r="AP21" s="36" t="s">
        <v>30</v>
      </c>
      <c r="AQ21" s="36" t="str">
        <f t="shared" si="38"/>
        <v>NO</v>
      </c>
      <c r="AR21" s="34">
        <v>0</v>
      </c>
      <c r="AS21" s="56"/>
      <c r="AT21" s="34">
        <f t="shared" si="4"/>
        <v>0</v>
      </c>
      <c r="AU21" s="208">
        <f t="shared" si="5"/>
        <v>0</v>
      </c>
      <c r="AV21" s="36" t="str">
        <f t="shared" si="39"/>
        <v>NO OFERTADO</v>
      </c>
      <c r="AW21" s="36" t="s">
        <v>30</v>
      </c>
      <c r="AX21" s="36" t="str">
        <f t="shared" si="40"/>
        <v>NO</v>
      </c>
      <c r="AY21" s="34">
        <v>20050</v>
      </c>
      <c r="AZ21" s="34">
        <v>3809.5</v>
      </c>
      <c r="BA21" s="34">
        <f t="shared" si="6"/>
        <v>23859.5</v>
      </c>
      <c r="BB21" s="35">
        <f t="shared" si="41"/>
        <v>23859.5</v>
      </c>
      <c r="BC21" s="36" t="str">
        <f t="shared" si="42"/>
        <v>NO CUMPLE</v>
      </c>
      <c r="BD21" s="36" t="s">
        <v>30</v>
      </c>
      <c r="BE21" s="36" t="str">
        <f t="shared" si="43"/>
        <v>NO</v>
      </c>
      <c r="BF21" s="53"/>
      <c r="BG21" s="54" t="str">
        <f t="shared" si="7"/>
        <v/>
      </c>
      <c r="BH21" s="54">
        <f t="shared" si="8"/>
        <v>18445</v>
      </c>
      <c r="BI21" s="54" t="str">
        <f t="shared" si="9"/>
        <v/>
      </c>
      <c r="BJ21" s="69" t="str">
        <f t="shared" si="10"/>
        <v/>
      </c>
      <c r="BK21" s="69" t="str">
        <f t="shared" si="11"/>
        <v/>
      </c>
      <c r="BL21" s="69" t="str">
        <f t="shared" si="12"/>
        <v/>
      </c>
      <c r="BM21" s="69" t="str">
        <f t="shared" si="13"/>
        <v/>
      </c>
      <c r="BN21" s="212">
        <f t="shared" si="44"/>
        <v>18445</v>
      </c>
      <c r="BO21" s="212" t="e">
        <f t="shared" si="14"/>
        <v>#VALUE!</v>
      </c>
      <c r="BP21" s="212">
        <f t="shared" si="15"/>
        <v>500</v>
      </c>
      <c r="BQ21" s="212" t="e">
        <f t="shared" si="16"/>
        <v>#VALUE!</v>
      </c>
      <c r="BR21" s="212" t="e">
        <f t="shared" si="17"/>
        <v>#VALUE!</v>
      </c>
      <c r="BS21" s="212" t="e">
        <f t="shared" si="18"/>
        <v>#VALUE!</v>
      </c>
      <c r="BT21" s="212" t="e">
        <f t="shared" si="19"/>
        <v>#VALUE!</v>
      </c>
      <c r="BU21" s="212" t="e">
        <f t="shared" si="20"/>
        <v>#VALUE!</v>
      </c>
      <c r="BV21" s="53"/>
      <c r="BW21" s="125"/>
    </row>
    <row r="22" spans="1:75" s="55" customFormat="1" ht="28.5">
      <c r="A22" s="177">
        <v>12</v>
      </c>
      <c r="B22" s="192" t="s">
        <v>74</v>
      </c>
      <c r="C22" s="192" t="s">
        <v>75</v>
      </c>
      <c r="D22" s="192" t="s">
        <v>76</v>
      </c>
      <c r="E22" s="194">
        <v>29.4</v>
      </c>
      <c r="F22" s="193">
        <v>1</v>
      </c>
      <c r="G22" s="194" t="s">
        <v>76</v>
      </c>
      <c r="H22" s="32">
        <v>24987</v>
      </c>
      <c r="I22" s="37"/>
      <c r="J22" s="37"/>
      <c r="K22" s="37">
        <f t="shared" si="21"/>
        <v>0</v>
      </c>
      <c r="L22" s="48">
        <f t="shared" si="49"/>
        <v>0</v>
      </c>
      <c r="M22" s="36" t="str">
        <f t="shared" si="50"/>
        <v>NO OFERTADO</v>
      </c>
      <c r="N22" s="36" t="s">
        <v>30</v>
      </c>
      <c r="O22" s="36" t="str">
        <f t="shared" si="24"/>
        <v>NO</v>
      </c>
      <c r="P22" s="45">
        <v>13700</v>
      </c>
      <c r="Q22" s="45">
        <v>0</v>
      </c>
      <c r="R22" s="45">
        <f t="shared" si="1"/>
        <v>13700</v>
      </c>
      <c r="S22" s="35">
        <f t="shared" si="45"/>
        <v>13700</v>
      </c>
      <c r="T22" s="36" t="str">
        <f t="shared" si="46"/>
        <v>ARTIFICIALIDAD</v>
      </c>
      <c r="U22" s="36" t="s">
        <v>10</v>
      </c>
      <c r="V22" s="36" t="str">
        <f t="shared" si="47"/>
        <v>SI</v>
      </c>
      <c r="W22" s="37">
        <v>18000</v>
      </c>
      <c r="X22" s="37">
        <v>0</v>
      </c>
      <c r="Y22" s="37">
        <f t="shared" si="29"/>
        <v>18000</v>
      </c>
      <c r="Z22" s="35">
        <f t="shared" si="30"/>
        <v>18000</v>
      </c>
      <c r="AA22" s="36" t="str">
        <f t="shared" si="31"/>
        <v>ARTIFICIALIDAD</v>
      </c>
      <c r="AB22" s="36" t="s">
        <v>10</v>
      </c>
      <c r="AC22" s="36" t="str">
        <f t="shared" si="32"/>
        <v>SI</v>
      </c>
      <c r="AD22" s="32">
        <v>20700</v>
      </c>
      <c r="AE22" s="32"/>
      <c r="AF22" s="47">
        <f t="shared" si="33"/>
        <v>20700</v>
      </c>
      <c r="AG22" s="35">
        <f t="shared" si="2"/>
        <v>20700</v>
      </c>
      <c r="AH22" s="36" t="str">
        <f t="shared" si="34"/>
        <v>CUMPLE</v>
      </c>
      <c r="AI22" s="36" t="s">
        <v>10</v>
      </c>
      <c r="AJ22" s="36" t="str">
        <f t="shared" si="35"/>
        <v>SI</v>
      </c>
      <c r="AK22" s="205"/>
      <c r="AL22" s="56"/>
      <c r="AM22" s="34">
        <f t="shared" si="36"/>
        <v>0</v>
      </c>
      <c r="AN22" s="35">
        <f t="shared" si="3"/>
        <v>0</v>
      </c>
      <c r="AO22" s="36" t="str">
        <f t="shared" si="37"/>
        <v>NO OFERTADO</v>
      </c>
      <c r="AP22" s="36" t="s">
        <v>30</v>
      </c>
      <c r="AQ22" s="36" t="str">
        <f t="shared" si="38"/>
        <v>NO</v>
      </c>
      <c r="AR22" s="34">
        <v>21000</v>
      </c>
      <c r="AS22" s="56">
        <v>0</v>
      </c>
      <c r="AT22" s="34">
        <f t="shared" si="4"/>
        <v>21000</v>
      </c>
      <c r="AU22" s="208">
        <f t="shared" si="5"/>
        <v>21000</v>
      </c>
      <c r="AV22" s="36" t="str">
        <f t="shared" si="39"/>
        <v>CUMPLE</v>
      </c>
      <c r="AW22" s="36" t="s">
        <v>10</v>
      </c>
      <c r="AX22" s="36" t="str">
        <f t="shared" si="40"/>
        <v>SI</v>
      </c>
      <c r="AY22" s="34">
        <v>21000</v>
      </c>
      <c r="AZ22" s="34">
        <v>0</v>
      </c>
      <c r="BA22" s="34">
        <f t="shared" si="6"/>
        <v>21000</v>
      </c>
      <c r="BB22" s="35">
        <f t="shared" si="41"/>
        <v>21000</v>
      </c>
      <c r="BC22" s="36" t="str">
        <f t="shared" si="42"/>
        <v>CUMPLE</v>
      </c>
      <c r="BD22" s="36" t="s">
        <v>10</v>
      </c>
      <c r="BE22" s="36" t="str">
        <f t="shared" si="43"/>
        <v>SI</v>
      </c>
      <c r="BF22" s="53"/>
      <c r="BG22" s="54" t="str">
        <f t="shared" si="7"/>
        <v/>
      </c>
      <c r="BH22" s="54">
        <f t="shared" si="8"/>
        <v>13700</v>
      </c>
      <c r="BI22" s="54">
        <f t="shared" si="9"/>
        <v>18000</v>
      </c>
      <c r="BJ22" s="69">
        <f t="shared" si="10"/>
        <v>20700</v>
      </c>
      <c r="BK22" s="69" t="str">
        <f t="shared" si="11"/>
        <v/>
      </c>
      <c r="BL22" s="69">
        <f t="shared" si="12"/>
        <v>21000</v>
      </c>
      <c r="BM22" s="69">
        <f t="shared" si="13"/>
        <v>21000</v>
      </c>
      <c r="BN22" s="212">
        <f t="shared" si="44"/>
        <v>13700</v>
      </c>
      <c r="BO22" s="212" t="e">
        <f t="shared" si="14"/>
        <v>#VALUE!</v>
      </c>
      <c r="BP22" s="212">
        <f t="shared" si="15"/>
        <v>500</v>
      </c>
      <c r="BQ22" s="212">
        <f t="shared" si="16"/>
        <v>380.55555555555554</v>
      </c>
      <c r="BR22" s="212">
        <f t="shared" si="17"/>
        <v>330.91787439613529</v>
      </c>
      <c r="BS22" s="212" t="e">
        <f t="shared" si="18"/>
        <v>#VALUE!</v>
      </c>
      <c r="BT22" s="212">
        <f t="shared" si="19"/>
        <v>326.1904761904762</v>
      </c>
      <c r="BU22" s="212">
        <f t="shared" si="20"/>
        <v>326.1904761904762</v>
      </c>
      <c r="BV22" s="53"/>
      <c r="BW22" s="125"/>
    </row>
    <row r="23" spans="1:75" s="55" customFormat="1" ht="42.75">
      <c r="A23" s="177">
        <v>13</v>
      </c>
      <c r="B23" s="192" t="s">
        <v>77</v>
      </c>
      <c r="C23" s="192" t="s">
        <v>78</v>
      </c>
      <c r="D23" s="192" t="s">
        <v>79</v>
      </c>
      <c r="E23" s="194">
        <v>7.2</v>
      </c>
      <c r="F23" s="193">
        <v>1</v>
      </c>
      <c r="G23" s="194" t="s">
        <v>79</v>
      </c>
      <c r="H23" s="32">
        <v>9133.25</v>
      </c>
      <c r="I23" s="37">
        <v>6900</v>
      </c>
      <c r="J23" s="37">
        <f t="shared" si="48"/>
        <v>1311</v>
      </c>
      <c r="K23" s="37">
        <f t="shared" si="21"/>
        <v>8211</v>
      </c>
      <c r="L23" s="48">
        <f t="shared" si="49"/>
        <v>8211</v>
      </c>
      <c r="M23" s="36" t="str">
        <f t="shared" si="50"/>
        <v>CUMPLE</v>
      </c>
      <c r="N23" s="36" t="s">
        <v>30</v>
      </c>
      <c r="O23" s="36" t="str">
        <f t="shared" si="24"/>
        <v>NO</v>
      </c>
      <c r="P23" s="45">
        <v>5500</v>
      </c>
      <c r="Q23" s="45">
        <f t="shared" si="25"/>
        <v>1045</v>
      </c>
      <c r="R23" s="45">
        <f t="shared" si="1"/>
        <v>6545</v>
      </c>
      <c r="S23" s="35">
        <f t="shared" si="45"/>
        <v>6545</v>
      </c>
      <c r="T23" s="36" t="str">
        <f t="shared" si="46"/>
        <v>ARTIFICIALIDAD</v>
      </c>
      <c r="U23" s="36" t="s">
        <v>10</v>
      </c>
      <c r="V23" s="36" t="str">
        <f t="shared" si="47"/>
        <v>SI</v>
      </c>
      <c r="W23" s="37">
        <v>6302.5210084033615</v>
      </c>
      <c r="X23" s="37">
        <v>1197.4789915966385</v>
      </c>
      <c r="Y23" s="37">
        <f t="shared" si="29"/>
        <v>7500</v>
      </c>
      <c r="Z23" s="35">
        <f t="shared" si="30"/>
        <v>7500</v>
      </c>
      <c r="AA23" s="36" t="str">
        <f t="shared" si="31"/>
        <v>CUMPLE</v>
      </c>
      <c r="AB23" s="36" t="s">
        <v>10</v>
      </c>
      <c r="AC23" s="36" t="str">
        <f t="shared" si="32"/>
        <v>SI</v>
      </c>
      <c r="AD23" s="32">
        <v>0</v>
      </c>
      <c r="AE23" s="32"/>
      <c r="AF23" s="47">
        <f t="shared" si="33"/>
        <v>0</v>
      </c>
      <c r="AG23" s="35">
        <f t="shared" si="2"/>
        <v>0</v>
      </c>
      <c r="AH23" s="36" t="str">
        <f t="shared" si="34"/>
        <v>NO OFERTADO</v>
      </c>
      <c r="AI23" s="36" t="s">
        <v>30</v>
      </c>
      <c r="AJ23" s="36" t="str">
        <f t="shared" si="35"/>
        <v>NO</v>
      </c>
      <c r="AK23" s="205"/>
      <c r="AL23" s="56"/>
      <c r="AM23" s="34">
        <f t="shared" si="36"/>
        <v>0</v>
      </c>
      <c r="AN23" s="35">
        <f t="shared" si="3"/>
        <v>0</v>
      </c>
      <c r="AO23" s="36" t="str">
        <f t="shared" si="37"/>
        <v>NO OFERTADO</v>
      </c>
      <c r="AP23" s="36" t="s">
        <v>30</v>
      </c>
      <c r="AQ23" s="36" t="str">
        <f t="shared" si="38"/>
        <v>NO</v>
      </c>
      <c r="AR23" s="34">
        <v>6000</v>
      </c>
      <c r="AS23" s="34">
        <f t="shared" ref="AS23:AS29" si="51">+AR23*19%</f>
        <v>1140</v>
      </c>
      <c r="AT23" s="34">
        <f t="shared" si="4"/>
        <v>7140</v>
      </c>
      <c r="AU23" s="208">
        <f t="shared" si="5"/>
        <v>7140</v>
      </c>
      <c r="AV23" s="36" t="str">
        <f t="shared" si="39"/>
        <v>ARTIFICIALIDAD</v>
      </c>
      <c r="AW23" s="36" t="s">
        <v>10</v>
      </c>
      <c r="AX23" s="36" t="str">
        <f t="shared" si="40"/>
        <v>SI</v>
      </c>
      <c r="AY23" s="34">
        <v>7300</v>
      </c>
      <c r="AZ23" s="34">
        <v>1387</v>
      </c>
      <c r="BA23" s="34">
        <f t="shared" si="6"/>
        <v>8687</v>
      </c>
      <c r="BB23" s="35">
        <f t="shared" si="41"/>
        <v>8687</v>
      </c>
      <c r="BC23" s="36" t="str">
        <f t="shared" si="42"/>
        <v>CUMPLE</v>
      </c>
      <c r="BD23" s="36" t="s">
        <v>10</v>
      </c>
      <c r="BE23" s="36" t="str">
        <f t="shared" si="43"/>
        <v>SI</v>
      </c>
      <c r="BF23" s="53"/>
      <c r="BG23" s="54" t="str">
        <f t="shared" si="7"/>
        <v/>
      </c>
      <c r="BH23" s="54">
        <f t="shared" si="8"/>
        <v>6545</v>
      </c>
      <c r="BI23" s="54">
        <f t="shared" si="9"/>
        <v>7500</v>
      </c>
      <c r="BJ23" s="69" t="str">
        <f t="shared" si="10"/>
        <v/>
      </c>
      <c r="BK23" s="69" t="str">
        <f t="shared" si="11"/>
        <v/>
      </c>
      <c r="BL23" s="69">
        <f t="shared" si="12"/>
        <v>7140</v>
      </c>
      <c r="BM23" s="69">
        <f t="shared" si="13"/>
        <v>8687</v>
      </c>
      <c r="BN23" s="212">
        <f t="shared" si="44"/>
        <v>6545</v>
      </c>
      <c r="BO23" s="212" t="e">
        <f t="shared" si="14"/>
        <v>#VALUE!</v>
      </c>
      <c r="BP23" s="212">
        <f t="shared" si="15"/>
        <v>500</v>
      </c>
      <c r="BQ23" s="212">
        <f t="shared" si="16"/>
        <v>436.33333333333337</v>
      </c>
      <c r="BR23" s="212" t="e">
        <f t="shared" si="17"/>
        <v>#VALUE!</v>
      </c>
      <c r="BS23" s="212" t="e">
        <f t="shared" si="18"/>
        <v>#VALUE!</v>
      </c>
      <c r="BT23" s="212">
        <f t="shared" si="19"/>
        <v>458.33333333333331</v>
      </c>
      <c r="BU23" s="212">
        <f t="shared" si="20"/>
        <v>376.71232876712327</v>
      </c>
      <c r="BV23" s="53"/>
      <c r="BW23" s="125"/>
    </row>
    <row r="24" spans="1:75" s="55" customFormat="1" ht="28.5">
      <c r="A24" s="177">
        <v>14</v>
      </c>
      <c r="B24" s="192" t="s">
        <v>80</v>
      </c>
      <c r="C24" s="192" t="s">
        <v>81</v>
      </c>
      <c r="D24" s="192" t="s">
        <v>79</v>
      </c>
      <c r="E24" s="194">
        <v>9.6</v>
      </c>
      <c r="F24" s="193">
        <v>1</v>
      </c>
      <c r="G24" s="194" t="s">
        <v>79</v>
      </c>
      <c r="H24" s="32">
        <v>9133.25</v>
      </c>
      <c r="I24" s="37">
        <v>6900</v>
      </c>
      <c r="J24" s="37">
        <f t="shared" si="48"/>
        <v>1311</v>
      </c>
      <c r="K24" s="37">
        <f>I24+J24</f>
        <v>8211</v>
      </c>
      <c r="L24" s="48">
        <f>K24*$F24</f>
        <v>8211</v>
      </c>
      <c r="M24" s="36" t="str">
        <f>+IF(K24=0,"NO OFERTADO",IF(K24&gt;$H24,"NO CUMPLE",IF(((K24-$H24)/$H24)&lt;=-20%,"ARTIFICIALIDAD",IF(AND($H24=$H24,((K24-$H24)/$H24)&gt;-20%),"CUMPLE"))))</f>
        <v>CUMPLE</v>
      </c>
      <c r="N24" s="36" t="s">
        <v>30</v>
      </c>
      <c r="O24" s="36" t="str">
        <f>+IF(N24="CUMPLE","SI",IF(N24="NO CUMPLE","NO"))</f>
        <v>NO</v>
      </c>
      <c r="P24" s="45">
        <v>5500</v>
      </c>
      <c r="Q24" s="45">
        <f t="shared" si="25"/>
        <v>1045</v>
      </c>
      <c r="R24" s="45">
        <f t="shared" si="1"/>
        <v>6545</v>
      </c>
      <c r="S24" s="35">
        <f>R24*$F24</f>
        <v>6545</v>
      </c>
      <c r="T24" s="36" t="str">
        <f>+IF(R24=0,"NO OFERTADO",IF(R24&gt;$H24,"NO CUMPLE",IF(((R24-$H24)/$H24)&lt;=-20%,"ARTIFICIALIDAD",IF(AND($H24=$H24,((R24-$H24)/$H24)&gt;-20%),"CUMPLE"))))</f>
        <v>ARTIFICIALIDAD</v>
      </c>
      <c r="U24" s="36" t="s">
        <v>10</v>
      </c>
      <c r="V24" s="36" t="str">
        <f>+IF(U24="CUMPLE","SI",IF(U24="NO CUMPLE","NO"))</f>
        <v>SI</v>
      </c>
      <c r="W24" s="37">
        <v>6302.5210084033615</v>
      </c>
      <c r="X24" s="37">
        <v>1197.4789915966385</v>
      </c>
      <c r="Y24" s="37">
        <f>W24+X24</f>
        <v>7500</v>
      </c>
      <c r="Z24" s="35">
        <f>Y24*$F24</f>
        <v>7500</v>
      </c>
      <c r="AA24" s="36" t="str">
        <f>+IF(Y24=0,"NO OFERTADO",IF(Y24&gt;$H24,"NO CUMPLE",IF(((Y24-$H24)/$H24)&lt;=-20%,"ARTIFICIALIDAD",IF(AND($H24=$H24,((Y24-$H24)/$H24)&gt;-20%),"CUMPLE"))))</f>
        <v>CUMPLE</v>
      </c>
      <c r="AB24" s="36" t="s">
        <v>10</v>
      </c>
      <c r="AC24" s="36" t="str">
        <f>+IF(AB24="CUMPLE","SI",IF(AB24="NO CUMPLE","NO"))</f>
        <v>SI</v>
      </c>
      <c r="AD24" s="32">
        <v>0</v>
      </c>
      <c r="AE24" s="32"/>
      <c r="AF24" s="47">
        <f>+AD24+AE24</f>
        <v>0</v>
      </c>
      <c r="AG24" s="35">
        <f t="shared" si="2"/>
        <v>0</v>
      </c>
      <c r="AH24" s="36" t="str">
        <f>+IF(AF24=0,"NO OFERTADO",IF(AF24&gt;$H24,"NO CUMPLE",IF(((AF24-$H24)/$H24)&lt;=-20%,"ARTIFICIALIDAD",IF(AND($H24=$H24,((AF24-$H24)/$H24)&gt;-20%),"CUMPLE"))))</f>
        <v>NO OFERTADO</v>
      </c>
      <c r="AI24" s="36" t="s">
        <v>30</v>
      </c>
      <c r="AJ24" s="36" t="str">
        <f>+IF(AI24="CUMPLE","SI",IF(AI24="NO CUMPLE","NO"))</f>
        <v>NO</v>
      </c>
      <c r="AK24" s="205"/>
      <c r="AL24" s="37"/>
      <c r="AM24" s="34">
        <f>+AK24+AL24</f>
        <v>0</v>
      </c>
      <c r="AN24" s="35">
        <f t="shared" si="3"/>
        <v>0</v>
      </c>
      <c r="AO24" s="36" t="str">
        <f>+IF(AM24=0,"NO OFERTADO",IF(AM24&gt;$H24,"NO CUMPLE",IF(((AM24-$H24)/$H24)&lt;=-20%,"ARTIFICIALIDAD",IF(AND($H24=$H24,((AM24-$H24)/$H24)&gt;-20%),"CUMPLE"))))</f>
        <v>NO OFERTADO</v>
      </c>
      <c r="AP24" s="36" t="s">
        <v>30</v>
      </c>
      <c r="AQ24" s="36" t="str">
        <f>+IF(AP24="CUMPLE","SI",IF(AP24="NO CUMPLE","NO"))</f>
        <v>NO</v>
      </c>
      <c r="AR24" s="34">
        <v>6000</v>
      </c>
      <c r="AS24" s="34">
        <f t="shared" si="51"/>
        <v>1140</v>
      </c>
      <c r="AT24" s="34">
        <f t="shared" si="4"/>
        <v>7140</v>
      </c>
      <c r="AU24" s="208">
        <f t="shared" si="5"/>
        <v>7140</v>
      </c>
      <c r="AV24" s="36" t="str">
        <f>+IF(AT24=0,"NO OFERTADO",IF(AT24&gt;$H24,"NO CUMPLE",IF(((AT24-$H24)/$H24)&lt;=-20%,"ARTIFICIALIDAD",IF(AND($H24=$H24,((AT24-$H24)/$H24)&gt;-20%),"CUMPLE"))))</f>
        <v>ARTIFICIALIDAD</v>
      </c>
      <c r="AW24" s="36" t="s">
        <v>10</v>
      </c>
      <c r="AX24" s="36" t="str">
        <f>+IF(AW24="CUMPLE","SI",IF(AW24="NO CUMPLE","NO"))</f>
        <v>SI</v>
      </c>
      <c r="AY24" s="34">
        <v>7300</v>
      </c>
      <c r="AZ24" s="34">
        <v>1387</v>
      </c>
      <c r="BA24" s="34">
        <f t="shared" si="6"/>
        <v>8687</v>
      </c>
      <c r="BB24" s="35">
        <f>BA24*$F24</f>
        <v>8687</v>
      </c>
      <c r="BC24" s="36" t="str">
        <f>+IF(BA24=0,"NO OFERTADO",IF(BA24&gt;$H24,"NO CUMPLE",IF(((BA24-$H24)/$H24)&lt;=-20%,"ARTIFICIALIDAD",IF(AND($H24=$H24,((BA24-$H24)/$H24)&gt;-20%),"CUMPLE"))))</f>
        <v>CUMPLE</v>
      </c>
      <c r="BD24" s="36" t="s">
        <v>10</v>
      </c>
      <c r="BE24" s="36" t="str">
        <f>+IF(BD24="CUMPLE","SI",IF(BD24="NO CUMPLE","NO"))</f>
        <v>SI</v>
      </c>
      <c r="BF24" s="53"/>
      <c r="BG24" s="54" t="str">
        <f t="shared" si="7"/>
        <v/>
      </c>
      <c r="BH24" s="54">
        <f t="shared" si="8"/>
        <v>6545</v>
      </c>
      <c r="BI24" s="54">
        <f t="shared" si="9"/>
        <v>7500</v>
      </c>
      <c r="BJ24" s="69" t="str">
        <f t="shared" si="10"/>
        <v/>
      </c>
      <c r="BK24" s="69" t="str">
        <f t="shared" si="11"/>
        <v/>
      </c>
      <c r="BL24" s="69">
        <f t="shared" si="12"/>
        <v>7140</v>
      </c>
      <c r="BM24" s="69">
        <f t="shared" si="13"/>
        <v>8687</v>
      </c>
      <c r="BN24" s="212">
        <f>MIN(BG24,BH24,BI24,BJ24,BK24,BL24,BM24)</f>
        <v>6545</v>
      </c>
      <c r="BO24" s="212" t="e">
        <f t="shared" si="14"/>
        <v>#VALUE!</v>
      </c>
      <c r="BP24" s="212">
        <f t="shared" si="15"/>
        <v>500</v>
      </c>
      <c r="BQ24" s="212">
        <f t="shared" si="16"/>
        <v>436.33333333333337</v>
      </c>
      <c r="BR24" s="212" t="e">
        <f t="shared" si="17"/>
        <v>#VALUE!</v>
      </c>
      <c r="BS24" s="212" t="e">
        <f t="shared" si="18"/>
        <v>#VALUE!</v>
      </c>
      <c r="BT24" s="212">
        <f t="shared" si="19"/>
        <v>458.33333333333331</v>
      </c>
      <c r="BU24" s="212">
        <f t="shared" si="20"/>
        <v>376.71232876712327</v>
      </c>
      <c r="BV24" s="53"/>
      <c r="BW24" s="125"/>
    </row>
    <row r="25" spans="1:75" s="55" customFormat="1" ht="31.5">
      <c r="A25" s="177">
        <v>15</v>
      </c>
      <c r="B25" s="192" t="s">
        <v>82</v>
      </c>
      <c r="C25" s="192" t="s">
        <v>83</v>
      </c>
      <c r="D25" s="192" t="s">
        <v>49</v>
      </c>
      <c r="E25" s="194">
        <v>4</v>
      </c>
      <c r="F25" s="193">
        <v>1</v>
      </c>
      <c r="G25" s="194" t="s">
        <v>49</v>
      </c>
      <c r="H25" s="32">
        <v>31821.79</v>
      </c>
      <c r="I25" s="37"/>
      <c r="J25" s="37"/>
      <c r="K25" s="37">
        <f t="shared" ref="K25:K36" si="52">I25+J25</f>
        <v>0</v>
      </c>
      <c r="L25" s="48">
        <f t="shared" ref="L25:L29" si="53">K25*$F25</f>
        <v>0</v>
      </c>
      <c r="M25" s="36" t="str">
        <f t="shared" ref="M25:M29" si="54">+IF(K25=0,"NO OFERTADO",IF(K25&gt;$H25,"NO CUMPLE",IF(((K25-$H25)/$H25)&lt;=-20%,"ARTIFICIALIDAD",IF(AND($H25=$H25,((K25-$H25)/$H25)&gt;-20%),"CUMPLE"))))</f>
        <v>NO OFERTADO</v>
      </c>
      <c r="N25" s="36" t="s">
        <v>30</v>
      </c>
      <c r="O25" s="36" t="str">
        <f t="shared" ref="O25:O36" si="55">+IF(N25="CUMPLE","SI",IF(N25="NO CUMPLE","NO"))</f>
        <v>NO</v>
      </c>
      <c r="P25" s="45"/>
      <c r="Q25" s="45">
        <f t="shared" si="25"/>
        <v>0</v>
      </c>
      <c r="R25" s="45">
        <f t="shared" si="1"/>
        <v>0</v>
      </c>
      <c r="S25" s="35">
        <f t="shared" ref="S25:S26" si="56">R25*$F25</f>
        <v>0</v>
      </c>
      <c r="T25" s="36" t="str">
        <f t="shared" ref="T25:T26" si="57">+IF(R25=0,"NO OFERTADO",IF(R25&gt;$H25,"NO CUMPLE",IF(((R25-$H25)/$H25)&lt;=-20%,"ARTIFICIALIDAD",IF(AND($H25=$H25,((R25-$H25)/$H25)&gt;-20%),"CUMPLE"))))</f>
        <v>NO OFERTADO</v>
      </c>
      <c r="U25" s="36" t="s">
        <v>30</v>
      </c>
      <c r="V25" s="36" t="str">
        <f t="shared" ref="V25:V26" si="58">+IF(U25="CUMPLE","SI",IF(U25="NO CUMPLE","NO"))</f>
        <v>NO</v>
      </c>
      <c r="W25" s="37">
        <v>24453.781512605045</v>
      </c>
      <c r="X25" s="37">
        <v>4646.2184873949554</v>
      </c>
      <c r="Y25" s="37">
        <f t="shared" ref="Y25:Y36" si="59">W25+X25</f>
        <v>29100</v>
      </c>
      <c r="Z25" s="35">
        <f t="shared" ref="Z25:Z36" si="60">Y25*$F25</f>
        <v>29100</v>
      </c>
      <c r="AA25" s="36" t="str">
        <f t="shared" ref="AA25:AA36" si="61">+IF(Y25=0,"NO OFERTADO",IF(Y25&gt;$H25,"NO CUMPLE",IF(((Y25-$H25)/$H25)&lt;=-20%,"ARTIFICIALIDAD",IF(AND($H25=$H25,((Y25-$H25)/$H25)&gt;-20%),"CUMPLE"))))</f>
        <v>CUMPLE</v>
      </c>
      <c r="AB25" s="36" t="s">
        <v>10</v>
      </c>
      <c r="AC25" s="36" t="str">
        <f t="shared" ref="AC25:AC36" si="62">+IF(AB25="CUMPLE","SI",IF(AB25="NO CUMPLE","NO"))</f>
        <v>SI</v>
      </c>
      <c r="AD25" s="32">
        <v>0</v>
      </c>
      <c r="AE25" s="32"/>
      <c r="AF25" s="47">
        <f t="shared" ref="AF25:AF36" si="63">+AD25+AE25</f>
        <v>0</v>
      </c>
      <c r="AG25" s="35">
        <f t="shared" si="2"/>
        <v>0</v>
      </c>
      <c r="AH25" s="36" t="str">
        <f t="shared" ref="AH25:AH36" si="64">+IF(AF25=0,"NO OFERTADO",IF(AF25&gt;$H25,"NO CUMPLE",IF(((AF25-$H25)/$H25)&lt;=-20%,"ARTIFICIALIDAD",IF(AND($H25=$H25,((AF25-$H25)/$H25)&gt;-20%),"CUMPLE"))))</f>
        <v>NO OFERTADO</v>
      </c>
      <c r="AI25" s="36" t="s">
        <v>30</v>
      </c>
      <c r="AJ25" s="36" t="str">
        <f t="shared" ref="AJ25:AJ36" si="65">+IF(AI25="CUMPLE","SI",IF(AI25="NO CUMPLE","NO"))</f>
        <v>NO</v>
      </c>
      <c r="AK25" s="205"/>
      <c r="AL25" s="56"/>
      <c r="AM25" s="34">
        <f t="shared" ref="AM25:AM36" si="66">+AK25+AL25</f>
        <v>0</v>
      </c>
      <c r="AN25" s="35">
        <f t="shared" si="3"/>
        <v>0</v>
      </c>
      <c r="AO25" s="36" t="str">
        <f t="shared" ref="AO25:AO36" si="67">+IF(AM25=0,"NO OFERTADO",IF(AM25&gt;$H25,"NO CUMPLE",IF(((AM25-$H25)/$H25)&lt;=-20%,"ARTIFICIALIDAD",IF(AND($H25=$H25,((AM25-$H25)/$H25)&gt;-20%),"CUMPLE"))))</f>
        <v>NO OFERTADO</v>
      </c>
      <c r="AP25" s="36" t="s">
        <v>30</v>
      </c>
      <c r="AQ25" s="36" t="str">
        <f t="shared" ref="AQ25:AQ36" si="68">+IF(AP25="CUMPLE","SI",IF(AP25="NO CUMPLE","NO"))</f>
        <v>NO</v>
      </c>
      <c r="AR25" s="34">
        <v>26741</v>
      </c>
      <c r="AS25" s="34">
        <f t="shared" si="51"/>
        <v>5080.79</v>
      </c>
      <c r="AT25" s="34">
        <f t="shared" si="4"/>
        <v>31821.79</v>
      </c>
      <c r="AU25" s="208">
        <f t="shared" si="5"/>
        <v>31821.79</v>
      </c>
      <c r="AV25" s="36" t="str">
        <f t="shared" ref="AV25:AV36" si="69">+IF(AT25=0,"NO OFERTADO",IF(AT25&gt;$H25,"NO CUMPLE",IF(((AT25-$H25)/$H25)&lt;=-20%,"ARTIFICIALIDAD",IF(AND($H25=$H25,((AT25-$H25)/$H25)&gt;-20%),"CUMPLE"))))</f>
        <v>CUMPLE</v>
      </c>
      <c r="AW25" s="36" t="s">
        <v>10</v>
      </c>
      <c r="AX25" s="36" t="str">
        <f t="shared" ref="AX25:AX36" si="70">+IF(AW25="CUMPLE","SI",IF(AW25="NO CUMPLE","NO"))</f>
        <v>SI</v>
      </c>
      <c r="AY25" s="34"/>
      <c r="AZ25" s="34"/>
      <c r="BA25" s="34">
        <f t="shared" si="6"/>
        <v>0</v>
      </c>
      <c r="BB25" s="35">
        <f t="shared" ref="BB25:BB36" si="71">BA25*$F25</f>
        <v>0</v>
      </c>
      <c r="BC25" s="36" t="str">
        <f t="shared" ref="BC25:BC36" si="72">+IF(BA25=0,"NO OFERTADO",IF(BA25&gt;$H25,"NO CUMPLE",IF(((BA25-$H25)/$H25)&lt;=-20%,"ARTIFICIALIDAD",IF(AND($H25=$H25,((BA25-$H25)/$H25)&gt;-20%),"CUMPLE"))))</f>
        <v>NO OFERTADO</v>
      </c>
      <c r="BD25" s="36" t="s">
        <v>30</v>
      </c>
      <c r="BE25" s="36" t="str">
        <f t="shared" ref="BE25:BE36" si="73">+IF(BD25="CUMPLE","SI",IF(BD25="NO CUMPLE","NO"))</f>
        <v>NO</v>
      </c>
      <c r="BF25" s="53"/>
      <c r="BG25" s="54" t="str">
        <f t="shared" si="7"/>
        <v/>
      </c>
      <c r="BH25" s="54" t="str">
        <f t="shared" si="8"/>
        <v/>
      </c>
      <c r="BI25" s="54">
        <f t="shared" si="9"/>
        <v>29100</v>
      </c>
      <c r="BJ25" s="69" t="str">
        <f t="shared" si="10"/>
        <v/>
      </c>
      <c r="BK25" s="69" t="str">
        <f t="shared" si="11"/>
        <v/>
      </c>
      <c r="BL25" s="69">
        <f t="shared" si="12"/>
        <v>31821.79</v>
      </c>
      <c r="BM25" s="69" t="str">
        <f t="shared" si="13"/>
        <v/>
      </c>
      <c r="BN25" s="212">
        <f t="shared" ref="BN25:BN36" si="74">MIN(BG25,BH25,BI25,BJ25,BK25,BL25,BM25)</f>
        <v>29100</v>
      </c>
      <c r="BO25" s="212" t="e">
        <f t="shared" si="14"/>
        <v>#VALUE!</v>
      </c>
      <c r="BP25" s="212" t="e">
        <f t="shared" si="15"/>
        <v>#VALUE!</v>
      </c>
      <c r="BQ25" s="212">
        <f t="shared" si="16"/>
        <v>500</v>
      </c>
      <c r="BR25" s="212" t="e">
        <f t="shared" si="17"/>
        <v>#VALUE!</v>
      </c>
      <c r="BS25" s="212" t="e">
        <f t="shared" si="18"/>
        <v>#VALUE!</v>
      </c>
      <c r="BT25" s="212">
        <f t="shared" si="19"/>
        <v>457.23386396554054</v>
      </c>
      <c r="BU25" s="212" t="e">
        <f t="shared" si="20"/>
        <v>#VALUE!</v>
      </c>
      <c r="BV25" s="53"/>
      <c r="BW25" s="125"/>
    </row>
    <row r="26" spans="1:75" s="55" customFormat="1" ht="15.75">
      <c r="A26" s="177">
        <v>16</v>
      </c>
      <c r="B26" s="192" t="s">
        <v>84</v>
      </c>
      <c r="C26" s="192" t="s">
        <v>85</v>
      </c>
      <c r="D26" s="192" t="s">
        <v>63</v>
      </c>
      <c r="E26" s="194">
        <v>12.4</v>
      </c>
      <c r="F26" s="193">
        <v>1</v>
      </c>
      <c r="G26" s="194" t="s">
        <v>63</v>
      </c>
      <c r="H26" s="32">
        <v>519551.62</v>
      </c>
      <c r="I26" s="37"/>
      <c r="J26" s="37"/>
      <c r="K26" s="37">
        <f t="shared" si="52"/>
        <v>0</v>
      </c>
      <c r="L26" s="48">
        <f t="shared" si="53"/>
        <v>0</v>
      </c>
      <c r="M26" s="36" t="str">
        <f t="shared" si="54"/>
        <v>NO OFERTADO</v>
      </c>
      <c r="N26" s="36" t="s">
        <v>30</v>
      </c>
      <c r="O26" s="36" t="str">
        <f t="shared" si="55"/>
        <v>NO</v>
      </c>
      <c r="P26" s="45">
        <v>328400</v>
      </c>
      <c r="Q26" s="45">
        <f t="shared" si="25"/>
        <v>62396</v>
      </c>
      <c r="R26" s="45">
        <f t="shared" si="1"/>
        <v>390796</v>
      </c>
      <c r="S26" s="35">
        <f t="shared" si="56"/>
        <v>390796</v>
      </c>
      <c r="T26" s="36" t="str">
        <f t="shared" si="57"/>
        <v>ARTIFICIALIDAD</v>
      </c>
      <c r="U26" s="36" t="s">
        <v>10</v>
      </c>
      <c r="V26" s="36" t="str">
        <f t="shared" si="58"/>
        <v>SI</v>
      </c>
      <c r="W26" s="37">
        <v>329411.76470588235</v>
      </c>
      <c r="X26" s="37">
        <v>62588.23529411765</v>
      </c>
      <c r="Y26" s="37">
        <f t="shared" si="59"/>
        <v>392000</v>
      </c>
      <c r="Z26" s="35">
        <f t="shared" si="60"/>
        <v>392000</v>
      </c>
      <c r="AA26" s="36" t="str">
        <f t="shared" si="61"/>
        <v>ARTIFICIALIDAD</v>
      </c>
      <c r="AB26" s="36" t="s">
        <v>10</v>
      </c>
      <c r="AC26" s="36" t="str">
        <f t="shared" si="62"/>
        <v>SI</v>
      </c>
      <c r="AD26" s="32">
        <v>0</v>
      </c>
      <c r="AE26" s="32"/>
      <c r="AF26" s="47">
        <f t="shared" si="63"/>
        <v>0</v>
      </c>
      <c r="AG26" s="35">
        <f t="shared" si="2"/>
        <v>0</v>
      </c>
      <c r="AH26" s="36" t="str">
        <f t="shared" si="64"/>
        <v>NO OFERTADO</v>
      </c>
      <c r="AI26" s="36" t="s">
        <v>30</v>
      </c>
      <c r="AJ26" s="36" t="str">
        <f t="shared" si="65"/>
        <v>NO</v>
      </c>
      <c r="AK26" s="205"/>
      <c r="AL26" s="56"/>
      <c r="AM26" s="34">
        <f t="shared" si="66"/>
        <v>0</v>
      </c>
      <c r="AN26" s="35">
        <f t="shared" si="3"/>
        <v>0</v>
      </c>
      <c r="AO26" s="36" t="str">
        <f t="shared" si="67"/>
        <v>NO OFERTADO</v>
      </c>
      <c r="AP26" s="36" t="s">
        <v>30</v>
      </c>
      <c r="AQ26" s="36" t="str">
        <f t="shared" si="68"/>
        <v>NO</v>
      </c>
      <c r="AR26" s="34">
        <v>389452</v>
      </c>
      <c r="AS26" s="34">
        <f t="shared" si="51"/>
        <v>73995.88</v>
      </c>
      <c r="AT26" s="34">
        <f t="shared" si="4"/>
        <v>463447.88</v>
      </c>
      <c r="AU26" s="208">
        <f t="shared" si="5"/>
        <v>463447.88</v>
      </c>
      <c r="AV26" s="36" t="str">
        <f t="shared" si="69"/>
        <v>CUMPLE</v>
      </c>
      <c r="AW26" s="36" t="s">
        <v>10</v>
      </c>
      <c r="AX26" s="36" t="str">
        <f t="shared" si="70"/>
        <v>SI</v>
      </c>
      <c r="AY26" s="34"/>
      <c r="AZ26" s="34"/>
      <c r="BA26" s="34">
        <f t="shared" si="6"/>
        <v>0</v>
      </c>
      <c r="BB26" s="35">
        <f t="shared" si="71"/>
        <v>0</v>
      </c>
      <c r="BC26" s="36" t="str">
        <f t="shared" si="72"/>
        <v>NO OFERTADO</v>
      </c>
      <c r="BD26" s="36" t="s">
        <v>30</v>
      </c>
      <c r="BE26" s="36" t="str">
        <f t="shared" si="73"/>
        <v>NO</v>
      </c>
      <c r="BF26" s="53"/>
      <c r="BG26" s="54" t="str">
        <f t="shared" si="7"/>
        <v/>
      </c>
      <c r="BH26" s="54">
        <f t="shared" si="8"/>
        <v>390796</v>
      </c>
      <c r="BI26" s="54">
        <f t="shared" si="9"/>
        <v>392000</v>
      </c>
      <c r="BJ26" s="69" t="str">
        <f t="shared" si="10"/>
        <v/>
      </c>
      <c r="BK26" s="69" t="str">
        <f t="shared" si="11"/>
        <v/>
      </c>
      <c r="BL26" s="69">
        <f t="shared" si="12"/>
        <v>463447.88</v>
      </c>
      <c r="BM26" s="69" t="str">
        <f t="shared" si="13"/>
        <v/>
      </c>
      <c r="BN26" s="212">
        <f t="shared" si="74"/>
        <v>390796</v>
      </c>
      <c r="BO26" s="212" t="e">
        <f t="shared" si="14"/>
        <v>#VALUE!</v>
      </c>
      <c r="BP26" s="212">
        <f t="shared" si="15"/>
        <v>500</v>
      </c>
      <c r="BQ26" s="212">
        <f t="shared" si="16"/>
        <v>498.46428571428567</v>
      </c>
      <c r="BR26" s="212" t="e">
        <f t="shared" si="17"/>
        <v>#VALUE!</v>
      </c>
      <c r="BS26" s="212" t="e">
        <f t="shared" si="18"/>
        <v>#VALUE!</v>
      </c>
      <c r="BT26" s="212">
        <f t="shared" si="19"/>
        <v>421.61806846543351</v>
      </c>
      <c r="BU26" s="212" t="e">
        <f t="shared" si="20"/>
        <v>#VALUE!</v>
      </c>
      <c r="BV26" s="53"/>
      <c r="BW26" s="125"/>
    </row>
    <row r="27" spans="1:75" s="55" customFormat="1" ht="28.5">
      <c r="A27" s="177">
        <v>17</v>
      </c>
      <c r="B27" s="192" t="s">
        <v>86</v>
      </c>
      <c r="C27" s="192" t="s">
        <v>87</v>
      </c>
      <c r="D27" s="192" t="s">
        <v>88</v>
      </c>
      <c r="E27" s="194">
        <v>19.2</v>
      </c>
      <c r="F27" s="193">
        <v>1</v>
      </c>
      <c r="G27" s="194" t="s">
        <v>88</v>
      </c>
      <c r="H27" s="32">
        <v>117155.5</v>
      </c>
      <c r="I27" s="37">
        <v>99000</v>
      </c>
      <c r="J27" s="37">
        <f t="shared" ref="J27:J28" si="75">I27*19%</f>
        <v>18810</v>
      </c>
      <c r="K27" s="37">
        <f t="shared" si="52"/>
        <v>117810</v>
      </c>
      <c r="L27" s="48">
        <f t="shared" si="53"/>
        <v>117810</v>
      </c>
      <c r="M27" s="36" t="str">
        <f t="shared" si="54"/>
        <v>NO CUMPLE</v>
      </c>
      <c r="N27" s="36" t="s">
        <v>30</v>
      </c>
      <c r="O27" s="36" t="str">
        <f t="shared" si="55"/>
        <v>NO</v>
      </c>
      <c r="P27" s="45">
        <v>80500</v>
      </c>
      <c r="Q27" s="45">
        <f t="shared" si="25"/>
        <v>15295</v>
      </c>
      <c r="R27" s="45">
        <f t="shared" si="1"/>
        <v>95795</v>
      </c>
      <c r="S27" s="35">
        <f>R27*$F27</f>
        <v>95795</v>
      </c>
      <c r="T27" s="36" t="str">
        <f>+IF(R27=0,"NO OFERTADO",IF(R27&gt;$H27,"NO CUMPLE",IF(((R27-$H27)/$H27)&lt;=-20%,"ARTIFICIALIDAD",IF(AND($H27=$H27,((R27-$H27)/$H27)&gt;-20%),"CUMPLE"))))</f>
        <v>CUMPLE</v>
      </c>
      <c r="U27" s="36" t="s">
        <v>10</v>
      </c>
      <c r="V27" s="36" t="str">
        <f>+IF(U27="CUMPLE","SI",IF(U27="NO CUMPLE","NO"))</f>
        <v>SI</v>
      </c>
      <c r="W27" s="37">
        <v>76050.420168067227</v>
      </c>
      <c r="X27" s="37">
        <v>14449.579831932773</v>
      </c>
      <c r="Y27" s="37">
        <f t="shared" si="59"/>
        <v>90500</v>
      </c>
      <c r="Z27" s="35">
        <f t="shared" si="60"/>
        <v>90500</v>
      </c>
      <c r="AA27" s="36" t="str">
        <f t="shared" si="61"/>
        <v>ARTIFICIALIDAD</v>
      </c>
      <c r="AB27" s="36" t="s">
        <v>10</v>
      </c>
      <c r="AC27" s="36" t="str">
        <f t="shared" si="62"/>
        <v>SI</v>
      </c>
      <c r="AD27" s="32">
        <v>0</v>
      </c>
      <c r="AE27" s="32"/>
      <c r="AF27" s="47">
        <f t="shared" si="63"/>
        <v>0</v>
      </c>
      <c r="AG27" s="35">
        <f t="shared" si="2"/>
        <v>0</v>
      </c>
      <c r="AH27" s="36" t="str">
        <f t="shared" si="64"/>
        <v>NO OFERTADO</v>
      </c>
      <c r="AI27" s="36" t="s">
        <v>30</v>
      </c>
      <c r="AJ27" s="36" t="str">
        <f t="shared" si="65"/>
        <v>NO</v>
      </c>
      <c r="AK27" s="205"/>
      <c r="AL27" s="56"/>
      <c r="AM27" s="34">
        <f t="shared" si="66"/>
        <v>0</v>
      </c>
      <c r="AN27" s="35">
        <f t="shared" si="3"/>
        <v>0</v>
      </c>
      <c r="AO27" s="36" t="str">
        <f t="shared" si="67"/>
        <v>NO OFERTADO</v>
      </c>
      <c r="AP27" s="36" t="s">
        <v>30</v>
      </c>
      <c r="AQ27" s="36" t="str">
        <f t="shared" si="68"/>
        <v>NO</v>
      </c>
      <c r="AR27" s="34">
        <v>78650</v>
      </c>
      <c r="AS27" s="34">
        <f t="shared" si="51"/>
        <v>14943.5</v>
      </c>
      <c r="AT27" s="34">
        <f t="shared" si="4"/>
        <v>93593.5</v>
      </c>
      <c r="AU27" s="208">
        <f t="shared" si="5"/>
        <v>93593.5</v>
      </c>
      <c r="AV27" s="36" t="str">
        <f t="shared" si="69"/>
        <v>ARTIFICIALIDAD</v>
      </c>
      <c r="AW27" s="36" t="s">
        <v>10</v>
      </c>
      <c r="AX27" s="36" t="str">
        <f t="shared" si="70"/>
        <v>SI</v>
      </c>
      <c r="AY27" s="34">
        <v>101000</v>
      </c>
      <c r="AZ27" s="34">
        <v>19190</v>
      </c>
      <c r="BA27" s="34">
        <f t="shared" si="6"/>
        <v>120190</v>
      </c>
      <c r="BB27" s="35">
        <f t="shared" si="71"/>
        <v>120190</v>
      </c>
      <c r="BC27" s="36" t="str">
        <f t="shared" si="72"/>
        <v>NO CUMPLE</v>
      </c>
      <c r="BD27" s="36" t="s">
        <v>30</v>
      </c>
      <c r="BE27" s="36" t="str">
        <f t="shared" si="73"/>
        <v>NO</v>
      </c>
      <c r="BF27" s="53"/>
      <c r="BG27" s="54" t="str">
        <f t="shared" si="7"/>
        <v/>
      </c>
      <c r="BH27" s="54">
        <f t="shared" si="8"/>
        <v>95795</v>
      </c>
      <c r="BI27" s="54">
        <f t="shared" si="9"/>
        <v>90500</v>
      </c>
      <c r="BJ27" s="69" t="str">
        <f t="shared" si="10"/>
        <v/>
      </c>
      <c r="BK27" s="69" t="str">
        <f t="shared" si="11"/>
        <v/>
      </c>
      <c r="BL27" s="69">
        <f t="shared" si="12"/>
        <v>93593.5</v>
      </c>
      <c r="BM27" s="69" t="str">
        <f t="shared" si="13"/>
        <v/>
      </c>
      <c r="BN27" s="212">
        <f t="shared" si="74"/>
        <v>90500</v>
      </c>
      <c r="BO27" s="212" t="e">
        <f t="shared" si="14"/>
        <v>#VALUE!</v>
      </c>
      <c r="BP27" s="212">
        <f t="shared" si="15"/>
        <v>472.36285818675293</v>
      </c>
      <c r="BQ27" s="212">
        <f t="shared" si="16"/>
        <v>500</v>
      </c>
      <c r="BR27" s="212" t="e">
        <f t="shared" si="17"/>
        <v>#VALUE!</v>
      </c>
      <c r="BS27" s="212" t="e">
        <f t="shared" si="18"/>
        <v>#VALUE!</v>
      </c>
      <c r="BT27" s="212">
        <f t="shared" si="19"/>
        <v>483.47374550583106</v>
      </c>
      <c r="BU27" s="212" t="e">
        <f t="shared" si="20"/>
        <v>#VALUE!</v>
      </c>
      <c r="BV27" s="53"/>
      <c r="BW27" s="125"/>
    </row>
    <row r="28" spans="1:75" s="55" customFormat="1" ht="42.75">
      <c r="A28" s="177">
        <v>18</v>
      </c>
      <c r="B28" s="192" t="s">
        <v>89</v>
      </c>
      <c r="C28" s="192" t="s">
        <v>90</v>
      </c>
      <c r="D28" s="192" t="s">
        <v>49</v>
      </c>
      <c r="E28" s="194">
        <v>2.4</v>
      </c>
      <c r="F28" s="193">
        <v>1</v>
      </c>
      <c r="G28" s="194" t="s">
        <v>49</v>
      </c>
      <c r="H28" s="32">
        <v>4462.5</v>
      </c>
      <c r="I28" s="37">
        <v>4900</v>
      </c>
      <c r="J28" s="37">
        <f t="shared" si="75"/>
        <v>931</v>
      </c>
      <c r="K28" s="37">
        <f t="shared" si="52"/>
        <v>5831</v>
      </c>
      <c r="L28" s="48">
        <f t="shared" si="53"/>
        <v>5831</v>
      </c>
      <c r="M28" s="36" t="str">
        <f t="shared" si="54"/>
        <v>NO CUMPLE</v>
      </c>
      <c r="N28" s="36" t="s">
        <v>30</v>
      </c>
      <c r="O28" s="36" t="str">
        <f t="shared" si="55"/>
        <v>NO</v>
      </c>
      <c r="P28" s="45"/>
      <c r="Q28" s="45">
        <f t="shared" si="25"/>
        <v>0</v>
      </c>
      <c r="R28" s="45">
        <f t="shared" si="1"/>
        <v>0</v>
      </c>
      <c r="S28" s="35">
        <f t="shared" ref="S28:S36" si="76">R28*$F28</f>
        <v>0</v>
      </c>
      <c r="T28" s="36" t="str">
        <f t="shared" ref="T28:T36" si="77">+IF(R28=0,"NO OFERTADO",IF(R28&gt;$H28,"NO CUMPLE",IF(((R28-$H28)/$H28)&lt;=-20%,"ARTIFICIALIDAD",IF(AND($H28=$H28,((R28-$H28)/$H28)&gt;-20%),"CUMPLE"))))</f>
        <v>NO OFERTADO</v>
      </c>
      <c r="U28" s="210" t="s">
        <v>30</v>
      </c>
      <c r="V28" s="36" t="str">
        <f t="shared" ref="V28:V36" si="78">+IF(U28="CUMPLE","SI",IF(U28="NO CUMPLE","NO"))</f>
        <v>NO</v>
      </c>
      <c r="W28" s="37">
        <v>0</v>
      </c>
      <c r="X28" s="37">
        <v>0</v>
      </c>
      <c r="Y28" s="37">
        <f t="shared" si="59"/>
        <v>0</v>
      </c>
      <c r="Z28" s="35">
        <f t="shared" si="60"/>
        <v>0</v>
      </c>
      <c r="AA28" s="36" t="str">
        <f t="shared" si="61"/>
        <v>NO OFERTADO</v>
      </c>
      <c r="AB28" s="36" t="s">
        <v>30</v>
      </c>
      <c r="AC28" s="36" t="str">
        <f t="shared" si="62"/>
        <v>NO</v>
      </c>
      <c r="AD28" s="32">
        <v>0</v>
      </c>
      <c r="AE28" s="32"/>
      <c r="AF28" s="47">
        <f t="shared" si="63"/>
        <v>0</v>
      </c>
      <c r="AG28" s="35">
        <f t="shared" si="2"/>
        <v>0</v>
      </c>
      <c r="AH28" s="36" t="str">
        <f t="shared" si="64"/>
        <v>NO OFERTADO</v>
      </c>
      <c r="AI28" s="36" t="s">
        <v>30</v>
      </c>
      <c r="AJ28" s="36" t="str">
        <f t="shared" si="65"/>
        <v>NO</v>
      </c>
      <c r="AK28" s="205"/>
      <c r="AL28" s="56"/>
      <c r="AM28" s="34">
        <f t="shared" si="66"/>
        <v>0</v>
      </c>
      <c r="AN28" s="35">
        <f t="shared" si="3"/>
        <v>0</v>
      </c>
      <c r="AO28" s="36" t="str">
        <f t="shared" si="67"/>
        <v>NO OFERTADO</v>
      </c>
      <c r="AP28" s="36" t="s">
        <v>30</v>
      </c>
      <c r="AQ28" s="36" t="str">
        <f t="shared" si="68"/>
        <v>NO</v>
      </c>
      <c r="AR28" s="34">
        <v>3200</v>
      </c>
      <c r="AS28" s="34">
        <f t="shared" si="51"/>
        <v>608</v>
      </c>
      <c r="AT28" s="34">
        <f t="shared" si="4"/>
        <v>3808</v>
      </c>
      <c r="AU28" s="208">
        <f t="shared" si="5"/>
        <v>3808</v>
      </c>
      <c r="AV28" s="36" t="str">
        <f t="shared" si="69"/>
        <v>CUMPLE</v>
      </c>
      <c r="AW28" s="36" t="s">
        <v>10</v>
      </c>
      <c r="AX28" s="36" t="str">
        <f t="shared" si="70"/>
        <v>SI</v>
      </c>
      <c r="AY28" s="34">
        <v>4600</v>
      </c>
      <c r="AZ28" s="34">
        <v>874</v>
      </c>
      <c r="BA28" s="34">
        <f t="shared" si="6"/>
        <v>5474</v>
      </c>
      <c r="BB28" s="35">
        <f t="shared" si="71"/>
        <v>5474</v>
      </c>
      <c r="BC28" s="36" t="str">
        <f t="shared" si="72"/>
        <v>NO CUMPLE</v>
      </c>
      <c r="BD28" s="36" t="s">
        <v>30</v>
      </c>
      <c r="BE28" s="36" t="str">
        <f t="shared" si="73"/>
        <v>NO</v>
      </c>
      <c r="BF28" s="53"/>
      <c r="BG28" s="54" t="str">
        <f t="shared" si="7"/>
        <v/>
      </c>
      <c r="BH28" s="54" t="str">
        <f t="shared" si="8"/>
        <v/>
      </c>
      <c r="BI28" s="54" t="str">
        <f t="shared" si="9"/>
        <v/>
      </c>
      <c r="BJ28" s="69" t="str">
        <f t="shared" si="10"/>
        <v/>
      </c>
      <c r="BK28" s="69" t="str">
        <f t="shared" si="11"/>
        <v/>
      </c>
      <c r="BL28" s="69">
        <f t="shared" si="12"/>
        <v>3808</v>
      </c>
      <c r="BM28" s="69" t="str">
        <f t="shared" si="13"/>
        <v/>
      </c>
      <c r="BN28" s="212">
        <f t="shared" si="74"/>
        <v>3808</v>
      </c>
      <c r="BO28" s="212" t="e">
        <f t="shared" si="14"/>
        <v>#VALUE!</v>
      </c>
      <c r="BP28" s="212" t="e">
        <f t="shared" si="15"/>
        <v>#VALUE!</v>
      </c>
      <c r="BQ28" s="212" t="e">
        <f t="shared" si="16"/>
        <v>#VALUE!</v>
      </c>
      <c r="BR28" s="212" t="e">
        <f t="shared" si="17"/>
        <v>#VALUE!</v>
      </c>
      <c r="BS28" s="212" t="e">
        <f t="shared" si="18"/>
        <v>#VALUE!</v>
      </c>
      <c r="BT28" s="212">
        <f t="shared" si="19"/>
        <v>500</v>
      </c>
      <c r="BU28" s="212" t="e">
        <f t="shared" si="20"/>
        <v>#VALUE!</v>
      </c>
      <c r="BV28" s="53"/>
      <c r="BW28" s="125"/>
    </row>
    <row r="29" spans="1:75" s="55" customFormat="1" ht="31.5">
      <c r="A29" s="177">
        <v>19</v>
      </c>
      <c r="B29" s="192" t="s">
        <v>91</v>
      </c>
      <c r="C29" s="192" t="s">
        <v>92</v>
      </c>
      <c r="D29" s="192" t="s">
        <v>93</v>
      </c>
      <c r="E29" s="194">
        <v>9.4</v>
      </c>
      <c r="F29" s="193">
        <v>1</v>
      </c>
      <c r="G29" s="194" t="s">
        <v>93</v>
      </c>
      <c r="H29" s="32">
        <v>83300</v>
      </c>
      <c r="I29" s="37"/>
      <c r="J29" s="37"/>
      <c r="K29" s="37">
        <f t="shared" si="52"/>
        <v>0</v>
      </c>
      <c r="L29" s="48">
        <f t="shared" si="53"/>
        <v>0</v>
      </c>
      <c r="M29" s="36" t="str">
        <f t="shared" si="54"/>
        <v>NO OFERTADO</v>
      </c>
      <c r="N29" s="36" t="s">
        <v>30</v>
      </c>
      <c r="O29" s="36" t="str">
        <f t="shared" si="55"/>
        <v>NO</v>
      </c>
      <c r="P29" s="45"/>
      <c r="Q29" s="45">
        <f t="shared" si="25"/>
        <v>0</v>
      </c>
      <c r="R29" s="45">
        <f t="shared" si="1"/>
        <v>0</v>
      </c>
      <c r="S29" s="35">
        <f t="shared" si="76"/>
        <v>0</v>
      </c>
      <c r="T29" s="36" t="str">
        <f t="shared" si="77"/>
        <v>NO OFERTADO</v>
      </c>
      <c r="U29" s="36" t="s">
        <v>30</v>
      </c>
      <c r="V29" s="36" t="str">
        <f t="shared" si="78"/>
        <v>NO</v>
      </c>
      <c r="W29" s="37">
        <v>61176.470588235294</v>
      </c>
      <c r="X29" s="37">
        <v>11623.529411764706</v>
      </c>
      <c r="Y29" s="37">
        <f t="shared" si="59"/>
        <v>72800</v>
      </c>
      <c r="Z29" s="35">
        <f t="shared" si="60"/>
        <v>72800</v>
      </c>
      <c r="AA29" s="36" t="str">
        <f t="shared" si="61"/>
        <v>CUMPLE</v>
      </c>
      <c r="AB29" s="210" t="s">
        <v>30</v>
      </c>
      <c r="AC29" s="36" t="str">
        <f t="shared" si="62"/>
        <v>NO</v>
      </c>
      <c r="AD29" s="32">
        <v>0</v>
      </c>
      <c r="AE29" s="32"/>
      <c r="AF29" s="47">
        <f t="shared" si="63"/>
        <v>0</v>
      </c>
      <c r="AG29" s="35">
        <f t="shared" si="2"/>
        <v>0</v>
      </c>
      <c r="AH29" s="36" t="str">
        <f t="shared" si="64"/>
        <v>NO OFERTADO</v>
      </c>
      <c r="AI29" s="36" t="s">
        <v>30</v>
      </c>
      <c r="AJ29" s="36" t="str">
        <f t="shared" si="65"/>
        <v>NO</v>
      </c>
      <c r="AK29" s="205"/>
      <c r="AL29" s="56"/>
      <c r="AM29" s="34">
        <f t="shared" si="66"/>
        <v>0</v>
      </c>
      <c r="AN29" s="35">
        <f t="shared" si="3"/>
        <v>0</v>
      </c>
      <c r="AO29" s="36" t="str">
        <f t="shared" si="67"/>
        <v>NO OFERTADO</v>
      </c>
      <c r="AP29" s="36" t="s">
        <v>30</v>
      </c>
      <c r="AQ29" s="36" t="str">
        <f t="shared" si="68"/>
        <v>NO</v>
      </c>
      <c r="AR29" s="34">
        <v>30000</v>
      </c>
      <c r="AS29" s="34">
        <f t="shared" si="51"/>
        <v>5700</v>
      </c>
      <c r="AT29" s="34">
        <f t="shared" si="4"/>
        <v>35700</v>
      </c>
      <c r="AU29" s="208">
        <f t="shared" si="5"/>
        <v>35700</v>
      </c>
      <c r="AV29" s="36" t="str">
        <f t="shared" si="69"/>
        <v>ARTIFICIALIDAD</v>
      </c>
      <c r="AW29" s="36" t="s">
        <v>10</v>
      </c>
      <c r="AX29" s="36" t="str">
        <f t="shared" si="70"/>
        <v>SI</v>
      </c>
      <c r="AY29" s="34"/>
      <c r="AZ29" s="34"/>
      <c r="BA29" s="34">
        <f t="shared" si="6"/>
        <v>0</v>
      </c>
      <c r="BB29" s="35">
        <f t="shared" si="71"/>
        <v>0</v>
      </c>
      <c r="BC29" s="36" t="str">
        <f t="shared" si="72"/>
        <v>NO OFERTADO</v>
      </c>
      <c r="BD29" s="36" t="s">
        <v>30</v>
      </c>
      <c r="BE29" s="36" t="str">
        <f t="shared" si="73"/>
        <v>NO</v>
      </c>
      <c r="BF29" s="53"/>
      <c r="BG29" s="54" t="str">
        <f t="shared" si="7"/>
        <v/>
      </c>
      <c r="BH29" s="54" t="str">
        <f t="shared" si="8"/>
        <v/>
      </c>
      <c r="BI29" s="54" t="str">
        <f t="shared" si="9"/>
        <v/>
      </c>
      <c r="BJ29" s="69" t="str">
        <f t="shared" si="10"/>
        <v/>
      </c>
      <c r="BK29" s="69" t="str">
        <f t="shared" si="11"/>
        <v/>
      </c>
      <c r="BL29" s="69">
        <f t="shared" si="12"/>
        <v>35700</v>
      </c>
      <c r="BM29" s="69" t="str">
        <f t="shared" si="13"/>
        <v/>
      </c>
      <c r="BN29" s="212">
        <f t="shared" si="74"/>
        <v>35700</v>
      </c>
      <c r="BO29" s="212" t="e">
        <f t="shared" si="14"/>
        <v>#VALUE!</v>
      </c>
      <c r="BP29" s="212" t="e">
        <f t="shared" si="15"/>
        <v>#VALUE!</v>
      </c>
      <c r="BQ29" s="212" t="e">
        <f t="shared" si="16"/>
        <v>#VALUE!</v>
      </c>
      <c r="BR29" s="212" t="e">
        <f t="shared" si="17"/>
        <v>#VALUE!</v>
      </c>
      <c r="BS29" s="212" t="e">
        <f t="shared" si="18"/>
        <v>#VALUE!</v>
      </c>
      <c r="BT29" s="212">
        <f t="shared" si="19"/>
        <v>500</v>
      </c>
      <c r="BU29" s="212" t="e">
        <f t="shared" si="20"/>
        <v>#VALUE!</v>
      </c>
      <c r="BV29" s="38"/>
      <c r="BW29" s="125"/>
    </row>
    <row r="30" spans="1:75" s="55" customFormat="1" ht="31.5">
      <c r="A30" s="177">
        <v>20</v>
      </c>
      <c r="B30" s="192" t="s">
        <v>94</v>
      </c>
      <c r="C30" s="192" t="s">
        <v>95</v>
      </c>
      <c r="D30" s="192" t="s">
        <v>28</v>
      </c>
      <c r="E30" s="194">
        <v>15.8</v>
      </c>
      <c r="F30" s="193">
        <v>1</v>
      </c>
      <c r="G30" s="194" t="s">
        <v>28</v>
      </c>
      <c r="H30" s="32">
        <v>38080</v>
      </c>
      <c r="I30" s="37"/>
      <c r="J30" s="37"/>
      <c r="K30" s="37">
        <f t="shared" si="52"/>
        <v>0</v>
      </c>
      <c r="L30" s="48">
        <f>K30*$F30</f>
        <v>0</v>
      </c>
      <c r="M30" s="36" t="str">
        <f>+IF(K30=0,"NO OFERTADO",IF(K30&gt;$H30,"NO CUMPLE",IF(((K30-$H30)/$H30)&lt;=-20%,"ARTIFICIALIDAD",IF(AND($H30=$H30,((K30-$H30)/$H30)&gt;-20%),"CUMPLE"))))</f>
        <v>NO OFERTADO</v>
      </c>
      <c r="N30" s="36" t="s">
        <v>30</v>
      </c>
      <c r="O30" s="36" t="str">
        <f t="shared" si="55"/>
        <v>NO</v>
      </c>
      <c r="P30" s="45"/>
      <c r="Q30" s="45">
        <f t="shared" si="25"/>
        <v>0</v>
      </c>
      <c r="R30" s="45">
        <f t="shared" si="1"/>
        <v>0</v>
      </c>
      <c r="S30" s="35">
        <f t="shared" si="76"/>
        <v>0</v>
      </c>
      <c r="T30" s="36" t="str">
        <f t="shared" si="77"/>
        <v>NO OFERTADO</v>
      </c>
      <c r="U30" s="36" t="s">
        <v>30</v>
      </c>
      <c r="V30" s="36" t="str">
        <f t="shared" si="78"/>
        <v>NO</v>
      </c>
      <c r="W30" s="37">
        <v>0</v>
      </c>
      <c r="X30" s="37">
        <v>0</v>
      </c>
      <c r="Y30" s="37">
        <f t="shared" si="59"/>
        <v>0</v>
      </c>
      <c r="Z30" s="35">
        <f t="shared" si="60"/>
        <v>0</v>
      </c>
      <c r="AA30" s="36" t="str">
        <f t="shared" si="61"/>
        <v>NO OFERTADO</v>
      </c>
      <c r="AB30" s="36" t="s">
        <v>30</v>
      </c>
      <c r="AC30" s="36" t="str">
        <f t="shared" si="62"/>
        <v>NO</v>
      </c>
      <c r="AD30" s="32">
        <v>0</v>
      </c>
      <c r="AE30" s="32"/>
      <c r="AF30" s="47">
        <f t="shared" si="63"/>
        <v>0</v>
      </c>
      <c r="AG30" s="35">
        <f t="shared" si="2"/>
        <v>0</v>
      </c>
      <c r="AH30" s="36" t="str">
        <f t="shared" si="64"/>
        <v>NO OFERTADO</v>
      </c>
      <c r="AI30" s="36" t="s">
        <v>30</v>
      </c>
      <c r="AJ30" s="36" t="str">
        <f t="shared" si="65"/>
        <v>NO</v>
      </c>
      <c r="AK30" s="205"/>
      <c r="AL30" s="56"/>
      <c r="AM30" s="34">
        <f t="shared" si="66"/>
        <v>0</v>
      </c>
      <c r="AN30" s="35">
        <f t="shared" si="3"/>
        <v>0</v>
      </c>
      <c r="AO30" s="36" t="str">
        <f t="shared" si="67"/>
        <v>NO OFERTADO</v>
      </c>
      <c r="AP30" s="36" t="s">
        <v>30</v>
      </c>
      <c r="AQ30" s="36" t="str">
        <f t="shared" si="68"/>
        <v>NO</v>
      </c>
      <c r="AR30" s="34">
        <v>0</v>
      </c>
      <c r="AS30" s="56"/>
      <c r="AT30" s="34">
        <f t="shared" si="4"/>
        <v>0</v>
      </c>
      <c r="AU30" s="208">
        <f t="shared" si="5"/>
        <v>0</v>
      </c>
      <c r="AV30" s="36" t="str">
        <f t="shared" si="69"/>
        <v>NO OFERTADO</v>
      </c>
      <c r="AW30" s="36" t="s">
        <v>30</v>
      </c>
      <c r="AX30" s="36" t="str">
        <f t="shared" si="70"/>
        <v>NO</v>
      </c>
      <c r="AY30" s="34">
        <v>24200</v>
      </c>
      <c r="AZ30" s="34">
        <v>4598</v>
      </c>
      <c r="BA30" s="34">
        <f t="shared" si="6"/>
        <v>28798</v>
      </c>
      <c r="BB30" s="35">
        <f t="shared" si="71"/>
        <v>28798</v>
      </c>
      <c r="BC30" s="36" t="str">
        <f t="shared" si="72"/>
        <v>ARTIFICIALIDAD</v>
      </c>
      <c r="BD30" s="36" t="s">
        <v>10</v>
      </c>
      <c r="BE30" s="36" t="str">
        <f t="shared" si="73"/>
        <v>SI</v>
      </c>
      <c r="BF30" s="53"/>
      <c r="BG30" s="54" t="str">
        <f t="shared" si="7"/>
        <v/>
      </c>
      <c r="BH30" s="54" t="str">
        <f t="shared" si="8"/>
        <v/>
      </c>
      <c r="BI30" s="54" t="str">
        <f t="shared" si="9"/>
        <v/>
      </c>
      <c r="BJ30" s="69" t="str">
        <f t="shared" si="10"/>
        <v/>
      </c>
      <c r="BK30" s="69" t="str">
        <f t="shared" si="11"/>
        <v/>
      </c>
      <c r="BL30" s="69" t="str">
        <f t="shared" si="12"/>
        <v/>
      </c>
      <c r="BM30" s="69">
        <f t="shared" si="13"/>
        <v>28798</v>
      </c>
      <c r="BN30" s="212">
        <f t="shared" si="74"/>
        <v>28798</v>
      </c>
      <c r="BO30" s="212" t="e">
        <f t="shared" si="14"/>
        <v>#VALUE!</v>
      </c>
      <c r="BP30" s="212" t="e">
        <f t="shared" si="15"/>
        <v>#VALUE!</v>
      </c>
      <c r="BQ30" s="212" t="e">
        <f t="shared" si="16"/>
        <v>#VALUE!</v>
      </c>
      <c r="BR30" s="212" t="e">
        <f t="shared" si="17"/>
        <v>#VALUE!</v>
      </c>
      <c r="BS30" s="212" t="e">
        <f t="shared" si="18"/>
        <v>#VALUE!</v>
      </c>
      <c r="BT30" s="212" t="e">
        <f t="shared" si="19"/>
        <v>#VALUE!</v>
      </c>
      <c r="BU30" s="212">
        <f t="shared" si="20"/>
        <v>500</v>
      </c>
      <c r="BV30" s="53"/>
      <c r="BW30" s="125"/>
    </row>
    <row r="31" spans="1:75" s="55" customFormat="1" ht="57">
      <c r="A31" s="177">
        <v>21</v>
      </c>
      <c r="B31" s="192" t="s">
        <v>96</v>
      </c>
      <c r="C31" s="192" t="s">
        <v>97</v>
      </c>
      <c r="D31" s="192" t="s">
        <v>98</v>
      </c>
      <c r="E31" s="194">
        <v>2.6</v>
      </c>
      <c r="F31" s="193">
        <v>1</v>
      </c>
      <c r="G31" s="194" t="s">
        <v>98</v>
      </c>
      <c r="H31" s="32">
        <v>220000</v>
      </c>
      <c r="I31" s="37">
        <v>38000</v>
      </c>
      <c r="J31" s="37">
        <v>0</v>
      </c>
      <c r="K31" s="37">
        <f t="shared" si="52"/>
        <v>38000</v>
      </c>
      <c r="L31" s="48">
        <f t="shared" ref="L31:L36" si="79">K31*$F31</f>
        <v>38000</v>
      </c>
      <c r="M31" s="36" t="str">
        <f t="shared" ref="M31:M36" si="80">+IF(K31=0,"NO OFERTADO",IF(K31&gt;$H31,"NO CUMPLE",IF(((K31-$H31)/$H31)&lt;=-20%,"ARTIFICIALIDAD",IF(AND($H31=$H31,((K31-$H31)/$H31)&gt;-20%),"CUMPLE"))))</f>
        <v>ARTIFICIALIDAD</v>
      </c>
      <c r="N31" s="36" t="s">
        <v>30</v>
      </c>
      <c r="O31" s="36" t="str">
        <f t="shared" si="55"/>
        <v>NO</v>
      </c>
      <c r="P31" s="45">
        <v>192000</v>
      </c>
      <c r="Q31" s="45">
        <v>0</v>
      </c>
      <c r="R31" s="45">
        <f t="shared" si="1"/>
        <v>192000</v>
      </c>
      <c r="S31" s="35">
        <f t="shared" si="76"/>
        <v>192000</v>
      </c>
      <c r="T31" s="36" t="str">
        <f t="shared" si="77"/>
        <v>CUMPLE</v>
      </c>
      <c r="U31" s="36" t="s">
        <v>10</v>
      </c>
      <c r="V31" s="36" t="str">
        <f t="shared" si="78"/>
        <v>SI</v>
      </c>
      <c r="W31" s="37">
        <v>181300</v>
      </c>
      <c r="X31" s="37">
        <v>0</v>
      </c>
      <c r="Y31" s="37">
        <f t="shared" si="59"/>
        <v>181300</v>
      </c>
      <c r="Z31" s="35">
        <f t="shared" si="60"/>
        <v>181300</v>
      </c>
      <c r="AA31" s="36" t="str">
        <f t="shared" si="61"/>
        <v>CUMPLE</v>
      </c>
      <c r="AB31" s="36" t="s">
        <v>10</v>
      </c>
      <c r="AC31" s="36" t="str">
        <f t="shared" si="62"/>
        <v>SI</v>
      </c>
      <c r="AD31" s="32">
        <v>209200</v>
      </c>
      <c r="AE31" s="32"/>
      <c r="AF31" s="47">
        <f t="shared" si="63"/>
        <v>209200</v>
      </c>
      <c r="AG31" s="35">
        <f t="shared" si="2"/>
        <v>209200</v>
      </c>
      <c r="AH31" s="36" t="str">
        <f t="shared" si="64"/>
        <v>CUMPLE</v>
      </c>
      <c r="AI31" s="36" t="s">
        <v>10</v>
      </c>
      <c r="AJ31" s="36" t="str">
        <f t="shared" si="65"/>
        <v>SI</v>
      </c>
      <c r="AK31" s="205"/>
      <c r="AL31" s="56"/>
      <c r="AM31" s="34">
        <f t="shared" si="66"/>
        <v>0</v>
      </c>
      <c r="AN31" s="35">
        <f t="shared" si="3"/>
        <v>0</v>
      </c>
      <c r="AO31" s="36" t="str">
        <f t="shared" si="67"/>
        <v>NO OFERTADO</v>
      </c>
      <c r="AP31" s="36" t="s">
        <v>30</v>
      </c>
      <c r="AQ31" s="36" t="str">
        <f t="shared" si="68"/>
        <v>NO</v>
      </c>
      <c r="AR31" s="34">
        <v>218120</v>
      </c>
      <c r="AS31" s="56">
        <v>0</v>
      </c>
      <c r="AT31" s="34">
        <f t="shared" si="4"/>
        <v>218120</v>
      </c>
      <c r="AU31" s="208">
        <f t="shared" si="5"/>
        <v>218120</v>
      </c>
      <c r="AV31" s="36" t="str">
        <f t="shared" si="69"/>
        <v>CUMPLE</v>
      </c>
      <c r="AW31" s="36" t="s">
        <v>10</v>
      </c>
      <c r="AX31" s="36" t="str">
        <f t="shared" si="70"/>
        <v>SI</v>
      </c>
      <c r="AY31" s="34">
        <v>206000</v>
      </c>
      <c r="AZ31" s="34">
        <v>0</v>
      </c>
      <c r="BA31" s="34">
        <f t="shared" si="6"/>
        <v>206000</v>
      </c>
      <c r="BB31" s="35">
        <f t="shared" si="71"/>
        <v>206000</v>
      </c>
      <c r="BC31" s="36" t="str">
        <f t="shared" si="72"/>
        <v>CUMPLE</v>
      </c>
      <c r="BD31" s="36" t="s">
        <v>10</v>
      </c>
      <c r="BE31" s="36" t="str">
        <f t="shared" si="73"/>
        <v>SI</v>
      </c>
      <c r="BF31" s="53"/>
      <c r="BG31" s="54" t="str">
        <f t="shared" si="7"/>
        <v/>
      </c>
      <c r="BH31" s="54">
        <f t="shared" si="8"/>
        <v>192000</v>
      </c>
      <c r="BI31" s="54">
        <f t="shared" si="9"/>
        <v>181300</v>
      </c>
      <c r="BJ31" s="69">
        <f t="shared" si="10"/>
        <v>209200</v>
      </c>
      <c r="BK31" s="69" t="str">
        <f t="shared" si="11"/>
        <v/>
      </c>
      <c r="BL31" s="69">
        <f t="shared" si="12"/>
        <v>218120</v>
      </c>
      <c r="BM31" s="69">
        <f t="shared" si="13"/>
        <v>206000</v>
      </c>
      <c r="BN31" s="212">
        <f t="shared" si="74"/>
        <v>181300</v>
      </c>
      <c r="BO31" s="212" t="e">
        <f t="shared" si="14"/>
        <v>#VALUE!</v>
      </c>
      <c r="BP31" s="212">
        <f t="shared" si="15"/>
        <v>472.13541666666663</v>
      </c>
      <c r="BQ31" s="212">
        <f t="shared" si="16"/>
        <v>500</v>
      </c>
      <c r="BR31" s="212">
        <f t="shared" si="17"/>
        <v>433.31739961759081</v>
      </c>
      <c r="BS31" s="212" t="e">
        <f t="shared" si="18"/>
        <v>#VALUE!</v>
      </c>
      <c r="BT31" s="212">
        <f t="shared" si="19"/>
        <v>415.59691912708604</v>
      </c>
      <c r="BU31" s="212">
        <f t="shared" si="20"/>
        <v>440.04854368932041</v>
      </c>
      <c r="BV31" s="53"/>
      <c r="BW31" s="125"/>
    </row>
    <row r="32" spans="1:75" s="55" customFormat="1" ht="57">
      <c r="A32" s="177">
        <v>22</v>
      </c>
      <c r="B32" s="192" t="s">
        <v>99</v>
      </c>
      <c r="C32" s="192" t="s">
        <v>100</v>
      </c>
      <c r="D32" s="192" t="s">
        <v>101</v>
      </c>
      <c r="E32" s="194">
        <v>16</v>
      </c>
      <c r="F32" s="193">
        <v>1</v>
      </c>
      <c r="G32" s="194" t="s">
        <v>101</v>
      </c>
      <c r="H32" s="32">
        <v>48512</v>
      </c>
      <c r="I32" s="37">
        <v>96000</v>
      </c>
      <c r="J32" s="37">
        <v>0</v>
      </c>
      <c r="K32" s="37">
        <f t="shared" si="52"/>
        <v>96000</v>
      </c>
      <c r="L32" s="48">
        <f t="shared" si="79"/>
        <v>96000</v>
      </c>
      <c r="M32" s="36" t="str">
        <f t="shared" si="80"/>
        <v>NO CUMPLE</v>
      </c>
      <c r="N32" s="36" t="s">
        <v>30</v>
      </c>
      <c r="O32" s="36" t="str">
        <f t="shared" si="55"/>
        <v>NO</v>
      </c>
      <c r="P32" s="45">
        <v>28000</v>
      </c>
      <c r="Q32" s="45">
        <v>0</v>
      </c>
      <c r="R32" s="45">
        <f t="shared" si="1"/>
        <v>28000</v>
      </c>
      <c r="S32" s="35">
        <f t="shared" si="76"/>
        <v>28000</v>
      </c>
      <c r="T32" s="36" t="str">
        <f t="shared" si="77"/>
        <v>ARTIFICIALIDAD</v>
      </c>
      <c r="U32" s="36" t="s">
        <v>10</v>
      </c>
      <c r="V32" s="36" t="str">
        <f t="shared" si="78"/>
        <v>SI</v>
      </c>
      <c r="W32" s="37">
        <v>0</v>
      </c>
      <c r="X32" s="37">
        <v>0</v>
      </c>
      <c r="Y32" s="37">
        <f t="shared" si="59"/>
        <v>0</v>
      </c>
      <c r="Z32" s="35">
        <f t="shared" si="60"/>
        <v>0</v>
      </c>
      <c r="AA32" s="36" t="str">
        <f t="shared" si="61"/>
        <v>NO OFERTADO</v>
      </c>
      <c r="AB32" s="36" t="s">
        <v>30</v>
      </c>
      <c r="AC32" s="36" t="str">
        <f t="shared" si="62"/>
        <v>NO</v>
      </c>
      <c r="AD32" s="32">
        <v>41300</v>
      </c>
      <c r="AE32" s="32"/>
      <c r="AF32" s="47">
        <f t="shared" si="63"/>
        <v>41300</v>
      </c>
      <c r="AG32" s="35">
        <f t="shared" si="2"/>
        <v>41300</v>
      </c>
      <c r="AH32" s="36" t="str">
        <f t="shared" si="64"/>
        <v>CUMPLE</v>
      </c>
      <c r="AI32" s="36" t="s">
        <v>10</v>
      </c>
      <c r="AJ32" s="36" t="str">
        <f t="shared" si="65"/>
        <v>SI</v>
      </c>
      <c r="AK32" s="205"/>
      <c r="AL32" s="56"/>
      <c r="AM32" s="34">
        <f t="shared" si="66"/>
        <v>0</v>
      </c>
      <c r="AN32" s="35">
        <f t="shared" si="3"/>
        <v>0</v>
      </c>
      <c r="AO32" s="36" t="str">
        <f t="shared" si="67"/>
        <v>NO OFERTADO</v>
      </c>
      <c r="AP32" s="36" t="s">
        <v>30</v>
      </c>
      <c r="AQ32" s="36" t="str">
        <f t="shared" si="68"/>
        <v>NO</v>
      </c>
      <c r="AR32" s="34">
        <v>42900</v>
      </c>
      <c r="AS32" s="56">
        <v>0</v>
      </c>
      <c r="AT32" s="34">
        <f t="shared" si="4"/>
        <v>42900</v>
      </c>
      <c r="AU32" s="208">
        <f t="shared" si="5"/>
        <v>42900</v>
      </c>
      <c r="AV32" s="36" t="str">
        <f t="shared" si="69"/>
        <v>CUMPLE</v>
      </c>
      <c r="AW32" s="36" t="s">
        <v>10</v>
      </c>
      <c r="AX32" s="36" t="str">
        <f t="shared" si="70"/>
        <v>SI</v>
      </c>
      <c r="AY32" s="34">
        <v>48512</v>
      </c>
      <c r="AZ32" s="34">
        <v>0</v>
      </c>
      <c r="BA32" s="34">
        <f t="shared" si="6"/>
        <v>48512</v>
      </c>
      <c r="BB32" s="35">
        <f t="shared" si="71"/>
        <v>48512</v>
      </c>
      <c r="BC32" s="36" t="str">
        <f t="shared" si="72"/>
        <v>CUMPLE</v>
      </c>
      <c r="BD32" s="36" t="s">
        <v>10</v>
      </c>
      <c r="BE32" s="36" t="str">
        <f t="shared" si="73"/>
        <v>SI</v>
      </c>
      <c r="BF32" s="53"/>
      <c r="BG32" s="54" t="str">
        <f t="shared" si="7"/>
        <v/>
      </c>
      <c r="BH32" s="54">
        <f t="shared" si="8"/>
        <v>28000</v>
      </c>
      <c r="BI32" s="54" t="str">
        <f t="shared" si="9"/>
        <v/>
      </c>
      <c r="BJ32" s="69">
        <f t="shared" si="10"/>
        <v>41300</v>
      </c>
      <c r="BK32" s="69" t="str">
        <f t="shared" si="11"/>
        <v/>
      </c>
      <c r="BL32" s="69">
        <f t="shared" si="12"/>
        <v>42900</v>
      </c>
      <c r="BM32" s="69">
        <f t="shared" si="13"/>
        <v>48512</v>
      </c>
      <c r="BN32" s="212">
        <f t="shared" si="74"/>
        <v>28000</v>
      </c>
      <c r="BO32" s="212" t="e">
        <f t="shared" si="14"/>
        <v>#VALUE!</v>
      </c>
      <c r="BP32" s="212">
        <f t="shared" si="15"/>
        <v>500</v>
      </c>
      <c r="BQ32" s="212" t="e">
        <f t="shared" si="16"/>
        <v>#VALUE!</v>
      </c>
      <c r="BR32" s="212">
        <f t="shared" si="17"/>
        <v>338.9830508474576</v>
      </c>
      <c r="BS32" s="212" t="e">
        <f t="shared" si="18"/>
        <v>#VALUE!</v>
      </c>
      <c r="BT32" s="212">
        <f t="shared" si="19"/>
        <v>326.34032634032633</v>
      </c>
      <c r="BU32" s="212">
        <f t="shared" si="20"/>
        <v>288.58839050131922</v>
      </c>
      <c r="BV32" s="53"/>
      <c r="BW32" s="125"/>
    </row>
    <row r="33" spans="1:75" s="55" customFormat="1" ht="31.5">
      <c r="A33" s="177">
        <v>23</v>
      </c>
      <c r="B33" s="192" t="s">
        <v>102</v>
      </c>
      <c r="C33" s="192" t="s">
        <v>103</v>
      </c>
      <c r="D33" s="192" t="s">
        <v>104</v>
      </c>
      <c r="E33" s="194">
        <v>1</v>
      </c>
      <c r="F33" s="193">
        <v>1</v>
      </c>
      <c r="G33" s="194" t="s">
        <v>104</v>
      </c>
      <c r="H33" s="32">
        <v>298365</v>
      </c>
      <c r="I33" s="37"/>
      <c r="J33" s="37"/>
      <c r="K33" s="37">
        <f t="shared" si="52"/>
        <v>0</v>
      </c>
      <c r="L33" s="48">
        <f t="shared" si="79"/>
        <v>0</v>
      </c>
      <c r="M33" s="36" t="str">
        <f t="shared" si="80"/>
        <v>NO OFERTADO</v>
      </c>
      <c r="N33" s="36" t="s">
        <v>30</v>
      </c>
      <c r="O33" s="36" t="str">
        <f t="shared" si="55"/>
        <v>NO</v>
      </c>
      <c r="P33" s="45"/>
      <c r="Q33" s="45">
        <f t="shared" si="25"/>
        <v>0</v>
      </c>
      <c r="R33" s="45">
        <f t="shared" si="1"/>
        <v>0</v>
      </c>
      <c r="S33" s="35">
        <f t="shared" si="76"/>
        <v>0</v>
      </c>
      <c r="T33" s="36" t="str">
        <f t="shared" si="77"/>
        <v>NO OFERTADO</v>
      </c>
      <c r="U33" s="36" t="s">
        <v>30</v>
      </c>
      <c r="V33" s="36" t="str">
        <f t="shared" si="78"/>
        <v>NO</v>
      </c>
      <c r="W33" s="37">
        <v>0</v>
      </c>
      <c r="X33" s="37">
        <v>0</v>
      </c>
      <c r="Y33" s="37">
        <f t="shared" si="59"/>
        <v>0</v>
      </c>
      <c r="Z33" s="35">
        <f t="shared" si="60"/>
        <v>0</v>
      </c>
      <c r="AA33" s="36" t="str">
        <f t="shared" si="61"/>
        <v>NO OFERTADO</v>
      </c>
      <c r="AB33" s="36" t="s">
        <v>30</v>
      </c>
      <c r="AC33" s="36" t="str">
        <f t="shared" si="62"/>
        <v>NO</v>
      </c>
      <c r="AD33" s="32">
        <v>256600</v>
      </c>
      <c r="AE33" s="32"/>
      <c r="AF33" s="47">
        <f t="shared" si="63"/>
        <v>256600</v>
      </c>
      <c r="AG33" s="35">
        <f t="shared" si="2"/>
        <v>256600</v>
      </c>
      <c r="AH33" s="36" t="str">
        <f t="shared" si="64"/>
        <v>CUMPLE</v>
      </c>
      <c r="AI33" s="36" t="s">
        <v>10</v>
      </c>
      <c r="AJ33" s="36" t="str">
        <f t="shared" si="65"/>
        <v>SI</v>
      </c>
      <c r="AK33" s="205"/>
      <c r="AL33" s="56"/>
      <c r="AM33" s="34">
        <f t="shared" si="66"/>
        <v>0</v>
      </c>
      <c r="AN33" s="35">
        <f t="shared" si="3"/>
        <v>0</v>
      </c>
      <c r="AO33" s="36" t="str">
        <f t="shared" si="67"/>
        <v>NO OFERTADO</v>
      </c>
      <c r="AP33" s="36" t="s">
        <v>30</v>
      </c>
      <c r="AQ33" s="36" t="str">
        <f t="shared" si="68"/>
        <v>NO</v>
      </c>
      <c r="AR33" s="34">
        <v>298365</v>
      </c>
      <c r="AS33" s="56">
        <v>0</v>
      </c>
      <c r="AT33" s="34">
        <f t="shared" si="4"/>
        <v>298365</v>
      </c>
      <c r="AU33" s="208">
        <f t="shared" si="5"/>
        <v>298365</v>
      </c>
      <c r="AV33" s="36" t="str">
        <f t="shared" si="69"/>
        <v>CUMPLE</v>
      </c>
      <c r="AW33" s="36" t="s">
        <v>10</v>
      </c>
      <c r="AX33" s="36" t="str">
        <f t="shared" si="70"/>
        <v>SI</v>
      </c>
      <c r="AY33" s="34"/>
      <c r="AZ33" s="34"/>
      <c r="BA33" s="34">
        <f t="shared" si="6"/>
        <v>0</v>
      </c>
      <c r="BB33" s="35">
        <f t="shared" si="71"/>
        <v>0</v>
      </c>
      <c r="BC33" s="36" t="str">
        <f t="shared" si="72"/>
        <v>NO OFERTADO</v>
      </c>
      <c r="BD33" s="36" t="s">
        <v>30</v>
      </c>
      <c r="BE33" s="36" t="str">
        <f t="shared" si="73"/>
        <v>NO</v>
      </c>
      <c r="BF33" s="53"/>
      <c r="BG33" s="54" t="str">
        <f t="shared" si="7"/>
        <v/>
      </c>
      <c r="BH33" s="54" t="str">
        <f t="shared" si="8"/>
        <v/>
      </c>
      <c r="BI33" s="54" t="str">
        <f t="shared" si="9"/>
        <v/>
      </c>
      <c r="BJ33" s="69">
        <f t="shared" si="10"/>
        <v>256600</v>
      </c>
      <c r="BK33" s="69" t="str">
        <f t="shared" si="11"/>
        <v/>
      </c>
      <c r="BL33" s="69">
        <f t="shared" si="12"/>
        <v>298365</v>
      </c>
      <c r="BM33" s="69" t="str">
        <f t="shared" si="13"/>
        <v/>
      </c>
      <c r="BN33" s="212">
        <f t="shared" si="74"/>
        <v>256600</v>
      </c>
      <c r="BO33" s="212" t="e">
        <f t="shared" si="14"/>
        <v>#VALUE!</v>
      </c>
      <c r="BP33" s="212" t="e">
        <f t="shared" si="15"/>
        <v>#VALUE!</v>
      </c>
      <c r="BQ33" s="212" t="e">
        <f t="shared" si="16"/>
        <v>#VALUE!</v>
      </c>
      <c r="BR33" s="212">
        <f t="shared" si="17"/>
        <v>500</v>
      </c>
      <c r="BS33" s="212" t="e">
        <f t="shared" si="18"/>
        <v>#VALUE!</v>
      </c>
      <c r="BT33" s="212">
        <f t="shared" si="19"/>
        <v>430.0102223786302</v>
      </c>
      <c r="BU33" s="212" t="e">
        <f t="shared" si="20"/>
        <v>#VALUE!</v>
      </c>
      <c r="BV33" s="53"/>
      <c r="BW33" s="125"/>
    </row>
    <row r="34" spans="1:75" s="55" customFormat="1" ht="31.5">
      <c r="A34" s="177">
        <v>24</v>
      </c>
      <c r="B34" s="192" t="s">
        <v>105</v>
      </c>
      <c r="C34" s="192" t="s">
        <v>106</v>
      </c>
      <c r="D34" s="192" t="s">
        <v>28</v>
      </c>
      <c r="E34" s="194">
        <v>19.8</v>
      </c>
      <c r="F34" s="193">
        <v>1</v>
      </c>
      <c r="G34" s="194" t="s">
        <v>28</v>
      </c>
      <c r="H34" s="32">
        <v>6224</v>
      </c>
      <c r="I34" s="37"/>
      <c r="J34" s="37"/>
      <c r="K34" s="37">
        <f t="shared" si="52"/>
        <v>0</v>
      </c>
      <c r="L34" s="48">
        <f t="shared" si="79"/>
        <v>0</v>
      </c>
      <c r="M34" s="36" t="str">
        <f t="shared" si="80"/>
        <v>NO OFERTADO</v>
      </c>
      <c r="N34" s="36" t="s">
        <v>30</v>
      </c>
      <c r="O34" s="36" t="str">
        <f t="shared" si="55"/>
        <v>NO</v>
      </c>
      <c r="P34" s="45">
        <v>0</v>
      </c>
      <c r="Q34" s="45">
        <f t="shared" si="25"/>
        <v>0</v>
      </c>
      <c r="R34" s="45">
        <f t="shared" si="1"/>
        <v>0</v>
      </c>
      <c r="S34" s="35">
        <f t="shared" si="76"/>
        <v>0</v>
      </c>
      <c r="T34" s="36" t="str">
        <f t="shared" si="77"/>
        <v>NO OFERTADO</v>
      </c>
      <c r="U34" s="36" t="s">
        <v>30</v>
      </c>
      <c r="V34" s="36" t="str">
        <f t="shared" si="78"/>
        <v>NO</v>
      </c>
      <c r="W34" s="37">
        <v>4369.7478991596645</v>
      </c>
      <c r="X34" s="37">
        <v>830.25210084033552</v>
      </c>
      <c r="Y34" s="37">
        <f t="shared" si="59"/>
        <v>5200</v>
      </c>
      <c r="Z34" s="35">
        <f t="shared" si="60"/>
        <v>5200</v>
      </c>
      <c r="AA34" s="36" t="str">
        <f t="shared" si="61"/>
        <v>CUMPLE</v>
      </c>
      <c r="AB34" s="36" t="s">
        <v>10</v>
      </c>
      <c r="AC34" s="36" t="str">
        <f t="shared" si="62"/>
        <v>SI</v>
      </c>
      <c r="AD34" s="32">
        <v>5100</v>
      </c>
      <c r="AE34" s="32">
        <f>+AD34*19%</f>
        <v>969</v>
      </c>
      <c r="AF34" s="47">
        <f t="shared" si="63"/>
        <v>6069</v>
      </c>
      <c r="AG34" s="35">
        <f t="shared" si="2"/>
        <v>6069</v>
      </c>
      <c r="AH34" s="36" t="str">
        <f t="shared" si="64"/>
        <v>CUMPLE</v>
      </c>
      <c r="AI34" s="36" t="s">
        <v>10</v>
      </c>
      <c r="AJ34" s="36" t="str">
        <f t="shared" si="65"/>
        <v>SI</v>
      </c>
      <c r="AK34" s="205"/>
      <c r="AL34" s="56"/>
      <c r="AM34" s="34">
        <f t="shared" si="66"/>
        <v>0</v>
      </c>
      <c r="AN34" s="35">
        <f t="shared" si="3"/>
        <v>0</v>
      </c>
      <c r="AO34" s="36" t="str">
        <f t="shared" si="67"/>
        <v>NO OFERTADO</v>
      </c>
      <c r="AP34" s="36" t="s">
        <v>30</v>
      </c>
      <c r="AQ34" s="36" t="str">
        <f t="shared" si="68"/>
        <v>NO</v>
      </c>
      <c r="AR34" s="34">
        <v>4820</v>
      </c>
      <c r="AS34" s="34">
        <f>+AR34*19%</f>
        <v>915.8</v>
      </c>
      <c r="AT34" s="34">
        <f t="shared" si="4"/>
        <v>5735.8</v>
      </c>
      <c r="AU34" s="208">
        <f t="shared" si="5"/>
        <v>5735.8</v>
      </c>
      <c r="AV34" s="36" t="str">
        <f t="shared" si="69"/>
        <v>CUMPLE</v>
      </c>
      <c r="AW34" s="36" t="s">
        <v>10</v>
      </c>
      <c r="AX34" s="36" t="str">
        <f t="shared" si="70"/>
        <v>SI</v>
      </c>
      <c r="AY34" s="34">
        <v>6700</v>
      </c>
      <c r="AZ34" s="34">
        <v>1273</v>
      </c>
      <c r="BA34" s="34">
        <f t="shared" si="6"/>
        <v>7973</v>
      </c>
      <c r="BB34" s="35">
        <f t="shared" si="71"/>
        <v>7973</v>
      </c>
      <c r="BC34" s="36" t="str">
        <f t="shared" si="72"/>
        <v>NO CUMPLE</v>
      </c>
      <c r="BD34" s="36" t="s">
        <v>30</v>
      </c>
      <c r="BE34" s="36" t="str">
        <f t="shared" si="73"/>
        <v>NO</v>
      </c>
      <c r="BF34" s="53"/>
      <c r="BG34" s="54" t="str">
        <f t="shared" si="7"/>
        <v/>
      </c>
      <c r="BH34" s="54" t="str">
        <f t="shared" si="8"/>
        <v/>
      </c>
      <c r="BI34" s="54">
        <f t="shared" si="9"/>
        <v>5200</v>
      </c>
      <c r="BJ34" s="69">
        <f t="shared" si="10"/>
        <v>6069</v>
      </c>
      <c r="BK34" s="69" t="str">
        <f t="shared" si="11"/>
        <v/>
      </c>
      <c r="BL34" s="69">
        <f t="shared" si="12"/>
        <v>5735.8</v>
      </c>
      <c r="BM34" s="69" t="str">
        <f t="shared" si="13"/>
        <v/>
      </c>
      <c r="BN34" s="212">
        <f t="shared" si="74"/>
        <v>5200</v>
      </c>
      <c r="BO34" s="212" t="e">
        <f t="shared" si="14"/>
        <v>#VALUE!</v>
      </c>
      <c r="BP34" s="212" t="e">
        <f t="shared" si="15"/>
        <v>#VALUE!</v>
      </c>
      <c r="BQ34" s="212">
        <f t="shared" si="16"/>
        <v>500</v>
      </c>
      <c r="BR34" s="212">
        <f t="shared" si="17"/>
        <v>428.40665678035924</v>
      </c>
      <c r="BS34" s="212" t="e">
        <f t="shared" si="18"/>
        <v>#VALUE!</v>
      </c>
      <c r="BT34" s="212">
        <f t="shared" si="19"/>
        <v>453.29335053523482</v>
      </c>
      <c r="BU34" s="212" t="e">
        <f t="shared" si="20"/>
        <v>#VALUE!</v>
      </c>
      <c r="BV34" s="53"/>
      <c r="BW34" s="125"/>
    </row>
    <row r="35" spans="1:75" s="55" customFormat="1" ht="42.75">
      <c r="A35" s="177">
        <v>25</v>
      </c>
      <c r="B35" s="192" t="s">
        <v>107</v>
      </c>
      <c r="C35" s="192" t="s">
        <v>108</v>
      </c>
      <c r="D35" s="192" t="s">
        <v>28</v>
      </c>
      <c r="E35" s="194">
        <v>19.399999999999999</v>
      </c>
      <c r="F35" s="193">
        <v>1</v>
      </c>
      <c r="G35" s="194" t="s">
        <v>28</v>
      </c>
      <c r="H35" s="32">
        <v>7140</v>
      </c>
      <c r="I35" s="37"/>
      <c r="J35" s="37"/>
      <c r="K35" s="37">
        <f t="shared" si="52"/>
        <v>0</v>
      </c>
      <c r="L35" s="48">
        <f t="shared" si="79"/>
        <v>0</v>
      </c>
      <c r="M35" s="36" t="str">
        <f t="shared" si="80"/>
        <v>NO OFERTADO</v>
      </c>
      <c r="N35" s="36" t="s">
        <v>30</v>
      </c>
      <c r="O35" s="36" t="str">
        <f t="shared" si="55"/>
        <v>NO</v>
      </c>
      <c r="P35" s="45">
        <v>0</v>
      </c>
      <c r="Q35" s="45">
        <f t="shared" si="25"/>
        <v>0</v>
      </c>
      <c r="R35" s="45">
        <f t="shared" si="1"/>
        <v>0</v>
      </c>
      <c r="S35" s="35">
        <f t="shared" si="76"/>
        <v>0</v>
      </c>
      <c r="T35" s="36" t="str">
        <f t="shared" si="77"/>
        <v>NO OFERTADO</v>
      </c>
      <c r="U35" s="36" t="s">
        <v>30</v>
      </c>
      <c r="V35" s="36" t="str">
        <f t="shared" si="78"/>
        <v>NO</v>
      </c>
      <c r="W35" s="37">
        <v>4369.7478991596645</v>
      </c>
      <c r="X35" s="37">
        <v>830.25210084033552</v>
      </c>
      <c r="Y35" s="37">
        <f t="shared" si="59"/>
        <v>5200</v>
      </c>
      <c r="Z35" s="35">
        <f t="shared" si="60"/>
        <v>5200</v>
      </c>
      <c r="AA35" s="36" t="str">
        <f t="shared" si="61"/>
        <v>ARTIFICIALIDAD</v>
      </c>
      <c r="AB35" s="36" t="s">
        <v>10</v>
      </c>
      <c r="AC35" s="36" t="str">
        <f t="shared" si="62"/>
        <v>SI</v>
      </c>
      <c r="AD35" s="32">
        <v>5800</v>
      </c>
      <c r="AE35" s="32">
        <f>+AD35*19%</f>
        <v>1102</v>
      </c>
      <c r="AF35" s="47">
        <f t="shared" si="63"/>
        <v>6902</v>
      </c>
      <c r="AG35" s="35">
        <f t="shared" si="2"/>
        <v>6902</v>
      </c>
      <c r="AH35" s="36" t="str">
        <f t="shared" si="64"/>
        <v>CUMPLE</v>
      </c>
      <c r="AI35" s="36" t="s">
        <v>10</v>
      </c>
      <c r="AJ35" s="36" t="str">
        <f t="shared" si="65"/>
        <v>SI</v>
      </c>
      <c r="AK35" s="205"/>
      <c r="AL35" s="56"/>
      <c r="AM35" s="34">
        <f t="shared" si="66"/>
        <v>0</v>
      </c>
      <c r="AN35" s="35">
        <f t="shared" si="3"/>
        <v>0</v>
      </c>
      <c r="AO35" s="36" t="str">
        <f t="shared" si="67"/>
        <v>NO OFERTADO</v>
      </c>
      <c r="AP35" s="36" t="s">
        <v>30</v>
      </c>
      <c r="AQ35" s="36" t="str">
        <f t="shared" si="68"/>
        <v>NO</v>
      </c>
      <c r="AR35" s="34">
        <v>6000</v>
      </c>
      <c r="AS35" s="34">
        <f>+AR35*19%</f>
        <v>1140</v>
      </c>
      <c r="AT35" s="34">
        <f t="shared" si="4"/>
        <v>7140</v>
      </c>
      <c r="AU35" s="208">
        <f t="shared" si="5"/>
        <v>7140</v>
      </c>
      <c r="AV35" s="36" t="str">
        <f t="shared" si="69"/>
        <v>CUMPLE</v>
      </c>
      <c r="AW35" s="36" t="s">
        <v>10</v>
      </c>
      <c r="AX35" s="36" t="str">
        <f t="shared" si="70"/>
        <v>SI</v>
      </c>
      <c r="AY35" s="34">
        <v>7800</v>
      </c>
      <c r="AZ35" s="34">
        <v>1482</v>
      </c>
      <c r="BA35" s="34">
        <f t="shared" si="6"/>
        <v>9282</v>
      </c>
      <c r="BB35" s="35">
        <f t="shared" si="71"/>
        <v>9282</v>
      </c>
      <c r="BC35" s="36" t="str">
        <f t="shared" si="72"/>
        <v>NO CUMPLE</v>
      </c>
      <c r="BD35" s="36" t="s">
        <v>30</v>
      </c>
      <c r="BE35" s="36" t="str">
        <f t="shared" si="73"/>
        <v>NO</v>
      </c>
      <c r="BF35" s="53"/>
      <c r="BG35" s="54" t="str">
        <f t="shared" si="7"/>
        <v/>
      </c>
      <c r="BH35" s="54" t="str">
        <f t="shared" si="8"/>
        <v/>
      </c>
      <c r="BI35" s="54">
        <f t="shared" si="9"/>
        <v>5200</v>
      </c>
      <c r="BJ35" s="69">
        <f t="shared" si="10"/>
        <v>6902</v>
      </c>
      <c r="BK35" s="69" t="str">
        <f t="shared" si="11"/>
        <v/>
      </c>
      <c r="BL35" s="69">
        <f t="shared" si="12"/>
        <v>7140</v>
      </c>
      <c r="BM35" s="69" t="str">
        <f t="shared" si="13"/>
        <v/>
      </c>
      <c r="BN35" s="212">
        <f t="shared" si="74"/>
        <v>5200</v>
      </c>
      <c r="BO35" s="212" t="e">
        <f t="shared" si="14"/>
        <v>#VALUE!</v>
      </c>
      <c r="BP35" s="212" t="e">
        <f t="shared" si="15"/>
        <v>#VALUE!</v>
      </c>
      <c r="BQ35" s="212">
        <f t="shared" si="16"/>
        <v>500</v>
      </c>
      <c r="BR35" s="212">
        <f t="shared" si="17"/>
        <v>376.70240509997103</v>
      </c>
      <c r="BS35" s="212" t="e">
        <f t="shared" si="18"/>
        <v>#VALUE!</v>
      </c>
      <c r="BT35" s="212">
        <f t="shared" si="19"/>
        <v>364.14565826330528</v>
      </c>
      <c r="BU35" s="212" t="e">
        <f t="shared" si="20"/>
        <v>#VALUE!</v>
      </c>
      <c r="BV35" s="53"/>
      <c r="BW35" s="125"/>
    </row>
    <row r="36" spans="1:75" s="55" customFormat="1" ht="71.25">
      <c r="A36" s="177">
        <v>26</v>
      </c>
      <c r="B36" s="192" t="s">
        <v>109</v>
      </c>
      <c r="C36" s="192" t="s">
        <v>110</v>
      </c>
      <c r="D36" s="192" t="s">
        <v>28</v>
      </c>
      <c r="E36" s="194">
        <v>5.4</v>
      </c>
      <c r="F36" s="193">
        <v>1</v>
      </c>
      <c r="G36" s="194" t="s">
        <v>28</v>
      </c>
      <c r="H36" s="32">
        <v>20664.349999999999</v>
      </c>
      <c r="I36" s="37"/>
      <c r="J36" s="37"/>
      <c r="K36" s="37">
        <f t="shared" si="52"/>
        <v>0</v>
      </c>
      <c r="L36" s="48">
        <f t="shared" si="79"/>
        <v>0</v>
      </c>
      <c r="M36" s="36" t="str">
        <f t="shared" si="80"/>
        <v>NO OFERTADO</v>
      </c>
      <c r="N36" s="36" t="s">
        <v>30</v>
      </c>
      <c r="O36" s="36" t="str">
        <f t="shared" si="55"/>
        <v>NO</v>
      </c>
      <c r="P36" s="45"/>
      <c r="Q36" s="45">
        <f t="shared" si="25"/>
        <v>0</v>
      </c>
      <c r="R36" s="45">
        <f t="shared" si="1"/>
        <v>0</v>
      </c>
      <c r="S36" s="35">
        <f t="shared" si="76"/>
        <v>0</v>
      </c>
      <c r="T36" s="36" t="str">
        <f t="shared" si="77"/>
        <v>NO OFERTADO</v>
      </c>
      <c r="U36" s="36" t="s">
        <v>30</v>
      </c>
      <c r="V36" s="36" t="str">
        <f t="shared" si="78"/>
        <v>NO</v>
      </c>
      <c r="W36" s="37">
        <v>13361.344537815126</v>
      </c>
      <c r="X36" s="37">
        <v>2538.6554621848736</v>
      </c>
      <c r="Y36" s="37">
        <f t="shared" si="59"/>
        <v>15900</v>
      </c>
      <c r="Z36" s="35">
        <f t="shared" si="60"/>
        <v>15900</v>
      </c>
      <c r="AA36" s="36" t="str">
        <f t="shared" si="61"/>
        <v>ARTIFICIALIDAD</v>
      </c>
      <c r="AB36" s="36" t="s">
        <v>10</v>
      </c>
      <c r="AC36" s="36" t="str">
        <f t="shared" si="62"/>
        <v>SI</v>
      </c>
      <c r="AD36" s="32">
        <v>11900</v>
      </c>
      <c r="AE36" s="32">
        <f>+AD36*19%</f>
        <v>2261</v>
      </c>
      <c r="AF36" s="47">
        <f t="shared" si="63"/>
        <v>14161</v>
      </c>
      <c r="AG36" s="35">
        <f t="shared" si="2"/>
        <v>14161</v>
      </c>
      <c r="AH36" s="36" t="str">
        <f t="shared" si="64"/>
        <v>ARTIFICIALIDAD</v>
      </c>
      <c r="AI36" s="36" t="s">
        <v>10</v>
      </c>
      <c r="AJ36" s="36" t="str">
        <f t="shared" si="65"/>
        <v>SI</v>
      </c>
      <c r="AK36" s="205"/>
      <c r="AL36" s="56"/>
      <c r="AM36" s="34">
        <f t="shared" si="66"/>
        <v>0</v>
      </c>
      <c r="AN36" s="35">
        <f t="shared" si="3"/>
        <v>0</v>
      </c>
      <c r="AO36" s="36" t="str">
        <f t="shared" si="67"/>
        <v>NO OFERTADO</v>
      </c>
      <c r="AP36" s="36" t="s">
        <v>30</v>
      </c>
      <c r="AQ36" s="36" t="str">
        <f t="shared" si="68"/>
        <v>NO</v>
      </c>
      <c r="AR36" s="34">
        <v>16410</v>
      </c>
      <c r="AS36" s="34">
        <f>+AR36*19%</f>
        <v>3117.9</v>
      </c>
      <c r="AT36" s="34">
        <f t="shared" si="4"/>
        <v>19527.900000000001</v>
      </c>
      <c r="AU36" s="208">
        <f t="shared" si="5"/>
        <v>19527.900000000001</v>
      </c>
      <c r="AV36" s="36" t="str">
        <f t="shared" si="69"/>
        <v>CUMPLE</v>
      </c>
      <c r="AW36" s="36" t="s">
        <v>10</v>
      </c>
      <c r="AX36" s="36" t="str">
        <f t="shared" si="70"/>
        <v>SI</v>
      </c>
      <c r="AY36" s="34">
        <v>14000</v>
      </c>
      <c r="AZ36" s="34">
        <v>2660</v>
      </c>
      <c r="BA36" s="34">
        <f t="shared" si="6"/>
        <v>16660</v>
      </c>
      <c r="BB36" s="35">
        <f t="shared" si="71"/>
        <v>16660</v>
      </c>
      <c r="BC36" s="36" t="str">
        <f t="shared" si="72"/>
        <v>CUMPLE</v>
      </c>
      <c r="BD36" s="36" t="s">
        <v>10</v>
      </c>
      <c r="BE36" s="36" t="str">
        <f t="shared" si="73"/>
        <v>SI</v>
      </c>
      <c r="BF36" s="53"/>
      <c r="BG36" s="54" t="str">
        <f t="shared" si="7"/>
        <v/>
      </c>
      <c r="BH36" s="54" t="str">
        <f t="shared" si="8"/>
        <v/>
      </c>
      <c r="BI36" s="54">
        <f t="shared" si="9"/>
        <v>15900</v>
      </c>
      <c r="BJ36" s="69">
        <f t="shared" si="10"/>
        <v>14161</v>
      </c>
      <c r="BK36" s="69" t="str">
        <f t="shared" si="11"/>
        <v/>
      </c>
      <c r="BL36" s="69">
        <f t="shared" si="12"/>
        <v>19527.900000000001</v>
      </c>
      <c r="BM36" s="69">
        <f t="shared" si="13"/>
        <v>16660</v>
      </c>
      <c r="BN36" s="212">
        <f t="shared" si="74"/>
        <v>14161</v>
      </c>
      <c r="BO36" s="212" t="e">
        <f t="shared" si="14"/>
        <v>#VALUE!</v>
      </c>
      <c r="BP36" s="212" t="e">
        <f t="shared" si="15"/>
        <v>#VALUE!</v>
      </c>
      <c r="BQ36" s="212">
        <f t="shared" si="16"/>
        <v>445.31446540880506</v>
      </c>
      <c r="BR36" s="212">
        <f t="shared" si="17"/>
        <v>500</v>
      </c>
      <c r="BS36" s="212" t="e">
        <f t="shared" si="18"/>
        <v>#VALUE!</v>
      </c>
      <c r="BT36" s="212">
        <f t="shared" si="19"/>
        <v>362.58379037172455</v>
      </c>
      <c r="BU36" s="212">
        <f t="shared" si="20"/>
        <v>425</v>
      </c>
      <c r="BV36" s="53"/>
      <c r="BW36" s="125"/>
    </row>
    <row r="37" spans="1:75" s="55" customFormat="1" ht="85.5">
      <c r="A37" s="177">
        <v>27</v>
      </c>
      <c r="B37" s="192" t="s">
        <v>111</v>
      </c>
      <c r="C37" s="192" t="s">
        <v>112</v>
      </c>
      <c r="D37" s="192" t="s">
        <v>28</v>
      </c>
      <c r="E37" s="194">
        <v>4.5999999999999996</v>
      </c>
      <c r="F37" s="193">
        <v>1</v>
      </c>
      <c r="G37" s="194" t="s">
        <v>28</v>
      </c>
      <c r="H37" s="32">
        <v>34510</v>
      </c>
      <c r="I37" s="37"/>
      <c r="J37" s="37"/>
      <c r="K37" s="37">
        <f>I37+J37</f>
        <v>0</v>
      </c>
      <c r="L37" s="48">
        <f>K37*$F37</f>
        <v>0</v>
      </c>
      <c r="M37" s="36" t="str">
        <f>+IF(K37=0,"NO OFERTADO",IF(K37&gt;$H37,"NO CUMPLE",IF(((K37-$H37)/$H37)&lt;=-20%,"ARTIFICIALIDAD",IF(AND($H37=$H37,((K37-$H37)/$H37)&gt;-20%),"CUMPLE"))))</f>
        <v>NO OFERTADO</v>
      </c>
      <c r="N37" s="36" t="s">
        <v>30</v>
      </c>
      <c r="O37" s="36" t="str">
        <f>+IF(N37="CUMPLE","SI",IF(N37="NO CUMPLE","NO"))</f>
        <v>NO</v>
      </c>
      <c r="P37" s="45"/>
      <c r="Q37" s="45">
        <f t="shared" si="25"/>
        <v>0</v>
      </c>
      <c r="R37" s="45">
        <f t="shared" si="1"/>
        <v>0</v>
      </c>
      <c r="S37" s="35">
        <f>R37*$F37</f>
        <v>0</v>
      </c>
      <c r="T37" s="36" t="str">
        <f>+IF(R37=0,"NO OFERTADO",IF(R37&gt;$H37,"NO CUMPLE",IF(((R37-$H37)/$H37)&lt;=-20%,"ARTIFICIALIDAD",IF(AND($H37=$H37,((R37-$H37)/$H37)&gt;-20%),"CUMPLE"))))</f>
        <v>NO OFERTADO</v>
      </c>
      <c r="U37" s="36" t="s">
        <v>30</v>
      </c>
      <c r="V37" s="36" t="str">
        <f>+IF(U37="CUMPLE","SI",IF(U37="NO CUMPLE","NO"))</f>
        <v>NO</v>
      </c>
      <c r="W37" s="37">
        <v>0</v>
      </c>
      <c r="X37" s="37">
        <v>0</v>
      </c>
      <c r="Y37" s="37">
        <f>W37+X37</f>
        <v>0</v>
      </c>
      <c r="Z37" s="35">
        <f>Y37*$F37</f>
        <v>0</v>
      </c>
      <c r="AA37" s="36" t="str">
        <f>+IF(Y37=0,"NO OFERTADO",IF(Y37&gt;$H37,"NO CUMPLE",IF(((Y37-$H37)/$H37)&lt;=-20%,"ARTIFICIALIDAD",IF(AND($H37=$H37,((Y37-$H37)/$H37)&gt;-20%),"CUMPLE"))))</f>
        <v>NO OFERTADO</v>
      </c>
      <c r="AB37" s="36" t="s">
        <v>30</v>
      </c>
      <c r="AC37" s="36" t="str">
        <f>+IF(AB37="CUMPLE","SI",IF(AB37="NO CUMPLE","NO"))</f>
        <v>NO</v>
      </c>
      <c r="AD37" s="32">
        <v>0</v>
      </c>
      <c r="AE37" s="32"/>
      <c r="AF37" s="47">
        <f>+AD37+AE37</f>
        <v>0</v>
      </c>
      <c r="AG37" s="35">
        <f t="shared" si="2"/>
        <v>0</v>
      </c>
      <c r="AH37" s="36" t="str">
        <f>+IF(AF37=0,"NO OFERTADO",IF(AF37&gt;$H37,"NO CUMPLE",IF(((AF37-$H37)/$H37)&lt;=-20%,"ARTIFICIALIDAD",IF(AND($H37=$H37,((AF37-$H37)/$H37)&gt;-20%),"CUMPLE"))))</f>
        <v>NO OFERTADO</v>
      </c>
      <c r="AI37" s="36" t="s">
        <v>30</v>
      </c>
      <c r="AJ37" s="36" t="str">
        <f>+IF(AI37="CUMPLE","SI",IF(AI37="NO CUMPLE","NO"))</f>
        <v>NO</v>
      </c>
      <c r="AK37" s="205"/>
      <c r="AL37" s="37"/>
      <c r="AM37" s="34">
        <f>+AK37+AL37</f>
        <v>0</v>
      </c>
      <c r="AN37" s="35">
        <f t="shared" si="3"/>
        <v>0</v>
      </c>
      <c r="AO37" s="36" t="str">
        <f>+IF(AM37=0,"NO OFERTADO",IF(AM37&gt;$H37,"NO CUMPLE",IF(((AM37-$H37)/$H37)&lt;=-20%,"ARTIFICIALIDAD",IF(AND($H37=$H37,((AM37-$H37)/$H37)&gt;-20%),"CUMPLE"))))</f>
        <v>NO OFERTADO</v>
      </c>
      <c r="AP37" s="36" t="s">
        <v>30</v>
      </c>
      <c r="AQ37" s="36" t="str">
        <f>+IF(AP37="CUMPLE","SI",IF(AP37="NO CUMPLE","NO"))</f>
        <v>NO</v>
      </c>
      <c r="AR37" s="34">
        <v>29000</v>
      </c>
      <c r="AS37" s="34">
        <f>+AR37*19%</f>
        <v>5510</v>
      </c>
      <c r="AT37" s="34">
        <f t="shared" si="4"/>
        <v>34510</v>
      </c>
      <c r="AU37" s="208">
        <f t="shared" si="5"/>
        <v>34510</v>
      </c>
      <c r="AV37" s="36" t="str">
        <f>+IF(AT37=0,"NO OFERTADO",IF(AT37&gt;$H37,"NO CUMPLE",IF(((AT37-$H37)/$H37)&lt;=-20%,"ARTIFICIALIDAD",IF(AND($H37=$H37,((AT37-$H37)/$H37)&gt;-20%),"CUMPLE"))))</f>
        <v>CUMPLE</v>
      </c>
      <c r="AW37" s="36" t="s">
        <v>10</v>
      </c>
      <c r="AX37" s="36" t="str">
        <f>+IF(AW37="CUMPLE","SI",IF(AW37="NO CUMPLE","NO"))</f>
        <v>SI</v>
      </c>
      <c r="AY37" s="34">
        <v>28500</v>
      </c>
      <c r="AZ37" s="34">
        <v>5415</v>
      </c>
      <c r="BA37" s="34">
        <f t="shared" si="6"/>
        <v>33915</v>
      </c>
      <c r="BB37" s="35">
        <f>BA37*$F37</f>
        <v>33915</v>
      </c>
      <c r="BC37" s="36" t="str">
        <f>+IF(BA37=0,"NO OFERTADO",IF(BA37&gt;$H37,"NO CUMPLE",IF(((BA37-$H37)/$H37)&lt;=-20%,"ARTIFICIALIDAD",IF(AND($H37=$H37,((BA37-$H37)/$H37)&gt;-20%),"CUMPLE"))))</f>
        <v>CUMPLE</v>
      </c>
      <c r="BD37" s="36" t="s">
        <v>10</v>
      </c>
      <c r="BE37" s="36" t="str">
        <f>+IF(BD37="CUMPLE","SI",IF(BD37="NO CUMPLE","NO"))</f>
        <v>SI</v>
      </c>
      <c r="BF37" s="53"/>
      <c r="BG37" s="54" t="str">
        <f t="shared" si="7"/>
        <v/>
      </c>
      <c r="BH37" s="54" t="str">
        <f t="shared" si="8"/>
        <v/>
      </c>
      <c r="BI37" s="54" t="str">
        <f t="shared" si="9"/>
        <v/>
      </c>
      <c r="BJ37" s="69" t="str">
        <f t="shared" si="10"/>
        <v/>
      </c>
      <c r="BK37" s="69" t="str">
        <f t="shared" si="11"/>
        <v/>
      </c>
      <c r="BL37" s="69">
        <f t="shared" si="12"/>
        <v>34510</v>
      </c>
      <c r="BM37" s="69">
        <f t="shared" si="13"/>
        <v>33915</v>
      </c>
      <c r="BN37" s="212">
        <f>MIN(BG37,BH37,BI37,BJ37,BK37,BL37,BM37)</f>
        <v>33915</v>
      </c>
      <c r="BO37" s="212" t="e">
        <f t="shared" si="14"/>
        <v>#VALUE!</v>
      </c>
      <c r="BP37" s="212" t="e">
        <f t="shared" si="15"/>
        <v>#VALUE!</v>
      </c>
      <c r="BQ37" s="212" t="e">
        <f t="shared" si="16"/>
        <v>#VALUE!</v>
      </c>
      <c r="BR37" s="212" t="e">
        <f t="shared" si="17"/>
        <v>#VALUE!</v>
      </c>
      <c r="BS37" s="212" t="e">
        <f t="shared" si="18"/>
        <v>#VALUE!</v>
      </c>
      <c r="BT37" s="212">
        <f t="shared" si="19"/>
        <v>491.37931034482756</v>
      </c>
      <c r="BU37" s="212">
        <f t="shared" si="20"/>
        <v>500</v>
      </c>
      <c r="BV37" s="53"/>
      <c r="BW37" s="125"/>
    </row>
    <row r="38" spans="1:75" s="55" customFormat="1" ht="42.75">
      <c r="A38" s="177">
        <v>28</v>
      </c>
      <c r="B38" s="192" t="s">
        <v>113</v>
      </c>
      <c r="C38" s="192" t="s">
        <v>114</v>
      </c>
      <c r="D38" s="192" t="s">
        <v>115</v>
      </c>
      <c r="E38" s="194">
        <v>25.6</v>
      </c>
      <c r="F38" s="193">
        <v>1</v>
      </c>
      <c r="G38" s="194" t="s">
        <v>115</v>
      </c>
      <c r="H38" s="32">
        <v>49980</v>
      </c>
      <c r="I38" s="37">
        <v>39000</v>
      </c>
      <c r="J38" s="37">
        <f t="shared" ref="J38" si="81">I38*19%</f>
        <v>7410</v>
      </c>
      <c r="K38" s="37">
        <f t="shared" ref="K38:K49" si="82">I38+J38</f>
        <v>46410</v>
      </c>
      <c r="L38" s="48">
        <f t="shared" ref="L38:L42" si="83">K38*$F38</f>
        <v>46410</v>
      </c>
      <c r="M38" s="36" t="str">
        <f t="shared" ref="M38:M42" si="84">+IF(K38=0,"NO OFERTADO",IF(K38&gt;$H38,"NO CUMPLE",IF(((K38-$H38)/$H38)&lt;=-20%,"ARTIFICIALIDAD",IF(AND($H38=$H38,((K38-$H38)/$H38)&gt;-20%),"CUMPLE"))))</f>
        <v>CUMPLE</v>
      </c>
      <c r="N38" s="36" t="s">
        <v>30</v>
      </c>
      <c r="O38" s="36" t="str">
        <f t="shared" ref="O38:O49" si="85">+IF(N38="CUMPLE","SI",IF(N38="NO CUMPLE","NO"))</f>
        <v>NO</v>
      </c>
      <c r="P38" s="45">
        <v>32500</v>
      </c>
      <c r="Q38" s="45">
        <f t="shared" si="25"/>
        <v>6175</v>
      </c>
      <c r="R38" s="45">
        <f t="shared" si="1"/>
        <v>38675</v>
      </c>
      <c r="S38" s="35">
        <f t="shared" ref="S38:S39" si="86">R38*$F38</f>
        <v>38675</v>
      </c>
      <c r="T38" s="36" t="str">
        <f t="shared" ref="T38:T39" si="87">+IF(R38=0,"NO OFERTADO",IF(R38&gt;$H38,"NO CUMPLE",IF(((R38-$H38)/$H38)&lt;=-20%,"ARTIFICIALIDAD",IF(AND($H38=$H38,((R38-$H38)/$H38)&gt;-20%),"CUMPLE"))))</f>
        <v>ARTIFICIALIDAD</v>
      </c>
      <c r="U38" s="36" t="s">
        <v>10</v>
      </c>
      <c r="V38" s="36" t="str">
        <f t="shared" ref="V38:V39" si="88">+IF(U38="CUMPLE","SI",IF(U38="NO CUMPLE","NO"))</f>
        <v>SI</v>
      </c>
      <c r="W38" s="37">
        <v>30252.100840336137</v>
      </c>
      <c r="X38" s="37">
        <v>5747.8991596638625</v>
      </c>
      <c r="Y38" s="37">
        <f t="shared" ref="Y38:Y49" si="89">W38+X38</f>
        <v>36000</v>
      </c>
      <c r="Z38" s="35">
        <f t="shared" ref="Z38:Z49" si="90">Y38*$F38</f>
        <v>36000</v>
      </c>
      <c r="AA38" s="36" t="str">
        <f t="shared" ref="AA38:AA49" si="91">+IF(Y38=0,"NO OFERTADO",IF(Y38&gt;$H38,"NO CUMPLE",IF(((Y38-$H38)/$H38)&lt;=-20%,"ARTIFICIALIDAD",IF(AND($H38=$H38,((Y38-$H38)/$H38)&gt;-20%),"CUMPLE"))))</f>
        <v>ARTIFICIALIDAD</v>
      </c>
      <c r="AB38" s="36" t="s">
        <v>10</v>
      </c>
      <c r="AC38" s="36" t="str">
        <f t="shared" ref="AC38:AC49" si="92">+IF(AB38="CUMPLE","SI",IF(AB38="NO CUMPLE","NO"))</f>
        <v>SI</v>
      </c>
      <c r="AD38" s="32">
        <v>33400</v>
      </c>
      <c r="AE38" s="32">
        <f>+AD38*19%</f>
        <v>6346</v>
      </c>
      <c r="AF38" s="47">
        <f t="shared" ref="AF38:AF49" si="93">+AD38+AE38</f>
        <v>39746</v>
      </c>
      <c r="AG38" s="35">
        <f t="shared" si="2"/>
        <v>39746</v>
      </c>
      <c r="AH38" s="36" t="str">
        <f t="shared" ref="AH38:AH49" si="94">+IF(AF38=0,"NO OFERTADO",IF(AF38&gt;$H38,"NO CUMPLE",IF(((AF38-$H38)/$H38)&lt;=-20%,"ARTIFICIALIDAD",IF(AND($H38=$H38,((AF38-$H38)/$H38)&gt;-20%),"CUMPLE"))))</f>
        <v>ARTIFICIALIDAD</v>
      </c>
      <c r="AI38" s="36" t="s">
        <v>10</v>
      </c>
      <c r="AJ38" s="36" t="str">
        <f t="shared" ref="AJ38:AJ49" si="95">+IF(AI38="CUMPLE","SI",IF(AI38="NO CUMPLE","NO"))</f>
        <v>SI</v>
      </c>
      <c r="AK38" s="205"/>
      <c r="AL38" s="56"/>
      <c r="AM38" s="34">
        <f t="shared" ref="AM38:AM49" si="96">+AK38+AL38</f>
        <v>0</v>
      </c>
      <c r="AN38" s="35">
        <f t="shared" si="3"/>
        <v>0</v>
      </c>
      <c r="AO38" s="36" t="str">
        <f t="shared" ref="AO38:AO49" si="97">+IF(AM38=0,"NO OFERTADO",IF(AM38&gt;$H38,"NO CUMPLE",IF(((AM38-$H38)/$H38)&lt;=-20%,"ARTIFICIALIDAD",IF(AND($H38=$H38,((AM38-$H38)/$H38)&gt;-20%),"CUMPLE"))))</f>
        <v>NO OFERTADO</v>
      </c>
      <c r="AP38" s="36" t="s">
        <v>30</v>
      </c>
      <c r="AQ38" s="36" t="str">
        <f t="shared" ref="AQ38:AQ49" si="98">+IF(AP38="CUMPLE","SI",IF(AP38="NO CUMPLE","NO"))</f>
        <v>NO</v>
      </c>
      <c r="AR38" s="34">
        <v>35000</v>
      </c>
      <c r="AS38" s="34">
        <f>+AR38*19%</f>
        <v>6650</v>
      </c>
      <c r="AT38" s="34">
        <f t="shared" si="4"/>
        <v>41650</v>
      </c>
      <c r="AU38" s="208">
        <f t="shared" si="5"/>
        <v>41650</v>
      </c>
      <c r="AV38" s="36" t="str">
        <f t="shared" ref="AV38:AV49" si="99">+IF(AT38=0,"NO OFERTADO",IF(AT38&gt;$H38,"NO CUMPLE",IF(((AT38-$H38)/$H38)&lt;=-20%,"ARTIFICIALIDAD",IF(AND($H38=$H38,((AT38-$H38)/$H38)&gt;-20%),"CUMPLE"))))</f>
        <v>CUMPLE</v>
      </c>
      <c r="AW38" s="36" t="s">
        <v>10</v>
      </c>
      <c r="AX38" s="36" t="str">
        <f t="shared" ref="AX38:AX49" si="100">+IF(AW38="CUMPLE","SI",IF(AW38="NO CUMPLE","NO"))</f>
        <v>SI</v>
      </c>
      <c r="AY38" s="34">
        <v>40000</v>
      </c>
      <c r="AZ38" s="34">
        <v>7600</v>
      </c>
      <c r="BA38" s="34">
        <f t="shared" si="6"/>
        <v>47600</v>
      </c>
      <c r="BB38" s="35">
        <f t="shared" ref="BB38:BB49" si="101">BA38*$F38</f>
        <v>47600</v>
      </c>
      <c r="BC38" s="36" t="str">
        <f t="shared" ref="BC38:BC49" si="102">+IF(BA38=0,"NO OFERTADO",IF(BA38&gt;$H38,"NO CUMPLE",IF(((BA38-$H38)/$H38)&lt;=-20%,"ARTIFICIALIDAD",IF(AND($H38=$H38,((BA38-$H38)/$H38)&gt;-20%),"CUMPLE"))))</f>
        <v>CUMPLE</v>
      </c>
      <c r="BD38" s="36" t="s">
        <v>10</v>
      </c>
      <c r="BE38" s="36" t="str">
        <f t="shared" ref="BE38:BE49" si="103">+IF(BD38="CUMPLE","SI",IF(BD38="NO CUMPLE","NO"))</f>
        <v>SI</v>
      </c>
      <c r="BF38" s="53"/>
      <c r="BG38" s="54" t="str">
        <f t="shared" si="7"/>
        <v/>
      </c>
      <c r="BH38" s="54">
        <f t="shared" si="8"/>
        <v>38675</v>
      </c>
      <c r="BI38" s="54">
        <f t="shared" si="9"/>
        <v>36000</v>
      </c>
      <c r="BJ38" s="69">
        <f t="shared" si="10"/>
        <v>39746</v>
      </c>
      <c r="BK38" s="69" t="str">
        <f t="shared" si="11"/>
        <v/>
      </c>
      <c r="BL38" s="69">
        <f t="shared" si="12"/>
        <v>41650</v>
      </c>
      <c r="BM38" s="69">
        <f t="shared" si="13"/>
        <v>47600</v>
      </c>
      <c r="BN38" s="212">
        <f t="shared" ref="BN38:BN49" si="104">MIN(BG38,BH38,BI38,BJ38,BK38,BL38,BM38)</f>
        <v>36000</v>
      </c>
      <c r="BO38" s="212" t="e">
        <f t="shared" si="14"/>
        <v>#VALUE!</v>
      </c>
      <c r="BP38" s="212">
        <f t="shared" si="15"/>
        <v>465.41693600517129</v>
      </c>
      <c r="BQ38" s="212">
        <f t="shared" si="16"/>
        <v>500</v>
      </c>
      <c r="BR38" s="212">
        <f t="shared" si="17"/>
        <v>452.87576108287624</v>
      </c>
      <c r="BS38" s="212" t="e">
        <f t="shared" si="18"/>
        <v>#VALUE!</v>
      </c>
      <c r="BT38" s="212">
        <f t="shared" si="19"/>
        <v>432.17286914765907</v>
      </c>
      <c r="BU38" s="212">
        <f t="shared" si="20"/>
        <v>378.15126050420167</v>
      </c>
      <c r="BV38" s="53"/>
      <c r="BW38" s="125"/>
    </row>
    <row r="39" spans="1:75" s="55" customFormat="1" ht="71.25">
      <c r="A39" s="177">
        <v>29</v>
      </c>
      <c r="B39" s="192" t="s">
        <v>116</v>
      </c>
      <c r="C39" s="192" t="s">
        <v>117</v>
      </c>
      <c r="D39" s="192" t="s">
        <v>118</v>
      </c>
      <c r="E39" s="194">
        <v>6.6</v>
      </c>
      <c r="F39" s="193">
        <v>1</v>
      </c>
      <c r="G39" s="194" t="s">
        <v>118</v>
      </c>
      <c r="H39" s="32">
        <v>28000</v>
      </c>
      <c r="I39" s="37">
        <v>16900</v>
      </c>
      <c r="J39" s="37">
        <v>0</v>
      </c>
      <c r="K39" s="37">
        <f t="shared" si="82"/>
        <v>16900</v>
      </c>
      <c r="L39" s="48">
        <f t="shared" si="83"/>
        <v>16900</v>
      </c>
      <c r="M39" s="36" t="str">
        <f t="shared" si="84"/>
        <v>ARTIFICIALIDAD</v>
      </c>
      <c r="N39" s="36" t="s">
        <v>30</v>
      </c>
      <c r="O39" s="36" t="str">
        <f t="shared" si="85"/>
        <v>NO</v>
      </c>
      <c r="P39" s="45">
        <v>0</v>
      </c>
      <c r="Q39" s="45">
        <v>0</v>
      </c>
      <c r="R39" s="45">
        <f t="shared" si="1"/>
        <v>0</v>
      </c>
      <c r="S39" s="35">
        <f t="shared" si="86"/>
        <v>0</v>
      </c>
      <c r="T39" s="36" t="str">
        <f t="shared" si="87"/>
        <v>NO OFERTADO</v>
      </c>
      <c r="U39" s="210" t="s">
        <v>30</v>
      </c>
      <c r="V39" s="36" t="str">
        <f t="shared" si="88"/>
        <v>NO</v>
      </c>
      <c r="W39" s="37">
        <v>0</v>
      </c>
      <c r="X39" s="37">
        <v>0</v>
      </c>
      <c r="Y39" s="37">
        <f t="shared" si="89"/>
        <v>0</v>
      </c>
      <c r="Z39" s="35">
        <f t="shared" si="90"/>
        <v>0</v>
      </c>
      <c r="AA39" s="36" t="str">
        <f t="shared" si="91"/>
        <v>NO OFERTADO</v>
      </c>
      <c r="AB39" s="36" t="s">
        <v>30</v>
      </c>
      <c r="AC39" s="36" t="str">
        <f t="shared" si="92"/>
        <v>NO</v>
      </c>
      <c r="AD39" s="32">
        <v>0</v>
      </c>
      <c r="AE39" s="32"/>
      <c r="AF39" s="47">
        <f t="shared" si="93"/>
        <v>0</v>
      </c>
      <c r="AG39" s="35">
        <f t="shared" si="2"/>
        <v>0</v>
      </c>
      <c r="AH39" s="36" t="str">
        <f t="shared" si="94"/>
        <v>NO OFERTADO</v>
      </c>
      <c r="AI39" s="36" t="s">
        <v>30</v>
      </c>
      <c r="AJ39" s="36" t="str">
        <f t="shared" si="95"/>
        <v>NO</v>
      </c>
      <c r="AK39" s="205"/>
      <c r="AL39" s="56"/>
      <c r="AM39" s="34">
        <f t="shared" si="96"/>
        <v>0</v>
      </c>
      <c r="AN39" s="35">
        <f t="shared" si="3"/>
        <v>0</v>
      </c>
      <c r="AO39" s="36" t="str">
        <f t="shared" si="97"/>
        <v>NO OFERTADO</v>
      </c>
      <c r="AP39" s="36" t="s">
        <v>30</v>
      </c>
      <c r="AQ39" s="36" t="str">
        <f t="shared" si="98"/>
        <v>NO</v>
      </c>
      <c r="AR39" s="34">
        <v>22500</v>
      </c>
      <c r="AS39" s="56">
        <v>0</v>
      </c>
      <c r="AT39" s="34">
        <f t="shared" si="4"/>
        <v>22500</v>
      </c>
      <c r="AU39" s="208">
        <f t="shared" si="5"/>
        <v>22500</v>
      </c>
      <c r="AV39" s="36" t="str">
        <f t="shared" si="99"/>
        <v>CUMPLE</v>
      </c>
      <c r="AW39" s="36" t="s">
        <v>10</v>
      </c>
      <c r="AX39" s="36" t="str">
        <f t="shared" si="100"/>
        <v>SI</v>
      </c>
      <c r="AY39" s="34">
        <v>18500</v>
      </c>
      <c r="AZ39" s="34">
        <v>0</v>
      </c>
      <c r="BA39" s="34">
        <f t="shared" si="6"/>
        <v>18500</v>
      </c>
      <c r="BB39" s="35">
        <f t="shared" si="101"/>
        <v>18500</v>
      </c>
      <c r="BC39" s="36" t="str">
        <f t="shared" si="102"/>
        <v>ARTIFICIALIDAD</v>
      </c>
      <c r="BD39" s="36" t="s">
        <v>10</v>
      </c>
      <c r="BE39" s="36" t="str">
        <f t="shared" si="103"/>
        <v>SI</v>
      </c>
      <c r="BF39" s="53"/>
      <c r="BG39" s="54" t="str">
        <f t="shared" si="7"/>
        <v/>
      </c>
      <c r="BH39" s="54" t="str">
        <f t="shared" si="8"/>
        <v/>
      </c>
      <c r="BI39" s="54" t="str">
        <f t="shared" si="9"/>
        <v/>
      </c>
      <c r="BJ39" s="69" t="str">
        <f t="shared" si="10"/>
        <v/>
      </c>
      <c r="BK39" s="69" t="str">
        <f t="shared" si="11"/>
        <v/>
      </c>
      <c r="BL39" s="69">
        <f t="shared" si="12"/>
        <v>22500</v>
      </c>
      <c r="BM39" s="69">
        <f t="shared" si="13"/>
        <v>18500</v>
      </c>
      <c r="BN39" s="212">
        <f t="shared" si="104"/>
        <v>18500</v>
      </c>
      <c r="BO39" s="212" t="e">
        <f t="shared" si="14"/>
        <v>#VALUE!</v>
      </c>
      <c r="BP39" s="212" t="e">
        <f t="shared" si="15"/>
        <v>#VALUE!</v>
      </c>
      <c r="BQ39" s="212" t="e">
        <f t="shared" si="16"/>
        <v>#VALUE!</v>
      </c>
      <c r="BR39" s="212" t="e">
        <f t="shared" si="17"/>
        <v>#VALUE!</v>
      </c>
      <c r="BS39" s="212" t="e">
        <f t="shared" si="18"/>
        <v>#VALUE!</v>
      </c>
      <c r="BT39" s="212">
        <f t="shared" si="19"/>
        <v>411.11111111111109</v>
      </c>
      <c r="BU39" s="212">
        <f t="shared" si="20"/>
        <v>500</v>
      </c>
      <c r="BV39" s="53"/>
      <c r="BW39" s="125"/>
    </row>
    <row r="40" spans="1:75" s="55" customFormat="1" ht="71.25">
      <c r="A40" s="177">
        <v>30</v>
      </c>
      <c r="B40" s="192" t="s">
        <v>119</v>
      </c>
      <c r="C40" s="192" t="s">
        <v>120</v>
      </c>
      <c r="D40" s="192" t="s">
        <v>121</v>
      </c>
      <c r="E40" s="194">
        <v>9.8000000000000007</v>
      </c>
      <c r="F40" s="193">
        <v>1</v>
      </c>
      <c r="G40" s="194" t="s">
        <v>121</v>
      </c>
      <c r="H40" s="32">
        <v>18500</v>
      </c>
      <c r="I40" s="37">
        <v>16900</v>
      </c>
      <c r="J40" s="37">
        <v>0</v>
      </c>
      <c r="K40" s="37">
        <f t="shared" si="82"/>
        <v>16900</v>
      </c>
      <c r="L40" s="48">
        <f t="shared" si="83"/>
        <v>16900</v>
      </c>
      <c r="M40" s="36" t="str">
        <f t="shared" si="84"/>
        <v>CUMPLE</v>
      </c>
      <c r="N40" s="36" t="s">
        <v>30</v>
      </c>
      <c r="O40" s="36" t="str">
        <f t="shared" si="85"/>
        <v>NO</v>
      </c>
      <c r="P40" s="45">
        <v>0</v>
      </c>
      <c r="Q40" s="45">
        <v>0</v>
      </c>
      <c r="R40" s="45">
        <f t="shared" si="1"/>
        <v>0</v>
      </c>
      <c r="S40" s="35">
        <f>R40*$F40</f>
        <v>0</v>
      </c>
      <c r="T40" s="36" t="str">
        <f>+IF(R40=0,"NO OFERTADO",IF(R40&gt;$H40,"NO CUMPLE",IF(((R40-$H40)/$H40)&lt;=-20%,"ARTIFICIALIDAD",IF(AND($H40=$H40,((R40-$H40)/$H40)&gt;-20%),"CUMPLE"))))</f>
        <v>NO OFERTADO</v>
      </c>
      <c r="U40" s="210" t="s">
        <v>30</v>
      </c>
      <c r="V40" s="36" t="str">
        <f>+IF(U40="CUMPLE","SI",IF(U40="NO CUMPLE","NO"))</f>
        <v>NO</v>
      </c>
      <c r="W40" s="37">
        <v>0</v>
      </c>
      <c r="X40" s="37">
        <v>0</v>
      </c>
      <c r="Y40" s="37">
        <f t="shared" si="89"/>
        <v>0</v>
      </c>
      <c r="Z40" s="35">
        <f t="shared" si="90"/>
        <v>0</v>
      </c>
      <c r="AA40" s="36" t="str">
        <f t="shared" si="91"/>
        <v>NO OFERTADO</v>
      </c>
      <c r="AB40" s="36" t="s">
        <v>30</v>
      </c>
      <c r="AC40" s="36" t="str">
        <f t="shared" si="92"/>
        <v>NO</v>
      </c>
      <c r="AD40" s="32">
        <v>0</v>
      </c>
      <c r="AE40" s="32"/>
      <c r="AF40" s="47">
        <f t="shared" si="93"/>
        <v>0</v>
      </c>
      <c r="AG40" s="35">
        <f t="shared" si="2"/>
        <v>0</v>
      </c>
      <c r="AH40" s="36" t="str">
        <f t="shared" si="94"/>
        <v>NO OFERTADO</v>
      </c>
      <c r="AI40" s="36" t="s">
        <v>30</v>
      </c>
      <c r="AJ40" s="36" t="str">
        <f t="shared" si="95"/>
        <v>NO</v>
      </c>
      <c r="AK40" s="205"/>
      <c r="AL40" s="56"/>
      <c r="AM40" s="34">
        <f t="shared" si="96"/>
        <v>0</v>
      </c>
      <c r="AN40" s="35">
        <f t="shared" si="3"/>
        <v>0</v>
      </c>
      <c r="AO40" s="36" t="str">
        <f t="shared" si="97"/>
        <v>NO OFERTADO</v>
      </c>
      <c r="AP40" s="36" t="s">
        <v>30</v>
      </c>
      <c r="AQ40" s="36" t="str">
        <f t="shared" si="98"/>
        <v>NO</v>
      </c>
      <c r="AR40" s="34">
        <v>0</v>
      </c>
      <c r="AS40" s="56"/>
      <c r="AT40" s="34">
        <f t="shared" si="4"/>
        <v>0</v>
      </c>
      <c r="AU40" s="208">
        <f t="shared" si="5"/>
        <v>0</v>
      </c>
      <c r="AV40" s="36" t="str">
        <f t="shared" si="99"/>
        <v>NO OFERTADO</v>
      </c>
      <c r="AW40" s="36" t="s">
        <v>30</v>
      </c>
      <c r="AX40" s="36" t="str">
        <f t="shared" si="100"/>
        <v>NO</v>
      </c>
      <c r="AY40" s="34">
        <v>18500</v>
      </c>
      <c r="AZ40" s="34">
        <v>0</v>
      </c>
      <c r="BA40" s="34">
        <f t="shared" si="6"/>
        <v>18500</v>
      </c>
      <c r="BB40" s="35">
        <f t="shared" si="101"/>
        <v>18500</v>
      </c>
      <c r="BC40" s="36" t="str">
        <f t="shared" si="102"/>
        <v>CUMPLE</v>
      </c>
      <c r="BD40" s="36" t="s">
        <v>10</v>
      </c>
      <c r="BE40" s="36" t="str">
        <f t="shared" si="103"/>
        <v>SI</v>
      </c>
      <c r="BF40" s="53"/>
      <c r="BG40" s="54" t="str">
        <f t="shared" si="7"/>
        <v/>
      </c>
      <c r="BH40" s="54" t="str">
        <f t="shared" si="8"/>
        <v/>
      </c>
      <c r="BI40" s="54" t="str">
        <f t="shared" si="9"/>
        <v/>
      </c>
      <c r="BJ40" s="69" t="str">
        <f t="shared" si="10"/>
        <v/>
      </c>
      <c r="BK40" s="69" t="str">
        <f t="shared" si="11"/>
        <v/>
      </c>
      <c r="BL40" s="69" t="str">
        <f t="shared" si="12"/>
        <v/>
      </c>
      <c r="BM40" s="69">
        <f t="shared" si="13"/>
        <v>18500</v>
      </c>
      <c r="BN40" s="212">
        <f t="shared" si="104"/>
        <v>18500</v>
      </c>
      <c r="BO40" s="212" t="e">
        <f t="shared" si="14"/>
        <v>#VALUE!</v>
      </c>
      <c r="BP40" s="212" t="e">
        <f t="shared" si="15"/>
        <v>#VALUE!</v>
      </c>
      <c r="BQ40" s="212" t="e">
        <f t="shared" si="16"/>
        <v>#VALUE!</v>
      </c>
      <c r="BR40" s="212" t="e">
        <f t="shared" si="17"/>
        <v>#VALUE!</v>
      </c>
      <c r="BS40" s="212" t="e">
        <f t="shared" si="18"/>
        <v>#VALUE!</v>
      </c>
      <c r="BT40" s="212" t="e">
        <f t="shared" si="19"/>
        <v>#VALUE!</v>
      </c>
      <c r="BU40" s="212">
        <f t="shared" si="20"/>
        <v>500</v>
      </c>
      <c r="BV40" s="53"/>
      <c r="BW40" s="125"/>
    </row>
    <row r="41" spans="1:75" s="55" customFormat="1" ht="71.25">
      <c r="A41" s="177">
        <v>31</v>
      </c>
      <c r="B41" s="192" t="s">
        <v>122</v>
      </c>
      <c r="C41" s="192" t="s">
        <v>123</v>
      </c>
      <c r="D41" s="192" t="s">
        <v>121</v>
      </c>
      <c r="E41" s="194">
        <v>4.8</v>
      </c>
      <c r="F41" s="193">
        <v>1</v>
      </c>
      <c r="G41" s="194" t="s">
        <v>121</v>
      </c>
      <c r="H41" s="32">
        <v>18500</v>
      </c>
      <c r="I41" s="37">
        <v>16900</v>
      </c>
      <c r="J41" s="37">
        <v>0</v>
      </c>
      <c r="K41" s="37">
        <f t="shared" si="82"/>
        <v>16900</v>
      </c>
      <c r="L41" s="48">
        <f t="shared" si="83"/>
        <v>16900</v>
      </c>
      <c r="M41" s="36" t="str">
        <f t="shared" si="84"/>
        <v>CUMPLE</v>
      </c>
      <c r="N41" s="36" t="s">
        <v>30</v>
      </c>
      <c r="O41" s="36" t="str">
        <f t="shared" si="85"/>
        <v>NO</v>
      </c>
      <c r="P41" s="45">
        <v>0</v>
      </c>
      <c r="Q41" s="45">
        <v>0</v>
      </c>
      <c r="R41" s="45">
        <f t="shared" si="1"/>
        <v>0</v>
      </c>
      <c r="S41" s="35">
        <f t="shared" ref="S41:S49" si="105">R41*$F41</f>
        <v>0</v>
      </c>
      <c r="T41" s="36" t="str">
        <f t="shared" ref="T41:T49" si="106">+IF(R41=0,"NO OFERTADO",IF(R41&gt;$H41,"NO CUMPLE",IF(((R41-$H41)/$H41)&lt;=-20%,"ARTIFICIALIDAD",IF(AND($H41=$H41,((R41-$H41)/$H41)&gt;-20%),"CUMPLE"))))</f>
        <v>NO OFERTADO</v>
      </c>
      <c r="U41" s="210" t="s">
        <v>30</v>
      </c>
      <c r="V41" s="36" t="str">
        <f t="shared" ref="V41:V49" si="107">+IF(U41="CUMPLE","SI",IF(U41="NO CUMPLE","NO"))</f>
        <v>NO</v>
      </c>
      <c r="W41" s="37">
        <v>0</v>
      </c>
      <c r="X41" s="37">
        <v>0</v>
      </c>
      <c r="Y41" s="37">
        <f t="shared" si="89"/>
        <v>0</v>
      </c>
      <c r="Z41" s="35">
        <f t="shared" si="90"/>
        <v>0</v>
      </c>
      <c r="AA41" s="36" t="str">
        <f t="shared" si="91"/>
        <v>NO OFERTADO</v>
      </c>
      <c r="AB41" s="36" t="s">
        <v>30</v>
      </c>
      <c r="AC41" s="36" t="str">
        <f t="shared" si="92"/>
        <v>NO</v>
      </c>
      <c r="AD41" s="32">
        <v>0</v>
      </c>
      <c r="AE41" s="32"/>
      <c r="AF41" s="47">
        <f t="shared" si="93"/>
        <v>0</v>
      </c>
      <c r="AG41" s="35">
        <f t="shared" si="2"/>
        <v>0</v>
      </c>
      <c r="AH41" s="36" t="str">
        <f t="shared" si="94"/>
        <v>NO OFERTADO</v>
      </c>
      <c r="AI41" s="36" t="s">
        <v>30</v>
      </c>
      <c r="AJ41" s="36" t="str">
        <f t="shared" si="95"/>
        <v>NO</v>
      </c>
      <c r="AK41" s="205"/>
      <c r="AL41" s="56"/>
      <c r="AM41" s="34">
        <f t="shared" si="96"/>
        <v>0</v>
      </c>
      <c r="AN41" s="35">
        <f t="shared" si="3"/>
        <v>0</v>
      </c>
      <c r="AO41" s="36" t="str">
        <f t="shared" si="97"/>
        <v>NO OFERTADO</v>
      </c>
      <c r="AP41" s="36" t="s">
        <v>30</v>
      </c>
      <c r="AQ41" s="36" t="str">
        <f t="shared" si="98"/>
        <v>NO</v>
      </c>
      <c r="AR41" s="34">
        <v>0</v>
      </c>
      <c r="AS41" s="56"/>
      <c r="AT41" s="34">
        <f t="shared" si="4"/>
        <v>0</v>
      </c>
      <c r="AU41" s="208">
        <f t="shared" si="5"/>
        <v>0</v>
      </c>
      <c r="AV41" s="36" t="str">
        <f t="shared" si="99"/>
        <v>NO OFERTADO</v>
      </c>
      <c r="AW41" s="36" t="s">
        <v>30</v>
      </c>
      <c r="AX41" s="36" t="str">
        <f t="shared" si="100"/>
        <v>NO</v>
      </c>
      <c r="AY41" s="34">
        <v>18500</v>
      </c>
      <c r="AZ41" s="34">
        <v>0</v>
      </c>
      <c r="BA41" s="34">
        <f t="shared" si="6"/>
        <v>18500</v>
      </c>
      <c r="BB41" s="35">
        <f t="shared" si="101"/>
        <v>18500</v>
      </c>
      <c r="BC41" s="36" t="str">
        <f t="shared" si="102"/>
        <v>CUMPLE</v>
      </c>
      <c r="BD41" s="36" t="s">
        <v>10</v>
      </c>
      <c r="BE41" s="36" t="str">
        <f t="shared" si="103"/>
        <v>SI</v>
      </c>
      <c r="BF41" s="53"/>
      <c r="BG41" s="54" t="str">
        <f t="shared" si="7"/>
        <v/>
      </c>
      <c r="BH41" s="54" t="str">
        <f t="shared" si="8"/>
        <v/>
      </c>
      <c r="BI41" s="54" t="str">
        <f t="shared" si="9"/>
        <v/>
      </c>
      <c r="BJ41" s="69" t="str">
        <f t="shared" si="10"/>
        <v/>
      </c>
      <c r="BK41" s="69" t="str">
        <f t="shared" si="11"/>
        <v/>
      </c>
      <c r="BL41" s="69" t="str">
        <f t="shared" si="12"/>
        <v/>
      </c>
      <c r="BM41" s="69">
        <f t="shared" si="13"/>
        <v>18500</v>
      </c>
      <c r="BN41" s="212">
        <f t="shared" si="104"/>
        <v>18500</v>
      </c>
      <c r="BO41" s="212" t="e">
        <f t="shared" si="14"/>
        <v>#VALUE!</v>
      </c>
      <c r="BP41" s="212" t="e">
        <f t="shared" si="15"/>
        <v>#VALUE!</v>
      </c>
      <c r="BQ41" s="212" t="e">
        <f t="shared" si="16"/>
        <v>#VALUE!</v>
      </c>
      <c r="BR41" s="212" t="e">
        <f t="shared" si="17"/>
        <v>#VALUE!</v>
      </c>
      <c r="BS41" s="212" t="e">
        <f t="shared" si="18"/>
        <v>#VALUE!</v>
      </c>
      <c r="BT41" s="212" t="e">
        <f t="shared" si="19"/>
        <v>#VALUE!</v>
      </c>
      <c r="BU41" s="212">
        <f t="shared" si="20"/>
        <v>500</v>
      </c>
      <c r="BV41" s="53"/>
      <c r="BW41" s="125"/>
    </row>
    <row r="42" spans="1:75" s="55" customFormat="1" ht="71.25">
      <c r="A42" s="177">
        <v>32</v>
      </c>
      <c r="B42" s="192" t="s">
        <v>124</v>
      </c>
      <c r="C42" s="192" t="s">
        <v>125</v>
      </c>
      <c r="D42" s="192" t="s">
        <v>121</v>
      </c>
      <c r="E42" s="194">
        <v>2.2000000000000002</v>
      </c>
      <c r="F42" s="193">
        <v>1</v>
      </c>
      <c r="G42" s="194" t="s">
        <v>121</v>
      </c>
      <c r="H42" s="32">
        <v>18500</v>
      </c>
      <c r="I42" s="37">
        <v>16900</v>
      </c>
      <c r="J42" s="37">
        <v>0</v>
      </c>
      <c r="K42" s="37">
        <f t="shared" si="82"/>
        <v>16900</v>
      </c>
      <c r="L42" s="48">
        <f t="shared" si="83"/>
        <v>16900</v>
      </c>
      <c r="M42" s="36" t="str">
        <f t="shared" si="84"/>
        <v>CUMPLE</v>
      </c>
      <c r="N42" s="36" t="s">
        <v>30</v>
      </c>
      <c r="O42" s="36" t="str">
        <f t="shared" si="85"/>
        <v>NO</v>
      </c>
      <c r="P42" s="45">
        <v>0</v>
      </c>
      <c r="Q42" s="45">
        <v>0</v>
      </c>
      <c r="R42" s="45">
        <f t="shared" si="1"/>
        <v>0</v>
      </c>
      <c r="S42" s="35">
        <f t="shared" si="105"/>
        <v>0</v>
      </c>
      <c r="T42" s="36" t="str">
        <f t="shared" si="106"/>
        <v>NO OFERTADO</v>
      </c>
      <c r="U42" s="210" t="s">
        <v>30</v>
      </c>
      <c r="V42" s="36" t="str">
        <f t="shared" si="107"/>
        <v>NO</v>
      </c>
      <c r="W42" s="37">
        <v>0</v>
      </c>
      <c r="X42" s="37">
        <v>0</v>
      </c>
      <c r="Y42" s="37">
        <f t="shared" si="89"/>
        <v>0</v>
      </c>
      <c r="Z42" s="35">
        <f t="shared" si="90"/>
        <v>0</v>
      </c>
      <c r="AA42" s="36" t="str">
        <f t="shared" si="91"/>
        <v>NO OFERTADO</v>
      </c>
      <c r="AB42" s="36" t="s">
        <v>30</v>
      </c>
      <c r="AC42" s="36" t="str">
        <f t="shared" si="92"/>
        <v>NO</v>
      </c>
      <c r="AD42" s="32">
        <v>0</v>
      </c>
      <c r="AE42" s="32"/>
      <c r="AF42" s="47">
        <f t="shared" si="93"/>
        <v>0</v>
      </c>
      <c r="AG42" s="35">
        <f t="shared" si="2"/>
        <v>0</v>
      </c>
      <c r="AH42" s="36" t="str">
        <f t="shared" si="94"/>
        <v>NO OFERTADO</v>
      </c>
      <c r="AI42" s="36" t="s">
        <v>30</v>
      </c>
      <c r="AJ42" s="36" t="str">
        <f t="shared" si="95"/>
        <v>NO</v>
      </c>
      <c r="AK42" s="205"/>
      <c r="AL42" s="56"/>
      <c r="AM42" s="34">
        <f t="shared" si="96"/>
        <v>0</v>
      </c>
      <c r="AN42" s="35">
        <f t="shared" si="3"/>
        <v>0</v>
      </c>
      <c r="AO42" s="36" t="str">
        <f t="shared" si="97"/>
        <v>NO OFERTADO</v>
      </c>
      <c r="AP42" s="36" t="s">
        <v>30</v>
      </c>
      <c r="AQ42" s="36" t="str">
        <f t="shared" si="98"/>
        <v>NO</v>
      </c>
      <c r="AR42" s="34">
        <v>0</v>
      </c>
      <c r="AS42" s="56"/>
      <c r="AT42" s="34">
        <f t="shared" si="4"/>
        <v>0</v>
      </c>
      <c r="AU42" s="208">
        <f t="shared" si="5"/>
        <v>0</v>
      </c>
      <c r="AV42" s="36" t="str">
        <f t="shared" si="99"/>
        <v>NO OFERTADO</v>
      </c>
      <c r="AW42" s="36" t="s">
        <v>30</v>
      </c>
      <c r="AX42" s="36" t="str">
        <f t="shared" si="100"/>
        <v>NO</v>
      </c>
      <c r="AY42" s="34">
        <v>18500</v>
      </c>
      <c r="AZ42" s="34">
        <v>0</v>
      </c>
      <c r="BA42" s="34">
        <f t="shared" si="6"/>
        <v>18500</v>
      </c>
      <c r="BB42" s="35">
        <f t="shared" si="101"/>
        <v>18500</v>
      </c>
      <c r="BC42" s="36" t="str">
        <f t="shared" si="102"/>
        <v>CUMPLE</v>
      </c>
      <c r="BD42" s="36" t="s">
        <v>10</v>
      </c>
      <c r="BE42" s="36" t="str">
        <f t="shared" si="103"/>
        <v>SI</v>
      </c>
      <c r="BF42" s="53"/>
      <c r="BG42" s="54" t="str">
        <f t="shared" si="7"/>
        <v/>
      </c>
      <c r="BH42" s="54" t="str">
        <f t="shared" si="8"/>
        <v/>
      </c>
      <c r="BI42" s="54" t="str">
        <f t="shared" si="9"/>
        <v/>
      </c>
      <c r="BJ42" s="69" t="str">
        <f t="shared" si="10"/>
        <v/>
      </c>
      <c r="BK42" s="69" t="str">
        <f t="shared" si="11"/>
        <v/>
      </c>
      <c r="BL42" s="69" t="str">
        <f t="shared" si="12"/>
        <v/>
      </c>
      <c r="BM42" s="69">
        <f t="shared" si="13"/>
        <v>18500</v>
      </c>
      <c r="BN42" s="212">
        <f t="shared" si="104"/>
        <v>18500</v>
      </c>
      <c r="BO42" s="212" t="e">
        <f t="shared" si="14"/>
        <v>#VALUE!</v>
      </c>
      <c r="BP42" s="212" t="e">
        <f t="shared" si="15"/>
        <v>#VALUE!</v>
      </c>
      <c r="BQ42" s="212" t="e">
        <f t="shared" si="16"/>
        <v>#VALUE!</v>
      </c>
      <c r="BR42" s="212" t="e">
        <f t="shared" si="17"/>
        <v>#VALUE!</v>
      </c>
      <c r="BS42" s="212" t="e">
        <f t="shared" si="18"/>
        <v>#VALUE!</v>
      </c>
      <c r="BT42" s="212" t="e">
        <f t="shared" si="19"/>
        <v>#VALUE!</v>
      </c>
      <c r="BU42" s="212">
        <f t="shared" si="20"/>
        <v>500</v>
      </c>
      <c r="BV42" s="38"/>
      <c r="BW42" s="125"/>
    </row>
    <row r="43" spans="1:75" s="55" customFormat="1" ht="71.25">
      <c r="A43" s="177">
        <v>33</v>
      </c>
      <c r="B43" s="192" t="s">
        <v>126</v>
      </c>
      <c r="C43" s="192" t="s">
        <v>127</v>
      </c>
      <c r="D43" s="192" t="s">
        <v>121</v>
      </c>
      <c r="E43" s="194">
        <v>2.8</v>
      </c>
      <c r="F43" s="193">
        <v>1</v>
      </c>
      <c r="G43" s="194" t="s">
        <v>121</v>
      </c>
      <c r="H43" s="32">
        <v>18500</v>
      </c>
      <c r="I43" s="37">
        <v>16900</v>
      </c>
      <c r="J43" s="37">
        <v>0</v>
      </c>
      <c r="K43" s="37">
        <f t="shared" si="82"/>
        <v>16900</v>
      </c>
      <c r="L43" s="48">
        <f>K43*$F43</f>
        <v>16900</v>
      </c>
      <c r="M43" s="36" t="str">
        <f>+IF(K43=0,"NO OFERTADO",IF(K43&gt;$H43,"NO CUMPLE",IF(((K43-$H43)/$H43)&lt;=-20%,"ARTIFICIALIDAD",IF(AND($H43=$H43,((K43-$H43)/$H43)&gt;-20%),"CUMPLE"))))</f>
        <v>CUMPLE</v>
      </c>
      <c r="N43" s="36" t="s">
        <v>30</v>
      </c>
      <c r="O43" s="36" t="str">
        <f t="shared" si="85"/>
        <v>NO</v>
      </c>
      <c r="P43" s="45">
        <v>0</v>
      </c>
      <c r="Q43" s="45">
        <v>0</v>
      </c>
      <c r="R43" s="45">
        <f t="shared" si="1"/>
        <v>0</v>
      </c>
      <c r="S43" s="35">
        <f t="shared" si="105"/>
        <v>0</v>
      </c>
      <c r="T43" s="36" t="str">
        <f t="shared" si="106"/>
        <v>NO OFERTADO</v>
      </c>
      <c r="U43" s="210" t="s">
        <v>30</v>
      </c>
      <c r="V43" s="36" t="str">
        <f t="shared" si="107"/>
        <v>NO</v>
      </c>
      <c r="W43" s="37">
        <v>0</v>
      </c>
      <c r="X43" s="37">
        <v>0</v>
      </c>
      <c r="Y43" s="37">
        <f t="shared" si="89"/>
        <v>0</v>
      </c>
      <c r="Z43" s="35">
        <f t="shared" si="90"/>
        <v>0</v>
      </c>
      <c r="AA43" s="36" t="str">
        <f t="shared" si="91"/>
        <v>NO OFERTADO</v>
      </c>
      <c r="AB43" s="36" t="s">
        <v>30</v>
      </c>
      <c r="AC43" s="36" t="str">
        <f t="shared" si="92"/>
        <v>NO</v>
      </c>
      <c r="AD43" s="32">
        <v>0</v>
      </c>
      <c r="AE43" s="32"/>
      <c r="AF43" s="47">
        <f t="shared" si="93"/>
        <v>0</v>
      </c>
      <c r="AG43" s="35">
        <f t="shared" si="2"/>
        <v>0</v>
      </c>
      <c r="AH43" s="36" t="str">
        <f t="shared" si="94"/>
        <v>NO OFERTADO</v>
      </c>
      <c r="AI43" s="36" t="s">
        <v>30</v>
      </c>
      <c r="AJ43" s="36" t="str">
        <f t="shared" si="95"/>
        <v>NO</v>
      </c>
      <c r="AK43" s="205"/>
      <c r="AL43" s="56"/>
      <c r="AM43" s="34">
        <f t="shared" si="96"/>
        <v>0</v>
      </c>
      <c r="AN43" s="35">
        <f t="shared" si="3"/>
        <v>0</v>
      </c>
      <c r="AO43" s="36" t="str">
        <f t="shared" si="97"/>
        <v>NO OFERTADO</v>
      </c>
      <c r="AP43" s="36" t="s">
        <v>30</v>
      </c>
      <c r="AQ43" s="36" t="str">
        <f t="shared" si="98"/>
        <v>NO</v>
      </c>
      <c r="AR43" s="34">
        <v>0</v>
      </c>
      <c r="AS43" s="56"/>
      <c r="AT43" s="34">
        <f t="shared" si="4"/>
        <v>0</v>
      </c>
      <c r="AU43" s="208">
        <f t="shared" si="5"/>
        <v>0</v>
      </c>
      <c r="AV43" s="36" t="str">
        <f t="shared" si="99"/>
        <v>NO OFERTADO</v>
      </c>
      <c r="AW43" s="36" t="s">
        <v>30</v>
      </c>
      <c r="AX43" s="36" t="str">
        <f t="shared" si="100"/>
        <v>NO</v>
      </c>
      <c r="AY43" s="34">
        <v>18500</v>
      </c>
      <c r="AZ43" s="34">
        <v>0</v>
      </c>
      <c r="BA43" s="34">
        <f t="shared" si="6"/>
        <v>18500</v>
      </c>
      <c r="BB43" s="35">
        <f t="shared" si="101"/>
        <v>18500</v>
      </c>
      <c r="BC43" s="36" t="str">
        <f t="shared" si="102"/>
        <v>CUMPLE</v>
      </c>
      <c r="BD43" s="36" t="s">
        <v>10</v>
      </c>
      <c r="BE43" s="36" t="str">
        <f t="shared" si="103"/>
        <v>SI</v>
      </c>
      <c r="BF43" s="53"/>
      <c r="BG43" s="54" t="str">
        <f t="shared" si="7"/>
        <v/>
      </c>
      <c r="BH43" s="54" t="str">
        <f t="shared" si="8"/>
        <v/>
      </c>
      <c r="BI43" s="54" t="str">
        <f t="shared" si="9"/>
        <v/>
      </c>
      <c r="BJ43" s="69" t="str">
        <f t="shared" si="10"/>
        <v/>
      </c>
      <c r="BK43" s="69" t="str">
        <f t="shared" si="11"/>
        <v/>
      </c>
      <c r="BL43" s="69" t="str">
        <f t="shared" si="12"/>
        <v/>
      </c>
      <c r="BM43" s="69">
        <f t="shared" si="13"/>
        <v>18500</v>
      </c>
      <c r="BN43" s="212">
        <f t="shared" si="104"/>
        <v>18500</v>
      </c>
      <c r="BO43" s="212" t="e">
        <f t="shared" si="14"/>
        <v>#VALUE!</v>
      </c>
      <c r="BP43" s="212" t="e">
        <f t="shared" si="15"/>
        <v>#VALUE!</v>
      </c>
      <c r="BQ43" s="212" t="e">
        <f t="shared" si="16"/>
        <v>#VALUE!</v>
      </c>
      <c r="BR43" s="212" t="e">
        <f t="shared" si="17"/>
        <v>#VALUE!</v>
      </c>
      <c r="BS43" s="212" t="e">
        <f t="shared" si="18"/>
        <v>#VALUE!</v>
      </c>
      <c r="BT43" s="212" t="e">
        <f t="shared" si="19"/>
        <v>#VALUE!</v>
      </c>
      <c r="BU43" s="212">
        <f t="shared" si="20"/>
        <v>500</v>
      </c>
      <c r="BV43" s="53"/>
      <c r="BW43" s="125"/>
    </row>
    <row r="44" spans="1:75" s="55" customFormat="1" ht="71.25">
      <c r="A44" s="177">
        <v>34</v>
      </c>
      <c r="B44" s="192" t="s">
        <v>128</v>
      </c>
      <c r="C44" s="192" t="s">
        <v>129</v>
      </c>
      <c r="D44" s="192" t="s">
        <v>121</v>
      </c>
      <c r="E44" s="194">
        <v>2</v>
      </c>
      <c r="F44" s="193">
        <v>1</v>
      </c>
      <c r="G44" s="194" t="s">
        <v>121</v>
      </c>
      <c r="H44" s="32">
        <v>18500</v>
      </c>
      <c r="I44" s="37">
        <v>16900</v>
      </c>
      <c r="J44" s="37">
        <v>0</v>
      </c>
      <c r="K44" s="37">
        <f t="shared" si="82"/>
        <v>16900</v>
      </c>
      <c r="L44" s="48">
        <f t="shared" ref="L44:L49" si="108">K44*$F44</f>
        <v>16900</v>
      </c>
      <c r="M44" s="36" t="str">
        <f t="shared" ref="M44:M49" si="109">+IF(K44=0,"NO OFERTADO",IF(K44&gt;$H44,"NO CUMPLE",IF(((K44-$H44)/$H44)&lt;=-20%,"ARTIFICIALIDAD",IF(AND($H44=$H44,((K44-$H44)/$H44)&gt;-20%),"CUMPLE"))))</f>
        <v>CUMPLE</v>
      </c>
      <c r="N44" s="36" t="s">
        <v>30</v>
      </c>
      <c r="O44" s="36" t="str">
        <f t="shared" si="85"/>
        <v>NO</v>
      </c>
      <c r="P44" s="45">
        <v>0</v>
      </c>
      <c r="Q44" s="45">
        <v>0</v>
      </c>
      <c r="R44" s="45">
        <f t="shared" si="1"/>
        <v>0</v>
      </c>
      <c r="S44" s="35">
        <f t="shared" si="105"/>
        <v>0</v>
      </c>
      <c r="T44" s="36" t="str">
        <f t="shared" si="106"/>
        <v>NO OFERTADO</v>
      </c>
      <c r="U44" s="210" t="s">
        <v>30</v>
      </c>
      <c r="V44" s="36" t="str">
        <f t="shared" si="107"/>
        <v>NO</v>
      </c>
      <c r="W44" s="37">
        <v>0</v>
      </c>
      <c r="X44" s="37">
        <v>0</v>
      </c>
      <c r="Y44" s="37">
        <f t="shared" si="89"/>
        <v>0</v>
      </c>
      <c r="Z44" s="35">
        <f t="shared" si="90"/>
        <v>0</v>
      </c>
      <c r="AA44" s="36" t="str">
        <f t="shared" si="91"/>
        <v>NO OFERTADO</v>
      </c>
      <c r="AB44" s="36" t="s">
        <v>30</v>
      </c>
      <c r="AC44" s="36" t="str">
        <f t="shared" si="92"/>
        <v>NO</v>
      </c>
      <c r="AD44" s="32">
        <v>0</v>
      </c>
      <c r="AE44" s="32"/>
      <c r="AF44" s="47">
        <f t="shared" si="93"/>
        <v>0</v>
      </c>
      <c r="AG44" s="35">
        <f t="shared" si="2"/>
        <v>0</v>
      </c>
      <c r="AH44" s="36" t="str">
        <f t="shared" si="94"/>
        <v>NO OFERTADO</v>
      </c>
      <c r="AI44" s="36" t="s">
        <v>30</v>
      </c>
      <c r="AJ44" s="36" t="str">
        <f t="shared" si="95"/>
        <v>NO</v>
      </c>
      <c r="AK44" s="205"/>
      <c r="AL44" s="56"/>
      <c r="AM44" s="34">
        <f t="shared" si="96"/>
        <v>0</v>
      </c>
      <c r="AN44" s="35">
        <f t="shared" si="3"/>
        <v>0</v>
      </c>
      <c r="AO44" s="36" t="str">
        <f t="shared" si="97"/>
        <v>NO OFERTADO</v>
      </c>
      <c r="AP44" s="36" t="s">
        <v>30</v>
      </c>
      <c r="AQ44" s="36" t="str">
        <f t="shared" si="98"/>
        <v>NO</v>
      </c>
      <c r="AR44" s="34">
        <v>0</v>
      </c>
      <c r="AS44" s="56"/>
      <c r="AT44" s="34">
        <f t="shared" si="4"/>
        <v>0</v>
      </c>
      <c r="AU44" s="208">
        <f t="shared" si="5"/>
        <v>0</v>
      </c>
      <c r="AV44" s="36" t="str">
        <f t="shared" si="99"/>
        <v>NO OFERTADO</v>
      </c>
      <c r="AW44" s="36" t="s">
        <v>30</v>
      </c>
      <c r="AX44" s="36" t="str">
        <f t="shared" si="100"/>
        <v>NO</v>
      </c>
      <c r="AY44" s="34">
        <v>18500</v>
      </c>
      <c r="AZ44" s="34">
        <v>0</v>
      </c>
      <c r="BA44" s="34">
        <f t="shared" si="6"/>
        <v>18500</v>
      </c>
      <c r="BB44" s="35">
        <f t="shared" si="101"/>
        <v>18500</v>
      </c>
      <c r="BC44" s="36" t="str">
        <f t="shared" si="102"/>
        <v>CUMPLE</v>
      </c>
      <c r="BD44" s="36" t="s">
        <v>10</v>
      </c>
      <c r="BE44" s="36" t="str">
        <f t="shared" si="103"/>
        <v>SI</v>
      </c>
      <c r="BF44" s="53"/>
      <c r="BG44" s="54" t="str">
        <f t="shared" si="7"/>
        <v/>
      </c>
      <c r="BH44" s="54" t="str">
        <f t="shared" si="8"/>
        <v/>
      </c>
      <c r="BI44" s="54" t="str">
        <f t="shared" si="9"/>
        <v/>
      </c>
      <c r="BJ44" s="69" t="str">
        <f t="shared" si="10"/>
        <v/>
      </c>
      <c r="BK44" s="69" t="str">
        <f t="shared" si="11"/>
        <v/>
      </c>
      <c r="BL44" s="69" t="str">
        <f t="shared" si="12"/>
        <v/>
      </c>
      <c r="BM44" s="69">
        <f t="shared" si="13"/>
        <v>18500</v>
      </c>
      <c r="BN44" s="212">
        <f t="shared" si="104"/>
        <v>18500</v>
      </c>
      <c r="BO44" s="212" t="e">
        <f t="shared" si="14"/>
        <v>#VALUE!</v>
      </c>
      <c r="BP44" s="212" t="e">
        <f t="shared" si="15"/>
        <v>#VALUE!</v>
      </c>
      <c r="BQ44" s="212" t="e">
        <f t="shared" si="16"/>
        <v>#VALUE!</v>
      </c>
      <c r="BR44" s="212" t="e">
        <f t="shared" si="17"/>
        <v>#VALUE!</v>
      </c>
      <c r="BS44" s="212" t="e">
        <f t="shared" si="18"/>
        <v>#VALUE!</v>
      </c>
      <c r="BT44" s="212" t="e">
        <f t="shared" si="19"/>
        <v>#VALUE!</v>
      </c>
      <c r="BU44" s="212">
        <f t="shared" si="20"/>
        <v>500</v>
      </c>
      <c r="BV44" s="53"/>
      <c r="BW44" s="125"/>
    </row>
    <row r="45" spans="1:75" s="55" customFormat="1" ht="71.25">
      <c r="A45" s="177">
        <v>35</v>
      </c>
      <c r="B45" s="192" t="s">
        <v>130</v>
      </c>
      <c r="C45" s="192" t="s">
        <v>131</v>
      </c>
      <c r="D45" s="192" t="s">
        <v>121</v>
      </c>
      <c r="E45" s="194">
        <v>2</v>
      </c>
      <c r="F45" s="193">
        <v>1</v>
      </c>
      <c r="G45" s="194" t="s">
        <v>121</v>
      </c>
      <c r="H45" s="32">
        <v>18500</v>
      </c>
      <c r="I45" s="37">
        <v>16900</v>
      </c>
      <c r="J45" s="37">
        <v>0</v>
      </c>
      <c r="K45" s="37">
        <f t="shared" si="82"/>
        <v>16900</v>
      </c>
      <c r="L45" s="48">
        <f t="shared" si="108"/>
        <v>16900</v>
      </c>
      <c r="M45" s="36" t="str">
        <f t="shared" si="109"/>
        <v>CUMPLE</v>
      </c>
      <c r="N45" s="36" t="s">
        <v>30</v>
      </c>
      <c r="O45" s="36" t="str">
        <f t="shared" si="85"/>
        <v>NO</v>
      </c>
      <c r="P45" s="45"/>
      <c r="Q45" s="45">
        <f t="shared" si="25"/>
        <v>0</v>
      </c>
      <c r="R45" s="45">
        <f t="shared" si="1"/>
        <v>0</v>
      </c>
      <c r="S45" s="35">
        <f t="shared" si="105"/>
        <v>0</v>
      </c>
      <c r="T45" s="36" t="str">
        <f t="shared" si="106"/>
        <v>NO OFERTADO</v>
      </c>
      <c r="U45" s="210" t="s">
        <v>30</v>
      </c>
      <c r="V45" s="36" t="str">
        <f t="shared" si="107"/>
        <v>NO</v>
      </c>
      <c r="W45" s="37">
        <v>0</v>
      </c>
      <c r="X45" s="37">
        <v>0</v>
      </c>
      <c r="Y45" s="37">
        <f t="shared" si="89"/>
        <v>0</v>
      </c>
      <c r="Z45" s="35">
        <f t="shared" si="90"/>
        <v>0</v>
      </c>
      <c r="AA45" s="36" t="str">
        <f t="shared" si="91"/>
        <v>NO OFERTADO</v>
      </c>
      <c r="AB45" s="36" t="s">
        <v>30</v>
      </c>
      <c r="AC45" s="36" t="str">
        <f t="shared" si="92"/>
        <v>NO</v>
      </c>
      <c r="AD45" s="32">
        <v>0</v>
      </c>
      <c r="AE45" s="32"/>
      <c r="AF45" s="47">
        <f t="shared" si="93"/>
        <v>0</v>
      </c>
      <c r="AG45" s="35">
        <f t="shared" si="2"/>
        <v>0</v>
      </c>
      <c r="AH45" s="36" t="str">
        <f t="shared" si="94"/>
        <v>NO OFERTADO</v>
      </c>
      <c r="AI45" s="36" t="s">
        <v>30</v>
      </c>
      <c r="AJ45" s="36" t="str">
        <f t="shared" si="95"/>
        <v>NO</v>
      </c>
      <c r="AK45" s="205"/>
      <c r="AL45" s="56"/>
      <c r="AM45" s="34">
        <f t="shared" si="96"/>
        <v>0</v>
      </c>
      <c r="AN45" s="35">
        <f t="shared" si="3"/>
        <v>0</v>
      </c>
      <c r="AO45" s="36" t="str">
        <f t="shared" si="97"/>
        <v>NO OFERTADO</v>
      </c>
      <c r="AP45" s="36" t="s">
        <v>30</v>
      </c>
      <c r="AQ45" s="36" t="str">
        <f t="shared" si="98"/>
        <v>NO</v>
      </c>
      <c r="AR45" s="34">
        <v>0</v>
      </c>
      <c r="AS45" s="56"/>
      <c r="AT45" s="34">
        <f t="shared" si="4"/>
        <v>0</v>
      </c>
      <c r="AU45" s="208">
        <f t="shared" si="5"/>
        <v>0</v>
      </c>
      <c r="AV45" s="36" t="str">
        <f t="shared" si="99"/>
        <v>NO OFERTADO</v>
      </c>
      <c r="AW45" s="36" t="s">
        <v>30</v>
      </c>
      <c r="AX45" s="36" t="str">
        <f t="shared" si="100"/>
        <v>NO</v>
      </c>
      <c r="AY45" s="34">
        <v>18500</v>
      </c>
      <c r="AZ45" s="34">
        <v>0</v>
      </c>
      <c r="BA45" s="34">
        <f t="shared" si="6"/>
        <v>18500</v>
      </c>
      <c r="BB45" s="35">
        <f t="shared" si="101"/>
        <v>18500</v>
      </c>
      <c r="BC45" s="36" t="str">
        <f t="shared" si="102"/>
        <v>CUMPLE</v>
      </c>
      <c r="BD45" s="36" t="s">
        <v>10</v>
      </c>
      <c r="BE45" s="36" t="str">
        <f t="shared" si="103"/>
        <v>SI</v>
      </c>
      <c r="BF45" s="53"/>
      <c r="BG45" s="54" t="str">
        <f t="shared" si="7"/>
        <v/>
      </c>
      <c r="BH45" s="54" t="str">
        <f t="shared" si="8"/>
        <v/>
      </c>
      <c r="BI45" s="54" t="str">
        <f t="shared" si="9"/>
        <v/>
      </c>
      <c r="BJ45" s="69" t="str">
        <f t="shared" si="10"/>
        <v/>
      </c>
      <c r="BK45" s="69" t="str">
        <f t="shared" si="11"/>
        <v/>
      </c>
      <c r="BL45" s="69" t="str">
        <f t="shared" si="12"/>
        <v/>
      </c>
      <c r="BM45" s="69">
        <f t="shared" si="13"/>
        <v>18500</v>
      </c>
      <c r="BN45" s="212">
        <f t="shared" si="104"/>
        <v>18500</v>
      </c>
      <c r="BO45" s="212" t="e">
        <f t="shared" si="14"/>
        <v>#VALUE!</v>
      </c>
      <c r="BP45" s="212" t="e">
        <f t="shared" si="15"/>
        <v>#VALUE!</v>
      </c>
      <c r="BQ45" s="212" t="e">
        <f t="shared" si="16"/>
        <v>#VALUE!</v>
      </c>
      <c r="BR45" s="212" t="e">
        <f t="shared" si="17"/>
        <v>#VALUE!</v>
      </c>
      <c r="BS45" s="212" t="e">
        <f t="shared" si="18"/>
        <v>#VALUE!</v>
      </c>
      <c r="BT45" s="212" t="e">
        <f t="shared" si="19"/>
        <v>#VALUE!</v>
      </c>
      <c r="BU45" s="212">
        <f t="shared" si="20"/>
        <v>500</v>
      </c>
      <c r="BV45" s="53"/>
      <c r="BW45" s="125"/>
    </row>
    <row r="46" spans="1:75" s="55" customFormat="1" ht="71.25">
      <c r="A46" s="177">
        <v>36</v>
      </c>
      <c r="B46" s="192" t="s">
        <v>132</v>
      </c>
      <c r="C46" s="192" t="s">
        <v>133</v>
      </c>
      <c r="D46" s="192" t="s">
        <v>121</v>
      </c>
      <c r="E46" s="194">
        <v>4</v>
      </c>
      <c r="F46" s="193">
        <v>1</v>
      </c>
      <c r="G46" s="194" t="s">
        <v>121</v>
      </c>
      <c r="H46" s="32">
        <v>18500</v>
      </c>
      <c r="I46" s="37">
        <v>16900</v>
      </c>
      <c r="J46" s="37">
        <v>0</v>
      </c>
      <c r="K46" s="37">
        <f t="shared" si="82"/>
        <v>16900</v>
      </c>
      <c r="L46" s="48">
        <f t="shared" si="108"/>
        <v>16900</v>
      </c>
      <c r="M46" s="36" t="str">
        <f t="shared" si="109"/>
        <v>CUMPLE</v>
      </c>
      <c r="N46" s="36" t="s">
        <v>30</v>
      </c>
      <c r="O46" s="36" t="str">
        <f t="shared" si="85"/>
        <v>NO</v>
      </c>
      <c r="P46" s="45"/>
      <c r="Q46" s="45">
        <f t="shared" si="25"/>
        <v>0</v>
      </c>
      <c r="R46" s="45">
        <f t="shared" si="1"/>
        <v>0</v>
      </c>
      <c r="S46" s="35">
        <f t="shared" si="105"/>
        <v>0</v>
      </c>
      <c r="T46" s="36" t="str">
        <f t="shared" si="106"/>
        <v>NO OFERTADO</v>
      </c>
      <c r="U46" s="210" t="s">
        <v>30</v>
      </c>
      <c r="V46" s="36" t="str">
        <f t="shared" si="107"/>
        <v>NO</v>
      </c>
      <c r="W46" s="37">
        <v>0</v>
      </c>
      <c r="X46" s="37">
        <v>0</v>
      </c>
      <c r="Y46" s="37">
        <f t="shared" si="89"/>
        <v>0</v>
      </c>
      <c r="Z46" s="35">
        <f t="shared" si="90"/>
        <v>0</v>
      </c>
      <c r="AA46" s="36" t="str">
        <f t="shared" si="91"/>
        <v>NO OFERTADO</v>
      </c>
      <c r="AB46" s="36" t="s">
        <v>30</v>
      </c>
      <c r="AC46" s="36" t="str">
        <f t="shared" si="92"/>
        <v>NO</v>
      </c>
      <c r="AD46" s="32">
        <v>0</v>
      </c>
      <c r="AE46" s="32"/>
      <c r="AF46" s="47">
        <f t="shared" si="93"/>
        <v>0</v>
      </c>
      <c r="AG46" s="35">
        <f t="shared" si="2"/>
        <v>0</v>
      </c>
      <c r="AH46" s="36" t="str">
        <f t="shared" si="94"/>
        <v>NO OFERTADO</v>
      </c>
      <c r="AI46" s="36" t="s">
        <v>30</v>
      </c>
      <c r="AJ46" s="36" t="str">
        <f t="shared" si="95"/>
        <v>NO</v>
      </c>
      <c r="AK46" s="205"/>
      <c r="AL46" s="56"/>
      <c r="AM46" s="34">
        <f t="shared" si="96"/>
        <v>0</v>
      </c>
      <c r="AN46" s="35">
        <f t="shared" si="3"/>
        <v>0</v>
      </c>
      <c r="AO46" s="36" t="str">
        <f t="shared" si="97"/>
        <v>NO OFERTADO</v>
      </c>
      <c r="AP46" s="36" t="s">
        <v>30</v>
      </c>
      <c r="AQ46" s="36" t="str">
        <f t="shared" si="98"/>
        <v>NO</v>
      </c>
      <c r="AR46" s="34">
        <v>0</v>
      </c>
      <c r="AS46" s="56"/>
      <c r="AT46" s="34">
        <f t="shared" si="4"/>
        <v>0</v>
      </c>
      <c r="AU46" s="208">
        <f t="shared" si="5"/>
        <v>0</v>
      </c>
      <c r="AV46" s="36" t="str">
        <f t="shared" si="99"/>
        <v>NO OFERTADO</v>
      </c>
      <c r="AW46" s="36" t="s">
        <v>30</v>
      </c>
      <c r="AX46" s="36" t="str">
        <f t="shared" si="100"/>
        <v>NO</v>
      </c>
      <c r="AY46" s="34">
        <v>18500</v>
      </c>
      <c r="AZ46" s="34">
        <v>0</v>
      </c>
      <c r="BA46" s="34">
        <f t="shared" si="6"/>
        <v>18500</v>
      </c>
      <c r="BB46" s="35">
        <f t="shared" si="101"/>
        <v>18500</v>
      </c>
      <c r="BC46" s="36" t="str">
        <f t="shared" si="102"/>
        <v>CUMPLE</v>
      </c>
      <c r="BD46" s="36" t="s">
        <v>10</v>
      </c>
      <c r="BE46" s="36" t="str">
        <f t="shared" si="103"/>
        <v>SI</v>
      </c>
      <c r="BF46" s="53"/>
      <c r="BG46" s="54" t="str">
        <f t="shared" si="7"/>
        <v/>
      </c>
      <c r="BH46" s="54" t="str">
        <f t="shared" si="8"/>
        <v/>
      </c>
      <c r="BI46" s="54" t="str">
        <f t="shared" si="9"/>
        <v/>
      </c>
      <c r="BJ46" s="69" t="str">
        <f t="shared" si="10"/>
        <v/>
      </c>
      <c r="BK46" s="69" t="str">
        <f t="shared" si="11"/>
        <v/>
      </c>
      <c r="BL46" s="69" t="str">
        <f t="shared" si="12"/>
        <v/>
      </c>
      <c r="BM46" s="69">
        <f t="shared" si="13"/>
        <v>18500</v>
      </c>
      <c r="BN46" s="212">
        <f t="shared" si="104"/>
        <v>18500</v>
      </c>
      <c r="BO46" s="212" t="e">
        <f t="shared" si="14"/>
        <v>#VALUE!</v>
      </c>
      <c r="BP46" s="212" t="e">
        <f t="shared" si="15"/>
        <v>#VALUE!</v>
      </c>
      <c r="BQ46" s="212" t="e">
        <f t="shared" si="16"/>
        <v>#VALUE!</v>
      </c>
      <c r="BR46" s="212" t="e">
        <f t="shared" si="17"/>
        <v>#VALUE!</v>
      </c>
      <c r="BS46" s="212" t="e">
        <f t="shared" si="18"/>
        <v>#VALUE!</v>
      </c>
      <c r="BT46" s="212" t="e">
        <f t="shared" si="19"/>
        <v>#VALUE!</v>
      </c>
      <c r="BU46" s="212">
        <f t="shared" si="20"/>
        <v>500</v>
      </c>
      <c r="BV46" s="53"/>
      <c r="BW46" s="125"/>
    </row>
    <row r="47" spans="1:75" s="55" customFormat="1" ht="71.25">
      <c r="A47" s="177">
        <v>37</v>
      </c>
      <c r="B47" s="192" t="s">
        <v>134</v>
      </c>
      <c r="C47" s="192" t="s">
        <v>135</v>
      </c>
      <c r="D47" s="192" t="s">
        <v>121</v>
      </c>
      <c r="E47" s="194">
        <v>1.8</v>
      </c>
      <c r="F47" s="193">
        <v>1</v>
      </c>
      <c r="G47" s="194" t="s">
        <v>121</v>
      </c>
      <c r="H47" s="32">
        <v>18500</v>
      </c>
      <c r="I47" s="37">
        <v>16900</v>
      </c>
      <c r="J47" s="37">
        <v>0</v>
      </c>
      <c r="K47" s="37">
        <f t="shared" si="82"/>
        <v>16900</v>
      </c>
      <c r="L47" s="48">
        <f t="shared" si="108"/>
        <v>16900</v>
      </c>
      <c r="M47" s="36" t="str">
        <f t="shared" si="109"/>
        <v>CUMPLE</v>
      </c>
      <c r="N47" s="36" t="s">
        <v>30</v>
      </c>
      <c r="O47" s="36" t="str">
        <f t="shared" si="85"/>
        <v>NO</v>
      </c>
      <c r="P47" s="45"/>
      <c r="Q47" s="45">
        <f t="shared" si="25"/>
        <v>0</v>
      </c>
      <c r="R47" s="45">
        <f t="shared" si="1"/>
        <v>0</v>
      </c>
      <c r="S47" s="35">
        <f t="shared" si="105"/>
        <v>0</v>
      </c>
      <c r="T47" s="36" t="str">
        <f t="shared" si="106"/>
        <v>NO OFERTADO</v>
      </c>
      <c r="U47" s="210" t="s">
        <v>30</v>
      </c>
      <c r="V47" s="36" t="str">
        <f t="shared" si="107"/>
        <v>NO</v>
      </c>
      <c r="W47" s="37">
        <v>0</v>
      </c>
      <c r="X47" s="37">
        <v>0</v>
      </c>
      <c r="Y47" s="37">
        <f t="shared" si="89"/>
        <v>0</v>
      </c>
      <c r="Z47" s="35">
        <f t="shared" si="90"/>
        <v>0</v>
      </c>
      <c r="AA47" s="36" t="str">
        <f t="shared" si="91"/>
        <v>NO OFERTADO</v>
      </c>
      <c r="AB47" s="36" t="s">
        <v>30</v>
      </c>
      <c r="AC47" s="36" t="str">
        <f t="shared" si="92"/>
        <v>NO</v>
      </c>
      <c r="AD47" s="32">
        <v>0</v>
      </c>
      <c r="AE47" s="32"/>
      <c r="AF47" s="47">
        <f t="shared" si="93"/>
        <v>0</v>
      </c>
      <c r="AG47" s="35">
        <f t="shared" si="2"/>
        <v>0</v>
      </c>
      <c r="AH47" s="36" t="str">
        <f t="shared" si="94"/>
        <v>NO OFERTADO</v>
      </c>
      <c r="AI47" s="36" t="s">
        <v>30</v>
      </c>
      <c r="AJ47" s="36" t="str">
        <f t="shared" si="95"/>
        <v>NO</v>
      </c>
      <c r="AK47" s="205"/>
      <c r="AL47" s="56"/>
      <c r="AM47" s="34">
        <f t="shared" si="96"/>
        <v>0</v>
      </c>
      <c r="AN47" s="35">
        <f t="shared" si="3"/>
        <v>0</v>
      </c>
      <c r="AO47" s="36" t="str">
        <f t="shared" si="97"/>
        <v>NO OFERTADO</v>
      </c>
      <c r="AP47" s="36" t="s">
        <v>30</v>
      </c>
      <c r="AQ47" s="36" t="str">
        <f t="shared" si="98"/>
        <v>NO</v>
      </c>
      <c r="AR47" s="34">
        <v>0</v>
      </c>
      <c r="AS47" s="56"/>
      <c r="AT47" s="34">
        <f t="shared" si="4"/>
        <v>0</v>
      </c>
      <c r="AU47" s="208">
        <f t="shared" si="5"/>
        <v>0</v>
      </c>
      <c r="AV47" s="36" t="str">
        <f t="shared" si="99"/>
        <v>NO OFERTADO</v>
      </c>
      <c r="AW47" s="36" t="s">
        <v>30</v>
      </c>
      <c r="AX47" s="36" t="str">
        <f t="shared" si="100"/>
        <v>NO</v>
      </c>
      <c r="AY47" s="34">
        <v>18500</v>
      </c>
      <c r="AZ47" s="34">
        <v>0</v>
      </c>
      <c r="BA47" s="34">
        <f t="shared" si="6"/>
        <v>18500</v>
      </c>
      <c r="BB47" s="35">
        <f t="shared" si="101"/>
        <v>18500</v>
      </c>
      <c r="BC47" s="36" t="str">
        <f t="shared" si="102"/>
        <v>CUMPLE</v>
      </c>
      <c r="BD47" s="36" t="s">
        <v>10</v>
      </c>
      <c r="BE47" s="36" t="str">
        <f t="shared" si="103"/>
        <v>SI</v>
      </c>
      <c r="BF47" s="53"/>
      <c r="BG47" s="54" t="str">
        <f t="shared" si="7"/>
        <v/>
      </c>
      <c r="BH47" s="54" t="str">
        <f t="shared" si="8"/>
        <v/>
      </c>
      <c r="BI47" s="54" t="str">
        <f t="shared" si="9"/>
        <v/>
      </c>
      <c r="BJ47" s="69" t="str">
        <f t="shared" si="10"/>
        <v/>
      </c>
      <c r="BK47" s="69" t="str">
        <f t="shared" si="11"/>
        <v/>
      </c>
      <c r="BL47" s="69" t="str">
        <f t="shared" si="12"/>
        <v/>
      </c>
      <c r="BM47" s="69">
        <f t="shared" si="13"/>
        <v>18500</v>
      </c>
      <c r="BN47" s="212">
        <f t="shared" si="104"/>
        <v>18500</v>
      </c>
      <c r="BO47" s="212" t="e">
        <f t="shared" si="14"/>
        <v>#VALUE!</v>
      </c>
      <c r="BP47" s="212" t="e">
        <f t="shared" si="15"/>
        <v>#VALUE!</v>
      </c>
      <c r="BQ47" s="212" t="e">
        <f t="shared" si="16"/>
        <v>#VALUE!</v>
      </c>
      <c r="BR47" s="212" t="e">
        <f t="shared" si="17"/>
        <v>#VALUE!</v>
      </c>
      <c r="BS47" s="212" t="e">
        <f t="shared" si="18"/>
        <v>#VALUE!</v>
      </c>
      <c r="BT47" s="212" t="e">
        <f t="shared" si="19"/>
        <v>#VALUE!</v>
      </c>
      <c r="BU47" s="212">
        <f t="shared" si="20"/>
        <v>500</v>
      </c>
      <c r="BV47" s="53"/>
      <c r="BW47" s="125"/>
    </row>
    <row r="48" spans="1:75" s="55" customFormat="1" ht="71.25">
      <c r="A48" s="177">
        <v>38</v>
      </c>
      <c r="B48" s="192" t="s">
        <v>136</v>
      </c>
      <c r="C48" s="192" t="s">
        <v>137</v>
      </c>
      <c r="D48" s="192" t="s">
        <v>121</v>
      </c>
      <c r="E48" s="194">
        <v>2.2000000000000002</v>
      </c>
      <c r="F48" s="193">
        <v>1</v>
      </c>
      <c r="G48" s="194" t="s">
        <v>121</v>
      </c>
      <c r="H48" s="32">
        <v>18500</v>
      </c>
      <c r="I48" s="37">
        <v>16900</v>
      </c>
      <c r="J48" s="37">
        <v>0</v>
      </c>
      <c r="K48" s="37">
        <f t="shared" si="82"/>
        <v>16900</v>
      </c>
      <c r="L48" s="48">
        <f t="shared" si="108"/>
        <v>16900</v>
      </c>
      <c r="M48" s="36" t="str">
        <f t="shared" si="109"/>
        <v>CUMPLE</v>
      </c>
      <c r="N48" s="36" t="s">
        <v>30</v>
      </c>
      <c r="O48" s="36" t="str">
        <f t="shared" si="85"/>
        <v>NO</v>
      </c>
      <c r="P48" s="45"/>
      <c r="Q48" s="45">
        <f t="shared" si="25"/>
        <v>0</v>
      </c>
      <c r="R48" s="45">
        <f t="shared" si="1"/>
        <v>0</v>
      </c>
      <c r="S48" s="35">
        <f t="shared" si="105"/>
        <v>0</v>
      </c>
      <c r="T48" s="36" t="str">
        <f t="shared" si="106"/>
        <v>NO OFERTADO</v>
      </c>
      <c r="U48" s="210" t="s">
        <v>30</v>
      </c>
      <c r="V48" s="36" t="str">
        <f t="shared" si="107"/>
        <v>NO</v>
      </c>
      <c r="W48" s="37">
        <v>0</v>
      </c>
      <c r="X48" s="37">
        <v>0</v>
      </c>
      <c r="Y48" s="37">
        <f t="shared" si="89"/>
        <v>0</v>
      </c>
      <c r="Z48" s="35">
        <f t="shared" si="90"/>
        <v>0</v>
      </c>
      <c r="AA48" s="36" t="str">
        <f t="shared" si="91"/>
        <v>NO OFERTADO</v>
      </c>
      <c r="AB48" s="36" t="s">
        <v>30</v>
      </c>
      <c r="AC48" s="36" t="str">
        <f t="shared" si="92"/>
        <v>NO</v>
      </c>
      <c r="AD48" s="32">
        <v>0</v>
      </c>
      <c r="AE48" s="32"/>
      <c r="AF48" s="47">
        <f t="shared" si="93"/>
        <v>0</v>
      </c>
      <c r="AG48" s="35">
        <f t="shared" si="2"/>
        <v>0</v>
      </c>
      <c r="AH48" s="36" t="str">
        <f t="shared" si="94"/>
        <v>NO OFERTADO</v>
      </c>
      <c r="AI48" s="36" t="s">
        <v>30</v>
      </c>
      <c r="AJ48" s="36" t="str">
        <f t="shared" si="95"/>
        <v>NO</v>
      </c>
      <c r="AK48" s="205"/>
      <c r="AL48" s="56"/>
      <c r="AM48" s="34">
        <f t="shared" si="96"/>
        <v>0</v>
      </c>
      <c r="AN48" s="35">
        <f t="shared" si="3"/>
        <v>0</v>
      </c>
      <c r="AO48" s="36" t="str">
        <f t="shared" si="97"/>
        <v>NO OFERTADO</v>
      </c>
      <c r="AP48" s="36" t="s">
        <v>30</v>
      </c>
      <c r="AQ48" s="36" t="str">
        <f t="shared" si="98"/>
        <v>NO</v>
      </c>
      <c r="AR48" s="34">
        <v>0</v>
      </c>
      <c r="AS48" s="56"/>
      <c r="AT48" s="34">
        <f t="shared" si="4"/>
        <v>0</v>
      </c>
      <c r="AU48" s="208">
        <f t="shared" si="5"/>
        <v>0</v>
      </c>
      <c r="AV48" s="36" t="str">
        <f t="shared" si="99"/>
        <v>NO OFERTADO</v>
      </c>
      <c r="AW48" s="36" t="s">
        <v>30</v>
      </c>
      <c r="AX48" s="36" t="str">
        <f t="shared" si="100"/>
        <v>NO</v>
      </c>
      <c r="AY48" s="34">
        <v>18500</v>
      </c>
      <c r="AZ48" s="34">
        <v>0</v>
      </c>
      <c r="BA48" s="34">
        <f t="shared" si="6"/>
        <v>18500</v>
      </c>
      <c r="BB48" s="35">
        <f t="shared" si="101"/>
        <v>18500</v>
      </c>
      <c r="BC48" s="36" t="str">
        <f t="shared" si="102"/>
        <v>CUMPLE</v>
      </c>
      <c r="BD48" s="36" t="s">
        <v>10</v>
      </c>
      <c r="BE48" s="36" t="str">
        <f t="shared" si="103"/>
        <v>SI</v>
      </c>
      <c r="BF48" s="53"/>
      <c r="BG48" s="54" t="str">
        <f t="shared" si="7"/>
        <v/>
      </c>
      <c r="BH48" s="54" t="str">
        <f t="shared" si="8"/>
        <v/>
      </c>
      <c r="BI48" s="54" t="str">
        <f t="shared" si="9"/>
        <v/>
      </c>
      <c r="BJ48" s="69" t="str">
        <f t="shared" si="10"/>
        <v/>
      </c>
      <c r="BK48" s="69" t="str">
        <f t="shared" si="11"/>
        <v/>
      </c>
      <c r="BL48" s="69" t="str">
        <f t="shared" si="12"/>
        <v/>
      </c>
      <c r="BM48" s="69">
        <f t="shared" si="13"/>
        <v>18500</v>
      </c>
      <c r="BN48" s="212">
        <f t="shared" si="104"/>
        <v>18500</v>
      </c>
      <c r="BO48" s="212" t="e">
        <f t="shared" si="14"/>
        <v>#VALUE!</v>
      </c>
      <c r="BP48" s="212" t="e">
        <f t="shared" si="15"/>
        <v>#VALUE!</v>
      </c>
      <c r="BQ48" s="212" t="e">
        <f t="shared" si="16"/>
        <v>#VALUE!</v>
      </c>
      <c r="BR48" s="212" t="e">
        <f t="shared" si="17"/>
        <v>#VALUE!</v>
      </c>
      <c r="BS48" s="212" t="e">
        <f t="shared" si="18"/>
        <v>#VALUE!</v>
      </c>
      <c r="BT48" s="212" t="e">
        <f t="shared" si="19"/>
        <v>#VALUE!</v>
      </c>
      <c r="BU48" s="212">
        <f t="shared" si="20"/>
        <v>500</v>
      </c>
      <c r="BV48" s="53"/>
      <c r="BW48" s="125"/>
    </row>
    <row r="49" spans="1:75" s="55" customFormat="1" ht="71.25">
      <c r="A49" s="177">
        <v>39</v>
      </c>
      <c r="B49" s="192" t="s">
        <v>138</v>
      </c>
      <c r="C49" s="192" t="s">
        <v>139</v>
      </c>
      <c r="D49" s="192" t="s">
        <v>121</v>
      </c>
      <c r="E49" s="194">
        <v>1.8</v>
      </c>
      <c r="F49" s="193">
        <v>1</v>
      </c>
      <c r="G49" s="194" t="s">
        <v>121</v>
      </c>
      <c r="H49" s="32">
        <v>18500</v>
      </c>
      <c r="I49" s="37">
        <v>16900</v>
      </c>
      <c r="J49" s="37">
        <v>0</v>
      </c>
      <c r="K49" s="37">
        <f t="shared" si="82"/>
        <v>16900</v>
      </c>
      <c r="L49" s="48">
        <f t="shared" si="108"/>
        <v>16900</v>
      </c>
      <c r="M49" s="36" t="str">
        <f t="shared" si="109"/>
        <v>CUMPLE</v>
      </c>
      <c r="N49" s="36" t="s">
        <v>30</v>
      </c>
      <c r="O49" s="36" t="str">
        <f t="shared" si="85"/>
        <v>NO</v>
      </c>
      <c r="P49" s="45"/>
      <c r="Q49" s="45">
        <f t="shared" si="25"/>
        <v>0</v>
      </c>
      <c r="R49" s="45">
        <f t="shared" si="1"/>
        <v>0</v>
      </c>
      <c r="S49" s="35">
        <f t="shared" si="105"/>
        <v>0</v>
      </c>
      <c r="T49" s="36" t="str">
        <f t="shared" si="106"/>
        <v>NO OFERTADO</v>
      </c>
      <c r="U49" s="210" t="s">
        <v>30</v>
      </c>
      <c r="V49" s="36" t="str">
        <f t="shared" si="107"/>
        <v>NO</v>
      </c>
      <c r="W49" s="37">
        <v>0</v>
      </c>
      <c r="X49" s="37">
        <v>0</v>
      </c>
      <c r="Y49" s="37">
        <f t="shared" si="89"/>
        <v>0</v>
      </c>
      <c r="Z49" s="35">
        <f t="shared" si="90"/>
        <v>0</v>
      </c>
      <c r="AA49" s="36" t="str">
        <f t="shared" si="91"/>
        <v>NO OFERTADO</v>
      </c>
      <c r="AB49" s="36" t="s">
        <v>30</v>
      </c>
      <c r="AC49" s="36" t="str">
        <f t="shared" si="92"/>
        <v>NO</v>
      </c>
      <c r="AD49" s="32">
        <v>0</v>
      </c>
      <c r="AE49" s="32"/>
      <c r="AF49" s="47">
        <f t="shared" si="93"/>
        <v>0</v>
      </c>
      <c r="AG49" s="35">
        <f t="shared" si="2"/>
        <v>0</v>
      </c>
      <c r="AH49" s="36" t="str">
        <f t="shared" si="94"/>
        <v>NO OFERTADO</v>
      </c>
      <c r="AI49" s="36" t="s">
        <v>30</v>
      </c>
      <c r="AJ49" s="36" t="str">
        <f t="shared" si="95"/>
        <v>NO</v>
      </c>
      <c r="AK49" s="205"/>
      <c r="AL49" s="56"/>
      <c r="AM49" s="34">
        <f t="shared" si="96"/>
        <v>0</v>
      </c>
      <c r="AN49" s="35">
        <f t="shared" si="3"/>
        <v>0</v>
      </c>
      <c r="AO49" s="36" t="str">
        <f t="shared" si="97"/>
        <v>NO OFERTADO</v>
      </c>
      <c r="AP49" s="36" t="s">
        <v>30</v>
      </c>
      <c r="AQ49" s="36" t="str">
        <f t="shared" si="98"/>
        <v>NO</v>
      </c>
      <c r="AR49" s="34">
        <v>0</v>
      </c>
      <c r="AS49" s="56"/>
      <c r="AT49" s="34">
        <f t="shared" si="4"/>
        <v>0</v>
      </c>
      <c r="AU49" s="208">
        <f t="shared" si="5"/>
        <v>0</v>
      </c>
      <c r="AV49" s="36" t="str">
        <f t="shared" si="99"/>
        <v>NO OFERTADO</v>
      </c>
      <c r="AW49" s="36" t="s">
        <v>30</v>
      </c>
      <c r="AX49" s="36" t="str">
        <f t="shared" si="100"/>
        <v>NO</v>
      </c>
      <c r="AY49" s="34">
        <v>18500</v>
      </c>
      <c r="AZ49" s="34">
        <v>0</v>
      </c>
      <c r="BA49" s="34">
        <f t="shared" si="6"/>
        <v>18500</v>
      </c>
      <c r="BB49" s="35">
        <f t="shared" si="101"/>
        <v>18500</v>
      </c>
      <c r="BC49" s="36" t="str">
        <f t="shared" si="102"/>
        <v>CUMPLE</v>
      </c>
      <c r="BD49" s="36" t="s">
        <v>10</v>
      </c>
      <c r="BE49" s="36" t="str">
        <f t="shared" si="103"/>
        <v>SI</v>
      </c>
      <c r="BF49" s="53"/>
      <c r="BG49" s="54" t="str">
        <f t="shared" si="7"/>
        <v/>
      </c>
      <c r="BH49" s="54" t="str">
        <f t="shared" si="8"/>
        <v/>
      </c>
      <c r="BI49" s="54" t="str">
        <f t="shared" si="9"/>
        <v/>
      </c>
      <c r="BJ49" s="69" t="str">
        <f t="shared" si="10"/>
        <v/>
      </c>
      <c r="BK49" s="69" t="str">
        <f t="shared" si="11"/>
        <v/>
      </c>
      <c r="BL49" s="69" t="str">
        <f t="shared" si="12"/>
        <v/>
      </c>
      <c r="BM49" s="69">
        <f t="shared" si="13"/>
        <v>18500</v>
      </c>
      <c r="BN49" s="212">
        <f t="shared" si="104"/>
        <v>18500</v>
      </c>
      <c r="BO49" s="212" t="e">
        <f t="shared" si="14"/>
        <v>#VALUE!</v>
      </c>
      <c r="BP49" s="212" t="e">
        <f t="shared" si="15"/>
        <v>#VALUE!</v>
      </c>
      <c r="BQ49" s="212" t="e">
        <f t="shared" si="16"/>
        <v>#VALUE!</v>
      </c>
      <c r="BR49" s="212" t="e">
        <f t="shared" si="17"/>
        <v>#VALUE!</v>
      </c>
      <c r="BS49" s="212" t="e">
        <f t="shared" si="18"/>
        <v>#VALUE!</v>
      </c>
      <c r="BT49" s="212" t="e">
        <f t="shared" si="19"/>
        <v>#VALUE!</v>
      </c>
      <c r="BU49" s="212">
        <f t="shared" si="20"/>
        <v>500</v>
      </c>
      <c r="BV49" s="53"/>
      <c r="BW49" s="125"/>
    </row>
    <row r="50" spans="1:75" s="55" customFormat="1" ht="71.25">
      <c r="A50" s="177">
        <v>40</v>
      </c>
      <c r="B50" s="192" t="s">
        <v>140</v>
      </c>
      <c r="C50" s="192" t="s">
        <v>141</v>
      </c>
      <c r="D50" s="192" t="s">
        <v>121</v>
      </c>
      <c r="E50" s="194">
        <v>1.6</v>
      </c>
      <c r="F50" s="193">
        <v>1</v>
      </c>
      <c r="G50" s="194" t="s">
        <v>121</v>
      </c>
      <c r="H50" s="32">
        <v>18500</v>
      </c>
      <c r="I50" s="37">
        <v>16900</v>
      </c>
      <c r="J50" s="37">
        <v>0</v>
      </c>
      <c r="K50" s="37">
        <f>I50+J50</f>
        <v>16900</v>
      </c>
      <c r="L50" s="48">
        <f>K50*$F50</f>
        <v>16900</v>
      </c>
      <c r="M50" s="36" t="str">
        <f>+IF(K50=0,"NO OFERTADO",IF(K50&gt;$H50,"NO CUMPLE",IF(((K50-$H50)/$H50)&lt;=-20%,"ARTIFICIALIDAD",IF(AND($H50=$H50,((K50-$H50)/$H50)&gt;-20%),"CUMPLE"))))</f>
        <v>CUMPLE</v>
      </c>
      <c r="N50" s="36" t="s">
        <v>30</v>
      </c>
      <c r="O50" s="36" t="str">
        <f>+IF(N50="CUMPLE","SI",IF(N50="NO CUMPLE","NO"))</f>
        <v>NO</v>
      </c>
      <c r="P50" s="45"/>
      <c r="Q50" s="45">
        <f t="shared" si="25"/>
        <v>0</v>
      </c>
      <c r="R50" s="45">
        <f t="shared" ref="R50:R88" si="110">P50+Q50</f>
        <v>0</v>
      </c>
      <c r="S50" s="35">
        <f>R50*$F50</f>
        <v>0</v>
      </c>
      <c r="T50" s="36" t="str">
        <f>+IF(R50=0,"NO OFERTADO",IF(R50&gt;$H50,"NO CUMPLE",IF(((R50-$H50)/$H50)&lt;=-20%,"ARTIFICIALIDAD",IF(AND($H50=$H50,((R50-$H50)/$H50)&gt;-20%),"CUMPLE"))))</f>
        <v>NO OFERTADO</v>
      </c>
      <c r="U50" s="36" t="s">
        <v>30</v>
      </c>
      <c r="V50" s="36" t="str">
        <f>+IF(U50="CUMPLE","SI",IF(U50="NO CUMPLE","NO"))</f>
        <v>NO</v>
      </c>
      <c r="W50" s="37">
        <v>0</v>
      </c>
      <c r="X50" s="37">
        <v>0</v>
      </c>
      <c r="Y50" s="37">
        <f>W50+X50</f>
        <v>0</v>
      </c>
      <c r="Z50" s="35">
        <f>Y50*$F50</f>
        <v>0</v>
      </c>
      <c r="AA50" s="36" t="str">
        <f>+IF(Y50=0,"NO OFERTADO",IF(Y50&gt;$H50,"NO CUMPLE",IF(((Y50-$H50)/$H50)&lt;=-20%,"ARTIFICIALIDAD",IF(AND($H50=$H50,((Y50-$H50)/$H50)&gt;-20%),"CUMPLE"))))</f>
        <v>NO OFERTADO</v>
      </c>
      <c r="AB50" s="36" t="s">
        <v>30</v>
      </c>
      <c r="AC50" s="36" t="str">
        <f>+IF(AB50="CUMPLE","SI",IF(AB50="NO CUMPLE","NO"))</f>
        <v>NO</v>
      </c>
      <c r="AD50" s="32">
        <v>0</v>
      </c>
      <c r="AE50" s="32"/>
      <c r="AF50" s="47">
        <f>+AD50+AE50</f>
        <v>0</v>
      </c>
      <c r="AG50" s="35">
        <f t="shared" ref="AG50:AG88" si="111">AF50*$F50</f>
        <v>0</v>
      </c>
      <c r="AH50" s="36" t="str">
        <f>+IF(AF50=0,"NO OFERTADO",IF(AF50&gt;$H50,"NO CUMPLE",IF(((AF50-$H50)/$H50)&lt;=-20%,"ARTIFICIALIDAD",IF(AND($H50=$H50,((AF50-$H50)/$H50)&gt;-20%),"CUMPLE"))))</f>
        <v>NO OFERTADO</v>
      </c>
      <c r="AI50" s="36" t="s">
        <v>30</v>
      </c>
      <c r="AJ50" s="36" t="str">
        <f>+IF(AI50="CUMPLE","SI",IF(AI50="NO CUMPLE","NO"))</f>
        <v>NO</v>
      </c>
      <c r="AK50" s="205"/>
      <c r="AL50" s="37"/>
      <c r="AM50" s="34">
        <f>+AK50+AL50</f>
        <v>0</v>
      </c>
      <c r="AN50" s="35">
        <f t="shared" ref="AN50:AN88" si="112">AM50*$F50</f>
        <v>0</v>
      </c>
      <c r="AO50" s="36" t="str">
        <f>+IF(AM50=0,"NO OFERTADO",IF(AM50&gt;$H50,"NO CUMPLE",IF(((AM50-$H50)/$H50)&lt;=-20%,"ARTIFICIALIDAD",IF(AND($H50=$H50,((AM50-$H50)/$H50)&gt;-20%),"CUMPLE"))))</f>
        <v>NO OFERTADO</v>
      </c>
      <c r="AP50" s="36" t="s">
        <v>30</v>
      </c>
      <c r="AQ50" s="36" t="str">
        <f>+IF(AP50="CUMPLE","SI",IF(AP50="NO CUMPLE","NO"))</f>
        <v>NO</v>
      </c>
      <c r="AR50" s="34">
        <v>0</v>
      </c>
      <c r="AS50" s="37"/>
      <c r="AT50" s="34">
        <f t="shared" ref="AT50:AT88" si="113">AR50+AS50</f>
        <v>0</v>
      </c>
      <c r="AU50" s="208">
        <f t="shared" ref="AU50:AU88" si="114">AT50*$F50</f>
        <v>0</v>
      </c>
      <c r="AV50" s="36" t="str">
        <f>+IF(AT50=0,"NO OFERTADO",IF(AT50&gt;$H50,"NO CUMPLE",IF(((AT50-$H50)/$H50)&lt;=-20%,"ARTIFICIALIDAD",IF(AND($H50=$H50,((AT50-$H50)/$H50)&gt;-20%),"CUMPLE"))))</f>
        <v>NO OFERTADO</v>
      </c>
      <c r="AW50" s="36" t="s">
        <v>30</v>
      </c>
      <c r="AX50" s="36" t="str">
        <f>+IF(AW50="CUMPLE","SI",IF(AW50="NO CUMPLE","NO"))</f>
        <v>NO</v>
      </c>
      <c r="AY50" s="34">
        <v>18500</v>
      </c>
      <c r="AZ50" s="34">
        <v>0</v>
      </c>
      <c r="BA50" s="34">
        <f t="shared" ref="BA50:BA88" si="115">AY50+AZ50</f>
        <v>18500</v>
      </c>
      <c r="BB50" s="35">
        <f>BA50*$F50</f>
        <v>18500</v>
      </c>
      <c r="BC50" s="36" t="str">
        <f>+IF(BA50=0,"NO OFERTADO",IF(BA50&gt;$H50,"NO CUMPLE",IF(((BA50-$H50)/$H50)&lt;=-20%,"ARTIFICIALIDAD",IF(AND($H50=$H50,((BA50-$H50)/$H50)&gt;-20%),"CUMPLE"))))</f>
        <v>CUMPLE</v>
      </c>
      <c r="BD50" s="36" t="s">
        <v>10</v>
      </c>
      <c r="BE50" s="36" t="str">
        <f>+IF(BD50="CUMPLE","SI",IF(BD50="NO CUMPLE","NO"))</f>
        <v>SI</v>
      </c>
      <c r="BF50" s="53"/>
      <c r="BG50" s="54" t="str">
        <f t="shared" ref="BG50:BG88" si="116">IF(K50=0,"",IF(O50="NO","",K50))</f>
        <v/>
      </c>
      <c r="BH50" s="54" t="str">
        <f t="shared" ref="BH50:BH88" si="117">IF(R50=0,"",IF(V50="NO","",R50))</f>
        <v/>
      </c>
      <c r="BI50" s="54" t="str">
        <f t="shared" ref="BI50:BI88" si="118">IF(Y50=0,"",IF(AC50="NO","",Y50))</f>
        <v/>
      </c>
      <c r="BJ50" s="69" t="str">
        <f t="shared" ref="BJ50:BJ88" si="119">IF(AF50=0,"",IF(AJ50="NO","",AF50))</f>
        <v/>
      </c>
      <c r="BK50" s="69" t="str">
        <f t="shared" ref="BK50:BK88" si="120">IF(AM50="0","",IF(AQ50="NO","",AM50))</f>
        <v/>
      </c>
      <c r="BL50" s="69" t="str">
        <f t="shared" ref="BL50:BL88" si="121">IF(AT50=0,"",IF(AX50="NO","",AT50))</f>
        <v/>
      </c>
      <c r="BM50" s="69">
        <f t="shared" ref="BM50:BM88" si="122">IF(BA50=0,"",IF(BE50="NO","",BA50))</f>
        <v>18500</v>
      </c>
      <c r="BN50" s="212">
        <f>MIN(BG50,BH50,BI50,BJ50,BK50,BL50,BM50)</f>
        <v>18500</v>
      </c>
      <c r="BO50" s="212" t="e">
        <f t="shared" ref="BO50:BO88" si="123">500*(BN50/BG50)</f>
        <v>#VALUE!</v>
      </c>
      <c r="BP50" s="212" t="e">
        <f t="shared" ref="BP50:BP88" si="124">500*(BN50/BH50)</f>
        <v>#VALUE!</v>
      </c>
      <c r="BQ50" s="212" t="e">
        <f t="shared" ref="BQ50:BQ88" si="125">500*(BN50/BI50)</f>
        <v>#VALUE!</v>
      </c>
      <c r="BR50" s="212" t="e">
        <f t="shared" ref="BR50:BR88" si="126">500*(BN50/BJ50)</f>
        <v>#VALUE!</v>
      </c>
      <c r="BS50" s="212" t="e">
        <f t="shared" ref="BS50:BS88" si="127">500*(BN50/BK50)</f>
        <v>#VALUE!</v>
      </c>
      <c r="BT50" s="212" t="e">
        <f t="shared" ref="BT50:BT88" si="128">500*(BN50/BL50)</f>
        <v>#VALUE!</v>
      </c>
      <c r="BU50" s="212">
        <f t="shared" ref="BU50:BU88" si="129">500*(BN50/BM50)</f>
        <v>500</v>
      </c>
      <c r="BV50" s="53"/>
      <c r="BW50" s="125"/>
    </row>
    <row r="51" spans="1:75" s="55" customFormat="1" ht="57">
      <c r="A51" s="177">
        <v>41</v>
      </c>
      <c r="B51" s="192" t="s">
        <v>142</v>
      </c>
      <c r="C51" s="192" t="s">
        <v>143</v>
      </c>
      <c r="D51" s="192" t="s">
        <v>121</v>
      </c>
      <c r="E51" s="194">
        <v>5</v>
      </c>
      <c r="F51" s="193">
        <v>1</v>
      </c>
      <c r="G51" s="194" t="s">
        <v>121</v>
      </c>
      <c r="H51" s="32">
        <v>50000</v>
      </c>
      <c r="I51" s="37" t="s">
        <v>489</v>
      </c>
      <c r="J51" s="37" t="s">
        <v>489</v>
      </c>
      <c r="K51" s="37"/>
      <c r="L51" s="48">
        <f t="shared" ref="L51:L55" si="130">K51*$F51</f>
        <v>0</v>
      </c>
      <c r="M51" s="36" t="str">
        <f t="shared" ref="M51:M55" si="131">+IF(K51=0,"NO OFERTADO",IF(K51&gt;$H51,"NO CUMPLE",IF(((K51-$H51)/$H51)&lt;=-20%,"ARTIFICIALIDAD",IF(AND($H51=$H51,((K51-$H51)/$H51)&gt;-20%),"CUMPLE"))))</f>
        <v>NO OFERTADO</v>
      </c>
      <c r="N51" s="36" t="s">
        <v>30</v>
      </c>
      <c r="O51" s="36" t="str">
        <f t="shared" ref="O51:O62" si="132">+IF(N51="CUMPLE","SI",IF(N51="NO CUMPLE","NO"))</f>
        <v>NO</v>
      </c>
      <c r="P51" s="45"/>
      <c r="Q51" s="45">
        <f t="shared" si="25"/>
        <v>0</v>
      </c>
      <c r="R51" s="45">
        <f t="shared" si="110"/>
        <v>0</v>
      </c>
      <c r="S51" s="35">
        <f t="shared" ref="S51:S52" si="133">R51*$F51</f>
        <v>0</v>
      </c>
      <c r="T51" s="36" t="str">
        <f t="shared" ref="T51:T52" si="134">+IF(R51=0,"NO OFERTADO",IF(R51&gt;$H51,"NO CUMPLE",IF(((R51-$H51)/$H51)&lt;=-20%,"ARTIFICIALIDAD",IF(AND($H51=$H51,((R51-$H51)/$H51)&gt;-20%),"CUMPLE"))))</f>
        <v>NO OFERTADO</v>
      </c>
      <c r="U51" s="36" t="s">
        <v>30</v>
      </c>
      <c r="V51" s="36" t="str">
        <f t="shared" ref="V51:V52" si="135">+IF(U51="CUMPLE","SI",IF(U51="NO CUMPLE","NO"))</f>
        <v>NO</v>
      </c>
      <c r="W51" s="37">
        <v>0</v>
      </c>
      <c r="X51" s="37">
        <v>0</v>
      </c>
      <c r="Y51" s="37">
        <f t="shared" ref="Y51:Y62" si="136">W51+X51</f>
        <v>0</v>
      </c>
      <c r="Z51" s="35">
        <f t="shared" ref="Z51:Z62" si="137">Y51*$F51</f>
        <v>0</v>
      </c>
      <c r="AA51" s="36" t="str">
        <f t="shared" ref="AA51:AA62" si="138">+IF(Y51=0,"NO OFERTADO",IF(Y51&gt;$H51,"NO CUMPLE",IF(((Y51-$H51)/$H51)&lt;=-20%,"ARTIFICIALIDAD",IF(AND($H51=$H51,((Y51-$H51)/$H51)&gt;-20%),"CUMPLE"))))</f>
        <v>NO OFERTADO</v>
      </c>
      <c r="AB51" s="36" t="s">
        <v>30</v>
      </c>
      <c r="AC51" s="36" t="str">
        <f t="shared" ref="AC51:AC62" si="139">+IF(AB51="CUMPLE","SI",IF(AB51="NO CUMPLE","NO"))</f>
        <v>NO</v>
      </c>
      <c r="AD51" s="32">
        <v>0</v>
      </c>
      <c r="AE51" s="32"/>
      <c r="AF51" s="47">
        <f t="shared" ref="AF51:AF62" si="140">+AD51+AE51</f>
        <v>0</v>
      </c>
      <c r="AG51" s="35">
        <f t="shared" si="111"/>
        <v>0</v>
      </c>
      <c r="AH51" s="36" t="str">
        <f t="shared" ref="AH51:AH62" si="141">+IF(AF51=0,"NO OFERTADO",IF(AF51&gt;$H51,"NO CUMPLE",IF(((AF51-$H51)/$H51)&lt;=-20%,"ARTIFICIALIDAD",IF(AND($H51=$H51,((AF51-$H51)/$H51)&gt;-20%),"CUMPLE"))))</f>
        <v>NO OFERTADO</v>
      </c>
      <c r="AI51" s="36" t="s">
        <v>30</v>
      </c>
      <c r="AJ51" s="36" t="str">
        <f t="shared" ref="AJ51:AJ62" si="142">+IF(AI51="CUMPLE","SI",IF(AI51="NO CUMPLE","NO"))</f>
        <v>NO</v>
      </c>
      <c r="AK51" s="205"/>
      <c r="AL51" s="56"/>
      <c r="AM51" s="34">
        <f t="shared" ref="AM51:AM62" si="143">+AK51+AL51</f>
        <v>0</v>
      </c>
      <c r="AN51" s="35">
        <f t="shared" si="112"/>
        <v>0</v>
      </c>
      <c r="AO51" s="36" t="str">
        <f t="shared" ref="AO51:AO62" si="144">+IF(AM51=0,"NO OFERTADO",IF(AM51&gt;$H51,"NO CUMPLE",IF(((AM51-$H51)/$H51)&lt;=-20%,"ARTIFICIALIDAD",IF(AND($H51=$H51,((AM51-$H51)/$H51)&gt;-20%),"CUMPLE"))))</f>
        <v>NO OFERTADO</v>
      </c>
      <c r="AP51" s="36" t="s">
        <v>30</v>
      </c>
      <c r="AQ51" s="36" t="str">
        <f t="shared" ref="AQ51:AQ62" si="145">+IF(AP51="CUMPLE","SI",IF(AP51="NO CUMPLE","NO"))</f>
        <v>NO</v>
      </c>
      <c r="AR51" s="34">
        <v>28950</v>
      </c>
      <c r="AS51" s="56">
        <v>0</v>
      </c>
      <c r="AT51" s="34">
        <f t="shared" si="113"/>
        <v>28950</v>
      </c>
      <c r="AU51" s="208">
        <f t="shared" si="114"/>
        <v>28950</v>
      </c>
      <c r="AV51" s="36" t="str">
        <f t="shared" ref="AV51:AV62" si="146">+IF(AT51=0,"NO OFERTADO",IF(AT51&gt;$H51,"NO CUMPLE",IF(((AT51-$H51)/$H51)&lt;=-20%,"ARTIFICIALIDAD",IF(AND($H51=$H51,((AT51-$H51)/$H51)&gt;-20%),"CUMPLE"))))</f>
        <v>ARTIFICIALIDAD</v>
      </c>
      <c r="AW51" s="36" t="s">
        <v>10</v>
      </c>
      <c r="AX51" s="36" t="str">
        <f t="shared" ref="AX51:AX62" si="147">+IF(AW51="CUMPLE","SI",IF(AW51="NO CUMPLE","NO"))</f>
        <v>SI</v>
      </c>
      <c r="AY51" s="34">
        <v>53000</v>
      </c>
      <c r="AZ51" s="34">
        <v>0</v>
      </c>
      <c r="BA51" s="34">
        <f t="shared" si="115"/>
        <v>53000</v>
      </c>
      <c r="BB51" s="35">
        <f t="shared" ref="BB51:BB62" si="148">BA51*$F51</f>
        <v>53000</v>
      </c>
      <c r="BC51" s="36" t="str">
        <f t="shared" ref="BC51:BC62" si="149">+IF(BA51=0,"NO OFERTADO",IF(BA51&gt;$H51,"NO CUMPLE",IF(((BA51-$H51)/$H51)&lt;=-20%,"ARTIFICIALIDAD",IF(AND($H51=$H51,((BA51-$H51)/$H51)&gt;-20%),"CUMPLE"))))</f>
        <v>NO CUMPLE</v>
      </c>
      <c r="BD51" s="36" t="s">
        <v>30</v>
      </c>
      <c r="BE51" s="36" t="str">
        <f t="shared" ref="BE51:BE62" si="150">+IF(BD51="CUMPLE","SI",IF(BD51="NO CUMPLE","NO"))</f>
        <v>NO</v>
      </c>
      <c r="BF51" s="53"/>
      <c r="BG51" s="54" t="str">
        <f t="shared" si="116"/>
        <v/>
      </c>
      <c r="BH51" s="54" t="str">
        <f t="shared" si="117"/>
        <v/>
      </c>
      <c r="BI51" s="54" t="str">
        <f t="shared" si="118"/>
        <v/>
      </c>
      <c r="BJ51" s="69" t="str">
        <f t="shared" si="119"/>
        <v/>
      </c>
      <c r="BK51" s="69" t="str">
        <f t="shared" si="120"/>
        <v/>
      </c>
      <c r="BL51" s="69">
        <f t="shared" si="121"/>
        <v>28950</v>
      </c>
      <c r="BM51" s="69" t="str">
        <f t="shared" si="122"/>
        <v/>
      </c>
      <c r="BN51" s="212">
        <f t="shared" ref="BN51:BN62" si="151">MIN(BG51,BH51,BI51,BJ51,BK51,BL51,BM51)</f>
        <v>28950</v>
      </c>
      <c r="BO51" s="212" t="e">
        <f t="shared" si="123"/>
        <v>#VALUE!</v>
      </c>
      <c r="BP51" s="212" t="e">
        <f t="shared" si="124"/>
        <v>#VALUE!</v>
      </c>
      <c r="BQ51" s="212" t="e">
        <f t="shared" si="125"/>
        <v>#VALUE!</v>
      </c>
      <c r="BR51" s="212" t="e">
        <f t="shared" si="126"/>
        <v>#VALUE!</v>
      </c>
      <c r="BS51" s="212" t="e">
        <f t="shared" si="127"/>
        <v>#VALUE!</v>
      </c>
      <c r="BT51" s="212">
        <f t="shared" si="128"/>
        <v>500</v>
      </c>
      <c r="BU51" s="212" t="e">
        <f t="shared" si="129"/>
        <v>#VALUE!</v>
      </c>
      <c r="BV51" s="53"/>
      <c r="BW51" s="125"/>
    </row>
    <row r="52" spans="1:75" s="55" customFormat="1" ht="57">
      <c r="A52" s="177">
        <v>42</v>
      </c>
      <c r="B52" s="192" t="s">
        <v>144</v>
      </c>
      <c r="C52" s="192" t="s">
        <v>145</v>
      </c>
      <c r="D52" s="192" t="s">
        <v>121</v>
      </c>
      <c r="E52" s="194">
        <v>4.5999999999999996</v>
      </c>
      <c r="F52" s="193">
        <v>1</v>
      </c>
      <c r="G52" s="194" t="s">
        <v>121</v>
      </c>
      <c r="H52" s="32">
        <v>50000</v>
      </c>
      <c r="I52" s="37" t="s">
        <v>489</v>
      </c>
      <c r="J52" s="37"/>
      <c r="K52" s="37"/>
      <c r="L52" s="48">
        <f t="shared" si="130"/>
        <v>0</v>
      </c>
      <c r="M52" s="36" t="str">
        <f t="shared" si="131"/>
        <v>NO OFERTADO</v>
      </c>
      <c r="N52" s="36" t="s">
        <v>30</v>
      </c>
      <c r="O52" s="36" t="str">
        <f t="shared" si="132"/>
        <v>NO</v>
      </c>
      <c r="P52" s="45"/>
      <c r="Q52" s="45">
        <f t="shared" si="25"/>
        <v>0</v>
      </c>
      <c r="R52" s="45">
        <f t="shared" si="110"/>
        <v>0</v>
      </c>
      <c r="S52" s="35">
        <f t="shared" si="133"/>
        <v>0</v>
      </c>
      <c r="T52" s="36" t="str">
        <f t="shared" si="134"/>
        <v>NO OFERTADO</v>
      </c>
      <c r="U52" s="36" t="s">
        <v>30</v>
      </c>
      <c r="V52" s="36" t="str">
        <f t="shared" si="135"/>
        <v>NO</v>
      </c>
      <c r="W52" s="37">
        <v>0</v>
      </c>
      <c r="X52" s="37">
        <v>0</v>
      </c>
      <c r="Y52" s="37">
        <f t="shared" si="136"/>
        <v>0</v>
      </c>
      <c r="Z52" s="35">
        <f t="shared" si="137"/>
        <v>0</v>
      </c>
      <c r="AA52" s="36" t="str">
        <f t="shared" si="138"/>
        <v>NO OFERTADO</v>
      </c>
      <c r="AB52" s="36" t="s">
        <v>30</v>
      </c>
      <c r="AC52" s="36" t="str">
        <f t="shared" si="139"/>
        <v>NO</v>
      </c>
      <c r="AD52" s="32">
        <v>0</v>
      </c>
      <c r="AE52" s="32"/>
      <c r="AF52" s="47">
        <f t="shared" si="140"/>
        <v>0</v>
      </c>
      <c r="AG52" s="35">
        <f t="shared" si="111"/>
        <v>0</v>
      </c>
      <c r="AH52" s="36" t="str">
        <f t="shared" si="141"/>
        <v>NO OFERTADO</v>
      </c>
      <c r="AI52" s="36" t="s">
        <v>30</v>
      </c>
      <c r="AJ52" s="36" t="str">
        <f t="shared" si="142"/>
        <v>NO</v>
      </c>
      <c r="AK52" s="205"/>
      <c r="AL52" s="56"/>
      <c r="AM52" s="34">
        <f t="shared" si="143"/>
        <v>0</v>
      </c>
      <c r="AN52" s="35">
        <f t="shared" si="112"/>
        <v>0</v>
      </c>
      <c r="AO52" s="36" t="str">
        <f t="shared" si="144"/>
        <v>NO OFERTADO</v>
      </c>
      <c r="AP52" s="36" t="s">
        <v>30</v>
      </c>
      <c r="AQ52" s="36" t="str">
        <f t="shared" si="145"/>
        <v>NO</v>
      </c>
      <c r="AR52" s="34">
        <v>28950</v>
      </c>
      <c r="AS52" s="56">
        <v>0</v>
      </c>
      <c r="AT52" s="34">
        <f t="shared" si="113"/>
        <v>28950</v>
      </c>
      <c r="AU52" s="208">
        <f t="shared" si="114"/>
        <v>28950</v>
      </c>
      <c r="AV52" s="36" t="str">
        <f t="shared" si="146"/>
        <v>ARTIFICIALIDAD</v>
      </c>
      <c r="AW52" s="36" t="s">
        <v>10</v>
      </c>
      <c r="AX52" s="36" t="str">
        <f t="shared" si="147"/>
        <v>SI</v>
      </c>
      <c r="AY52" s="34">
        <v>53000</v>
      </c>
      <c r="AZ52" s="34">
        <v>0</v>
      </c>
      <c r="BA52" s="34">
        <f t="shared" si="115"/>
        <v>53000</v>
      </c>
      <c r="BB52" s="35">
        <f t="shared" si="148"/>
        <v>53000</v>
      </c>
      <c r="BC52" s="36" t="str">
        <f t="shared" si="149"/>
        <v>NO CUMPLE</v>
      </c>
      <c r="BD52" s="36" t="s">
        <v>30</v>
      </c>
      <c r="BE52" s="36" t="str">
        <f t="shared" si="150"/>
        <v>NO</v>
      </c>
      <c r="BF52" s="53"/>
      <c r="BG52" s="54" t="str">
        <f t="shared" si="116"/>
        <v/>
      </c>
      <c r="BH52" s="54" t="str">
        <f t="shared" si="117"/>
        <v/>
      </c>
      <c r="BI52" s="54" t="str">
        <f t="shared" si="118"/>
        <v/>
      </c>
      <c r="BJ52" s="69" t="str">
        <f t="shared" si="119"/>
        <v/>
      </c>
      <c r="BK52" s="69" t="str">
        <f t="shared" si="120"/>
        <v/>
      </c>
      <c r="BL52" s="69">
        <f t="shared" si="121"/>
        <v>28950</v>
      </c>
      <c r="BM52" s="69" t="str">
        <f t="shared" si="122"/>
        <v/>
      </c>
      <c r="BN52" s="212">
        <f t="shared" si="151"/>
        <v>28950</v>
      </c>
      <c r="BO52" s="212" t="e">
        <f t="shared" si="123"/>
        <v>#VALUE!</v>
      </c>
      <c r="BP52" s="212" t="e">
        <f t="shared" si="124"/>
        <v>#VALUE!</v>
      </c>
      <c r="BQ52" s="212" t="e">
        <f t="shared" si="125"/>
        <v>#VALUE!</v>
      </c>
      <c r="BR52" s="212" t="e">
        <f t="shared" si="126"/>
        <v>#VALUE!</v>
      </c>
      <c r="BS52" s="212" t="e">
        <f t="shared" si="127"/>
        <v>#VALUE!</v>
      </c>
      <c r="BT52" s="212">
        <f t="shared" si="128"/>
        <v>500</v>
      </c>
      <c r="BU52" s="212" t="e">
        <f t="shared" si="129"/>
        <v>#VALUE!</v>
      </c>
      <c r="BV52" s="53"/>
      <c r="BW52" s="125"/>
    </row>
    <row r="53" spans="1:75" s="55" customFormat="1" ht="57">
      <c r="A53" s="177">
        <v>43</v>
      </c>
      <c r="B53" s="192" t="s">
        <v>146</v>
      </c>
      <c r="C53" s="192" t="s">
        <v>147</v>
      </c>
      <c r="D53" s="192" t="s">
        <v>121</v>
      </c>
      <c r="E53" s="194">
        <v>2</v>
      </c>
      <c r="F53" s="193">
        <v>1</v>
      </c>
      <c r="G53" s="194" t="s">
        <v>121</v>
      </c>
      <c r="H53" s="32">
        <v>50000</v>
      </c>
      <c r="I53" s="37">
        <v>55000</v>
      </c>
      <c r="J53" s="37">
        <v>0</v>
      </c>
      <c r="K53" s="37">
        <f t="shared" ref="K53:K62" si="152">I53+J53</f>
        <v>55000</v>
      </c>
      <c r="L53" s="48">
        <f t="shared" si="130"/>
        <v>55000</v>
      </c>
      <c r="M53" s="36" t="str">
        <f t="shared" si="131"/>
        <v>NO CUMPLE</v>
      </c>
      <c r="N53" s="36" t="s">
        <v>30</v>
      </c>
      <c r="O53" s="36" t="str">
        <f t="shared" si="132"/>
        <v>NO</v>
      </c>
      <c r="P53" s="45"/>
      <c r="Q53" s="45">
        <f t="shared" si="25"/>
        <v>0</v>
      </c>
      <c r="R53" s="45">
        <f t="shared" si="110"/>
        <v>0</v>
      </c>
      <c r="S53" s="35">
        <f>R53*$F53</f>
        <v>0</v>
      </c>
      <c r="T53" s="36" t="str">
        <f>+IF(R53=0,"NO OFERTADO",IF(R53&gt;$H53,"NO CUMPLE",IF(((R53-$H53)/$H53)&lt;=-20%,"ARTIFICIALIDAD",IF(AND($H53=$H53,((R53-$H53)/$H53)&gt;-20%),"CUMPLE"))))</f>
        <v>NO OFERTADO</v>
      </c>
      <c r="U53" s="210" t="s">
        <v>30</v>
      </c>
      <c r="V53" s="36" t="str">
        <f>+IF(U53="CUMPLE","SI",IF(U53="NO CUMPLE","NO"))</f>
        <v>NO</v>
      </c>
      <c r="W53" s="37">
        <v>0</v>
      </c>
      <c r="X53" s="37">
        <v>0</v>
      </c>
      <c r="Y53" s="37">
        <f t="shared" si="136"/>
        <v>0</v>
      </c>
      <c r="Z53" s="35">
        <f t="shared" si="137"/>
        <v>0</v>
      </c>
      <c r="AA53" s="36" t="str">
        <f t="shared" si="138"/>
        <v>NO OFERTADO</v>
      </c>
      <c r="AB53" s="36" t="s">
        <v>30</v>
      </c>
      <c r="AC53" s="36" t="str">
        <f t="shared" si="139"/>
        <v>NO</v>
      </c>
      <c r="AD53" s="32">
        <v>0</v>
      </c>
      <c r="AE53" s="32"/>
      <c r="AF53" s="47">
        <f t="shared" si="140"/>
        <v>0</v>
      </c>
      <c r="AG53" s="35">
        <f t="shared" si="111"/>
        <v>0</v>
      </c>
      <c r="AH53" s="36" t="str">
        <f t="shared" si="141"/>
        <v>NO OFERTADO</v>
      </c>
      <c r="AI53" s="36" t="s">
        <v>30</v>
      </c>
      <c r="AJ53" s="36" t="str">
        <f t="shared" si="142"/>
        <v>NO</v>
      </c>
      <c r="AK53" s="205"/>
      <c r="AL53" s="56"/>
      <c r="AM53" s="34">
        <f t="shared" si="143"/>
        <v>0</v>
      </c>
      <c r="AN53" s="35">
        <f t="shared" si="112"/>
        <v>0</v>
      </c>
      <c r="AO53" s="36" t="str">
        <f t="shared" si="144"/>
        <v>NO OFERTADO</v>
      </c>
      <c r="AP53" s="36" t="s">
        <v>30</v>
      </c>
      <c r="AQ53" s="36" t="str">
        <f t="shared" si="145"/>
        <v>NO</v>
      </c>
      <c r="AR53" s="34">
        <v>28950</v>
      </c>
      <c r="AS53" s="56">
        <v>0</v>
      </c>
      <c r="AT53" s="34">
        <f t="shared" si="113"/>
        <v>28950</v>
      </c>
      <c r="AU53" s="208">
        <f t="shared" si="114"/>
        <v>28950</v>
      </c>
      <c r="AV53" s="36" t="str">
        <f t="shared" si="146"/>
        <v>ARTIFICIALIDAD</v>
      </c>
      <c r="AW53" s="36" t="s">
        <v>10</v>
      </c>
      <c r="AX53" s="36" t="str">
        <f t="shared" si="147"/>
        <v>SI</v>
      </c>
      <c r="AY53" s="34">
        <v>53000</v>
      </c>
      <c r="AZ53" s="34">
        <v>0</v>
      </c>
      <c r="BA53" s="34">
        <f t="shared" si="115"/>
        <v>53000</v>
      </c>
      <c r="BB53" s="35">
        <f t="shared" si="148"/>
        <v>53000</v>
      </c>
      <c r="BC53" s="36" t="str">
        <f t="shared" si="149"/>
        <v>NO CUMPLE</v>
      </c>
      <c r="BD53" s="36" t="s">
        <v>30</v>
      </c>
      <c r="BE53" s="36" t="str">
        <f t="shared" si="150"/>
        <v>NO</v>
      </c>
      <c r="BF53" s="53"/>
      <c r="BG53" s="54" t="str">
        <f t="shared" si="116"/>
        <v/>
      </c>
      <c r="BH53" s="54" t="str">
        <f t="shared" si="117"/>
        <v/>
      </c>
      <c r="BI53" s="54" t="str">
        <f t="shared" si="118"/>
        <v/>
      </c>
      <c r="BJ53" s="69" t="str">
        <f t="shared" si="119"/>
        <v/>
      </c>
      <c r="BK53" s="69" t="str">
        <f t="shared" si="120"/>
        <v/>
      </c>
      <c r="BL53" s="69">
        <f t="shared" si="121"/>
        <v>28950</v>
      </c>
      <c r="BM53" s="69" t="str">
        <f t="shared" si="122"/>
        <v/>
      </c>
      <c r="BN53" s="212">
        <f t="shared" si="151"/>
        <v>28950</v>
      </c>
      <c r="BO53" s="212" t="e">
        <f t="shared" si="123"/>
        <v>#VALUE!</v>
      </c>
      <c r="BP53" s="212" t="e">
        <f t="shared" si="124"/>
        <v>#VALUE!</v>
      </c>
      <c r="BQ53" s="212" t="e">
        <f t="shared" si="125"/>
        <v>#VALUE!</v>
      </c>
      <c r="BR53" s="212" t="e">
        <f t="shared" si="126"/>
        <v>#VALUE!</v>
      </c>
      <c r="BS53" s="212" t="e">
        <f t="shared" si="127"/>
        <v>#VALUE!</v>
      </c>
      <c r="BT53" s="212">
        <f t="shared" si="128"/>
        <v>500</v>
      </c>
      <c r="BU53" s="212" t="e">
        <f t="shared" si="129"/>
        <v>#VALUE!</v>
      </c>
      <c r="BV53" s="53"/>
      <c r="BW53" s="125"/>
    </row>
    <row r="54" spans="1:75" s="55" customFormat="1" ht="57">
      <c r="A54" s="177">
        <v>44</v>
      </c>
      <c r="B54" s="192" t="s">
        <v>148</v>
      </c>
      <c r="C54" s="192" t="s">
        <v>149</v>
      </c>
      <c r="D54" s="192" t="s">
        <v>121</v>
      </c>
      <c r="E54" s="194">
        <v>3.8</v>
      </c>
      <c r="F54" s="193">
        <v>1</v>
      </c>
      <c r="G54" s="194" t="s">
        <v>121</v>
      </c>
      <c r="H54" s="32">
        <v>50000</v>
      </c>
      <c r="I54" s="37"/>
      <c r="J54" s="37"/>
      <c r="K54" s="37">
        <f t="shared" si="152"/>
        <v>0</v>
      </c>
      <c r="L54" s="48">
        <f t="shared" si="130"/>
        <v>0</v>
      </c>
      <c r="M54" s="36" t="str">
        <f t="shared" si="131"/>
        <v>NO OFERTADO</v>
      </c>
      <c r="N54" s="36" t="s">
        <v>30</v>
      </c>
      <c r="O54" s="36" t="str">
        <f t="shared" si="132"/>
        <v>NO</v>
      </c>
      <c r="P54" s="45"/>
      <c r="Q54" s="45">
        <f t="shared" si="25"/>
        <v>0</v>
      </c>
      <c r="R54" s="45">
        <f t="shared" si="110"/>
        <v>0</v>
      </c>
      <c r="S54" s="35">
        <f t="shared" ref="S54:S62" si="153">R54*$F54</f>
        <v>0</v>
      </c>
      <c r="T54" s="36" t="str">
        <f t="shared" ref="T54:T62" si="154">+IF(R54=0,"NO OFERTADO",IF(R54&gt;$H54,"NO CUMPLE",IF(((R54-$H54)/$H54)&lt;=-20%,"ARTIFICIALIDAD",IF(AND($H54=$H54,((R54-$H54)/$H54)&gt;-20%),"CUMPLE"))))</f>
        <v>NO OFERTADO</v>
      </c>
      <c r="U54" s="36" t="s">
        <v>30</v>
      </c>
      <c r="V54" s="36" t="str">
        <f t="shared" ref="V54:V62" si="155">+IF(U54="CUMPLE","SI",IF(U54="NO CUMPLE","NO"))</f>
        <v>NO</v>
      </c>
      <c r="W54" s="37">
        <v>0</v>
      </c>
      <c r="X54" s="37">
        <v>0</v>
      </c>
      <c r="Y54" s="37">
        <f t="shared" si="136"/>
        <v>0</v>
      </c>
      <c r="Z54" s="35">
        <f t="shared" si="137"/>
        <v>0</v>
      </c>
      <c r="AA54" s="36" t="str">
        <f t="shared" si="138"/>
        <v>NO OFERTADO</v>
      </c>
      <c r="AB54" s="36" t="s">
        <v>30</v>
      </c>
      <c r="AC54" s="36" t="str">
        <f t="shared" si="139"/>
        <v>NO</v>
      </c>
      <c r="AD54" s="32">
        <v>0</v>
      </c>
      <c r="AE54" s="32"/>
      <c r="AF54" s="47">
        <f t="shared" si="140"/>
        <v>0</v>
      </c>
      <c r="AG54" s="35">
        <f t="shared" si="111"/>
        <v>0</v>
      </c>
      <c r="AH54" s="36" t="str">
        <f t="shared" si="141"/>
        <v>NO OFERTADO</v>
      </c>
      <c r="AI54" s="36" t="s">
        <v>30</v>
      </c>
      <c r="AJ54" s="36" t="str">
        <f t="shared" si="142"/>
        <v>NO</v>
      </c>
      <c r="AK54" s="205"/>
      <c r="AL54" s="56"/>
      <c r="AM54" s="34">
        <f t="shared" si="143"/>
        <v>0</v>
      </c>
      <c r="AN54" s="35">
        <f t="shared" si="112"/>
        <v>0</v>
      </c>
      <c r="AO54" s="36" t="str">
        <f t="shared" si="144"/>
        <v>NO OFERTADO</v>
      </c>
      <c r="AP54" s="36" t="s">
        <v>30</v>
      </c>
      <c r="AQ54" s="36" t="str">
        <f t="shared" si="145"/>
        <v>NO</v>
      </c>
      <c r="AR54" s="34">
        <v>28950</v>
      </c>
      <c r="AS54" s="56">
        <v>0</v>
      </c>
      <c r="AT54" s="34">
        <f t="shared" si="113"/>
        <v>28950</v>
      </c>
      <c r="AU54" s="208">
        <f t="shared" si="114"/>
        <v>28950</v>
      </c>
      <c r="AV54" s="36" t="str">
        <f t="shared" si="146"/>
        <v>ARTIFICIALIDAD</v>
      </c>
      <c r="AW54" s="36" t="s">
        <v>10</v>
      </c>
      <c r="AX54" s="36" t="str">
        <f t="shared" si="147"/>
        <v>SI</v>
      </c>
      <c r="AY54" s="34">
        <v>53000</v>
      </c>
      <c r="AZ54" s="34">
        <v>0</v>
      </c>
      <c r="BA54" s="34">
        <f t="shared" si="115"/>
        <v>53000</v>
      </c>
      <c r="BB54" s="35">
        <f t="shared" si="148"/>
        <v>53000</v>
      </c>
      <c r="BC54" s="36" t="str">
        <f t="shared" si="149"/>
        <v>NO CUMPLE</v>
      </c>
      <c r="BD54" s="36" t="s">
        <v>30</v>
      </c>
      <c r="BE54" s="36" t="str">
        <f t="shared" si="150"/>
        <v>NO</v>
      </c>
      <c r="BF54" s="53"/>
      <c r="BG54" s="54" t="str">
        <f t="shared" si="116"/>
        <v/>
      </c>
      <c r="BH54" s="54" t="str">
        <f t="shared" si="117"/>
        <v/>
      </c>
      <c r="BI54" s="54" t="str">
        <f t="shared" si="118"/>
        <v/>
      </c>
      <c r="BJ54" s="69" t="str">
        <f t="shared" si="119"/>
        <v/>
      </c>
      <c r="BK54" s="69" t="str">
        <f t="shared" si="120"/>
        <v/>
      </c>
      <c r="BL54" s="69">
        <f t="shared" si="121"/>
        <v>28950</v>
      </c>
      <c r="BM54" s="69" t="str">
        <f t="shared" si="122"/>
        <v/>
      </c>
      <c r="BN54" s="212">
        <f t="shared" si="151"/>
        <v>28950</v>
      </c>
      <c r="BO54" s="212" t="e">
        <f t="shared" si="123"/>
        <v>#VALUE!</v>
      </c>
      <c r="BP54" s="212" t="e">
        <f t="shared" si="124"/>
        <v>#VALUE!</v>
      </c>
      <c r="BQ54" s="212" t="e">
        <f t="shared" si="125"/>
        <v>#VALUE!</v>
      </c>
      <c r="BR54" s="212" t="e">
        <f t="shared" si="126"/>
        <v>#VALUE!</v>
      </c>
      <c r="BS54" s="212" t="e">
        <f t="shared" si="127"/>
        <v>#VALUE!</v>
      </c>
      <c r="BT54" s="212">
        <f t="shared" si="128"/>
        <v>500</v>
      </c>
      <c r="BU54" s="212" t="e">
        <f t="shared" si="129"/>
        <v>#VALUE!</v>
      </c>
      <c r="BV54" s="53"/>
      <c r="BW54" s="125"/>
    </row>
    <row r="55" spans="1:75" s="55" customFormat="1" ht="42.75">
      <c r="A55" s="177">
        <v>45</v>
      </c>
      <c r="B55" s="192" t="s">
        <v>150</v>
      </c>
      <c r="C55" s="192" t="s">
        <v>151</v>
      </c>
      <c r="D55" s="192" t="s">
        <v>121</v>
      </c>
      <c r="E55" s="194">
        <v>5.2</v>
      </c>
      <c r="F55" s="193">
        <v>1</v>
      </c>
      <c r="G55" s="194" t="s">
        <v>121</v>
      </c>
      <c r="H55" s="32">
        <v>84000</v>
      </c>
      <c r="I55" s="37"/>
      <c r="J55" s="37"/>
      <c r="K55" s="37">
        <f t="shared" si="152"/>
        <v>0</v>
      </c>
      <c r="L55" s="48">
        <f t="shared" si="130"/>
        <v>0</v>
      </c>
      <c r="M55" s="36" t="str">
        <f t="shared" si="131"/>
        <v>NO OFERTADO</v>
      </c>
      <c r="N55" s="36" t="s">
        <v>30</v>
      </c>
      <c r="O55" s="36" t="str">
        <f t="shared" si="132"/>
        <v>NO</v>
      </c>
      <c r="P55" s="45">
        <v>61200</v>
      </c>
      <c r="Q55" s="45">
        <v>0</v>
      </c>
      <c r="R55" s="45">
        <f t="shared" si="110"/>
        <v>61200</v>
      </c>
      <c r="S55" s="35">
        <f t="shared" si="153"/>
        <v>61200</v>
      </c>
      <c r="T55" s="36" t="str">
        <f t="shared" si="154"/>
        <v>ARTIFICIALIDAD</v>
      </c>
      <c r="U55" s="36" t="s">
        <v>10</v>
      </c>
      <c r="V55" s="36" t="str">
        <f t="shared" si="155"/>
        <v>SI</v>
      </c>
      <c r="W55" s="37">
        <v>58000</v>
      </c>
      <c r="X55" s="37">
        <v>0</v>
      </c>
      <c r="Y55" s="37">
        <f t="shared" si="136"/>
        <v>58000</v>
      </c>
      <c r="Z55" s="35">
        <f t="shared" si="137"/>
        <v>58000</v>
      </c>
      <c r="AA55" s="36" t="str">
        <f t="shared" si="138"/>
        <v>ARTIFICIALIDAD</v>
      </c>
      <c r="AB55" s="36" t="s">
        <v>10</v>
      </c>
      <c r="AC55" s="36" t="str">
        <f t="shared" si="139"/>
        <v>SI</v>
      </c>
      <c r="AD55" s="32">
        <v>64400</v>
      </c>
      <c r="AE55" s="32"/>
      <c r="AF55" s="47">
        <f t="shared" si="140"/>
        <v>64400</v>
      </c>
      <c r="AG55" s="35">
        <f t="shared" si="111"/>
        <v>64400</v>
      </c>
      <c r="AH55" s="36" t="str">
        <f t="shared" si="141"/>
        <v>ARTIFICIALIDAD</v>
      </c>
      <c r="AI55" s="36" t="s">
        <v>10</v>
      </c>
      <c r="AJ55" s="36" t="str">
        <f t="shared" si="142"/>
        <v>SI</v>
      </c>
      <c r="AK55" s="205"/>
      <c r="AL55" s="56"/>
      <c r="AM55" s="34">
        <f t="shared" si="143"/>
        <v>0</v>
      </c>
      <c r="AN55" s="35">
        <f t="shared" si="112"/>
        <v>0</v>
      </c>
      <c r="AO55" s="36" t="str">
        <f t="shared" si="144"/>
        <v>NO OFERTADO</v>
      </c>
      <c r="AP55" s="36" t="s">
        <v>30</v>
      </c>
      <c r="AQ55" s="36" t="str">
        <f t="shared" si="145"/>
        <v>NO</v>
      </c>
      <c r="AR55" s="34">
        <v>23650</v>
      </c>
      <c r="AS55" s="56">
        <v>0</v>
      </c>
      <c r="AT55" s="34">
        <f t="shared" si="113"/>
        <v>23650</v>
      </c>
      <c r="AU55" s="208">
        <f t="shared" si="114"/>
        <v>23650</v>
      </c>
      <c r="AV55" s="36" t="str">
        <f t="shared" si="146"/>
        <v>ARTIFICIALIDAD</v>
      </c>
      <c r="AW55" s="36" t="s">
        <v>10</v>
      </c>
      <c r="AX55" s="36" t="str">
        <f t="shared" si="147"/>
        <v>SI</v>
      </c>
      <c r="AY55" s="34">
        <v>99000</v>
      </c>
      <c r="AZ55" s="34">
        <v>0</v>
      </c>
      <c r="BA55" s="34">
        <f t="shared" si="115"/>
        <v>99000</v>
      </c>
      <c r="BB55" s="35">
        <f t="shared" si="148"/>
        <v>99000</v>
      </c>
      <c r="BC55" s="36" t="str">
        <f t="shared" si="149"/>
        <v>NO CUMPLE</v>
      </c>
      <c r="BD55" s="36" t="s">
        <v>30</v>
      </c>
      <c r="BE55" s="36" t="str">
        <f t="shared" si="150"/>
        <v>NO</v>
      </c>
      <c r="BF55" s="53"/>
      <c r="BG55" s="54" t="str">
        <f t="shared" si="116"/>
        <v/>
      </c>
      <c r="BH55" s="54">
        <f t="shared" si="117"/>
        <v>61200</v>
      </c>
      <c r="BI55" s="54">
        <f t="shared" si="118"/>
        <v>58000</v>
      </c>
      <c r="BJ55" s="69">
        <f t="shared" si="119"/>
        <v>64400</v>
      </c>
      <c r="BK55" s="69" t="str">
        <f t="shared" si="120"/>
        <v/>
      </c>
      <c r="BL55" s="69">
        <f t="shared" si="121"/>
        <v>23650</v>
      </c>
      <c r="BM55" s="69" t="str">
        <f t="shared" si="122"/>
        <v/>
      </c>
      <c r="BN55" s="212">
        <f t="shared" si="151"/>
        <v>23650</v>
      </c>
      <c r="BO55" s="212" t="e">
        <f t="shared" si="123"/>
        <v>#VALUE!</v>
      </c>
      <c r="BP55" s="212">
        <f t="shared" si="124"/>
        <v>193.21895424836603</v>
      </c>
      <c r="BQ55" s="212">
        <f t="shared" si="125"/>
        <v>203.87931034482759</v>
      </c>
      <c r="BR55" s="212">
        <f t="shared" si="126"/>
        <v>183.61801242236027</v>
      </c>
      <c r="BS55" s="212" t="e">
        <f t="shared" si="127"/>
        <v>#VALUE!</v>
      </c>
      <c r="BT55" s="212">
        <f t="shared" si="128"/>
        <v>500</v>
      </c>
      <c r="BU55" s="212" t="e">
        <f t="shared" si="129"/>
        <v>#VALUE!</v>
      </c>
      <c r="BV55" s="38"/>
      <c r="BW55" s="125"/>
    </row>
    <row r="56" spans="1:75" s="55" customFormat="1" ht="42.75">
      <c r="A56" s="177">
        <v>46</v>
      </c>
      <c r="B56" s="192" t="s">
        <v>152</v>
      </c>
      <c r="C56" s="192" t="s">
        <v>153</v>
      </c>
      <c r="D56" s="192" t="s">
        <v>121</v>
      </c>
      <c r="E56" s="194">
        <v>3.8</v>
      </c>
      <c r="F56" s="193">
        <v>1</v>
      </c>
      <c r="G56" s="194" t="s">
        <v>121</v>
      </c>
      <c r="H56" s="32">
        <v>84000</v>
      </c>
      <c r="I56" s="37"/>
      <c r="J56" s="37"/>
      <c r="K56" s="37">
        <f t="shared" si="152"/>
        <v>0</v>
      </c>
      <c r="L56" s="48">
        <f>K56*$F56</f>
        <v>0</v>
      </c>
      <c r="M56" s="36" t="str">
        <f>+IF(K56=0,"NO OFERTADO",IF(K56&gt;$H56,"NO CUMPLE",IF(((K56-$H56)/$H56)&lt;=-20%,"ARTIFICIALIDAD",IF(AND($H56=$H56,((K56-$H56)/$H56)&gt;-20%),"CUMPLE"))))</f>
        <v>NO OFERTADO</v>
      </c>
      <c r="N56" s="36" t="s">
        <v>30</v>
      </c>
      <c r="O56" s="36" t="str">
        <f t="shared" si="132"/>
        <v>NO</v>
      </c>
      <c r="P56" s="45">
        <v>61200</v>
      </c>
      <c r="Q56" s="45">
        <v>0</v>
      </c>
      <c r="R56" s="45">
        <f t="shared" si="110"/>
        <v>61200</v>
      </c>
      <c r="S56" s="35">
        <f t="shared" si="153"/>
        <v>61200</v>
      </c>
      <c r="T56" s="36" t="str">
        <f t="shared" si="154"/>
        <v>ARTIFICIALIDAD</v>
      </c>
      <c r="U56" s="36" t="s">
        <v>10</v>
      </c>
      <c r="V56" s="36" t="str">
        <f t="shared" si="155"/>
        <v>SI</v>
      </c>
      <c r="W56" s="37">
        <v>58000</v>
      </c>
      <c r="X56" s="37">
        <v>0</v>
      </c>
      <c r="Y56" s="37">
        <f t="shared" si="136"/>
        <v>58000</v>
      </c>
      <c r="Z56" s="35">
        <f t="shared" si="137"/>
        <v>58000</v>
      </c>
      <c r="AA56" s="36" t="str">
        <f t="shared" si="138"/>
        <v>ARTIFICIALIDAD</v>
      </c>
      <c r="AB56" s="36" t="s">
        <v>10</v>
      </c>
      <c r="AC56" s="36" t="str">
        <f t="shared" si="139"/>
        <v>SI</v>
      </c>
      <c r="AD56" s="32">
        <v>64400</v>
      </c>
      <c r="AE56" s="32"/>
      <c r="AF56" s="47">
        <f t="shared" si="140"/>
        <v>64400</v>
      </c>
      <c r="AG56" s="35">
        <f t="shared" si="111"/>
        <v>64400</v>
      </c>
      <c r="AH56" s="36" t="str">
        <f t="shared" si="141"/>
        <v>ARTIFICIALIDAD</v>
      </c>
      <c r="AI56" s="36" t="s">
        <v>10</v>
      </c>
      <c r="AJ56" s="36" t="str">
        <f t="shared" si="142"/>
        <v>SI</v>
      </c>
      <c r="AK56" s="205"/>
      <c r="AL56" s="56"/>
      <c r="AM56" s="34">
        <f t="shared" si="143"/>
        <v>0</v>
      </c>
      <c r="AN56" s="35">
        <f t="shared" si="112"/>
        <v>0</v>
      </c>
      <c r="AO56" s="36" t="str">
        <f t="shared" si="144"/>
        <v>NO OFERTADO</v>
      </c>
      <c r="AP56" s="36" t="s">
        <v>30</v>
      </c>
      <c r="AQ56" s="36" t="str">
        <f t="shared" si="145"/>
        <v>NO</v>
      </c>
      <c r="AR56" s="34">
        <v>23650</v>
      </c>
      <c r="AS56" s="56">
        <v>0</v>
      </c>
      <c r="AT56" s="34">
        <f t="shared" si="113"/>
        <v>23650</v>
      </c>
      <c r="AU56" s="208">
        <f t="shared" si="114"/>
        <v>23650</v>
      </c>
      <c r="AV56" s="36" t="str">
        <f t="shared" si="146"/>
        <v>ARTIFICIALIDAD</v>
      </c>
      <c r="AW56" s="36" t="s">
        <v>10</v>
      </c>
      <c r="AX56" s="36" t="str">
        <f t="shared" si="147"/>
        <v>SI</v>
      </c>
      <c r="AY56" s="34">
        <v>99000</v>
      </c>
      <c r="AZ56" s="34">
        <v>0</v>
      </c>
      <c r="BA56" s="34">
        <f t="shared" si="115"/>
        <v>99000</v>
      </c>
      <c r="BB56" s="35">
        <f t="shared" si="148"/>
        <v>99000</v>
      </c>
      <c r="BC56" s="36" t="str">
        <f t="shared" si="149"/>
        <v>NO CUMPLE</v>
      </c>
      <c r="BD56" s="36" t="s">
        <v>30</v>
      </c>
      <c r="BE56" s="36" t="str">
        <f t="shared" si="150"/>
        <v>NO</v>
      </c>
      <c r="BF56" s="53"/>
      <c r="BG56" s="54" t="str">
        <f t="shared" si="116"/>
        <v/>
      </c>
      <c r="BH56" s="54">
        <f t="shared" si="117"/>
        <v>61200</v>
      </c>
      <c r="BI56" s="54">
        <f t="shared" si="118"/>
        <v>58000</v>
      </c>
      <c r="BJ56" s="69">
        <f t="shared" si="119"/>
        <v>64400</v>
      </c>
      <c r="BK56" s="69" t="str">
        <f t="shared" si="120"/>
        <v/>
      </c>
      <c r="BL56" s="69">
        <f t="shared" si="121"/>
        <v>23650</v>
      </c>
      <c r="BM56" s="69" t="str">
        <f t="shared" si="122"/>
        <v/>
      </c>
      <c r="BN56" s="212">
        <f t="shared" si="151"/>
        <v>23650</v>
      </c>
      <c r="BO56" s="212" t="e">
        <f t="shared" si="123"/>
        <v>#VALUE!</v>
      </c>
      <c r="BP56" s="212">
        <f t="shared" si="124"/>
        <v>193.21895424836603</v>
      </c>
      <c r="BQ56" s="212">
        <f t="shared" si="125"/>
        <v>203.87931034482759</v>
      </c>
      <c r="BR56" s="212">
        <f t="shared" si="126"/>
        <v>183.61801242236027</v>
      </c>
      <c r="BS56" s="212" t="e">
        <f t="shared" si="127"/>
        <v>#VALUE!</v>
      </c>
      <c r="BT56" s="212">
        <f t="shared" si="128"/>
        <v>500</v>
      </c>
      <c r="BU56" s="212" t="e">
        <f t="shared" si="129"/>
        <v>#VALUE!</v>
      </c>
      <c r="BV56" s="53"/>
      <c r="BW56" s="125"/>
    </row>
    <row r="57" spans="1:75" s="55" customFormat="1" ht="57">
      <c r="A57" s="177">
        <v>47</v>
      </c>
      <c r="B57" s="192" t="s">
        <v>154</v>
      </c>
      <c r="C57" s="192" t="s">
        <v>155</v>
      </c>
      <c r="D57" s="192" t="s">
        <v>121</v>
      </c>
      <c r="E57" s="194">
        <v>3.4</v>
      </c>
      <c r="F57" s="193">
        <v>1</v>
      </c>
      <c r="G57" s="194" t="s">
        <v>121</v>
      </c>
      <c r="H57" s="32">
        <v>84000</v>
      </c>
      <c r="I57" s="37"/>
      <c r="J57" s="37"/>
      <c r="K57" s="37">
        <f t="shared" si="152"/>
        <v>0</v>
      </c>
      <c r="L57" s="48">
        <f t="shared" ref="L57:L62" si="156">K57*$F57</f>
        <v>0</v>
      </c>
      <c r="M57" s="36" t="str">
        <f t="shared" ref="M57:M62" si="157">+IF(K57=0,"NO OFERTADO",IF(K57&gt;$H57,"NO CUMPLE",IF(((K57-$H57)/$H57)&lt;=-20%,"ARTIFICIALIDAD",IF(AND($H57=$H57,((K57-$H57)/$H57)&gt;-20%),"CUMPLE"))))</f>
        <v>NO OFERTADO</v>
      </c>
      <c r="N57" s="36" t="s">
        <v>30</v>
      </c>
      <c r="O57" s="36" t="str">
        <f t="shared" si="132"/>
        <v>NO</v>
      </c>
      <c r="P57" s="45">
        <v>61200</v>
      </c>
      <c r="Q57" s="45">
        <v>0</v>
      </c>
      <c r="R57" s="45">
        <f t="shared" si="110"/>
        <v>61200</v>
      </c>
      <c r="S57" s="35">
        <f t="shared" si="153"/>
        <v>61200</v>
      </c>
      <c r="T57" s="36" t="str">
        <f t="shared" si="154"/>
        <v>ARTIFICIALIDAD</v>
      </c>
      <c r="U57" s="36" t="s">
        <v>10</v>
      </c>
      <c r="V57" s="36" t="str">
        <f t="shared" si="155"/>
        <v>SI</v>
      </c>
      <c r="W57" s="37">
        <v>58000</v>
      </c>
      <c r="X57" s="37">
        <v>0</v>
      </c>
      <c r="Y57" s="37">
        <f t="shared" si="136"/>
        <v>58000</v>
      </c>
      <c r="Z57" s="35">
        <f t="shared" si="137"/>
        <v>58000</v>
      </c>
      <c r="AA57" s="36" t="str">
        <f t="shared" si="138"/>
        <v>ARTIFICIALIDAD</v>
      </c>
      <c r="AB57" s="36" t="s">
        <v>10</v>
      </c>
      <c r="AC57" s="36" t="str">
        <f t="shared" si="139"/>
        <v>SI</v>
      </c>
      <c r="AD57" s="32">
        <v>64400</v>
      </c>
      <c r="AE57" s="32"/>
      <c r="AF57" s="47">
        <f t="shared" si="140"/>
        <v>64400</v>
      </c>
      <c r="AG57" s="35">
        <f t="shared" si="111"/>
        <v>64400</v>
      </c>
      <c r="AH57" s="36" t="str">
        <f t="shared" si="141"/>
        <v>ARTIFICIALIDAD</v>
      </c>
      <c r="AI57" s="36" t="s">
        <v>10</v>
      </c>
      <c r="AJ57" s="36" t="str">
        <f t="shared" si="142"/>
        <v>SI</v>
      </c>
      <c r="AK57" s="205"/>
      <c r="AL57" s="56"/>
      <c r="AM57" s="34">
        <f t="shared" si="143"/>
        <v>0</v>
      </c>
      <c r="AN57" s="35">
        <f t="shared" si="112"/>
        <v>0</v>
      </c>
      <c r="AO57" s="36" t="str">
        <f t="shared" si="144"/>
        <v>NO OFERTADO</v>
      </c>
      <c r="AP57" s="36" t="s">
        <v>30</v>
      </c>
      <c r="AQ57" s="36" t="str">
        <f t="shared" si="145"/>
        <v>NO</v>
      </c>
      <c r="AR57" s="34">
        <v>23650</v>
      </c>
      <c r="AS57" s="56">
        <v>0</v>
      </c>
      <c r="AT57" s="34">
        <f t="shared" si="113"/>
        <v>23650</v>
      </c>
      <c r="AU57" s="208">
        <f t="shared" si="114"/>
        <v>23650</v>
      </c>
      <c r="AV57" s="36" t="str">
        <f t="shared" si="146"/>
        <v>ARTIFICIALIDAD</v>
      </c>
      <c r="AW57" s="36" t="s">
        <v>10</v>
      </c>
      <c r="AX57" s="36" t="str">
        <f t="shared" si="147"/>
        <v>SI</v>
      </c>
      <c r="AY57" s="34">
        <v>99000</v>
      </c>
      <c r="AZ57" s="34">
        <v>0</v>
      </c>
      <c r="BA57" s="34">
        <f t="shared" si="115"/>
        <v>99000</v>
      </c>
      <c r="BB57" s="35">
        <f t="shared" si="148"/>
        <v>99000</v>
      </c>
      <c r="BC57" s="36" t="str">
        <f t="shared" si="149"/>
        <v>NO CUMPLE</v>
      </c>
      <c r="BD57" s="36" t="s">
        <v>30</v>
      </c>
      <c r="BE57" s="36" t="str">
        <f t="shared" si="150"/>
        <v>NO</v>
      </c>
      <c r="BF57" s="53"/>
      <c r="BG57" s="54" t="str">
        <f t="shared" si="116"/>
        <v/>
      </c>
      <c r="BH57" s="54">
        <f t="shared" si="117"/>
        <v>61200</v>
      </c>
      <c r="BI57" s="54">
        <f t="shared" si="118"/>
        <v>58000</v>
      </c>
      <c r="BJ57" s="69">
        <f t="shared" si="119"/>
        <v>64400</v>
      </c>
      <c r="BK57" s="69" t="str">
        <f t="shared" si="120"/>
        <v/>
      </c>
      <c r="BL57" s="69">
        <f t="shared" si="121"/>
        <v>23650</v>
      </c>
      <c r="BM57" s="69" t="str">
        <f t="shared" si="122"/>
        <v/>
      </c>
      <c r="BN57" s="212">
        <f t="shared" si="151"/>
        <v>23650</v>
      </c>
      <c r="BO57" s="212" t="e">
        <f t="shared" si="123"/>
        <v>#VALUE!</v>
      </c>
      <c r="BP57" s="212">
        <f t="shared" si="124"/>
        <v>193.21895424836603</v>
      </c>
      <c r="BQ57" s="212">
        <f t="shared" si="125"/>
        <v>203.87931034482759</v>
      </c>
      <c r="BR57" s="212">
        <f t="shared" si="126"/>
        <v>183.61801242236027</v>
      </c>
      <c r="BS57" s="212" t="e">
        <f t="shared" si="127"/>
        <v>#VALUE!</v>
      </c>
      <c r="BT57" s="212">
        <f t="shared" si="128"/>
        <v>500</v>
      </c>
      <c r="BU57" s="212" t="e">
        <f t="shared" si="129"/>
        <v>#VALUE!</v>
      </c>
      <c r="BV57" s="53"/>
      <c r="BW57" s="125"/>
    </row>
    <row r="58" spans="1:75" s="55" customFormat="1" ht="42.75">
      <c r="A58" s="177">
        <v>48</v>
      </c>
      <c r="B58" s="192" t="s">
        <v>156</v>
      </c>
      <c r="C58" s="192" t="s">
        <v>157</v>
      </c>
      <c r="D58" s="192" t="s">
        <v>121</v>
      </c>
      <c r="E58" s="194">
        <v>3</v>
      </c>
      <c r="F58" s="193">
        <v>1</v>
      </c>
      <c r="G58" s="194" t="s">
        <v>121</v>
      </c>
      <c r="H58" s="32">
        <v>84000</v>
      </c>
      <c r="I58" s="37"/>
      <c r="J58" s="37"/>
      <c r="K58" s="37">
        <f t="shared" si="152"/>
        <v>0</v>
      </c>
      <c r="L58" s="48">
        <f t="shared" si="156"/>
        <v>0</v>
      </c>
      <c r="M58" s="36" t="str">
        <f t="shared" si="157"/>
        <v>NO OFERTADO</v>
      </c>
      <c r="N58" s="36" t="s">
        <v>30</v>
      </c>
      <c r="O58" s="36" t="str">
        <f t="shared" si="132"/>
        <v>NO</v>
      </c>
      <c r="P58" s="45">
        <v>61200</v>
      </c>
      <c r="Q58" s="45">
        <v>0</v>
      </c>
      <c r="R58" s="45">
        <f t="shared" si="110"/>
        <v>61200</v>
      </c>
      <c r="S58" s="35">
        <f t="shared" si="153"/>
        <v>61200</v>
      </c>
      <c r="T58" s="36" t="str">
        <f t="shared" si="154"/>
        <v>ARTIFICIALIDAD</v>
      </c>
      <c r="U58" s="36" t="s">
        <v>10</v>
      </c>
      <c r="V58" s="36" t="str">
        <f t="shared" si="155"/>
        <v>SI</v>
      </c>
      <c r="W58" s="37">
        <v>58000</v>
      </c>
      <c r="X58" s="37">
        <v>0</v>
      </c>
      <c r="Y58" s="37">
        <f t="shared" si="136"/>
        <v>58000</v>
      </c>
      <c r="Z58" s="35">
        <f t="shared" si="137"/>
        <v>58000</v>
      </c>
      <c r="AA58" s="36" t="str">
        <f t="shared" si="138"/>
        <v>ARTIFICIALIDAD</v>
      </c>
      <c r="AB58" s="36" t="s">
        <v>10</v>
      </c>
      <c r="AC58" s="36" t="str">
        <f t="shared" si="139"/>
        <v>SI</v>
      </c>
      <c r="AD58" s="32">
        <v>64400</v>
      </c>
      <c r="AE58" s="32"/>
      <c r="AF58" s="47">
        <f t="shared" si="140"/>
        <v>64400</v>
      </c>
      <c r="AG58" s="35">
        <f t="shared" si="111"/>
        <v>64400</v>
      </c>
      <c r="AH58" s="36" t="str">
        <f t="shared" si="141"/>
        <v>ARTIFICIALIDAD</v>
      </c>
      <c r="AI58" s="36" t="s">
        <v>10</v>
      </c>
      <c r="AJ58" s="36" t="str">
        <f t="shared" si="142"/>
        <v>SI</v>
      </c>
      <c r="AK58" s="205"/>
      <c r="AL58" s="56"/>
      <c r="AM58" s="34">
        <f t="shared" si="143"/>
        <v>0</v>
      </c>
      <c r="AN58" s="35">
        <f t="shared" si="112"/>
        <v>0</v>
      </c>
      <c r="AO58" s="36" t="str">
        <f t="shared" si="144"/>
        <v>NO OFERTADO</v>
      </c>
      <c r="AP58" s="36" t="s">
        <v>30</v>
      </c>
      <c r="AQ58" s="36" t="str">
        <f t="shared" si="145"/>
        <v>NO</v>
      </c>
      <c r="AR58" s="34">
        <v>23650</v>
      </c>
      <c r="AS58" s="56">
        <v>0</v>
      </c>
      <c r="AT58" s="34">
        <f t="shared" si="113"/>
        <v>23650</v>
      </c>
      <c r="AU58" s="208">
        <f t="shared" si="114"/>
        <v>23650</v>
      </c>
      <c r="AV58" s="36" t="str">
        <f t="shared" si="146"/>
        <v>ARTIFICIALIDAD</v>
      </c>
      <c r="AW58" s="36" t="s">
        <v>10</v>
      </c>
      <c r="AX58" s="36" t="str">
        <f t="shared" si="147"/>
        <v>SI</v>
      </c>
      <c r="AY58" s="34">
        <v>99000</v>
      </c>
      <c r="AZ58" s="34">
        <v>0</v>
      </c>
      <c r="BA58" s="34">
        <f t="shared" si="115"/>
        <v>99000</v>
      </c>
      <c r="BB58" s="35">
        <f t="shared" si="148"/>
        <v>99000</v>
      </c>
      <c r="BC58" s="36" t="str">
        <f t="shared" si="149"/>
        <v>NO CUMPLE</v>
      </c>
      <c r="BD58" s="36" t="s">
        <v>30</v>
      </c>
      <c r="BE58" s="36" t="str">
        <f t="shared" si="150"/>
        <v>NO</v>
      </c>
      <c r="BF58" s="53"/>
      <c r="BG58" s="54" t="str">
        <f t="shared" si="116"/>
        <v/>
      </c>
      <c r="BH58" s="54">
        <f t="shared" si="117"/>
        <v>61200</v>
      </c>
      <c r="BI58" s="54">
        <f t="shared" si="118"/>
        <v>58000</v>
      </c>
      <c r="BJ58" s="69">
        <f t="shared" si="119"/>
        <v>64400</v>
      </c>
      <c r="BK58" s="69" t="str">
        <f t="shared" si="120"/>
        <v/>
      </c>
      <c r="BL58" s="69">
        <f t="shared" si="121"/>
        <v>23650</v>
      </c>
      <c r="BM58" s="69" t="str">
        <f t="shared" si="122"/>
        <v/>
      </c>
      <c r="BN58" s="212">
        <f t="shared" si="151"/>
        <v>23650</v>
      </c>
      <c r="BO58" s="212" t="e">
        <f t="shared" si="123"/>
        <v>#VALUE!</v>
      </c>
      <c r="BP58" s="212">
        <f t="shared" si="124"/>
        <v>193.21895424836603</v>
      </c>
      <c r="BQ58" s="212">
        <f t="shared" si="125"/>
        <v>203.87931034482759</v>
      </c>
      <c r="BR58" s="212">
        <f t="shared" si="126"/>
        <v>183.61801242236027</v>
      </c>
      <c r="BS58" s="212" t="e">
        <f t="shared" si="127"/>
        <v>#VALUE!</v>
      </c>
      <c r="BT58" s="212">
        <f t="shared" si="128"/>
        <v>500</v>
      </c>
      <c r="BU58" s="212" t="e">
        <f t="shared" si="129"/>
        <v>#VALUE!</v>
      </c>
      <c r="BV58" s="53"/>
      <c r="BW58" s="125"/>
    </row>
    <row r="59" spans="1:75" s="55" customFormat="1" ht="31.5">
      <c r="A59" s="177">
        <v>49</v>
      </c>
      <c r="B59" s="192" t="s">
        <v>158</v>
      </c>
      <c r="C59" s="192" t="s">
        <v>159</v>
      </c>
      <c r="D59" s="192" t="s">
        <v>121</v>
      </c>
      <c r="E59" s="194">
        <v>7.6</v>
      </c>
      <c r="F59" s="193">
        <v>1</v>
      </c>
      <c r="G59" s="194" t="s">
        <v>121</v>
      </c>
      <c r="H59" s="32">
        <v>43792</v>
      </c>
      <c r="I59" s="37">
        <v>22000</v>
      </c>
      <c r="J59" s="37">
        <f t="shared" ref="J59" si="158">I59*19%</f>
        <v>4180</v>
      </c>
      <c r="K59" s="37">
        <f t="shared" si="152"/>
        <v>26180</v>
      </c>
      <c r="L59" s="48">
        <f t="shared" si="156"/>
        <v>26180</v>
      </c>
      <c r="M59" s="36" t="str">
        <f t="shared" si="157"/>
        <v>ARTIFICIALIDAD</v>
      </c>
      <c r="N59" s="36" t="s">
        <v>30</v>
      </c>
      <c r="O59" s="36" t="str">
        <f t="shared" si="132"/>
        <v>NO</v>
      </c>
      <c r="P59" s="45">
        <v>0</v>
      </c>
      <c r="Q59" s="45">
        <f t="shared" si="25"/>
        <v>0</v>
      </c>
      <c r="R59" s="45">
        <f t="shared" si="110"/>
        <v>0</v>
      </c>
      <c r="S59" s="35">
        <f t="shared" si="153"/>
        <v>0</v>
      </c>
      <c r="T59" s="36" t="str">
        <f t="shared" si="154"/>
        <v>NO OFERTADO</v>
      </c>
      <c r="U59" s="210" t="s">
        <v>30</v>
      </c>
      <c r="V59" s="36" t="str">
        <f t="shared" si="155"/>
        <v>NO</v>
      </c>
      <c r="W59" s="37">
        <v>0</v>
      </c>
      <c r="X59" s="37">
        <v>0</v>
      </c>
      <c r="Y59" s="37">
        <f t="shared" si="136"/>
        <v>0</v>
      </c>
      <c r="Z59" s="35">
        <f t="shared" si="137"/>
        <v>0</v>
      </c>
      <c r="AA59" s="36" t="str">
        <f t="shared" si="138"/>
        <v>NO OFERTADO</v>
      </c>
      <c r="AB59" s="36" t="s">
        <v>30</v>
      </c>
      <c r="AC59" s="36" t="str">
        <f t="shared" si="139"/>
        <v>NO</v>
      </c>
      <c r="AD59" s="32">
        <v>14800</v>
      </c>
      <c r="AE59" s="32">
        <f>+AD59*19%</f>
        <v>2812</v>
      </c>
      <c r="AF59" s="47">
        <f t="shared" si="140"/>
        <v>17612</v>
      </c>
      <c r="AG59" s="35">
        <f t="shared" si="111"/>
        <v>17612</v>
      </c>
      <c r="AH59" s="36" t="str">
        <f t="shared" si="141"/>
        <v>ARTIFICIALIDAD</v>
      </c>
      <c r="AI59" s="36" t="s">
        <v>10</v>
      </c>
      <c r="AJ59" s="36" t="str">
        <f t="shared" si="142"/>
        <v>SI</v>
      </c>
      <c r="AK59" s="205"/>
      <c r="AL59" s="56"/>
      <c r="AM59" s="34">
        <f t="shared" si="143"/>
        <v>0</v>
      </c>
      <c r="AN59" s="35">
        <f t="shared" si="112"/>
        <v>0</v>
      </c>
      <c r="AO59" s="36" t="str">
        <f t="shared" si="144"/>
        <v>NO OFERTADO</v>
      </c>
      <c r="AP59" s="36" t="s">
        <v>30</v>
      </c>
      <c r="AQ59" s="36" t="str">
        <f t="shared" si="145"/>
        <v>NO</v>
      </c>
      <c r="AR59" s="34">
        <v>0</v>
      </c>
      <c r="AS59" s="56"/>
      <c r="AT59" s="34">
        <f t="shared" si="113"/>
        <v>0</v>
      </c>
      <c r="AU59" s="208">
        <f t="shared" si="114"/>
        <v>0</v>
      </c>
      <c r="AV59" s="36" t="str">
        <f t="shared" si="146"/>
        <v>NO OFERTADO</v>
      </c>
      <c r="AW59" s="36" t="s">
        <v>30</v>
      </c>
      <c r="AX59" s="36" t="str">
        <f t="shared" si="147"/>
        <v>NO</v>
      </c>
      <c r="AY59" s="34"/>
      <c r="AZ59" s="34"/>
      <c r="BA59" s="34">
        <f t="shared" si="115"/>
        <v>0</v>
      </c>
      <c r="BB59" s="35">
        <f t="shared" si="148"/>
        <v>0</v>
      </c>
      <c r="BC59" s="36" t="str">
        <f t="shared" si="149"/>
        <v>NO OFERTADO</v>
      </c>
      <c r="BD59" s="36" t="s">
        <v>30</v>
      </c>
      <c r="BE59" s="36" t="str">
        <f t="shared" si="150"/>
        <v>NO</v>
      </c>
      <c r="BF59" s="53"/>
      <c r="BG59" s="54" t="str">
        <f t="shared" si="116"/>
        <v/>
      </c>
      <c r="BH59" s="54" t="str">
        <f t="shared" si="117"/>
        <v/>
      </c>
      <c r="BI59" s="54" t="str">
        <f t="shared" si="118"/>
        <v/>
      </c>
      <c r="BJ59" s="69">
        <f t="shared" si="119"/>
        <v>17612</v>
      </c>
      <c r="BK59" s="69" t="str">
        <f t="shared" si="120"/>
        <v/>
      </c>
      <c r="BL59" s="69" t="str">
        <f t="shared" si="121"/>
        <v/>
      </c>
      <c r="BM59" s="69" t="str">
        <f t="shared" si="122"/>
        <v/>
      </c>
      <c r="BN59" s="212">
        <f t="shared" si="151"/>
        <v>17612</v>
      </c>
      <c r="BO59" s="212" t="e">
        <f t="shared" si="123"/>
        <v>#VALUE!</v>
      </c>
      <c r="BP59" s="212" t="e">
        <f t="shared" si="124"/>
        <v>#VALUE!</v>
      </c>
      <c r="BQ59" s="212" t="e">
        <f t="shared" si="125"/>
        <v>#VALUE!</v>
      </c>
      <c r="BR59" s="212">
        <f t="shared" si="126"/>
        <v>500</v>
      </c>
      <c r="BS59" s="212" t="e">
        <f t="shared" si="127"/>
        <v>#VALUE!</v>
      </c>
      <c r="BT59" s="212" t="e">
        <f t="shared" si="128"/>
        <v>#VALUE!</v>
      </c>
      <c r="BU59" s="212" t="e">
        <f t="shared" si="129"/>
        <v>#VALUE!</v>
      </c>
      <c r="BV59" s="53"/>
      <c r="BW59" s="125"/>
    </row>
    <row r="60" spans="1:75" s="55" customFormat="1" ht="31.5">
      <c r="A60" s="177">
        <v>50</v>
      </c>
      <c r="B60" s="192" t="s">
        <v>158</v>
      </c>
      <c r="C60" s="192" t="s">
        <v>160</v>
      </c>
      <c r="D60" s="192" t="s">
        <v>121</v>
      </c>
      <c r="E60" s="194">
        <v>7.6</v>
      </c>
      <c r="F60" s="193">
        <v>1</v>
      </c>
      <c r="G60" s="194" t="s">
        <v>121</v>
      </c>
      <c r="H60" s="32">
        <v>43792</v>
      </c>
      <c r="I60" s="37"/>
      <c r="J60" s="37"/>
      <c r="K60" s="37">
        <f t="shared" si="152"/>
        <v>0</v>
      </c>
      <c r="L60" s="48">
        <f t="shared" si="156"/>
        <v>0</v>
      </c>
      <c r="M60" s="36" t="str">
        <f t="shared" si="157"/>
        <v>NO OFERTADO</v>
      </c>
      <c r="N60" s="36" t="s">
        <v>30</v>
      </c>
      <c r="O60" s="36" t="str">
        <f t="shared" si="132"/>
        <v>NO</v>
      </c>
      <c r="P60" s="45">
        <v>0</v>
      </c>
      <c r="Q60" s="45">
        <f t="shared" si="25"/>
        <v>0</v>
      </c>
      <c r="R60" s="45">
        <f t="shared" si="110"/>
        <v>0</v>
      </c>
      <c r="S60" s="35">
        <f t="shared" si="153"/>
        <v>0</v>
      </c>
      <c r="T60" s="36" t="str">
        <f t="shared" si="154"/>
        <v>NO OFERTADO</v>
      </c>
      <c r="U60" s="36" t="s">
        <v>30</v>
      </c>
      <c r="V60" s="36" t="str">
        <f t="shared" si="155"/>
        <v>NO</v>
      </c>
      <c r="W60" s="37">
        <v>0</v>
      </c>
      <c r="X60" s="37">
        <v>0</v>
      </c>
      <c r="Y60" s="37">
        <f t="shared" si="136"/>
        <v>0</v>
      </c>
      <c r="Z60" s="35">
        <f t="shared" si="137"/>
        <v>0</v>
      </c>
      <c r="AA60" s="36" t="str">
        <f t="shared" si="138"/>
        <v>NO OFERTADO</v>
      </c>
      <c r="AB60" s="36" t="s">
        <v>30</v>
      </c>
      <c r="AC60" s="36" t="str">
        <f t="shared" si="139"/>
        <v>NO</v>
      </c>
      <c r="AD60" s="32">
        <v>14800</v>
      </c>
      <c r="AE60" s="32">
        <f>+AD60*19%</f>
        <v>2812</v>
      </c>
      <c r="AF60" s="47">
        <f t="shared" si="140"/>
        <v>17612</v>
      </c>
      <c r="AG60" s="35">
        <f t="shared" si="111"/>
        <v>17612</v>
      </c>
      <c r="AH60" s="36" t="str">
        <f t="shared" si="141"/>
        <v>ARTIFICIALIDAD</v>
      </c>
      <c r="AI60" s="36" t="s">
        <v>10</v>
      </c>
      <c r="AJ60" s="36" t="str">
        <f t="shared" si="142"/>
        <v>SI</v>
      </c>
      <c r="AK60" s="205"/>
      <c r="AL60" s="56"/>
      <c r="AM60" s="34">
        <f t="shared" si="143"/>
        <v>0</v>
      </c>
      <c r="AN60" s="35">
        <f t="shared" si="112"/>
        <v>0</v>
      </c>
      <c r="AO60" s="36" t="str">
        <f t="shared" si="144"/>
        <v>NO OFERTADO</v>
      </c>
      <c r="AP60" s="36" t="s">
        <v>30</v>
      </c>
      <c r="AQ60" s="36" t="str">
        <f t="shared" si="145"/>
        <v>NO</v>
      </c>
      <c r="AR60" s="34">
        <v>0</v>
      </c>
      <c r="AS60" s="56"/>
      <c r="AT60" s="34">
        <f t="shared" si="113"/>
        <v>0</v>
      </c>
      <c r="AU60" s="208">
        <f t="shared" si="114"/>
        <v>0</v>
      </c>
      <c r="AV60" s="36" t="str">
        <f t="shared" si="146"/>
        <v>NO OFERTADO</v>
      </c>
      <c r="AW60" s="36" t="s">
        <v>30</v>
      </c>
      <c r="AX60" s="36" t="str">
        <f t="shared" si="147"/>
        <v>NO</v>
      </c>
      <c r="AY60" s="34"/>
      <c r="AZ60" s="34"/>
      <c r="BA60" s="34">
        <f t="shared" si="115"/>
        <v>0</v>
      </c>
      <c r="BB60" s="35">
        <f t="shared" si="148"/>
        <v>0</v>
      </c>
      <c r="BC60" s="36" t="str">
        <f t="shared" si="149"/>
        <v>NO OFERTADO</v>
      </c>
      <c r="BD60" s="36" t="s">
        <v>30</v>
      </c>
      <c r="BE60" s="36" t="str">
        <f t="shared" si="150"/>
        <v>NO</v>
      </c>
      <c r="BF60" s="53"/>
      <c r="BG60" s="54" t="str">
        <f t="shared" si="116"/>
        <v/>
      </c>
      <c r="BH60" s="54" t="str">
        <f t="shared" si="117"/>
        <v/>
      </c>
      <c r="BI60" s="54" t="str">
        <f t="shared" si="118"/>
        <v/>
      </c>
      <c r="BJ60" s="69">
        <f t="shared" si="119"/>
        <v>17612</v>
      </c>
      <c r="BK60" s="69" t="str">
        <f t="shared" si="120"/>
        <v/>
      </c>
      <c r="BL60" s="69" t="str">
        <f t="shared" si="121"/>
        <v/>
      </c>
      <c r="BM60" s="69" t="str">
        <f t="shared" si="122"/>
        <v/>
      </c>
      <c r="BN60" s="212">
        <f t="shared" si="151"/>
        <v>17612</v>
      </c>
      <c r="BO60" s="212" t="e">
        <f t="shared" si="123"/>
        <v>#VALUE!</v>
      </c>
      <c r="BP60" s="212" t="e">
        <f t="shared" si="124"/>
        <v>#VALUE!</v>
      </c>
      <c r="BQ60" s="212" t="e">
        <f t="shared" si="125"/>
        <v>#VALUE!</v>
      </c>
      <c r="BR60" s="212">
        <f t="shared" si="126"/>
        <v>500</v>
      </c>
      <c r="BS60" s="212" t="e">
        <f t="shared" si="127"/>
        <v>#VALUE!</v>
      </c>
      <c r="BT60" s="212" t="e">
        <f t="shared" si="128"/>
        <v>#VALUE!</v>
      </c>
      <c r="BU60" s="212" t="e">
        <f t="shared" si="129"/>
        <v>#VALUE!</v>
      </c>
      <c r="BV60" s="53"/>
      <c r="BW60" s="125"/>
    </row>
    <row r="61" spans="1:75" s="55" customFormat="1" ht="31.5">
      <c r="A61" s="177">
        <v>51</v>
      </c>
      <c r="B61" s="192" t="s">
        <v>161</v>
      </c>
      <c r="C61" s="192" t="s">
        <v>162</v>
      </c>
      <c r="D61" s="192" t="s">
        <v>121</v>
      </c>
      <c r="E61" s="194">
        <v>1.6</v>
      </c>
      <c r="F61" s="193">
        <v>1</v>
      </c>
      <c r="G61" s="194" t="s">
        <v>121</v>
      </c>
      <c r="H61" s="32">
        <v>31552.85</v>
      </c>
      <c r="I61" s="37"/>
      <c r="J61" s="37"/>
      <c r="K61" s="37">
        <f t="shared" si="152"/>
        <v>0</v>
      </c>
      <c r="L61" s="48">
        <f t="shared" si="156"/>
        <v>0</v>
      </c>
      <c r="M61" s="36" t="str">
        <f t="shared" si="157"/>
        <v>NO OFERTADO</v>
      </c>
      <c r="N61" s="36" t="s">
        <v>30</v>
      </c>
      <c r="O61" s="36" t="str">
        <f t="shared" si="132"/>
        <v>NO</v>
      </c>
      <c r="P61" s="45"/>
      <c r="Q61" s="45">
        <f t="shared" si="25"/>
        <v>0</v>
      </c>
      <c r="R61" s="45">
        <f t="shared" si="110"/>
        <v>0</v>
      </c>
      <c r="S61" s="35">
        <f t="shared" si="153"/>
        <v>0</v>
      </c>
      <c r="T61" s="36" t="str">
        <f t="shared" si="154"/>
        <v>NO OFERTADO</v>
      </c>
      <c r="U61" s="36" t="s">
        <v>30</v>
      </c>
      <c r="V61" s="36" t="str">
        <f t="shared" si="155"/>
        <v>NO</v>
      </c>
      <c r="W61" s="37">
        <v>24453.781512605045</v>
      </c>
      <c r="X61" s="37">
        <v>4646.2184873949554</v>
      </c>
      <c r="Y61" s="37">
        <f t="shared" si="136"/>
        <v>29100</v>
      </c>
      <c r="Z61" s="35">
        <f t="shared" si="137"/>
        <v>29100</v>
      </c>
      <c r="AA61" s="36" t="str">
        <f t="shared" si="138"/>
        <v>CUMPLE</v>
      </c>
      <c r="AB61" s="36" t="s">
        <v>10</v>
      </c>
      <c r="AC61" s="36" t="str">
        <f t="shared" si="139"/>
        <v>SI</v>
      </c>
      <c r="AD61" s="32">
        <v>26100</v>
      </c>
      <c r="AE61" s="32">
        <f>+AD61*19%</f>
        <v>4959</v>
      </c>
      <c r="AF61" s="47">
        <f t="shared" si="140"/>
        <v>31059</v>
      </c>
      <c r="AG61" s="35">
        <f t="shared" si="111"/>
        <v>31059</v>
      </c>
      <c r="AH61" s="36" t="str">
        <f t="shared" si="141"/>
        <v>CUMPLE</v>
      </c>
      <c r="AI61" s="36" t="s">
        <v>10</v>
      </c>
      <c r="AJ61" s="36" t="str">
        <f t="shared" si="142"/>
        <v>SI</v>
      </c>
      <c r="AK61" s="205"/>
      <c r="AL61" s="56"/>
      <c r="AM61" s="34">
        <f t="shared" si="143"/>
        <v>0</v>
      </c>
      <c r="AN61" s="35">
        <f t="shared" si="112"/>
        <v>0</v>
      </c>
      <c r="AO61" s="36" t="str">
        <f t="shared" si="144"/>
        <v>NO OFERTADO</v>
      </c>
      <c r="AP61" s="36" t="s">
        <v>30</v>
      </c>
      <c r="AQ61" s="36" t="str">
        <f t="shared" si="145"/>
        <v>NO</v>
      </c>
      <c r="AR61" s="34">
        <v>21800</v>
      </c>
      <c r="AS61" s="34">
        <f>+AR61*19%</f>
        <v>4142</v>
      </c>
      <c r="AT61" s="34">
        <f t="shared" si="113"/>
        <v>25942</v>
      </c>
      <c r="AU61" s="208">
        <f t="shared" si="114"/>
        <v>25942</v>
      </c>
      <c r="AV61" s="36" t="str">
        <f t="shared" si="146"/>
        <v>CUMPLE</v>
      </c>
      <c r="AW61" s="36" t="s">
        <v>10</v>
      </c>
      <c r="AX61" s="36" t="str">
        <f t="shared" si="147"/>
        <v>SI</v>
      </c>
      <c r="AY61" s="34">
        <v>29400</v>
      </c>
      <c r="AZ61" s="34">
        <v>5586</v>
      </c>
      <c r="BA61" s="34">
        <f t="shared" si="115"/>
        <v>34986</v>
      </c>
      <c r="BB61" s="35">
        <f t="shared" si="148"/>
        <v>34986</v>
      </c>
      <c r="BC61" s="36" t="str">
        <f t="shared" si="149"/>
        <v>NO CUMPLE</v>
      </c>
      <c r="BD61" s="36" t="s">
        <v>30</v>
      </c>
      <c r="BE61" s="36" t="str">
        <f t="shared" si="150"/>
        <v>NO</v>
      </c>
      <c r="BF61" s="53"/>
      <c r="BG61" s="54" t="str">
        <f t="shared" si="116"/>
        <v/>
      </c>
      <c r="BH61" s="54" t="str">
        <f t="shared" si="117"/>
        <v/>
      </c>
      <c r="BI61" s="54">
        <f t="shared" si="118"/>
        <v>29100</v>
      </c>
      <c r="BJ61" s="69">
        <f t="shared" si="119"/>
        <v>31059</v>
      </c>
      <c r="BK61" s="69" t="str">
        <f t="shared" si="120"/>
        <v/>
      </c>
      <c r="BL61" s="69">
        <f t="shared" si="121"/>
        <v>25942</v>
      </c>
      <c r="BM61" s="69" t="str">
        <f t="shared" si="122"/>
        <v/>
      </c>
      <c r="BN61" s="212">
        <f t="shared" si="151"/>
        <v>25942</v>
      </c>
      <c r="BO61" s="212" t="e">
        <f t="shared" si="123"/>
        <v>#VALUE!</v>
      </c>
      <c r="BP61" s="212" t="e">
        <f t="shared" si="124"/>
        <v>#VALUE!</v>
      </c>
      <c r="BQ61" s="212">
        <f t="shared" si="125"/>
        <v>445.73883161512026</v>
      </c>
      <c r="BR61" s="212">
        <f t="shared" si="126"/>
        <v>417.62452107279694</v>
      </c>
      <c r="BS61" s="212" t="e">
        <f t="shared" si="127"/>
        <v>#VALUE!</v>
      </c>
      <c r="BT61" s="212">
        <f t="shared" si="128"/>
        <v>500</v>
      </c>
      <c r="BU61" s="212" t="e">
        <f t="shared" si="129"/>
        <v>#VALUE!</v>
      </c>
      <c r="BV61" s="53"/>
      <c r="BW61" s="125"/>
    </row>
    <row r="62" spans="1:75" s="55" customFormat="1" ht="15.75">
      <c r="A62" s="177">
        <v>52</v>
      </c>
      <c r="B62" s="192" t="s">
        <v>163</v>
      </c>
      <c r="C62" s="192" t="s">
        <v>164</v>
      </c>
      <c r="D62" s="192" t="s">
        <v>26</v>
      </c>
      <c r="E62" s="194">
        <v>3.8</v>
      </c>
      <c r="F62" s="193">
        <v>1</v>
      </c>
      <c r="G62" s="194" t="s">
        <v>26</v>
      </c>
      <c r="H62" s="32">
        <v>23125</v>
      </c>
      <c r="I62" s="37">
        <v>19000</v>
      </c>
      <c r="J62" s="37">
        <v>0</v>
      </c>
      <c r="K62" s="37">
        <f t="shared" si="152"/>
        <v>19000</v>
      </c>
      <c r="L62" s="48">
        <f t="shared" si="156"/>
        <v>19000</v>
      </c>
      <c r="M62" s="36" t="str">
        <f t="shared" si="157"/>
        <v>CUMPLE</v>
      </c>
      <c r="N62" s="36" t="s">
        <v>30</v>
      </c>
      <c r="O62" s="36" t="str">
        <f t="shared" si="132"/>
        <v>NO</v>
      </c>
      <c r="P62" s="45">
        <v>21300</v>
      </c>
      <c r="Q62" s="45">
        <v>0</v>
      </c>
      <c r="R62" s="45">
        <f t="shared" si="110"/>
        <v>21300</v>
      </c>
      <c r="S62" s="35">
        <f t="shared" si="153"/>
        <v>21300</v>
      </c>
      <c r="T62" s="36" t="str">
        <f t="shared" si="154"/>
        <v>CUMPLE</v>
      </c>
      <c r="U62" s="36" t="s">
        <v>10</v>
      </c>
      <c r="V62" s="36" t="str">
        <f t="shared" si="155"/>
        <v>SI</v>
      </c>
      <c r="W62" s="37">
        <v>20200</v>
      </c>
      <c r="X62" s="37">
        <v>0</v>
      </c>
      <c r="Y62" s="37">
        <f t="shared" si="136"/>
        <v>20200</v>
      </c>
      <c r="Z62" s="35">
        <f t="shared" si="137"/>
        <v>20200</v>
      </c>
      <c r="AA62" s="36" t="str">
        <f t="shared" si="138"/>
        <v>CUMPLE</v>
      </c>
      <c r="AB62" s="36" t="s">
        <v>10</v>
      </c>
      <c r="AC62" s="36" t="str">
        <f t="shared" si="139"/>
        <v>SI</v>
      </c>
      <c r="AD62" s="32">
        <v>23100</v>
      </c>
      <c r="AE62" s="32"/>
      <c r="AF62" s="47">
        <f t="shared" si="140"/>
        <v>23100</v>
      </c>
      <c r="AG62" s="35">
        <f t="shared" si="111"/>
        <v>23100</v>
      </c>
      <c r="AH62" s="36" t="str">
        <f t="shared" si="141"/>
        <v>CUMPLE</v>
      </c>
      <c r="AI62" s="36" t="s">
        <v>10</v>
      </c>
      <c r="AJ62" s="36" t="str">
        <f t="shared" si="142"/>
        <v>SI</v>
      </c>
      <c r="AK62" s="205"/>
      <c r="AL62" s="56"/>
      <c r="AM62" s="34">
        <f t="shared" si="143"/>
        <v>0</v>
      </c>
      <c r="AN62" s="35">
        <f t="shared" si="112"/>
        <v>0</v>
      </c>
      <c r="AO62" s="36" t="str">
        <f t="shared" si="144"/>
        <v>NO OFERTADO</v>
      </c>
      <c r="AP62" s="36" t="s">
        <v>30</v>
      </c>
      <c r="AQ62" s="36" t="str">
        <f t="shared" si="145"/>
        <v>NO</v>
      </c>
      <c r="AR62" s="34">
        <v>23125</v>
      </c>
      <c r="AS62" s="56">
        <v>0</v>
      </c>
      <c r="AT62" s="34">
        <f t="shared" si="113"/>
        <v>23125</v>
      </c>
      <c r="AU62" s="208">
        <f t="shared" si="114"/>
        <v>23125</v>
      </c>
      <c r="AV62" s="36" t="str">
        <f t="shared" si="146"/>
        <v>CUMPLE</v>
      </c>
      <c r="AW62" s="36" t="s">
        <v>10</v>
      </c>
      <c r="AX62" s="36" t="str">
        <f t="shared" si="147"/>
        <v>SI</v>
      </c>
      <c r="AY62" s="34">
        <v>23900</v>
      </c>
      <c r="AZ62" s="34">
        <v>0</v>
      </c>
      <c r="BA62" s="34">
        <f t="shared" si="115"/>
        <v>23900</v>
      </c>
      <c r="BB62" s="35">
        <f t="shared" si="148"/>
        <v>23900</v>
      </c>
      <c r="BC62" s="36" t="str">
        <f t="shared" si="149"/>
        <v>NO CUMPLE</v>
      </c>
      <c r="BD62" s="36" t="s">
        <v>30</v>
      </c>
      <c r="BE62" s="36" t="str">
        <f t="shared" si="150"/>
        <v>NO</v>
      </c>
      <c r="BF62" s="53"/>
      <c r="BG62" s="54" t="str">
        <f t="shared" si="116"/>
        <v/>
      </c>
      <c r="BH62" s="54">
        <f t="shared" si="117"/>
        <v>21300</v>
      </c>
      <c r="BI62" s="54">
        <f t="shared" si="118"/>
        <v>20200</v>
      </c>
      <c r="BJ62" s="69">
        <f t="shared" si="119"/>
        <v>23100</v>
      </c>
      <c r="BK62" s="69" t="str">
        <f t="shared" si="120"/>
        <v/>
      </c>
      <c r="BL62" s="69">
        <f t="shared" si="121"/>
        <v>23125</v>
      </c>
      <c r="BM62" s="69" t="str">
        <f t="shared" si="122"/>
        <v/>
      </c>
      <c r="BN62" s="212">
        <f t="shared" si="151"/>
        <v>20200</v>
      </c>
      <c r="BO62" s="212" t="e">
        <f t="shared" si="123"/>
        <v>#VALUE!</v>
      </c>
      <c r="BP62" s="212">
        <f t="shared" si="124"/>
        <v>474.17840375586854</v>
      </c>
      <c r="BQ62" s="212">
        <f t="shared" si="125"/>
        <v>500</v>
      </c>
      <c r="BR62" s="212">
        <f t="shared" si="126"/>
        <v>437.22943722943722</v>
      </c>
      <c r="BS62" s="212" t="e">
        <f t="shared" si="127"/>
        <v>#VALUE!</v>
      </c>
      <c r="BT62" s="212">
        <f t="shared" si="128"/>
        <v>436.75675675675672</v>
      </c>
      <c r="BU62" s="212" t="e">
        <f t="shared" si="129"/>
        <v>#VALUE!</v>
      </c>
      <c r="BV62" s="53"/>
      <c r="BW62" s="125"/>
    </row>
    <row r="63" spans="1:75" s="55" customFormat="1" ht="171">
      <c r="A63" s="177">
        <v>53</v>
      </c>
      <c r="B63" s="192" t="s">
        <v>165</v>
      </c>
      <c r="C63" s="192" t="s">
        <v>166</v>
      </c>
      <c r="D63" s="192" t="s">
        <v>167</v>
      </c>
      <c r="E63" s="194">
        <v>21.8</v>
      </c>
      <c r="F63" s="193">
        <v>1</v>
      </c>
      <c r="G63" s="194" t="s">
        <v>167</v>
      </c>
      <c r="H63" s="32">
        <v>11025</v>
      </c>
      <c r="I63" s="37">
        <v>8000</v>
      </c>
      <c r="J63" s="37">
        <v>0</v>
      </c>
      <c r="K63" s="37">
        <f>I63+J63</f>
        <v>8000</v>
      </c>
      <c r="L63" s="48">
        <f>K63*$F63</f>
        <v>8000</v>
      </c>
      <c r="M63" s="36" t="str">
        <f>+IF(K63=0,"NO OFERTADO",IF(K63&gt;$H63,"NO CUMPLE",IF(((K63-$H63)/$H63)&lt;=-20%,"ARTIFICIALIDAD",IF(AND($H63=$H63,((K63-$H63)/$H63)&gt;-20%),"CUMPLE"))))</f>
        <v>ARTIFICIALIDAD</v>
      </c>
      <c r="N63" s="210" t="s">
        <v>30</v>
      </c>
      <c r="O63" s="36" t="str">
        <f>+IF(N63="CUMPLE","SI",IF(N63="NO CUMPLE","NO"))</f>
        <v>NO</v>
      </c>
      <c r="P63" s="45">
        <v>11000</v>
      </c>
      <c r="Q63" s="45">
        <v>0</v>
      </c>
      <c r="R63" s="45">
        <f t="shared" si="110"/>
        <v>11000</v>
      </c>
      <c r="S63" s="35">
        <f>R63*$F63</f>
        <v>11000</v>
      </c>
      <c r="T63" s="36" t="str">
        <f>+IF(R63=0,"NO OFERTADO",IF(R63&gt;$H63,"NO CUMPLE",IF(((R63-$H63)/$H63)&lt;=-20%,"ARTIFICIALIDAD",IF(AND($H63=$H63,((R63-$H63)/$H63)&gt;-20%),"CUMPLE"))))</f>
        <v>CUMPLE</v>
      </c>
      <c r="U63" s="36" t="s">
        <v>10</v>
      </c>
      <c r="V63" s="36" t="str">
        <f>+IF(U63="CUMPLE","SI",IF(U63="NO CUMPLE","NO"))</f>
        <v>SI</v>
      </c>
      <c r="W63" s="37">
        <v>10400</v>
      </c>
      <c r="X63" s="37">
        <v>0</v>
      </c>
      <c r="Y63" s="37">
        <f>W63+X63</f>
        <v>10400</v>
      </c>
      <c r="Z63" s="35">
        <f>Y63*$F63</f>
        <v>10400</v>
      </c>
      <c r="AA63" s="36" t="str">
        <f>+IF(Y63=0,"NO OFERTADO",IF(Y63&gt;$H63,"NO CUMPLE",IF(((Y63-$H63)/$H63)&lt;=-20%,"ARTIFICIALIDAD",IF(AND($H63=$H63,((Y63-$H63)/$H63)&gt;-20%),"CUMPLE"))))</f>
        <v>CUMPLE</v>
      </c>
      <c r="AB63" s="36" t="s">
        <v>10</v>
      </c>
      <c r="AC63" s="36" t="str">
        <f>+IF(AB63="CUMPLE","SI",IF(AB63="NO CUMPLE","NO"))</f>
        <v>SI</v>
      </c>
      <c r="AD63" s="32">
        <v>9000</v>
      </c>
      <c r="AE63" s="32"/>
      <c r="AF63" s="47">
        <f>+AD63+AE63</f>
        <v>9000</v>
      </c>
      <c r="AG63" s="35">
        <f t="shared" si="111"/>
        <v>9000</v>
      </c>
      <c r="AH63" s="36" t="str">
        <f>+IF(AF63=0,"NO OFERTADO",IF(AF63&gt;$H63,"NO CUMPLE",IF(((AF63-$H63)/$H63)&lt;=-20%,"ARTIFICIALIDAD",IF(AND($H63=$H63,((AF63-$H63)/$H63)&gt;-20%),"CUMPLE"))))</f>
        <v>CUMPLE</v>
      </c>
      <c r="AI63" s="36" t="s">
        <v>10</v>
      </c>
      <c r="AJ63" s="36" t="str">
        <f>+IF(AI63="CUMPLE","SI",IF(AI63="NO CUMPLE","NO"))</f>
        <v>SI</v>
      </c>
      <c r="AK63" s="205"/>
      <c r="AL63" s="37"/>
      <c r="AM63" s="34">
        <f>+AK63+AL63</f>
        <v>0</v>
      </c>
      <c r="AN63" s="35">
        <f t="shared" si="112"/>
        <v>0</v>
      </c>
      <c r="AO63" s="36" t="str">
        <f>+IF(AM63=0,"NO OFERTADO",IF(AM63&gt;$H63,"NO CUMPLE",IF(((AM63-$H63)/$H63)&lt;=-20%,"ARTIFICIALIDAD",IF(AND($H63=$H63,((AM63-$H63)/$H63)&gt;-20%),"CUMPLE"))))</f>
        <v>NO OFERTADO</v>
      </c>
      <c r="AP63" s="36" t="s">
        <v>30</v>
      </c>
      <c r="AQ63" s="36" t="str">
        <f>+IF(AP63="CUMPLE","SI",IF(AP63="NO CUMPLE","NO"))</f>
        <v>NO</v>
      </c>
      <c r="AR63" s="34">
        <v>9180</v>
      </c>
      <c r="AS63" s="37">
        <v>0</v>
      </c>
      <c r="AT63" s="34">
        <f t="shared" si="113"/>
        <v>9180</v>
      </c>
      <c r="AU63" s="208">
        <f t="shared" si="114"/>
        <v>9180</v>
      </c>
      <c r="AV63" s="36" t="str">
        <f>+IF(AT63=0,"NO OFERTADO",IF(AT63&gt;$H63,"NO CUMPLE",IF(((AT63-$H63)/$H63)&lt;=-20%,"ARTIFICIALIDAD",IF(AND($H63=$H63,((AT63-$H63)/$H63)&gt;-20%),"CUMPLE"))))</f>
        <v>CUMPLE</v>
      </c>
      <c r="AW63" s="36" t="s">
        <v>10</v>
      </c>
      <c r="AX63" s="36" t="str">
        <f>+IF(AW63="CUMPLE","SI",IF(AW63="NO CUMPLE","NO"))</f>
        <v>SI</v>
      </c>
      <c r="AY63" s="34">
        <v>9500</v>
      </c>
      <c r="AZ63" s="34">
        <v>0</v>
      </c>
      <c r="BA63" s="34">
        <f t="shared" si="115"/>
        <v>9500</v>
      </c>
      <c r="BB63" s="35">
        <f>BA63*$F63</f>
        <v>9500</v>
      </c>
      <c r="BC63" s="36" t="str">
        <f>+IF(BA63=0,"NO OFERTADO",IF(BA63&gt;$H63,"NO CUMPLE",IF(((BA63-$H63)/$H63)&lt;=-20%,"ARTIFICIALIDAD",IF(AND($H63=$H63,((BA63-$H63)/$H63)&gt;-20%),"CUMPLE"))))</f>
        <v>CUMPLE</v>
      </c>
      <c r="BD63" s="36" t="s">
        <v>10</v>
      </c>
      <c r="BE63" s="36" t="str">
        <f>+IF(BD63="CUMPLE","SI",IF(BD63="NO CUMPLE","NO"))</f>
        <v>SI</v>
      </c>
      <c r="BF63" s="53"/>
      <c r="BG63" s="54" t="str">
        <f t="shared" si="116"/>
        <v/>
      </c>
      <c r="BH63" s="54">
        <f t="shared" si="117"/>
        <v>11000</v>
      </c>
      <c r="BI63" s="54">
        <f t="shared" si="118"/>
        <v>10400</v>
      </c>
      <c r="BJ63" s="69">
        <f t="shared" si="119"/>
        <v>9000</v>
      </c>
      <c r="BK63" s="69" t="str">
        <f t="shared" si="120"/>
        <v/>
      </c>
      <c r="BL63" s="69">
        <f t="shared" si="121"/>
        <v>9180</v>
      </c>
      <c r="BM63" s="69">
        <f t="shared" si="122"/>
        <v>9500</v>
      </c>
      <c r="BN63" s="212">
        <f>MIN(BG63,BH63,BI63,BJ63,BK63,BL63,BM63)</f>
        <v>9000</v>
      </c>
      <c r="BO63" s="212" t="e">
        <f t="shared" si="123"/>
        <v>#VALUE!</v>
      </c>
      <c r="BP63" s="212">
        <f t="shared" si="124"/>
        <v>409.09090909090912</v>
      </c>
      <c r="BQ63" s="212">
        <f t="shared" si="125"/>
        <v>432.69230769230774</v>
      </c>
      <c r="BR63" s="212">
        <f t="shared" si="126"/>
        <v>500</v>
      </c>
      <c r="BS63" s="212" t="e">
        <f t="shared" si="127"/>
        <v>#VALUE!</v>
      </c>
      <c r="BT63" s="212">
        <f t="shared" si="128"/>
        <v>490.19607843137254</v>
      </c>
      <c r="BU63" s="212">
        <f t="shared" si="129"/>
        <v>473.68421052631578</v>
      </c>
      <c r="BV63" s="53"/>
      <c r="BW63" s="125"/>
    </row>
    <row r="64" spans="1:75" s="233" customFormat="1" ht="42.75">
      <c r="A64" s="214">
        <v>54</v>
      </c>
      <c r="B64" s="215" t="s">
        <v>168</v>
      </c>
      <c r="C64" s="215" t="s">
        <v>169</v>
      </c>
      <c r="D64" s="215" t="s">
        <v>170</v>
      </c>
      <c r="E64" s="216">
        <v>6.2</v>
      </c>
      <c r="F64" s="217">
        <v>1</v>
      </c>
      <c r="G64" s="216" t="s">
        <v>171</v>
      </c>
      <c r="H64" s="218">
        <v>275194.64</v>
      </c>
      <c r="I64" s="37"/>
      <c r="J64" s="37"/>
      <c r="K64" s="37">
        <f t="shared" ref="K64:K75" si="159">I64+J64</f>
        <v>0</v>
      </c>
      <c r="L64" s="48">
        <f t="shared" ref="L64:L68" si="160">K64*$F64</f>
        <v>0</v>
      </c>
      <c r="M64" s="36" t="str">
        <f t="shared" ref="M64:M68" si="161">+IF(K64=0,"NO OFERTADO",IF(K64&gt;$H64,"NO CUMPLE",IF(((K64-$H64)/$H64)&lt;=-20%,"ARTIFICIALIDAD",IF(AND($H64=$H64,((K64-$H64)/$H64)&gt;-20%),"CUMPLE"))))</f>
        <v>NO OFERTADO</v>
      </c>
      <c r="N64" s="36" t="s">
        <v>30</v>
      </c>
      <c r="O64" s="36" t="str">
        <f t="shared" ref="O64:O75" si="162">+IF(N64="CUMPLE","SI",IF(N64="NO CUMPLE","NO"))</f>
        <v>NO</v>
      </c>
      <c r="P64" s="219">
        <v>160000</v>
      </c>
      <c r="Q64" s="219">
        <f t="shared" si="25"/>
        <v>30400</v>
      </c>
      <c r="R64" s="219">
        <f t="shared" si="110"/>
        <v>190400</v>
      </c>
      <c r="S64" s="220">
        <f t="shared" ref="S64:S65" si="163">R64*$F64</f>
        <v>190400</v>
      </c>
      <c r="T64" s="221" t="str">
        <f t="shared" ref="T64:T65" si="164">+IF(R64=0,"NO OFERTADO",IF(R64&gt;$H64,"NO CUMPLE",IF(((R64-$H64)/$H64)&lt;=-20%,"ARTIFICIALIDAD",IF(AND($H64=$H64,((R64-$H64)/$H64)&gt;-20%),"CUMPLE"))))</f>
        <v>ARTIFICIALIDAD</v>
      </c>
      <c r="U64" s="221" t="s">
        <v>10</v>
      </c>
      <c r="V64" s="221" t="str">
        <f t="shared" ref="V64:V65" si="165">+IF(U64="CUMPLE","SI",IF(U64="NO CUMPLE","NO"))</f>
        <v>SI</v>
      </c>
      <c r="W64" s="222">
        <v>160000</v>
      </c>
      <c r="X64" s="222">
        <v>30400</v>
      </c>
      <c r="Y64" s="222">
        <f t="shared" ref="Y64:Y75" si="166">W64+X64</f>
        <v>190400</v>
      </c>
      <c r="Z64" s="220">
        <f t="shared" ref="Z64:Z75" si="167">Y64*$F64</f>
        <v>190400</v>
      </c>
      <c r="AA64" s="221" t="str">
        <f t="shared" ref="AA64:AA75" si="168">+IF(Y64=0,"NO OFERTADO",IF(Y64&gt;$H64,"NO CUMPLE",IF(((Y64-$H64)/$H64)&lt;=-20%,"ARTIFICIALIDAD",IF(AND($H64=$H64,((Y64-$H64)/$H64)&gt;-20%),"CUMPLE"))))</f>
        <v>ARTIFICIALIDAD</v>
      </c>
      <c r="AB64" s="221" t="s">
        <v>10</v>
      </c>
      <c r="AC64" s="221" t="str">
        <f t="shared" ref="AC64:AC75" si="169">+IF(AB64="CUMPLE","SI",IF(AB64="NO CUMPLE","NO"))</f>
        <v>SI</v>
      </c>
      <c r="AD64" s="218">
        <v>194300</v>
      </c>
      <c r="AE64" s="218">
        <f>+AD64*19%</f>
        <v>36917</v>
      </c>
      <c r="AF64" s="223">
        <f t="shared" ref="AF64:AF75" si="170">+AD64+AE64</f>
        <v>231217</v>
      </c>
      <c r="AG64" s="220">
        <f t="shared" si="111"/>
        <v>231217</v>
      </c>
      <c r="AH64" s="221" t="str">
        <f t="shared" ref="AH64:AH75" si="171">+IF(AF64=0,"NO OFERTADO",IF(AF64&gt;$H64,"NO CUMPLE",IF(((AF64-$H64)/$H64)&lt;=-20%,"ARTIFICIALIDAD",IF(AND($H64=$H64,((AF64-$H64)/$H64)&gt;-20%),"CUMPLE"))))</f>
        <v>CUMPLE</v>
      </c>
      <c r="AI64" s="221" t="s">
        <v>10</v>
      </c>
      <c r="AJ64" s="221" t="str">
        <f t="shared" ref="AJ64:AJ75" si="172">+IF(AI64="CUMPLE","SI",IF(AI64="NO CUMPLE","NO"))</f>
        <v>SI</v>
      </c>
      <c r="AK64" s="224"/>
      <c r="AL64" s="225"/>
      <c r="AM64" s="226">
        <f t="shared" ref="AM64:AM75" si="173">+AK64+AL64</f>
        <v>0</v>
      </c>
      <c r="AN64" s="220">
        <f t="shared" si="112"/>
        <v>0</v>
      </c>
      <c r="AO64" s="221" t="str">
        <f t="shared" ref="AO64:AO75" si="174">+IF(AM64=0,"NO OFERTADO",IF(AM64&gt;$H64,"NO CUMPLE",IF(((AM64-$H64)/$H64)&lt;=-20%,"ARTIFICIALIDAD",IF(AND($H64=$H64,((AM64-$H64)/$H64)&gt;-20%),"CUMPLE"))))</f>
        <v>NO OFERTADO</v>
      </c>
      <c r="AP64" s="221" t="s">
        <v>30</v>
      </c>
      <c r="AQ64" s="221" t="str">
        <f t="shared" ref="AQ64:AQ75" si="175">+IF(AP64="CUMPLE","SI",IF(AP64="NO CUMPLE","NO"))</f>
        <v>NO</v>
      </c>
      <c r="AR64" s="226">
        <v>181250</v>
      </c>
      <c r="AS64" s="226">
        <f>+AR64*19%</f>
        <v>34437.5</v>
      </c>
      <c r="AT64" s="226">
        <f t="shared" si="113"/>
        <v>215687.5</v>
      </c>
      <c r="AU64" s="227">
        <f t="shared" si="114"/>
        <v>215687.5</v>
      </c>
      <c r="AV64" s="221" t="str">
        <f t="shared" ref="AV64:AV75" si="176">+IF(AT64=0,"NO OFERTADO",IF(AT64&gt;$H64,"NO CUMPLE",IF(((AT64-$H64)/$H64)&lt;=-20%,"ARTIFICIALIDAD",IF(AND($H64=$H64,((AT64-$H64)/$H64)&gt;-20%),"CUMPLE"))))</f>
        <v>ARTIFICIALIDAD</v>
      </c>
      <c r="AW64" s="221" t="s">
        <v>10</v>
      </c>
      <c r="AX64" s="221" t="str">
        <f t="shared" ref="AX64:AX75" si="177">+IF(AW64="CUMPLE","SI",IF(AW64="NO CUMPLE","NO"))</f>
        <v>SI</v>
      </c>
      <c r="AY64" s="226">
        <v>201900</v>
      </c>
      <c r="AZ64" s="226">
        <v>38361</v>
      </c>
      <c r="BA64" s="226">
        <f t="shared" si="115"/>
        <v>240261</v>
      </c>
      <c r="BB64" s="220">
        <f t="shared" ref="BB64:BB75" si="178">BA64*$F64</f>
        <v>240261</v>
      </c>
      <c r="BC64" s="221" t="str">
        <f t="shared" ref="BC64:BC75" si="179">+IF(BA64=0,"NO OFERTADO",IF(BA64&gt;$H64,"NO CUMPLE",IF(((BA64-$H64)/$H64)&lt;=-20%,"ARTIFICIALIDAD",IF(AND($H64=$H64,((BA64-$H64)/$H64)&gt;-20%),"CUMPLE"))))</f>
        <v>CUMPLE</v>
      </c>
      <c r="BD64" s="221" t="s">
        <v>10</v>
      </c>
      <c r="BE64" s="221" t="str">
        <f t="shared" ref="BE64:BE75" si="180">+IF(BD64="CUMPLE","SI",IF(BD64="NO CUMPLE","NO"))</f>
        <v>SI</v>
      </c>
      <c r="BF64" s="228"/>
      <c r="BG64" s="229" t="str">
        <f t="shared" si="116"/>
        <v/>
      </c>
      <c r="BH64" s="229">
        <f t="shared" si="117"/>
        <v>190400</v>
      </c>
      <c r="BI64" s="229">
        <f t="shared" si="118"/>
        <v>190400</v>
      </c>
      <c r="BJ64" s="230">
        <f t="shared" si="119"/>
        <v>231217</v>
      </c>
      <c r="BK64" s="230" t="str">
        <f t="shared" si="120"/>
        <v/>
      </c>
      <c r="BL64" s="230">
        <f t="shared" si="121"/>
        <v>215687.5</v>
      </c>
      <c r="BM64" s="230">
        <f t="shared" si="122"/>
        <v>240261</v>
      </c>
      <c r="BN64" s="231">
        <f t="shared" ref="BN64:BN75" si="181">MIN(BG64,BH64,BI64,BJ64,BK64,BL64,BM64)</f>
        <v>190400</v>
      </c>
      <c r="BO64" s="231" t="e">
        <f t="shared" si="123"/>
        <v>#VALUE!</v>
      </c>
      <c r="BP64" s="231">
        <f t="shared" si="124"/>
        <v>500</v>
      </c>
      <c r="BQ64" s="231">
        <f t="shared" si="125"/>
        <v>500</v>
      </c>
      <c r="BR64" s="231">
        <f t="shared" si="126"/>
        <v>411.7344312918168</v>
      </c>
      <c r="BS64" s="231" t="e">
        <f t="shared" si="127"/>
        <v>#VALUE!</v>
      </c>
      <c r="BT64" s="231">
        <f t="shared" si="128"/>
        <v>441.37931034482756</v>
      </c>
      <c r="BU64" s="231">
        <f t="shared" si="129"/>
        <v>396.23576027736499</v>
      </c>
      <c r="BV64" s="228"/>
      <c r="BW64" s="232"/>
    </row>
    <row r="65" spans="1:75" s="55" customFormat="1" ht="42.75">
      <c r="A65" s="177">
        <v>55</v>
      </c>
      <c r="B65" s="192" t="s">
        <v>172</v>
      </c>
      <c r="C65" s="192" t="s">
        <v>173</v>
      </c>
      <c r="D65" s="192" t="s">
        <v>26</v>
      </c>
      <c r="E65" s="194">
        <v>2</v>
      </c>
      <c r="F65" s="193">
        <v>1</v>
      </c>
      <c r="G65" s="194" t="s">
        <v>26</v>
      </c>
      <c r="H65" s="32">
        <v>61880</v>
      </c>
      <c r="I65" s="37"/>
      <c r="J65" s="37"/>
      <c r="K65" s="37">
        <f t="shared" si="159"/>
        <v>0</v>
      </c>
      <c r="L65" s="48">
        <f t="shared" si="160"/>
        <v>0</v>
      </c>
      <c r="M65" s="36" t="str">
        <f t="shared" si="161"/>
        <v>NO OFERTADO</v>
      </c>
      <c r="N65" s="36" t="s">
        <v>30</v>
      </c>
      <c r="O65" s="36" t="str">
        <f t="shared" si="162"/>
        <v>NO</v>
      </c>
      <c r="P65" s="45"/>
      <c r="Q65" s="45">
        <f t="shared" si="25"/>
        <v>0</v>
      </c>
      <c r="R65" s="45">
        <f t="shared" si="110"/>
        <v>0</v>
      </c>
      <c r="S65" s="35">
        <f t="shared" si="163"/>
        <v>0</v>
      </c>
      <c r="T65" s="36" t="str">
        <f t="shared" si="164"/>
        <v>NO OFERTADO</v>
      </c>
      <c r="U65" s="36" t="s">
        <v>30</v>
      </c>
      <c r="V65" s="36" t="str">
        <f t="shared" si="165"/>
        <v>NO</v>
      </c>
      <c r="W65" s="37">
        <v>0</v>
      </c>
      <c r="X65" s="37">
        <v>0</v>
      </c>
      <c r="Y65" s="37">
        <f t="shared" si="166"/>
        <v>0</v>
      </c>
      <c r="Z65" s="35">
        <f t="shared" si="167"/>
        <v>0</v>
      </c>
      <c r="AA65" s="36" t="str">
        <f t="shared" si="168"/>
        <v>NO OFERTADO</v>
      </c>
      <c r="AB65" s="36" t="s">
        <v>30</v>
      </c>
      <c r="AC65" s="36" t="str">
        <f t="shared" si="169"/>
        <v>NO</v>
      </c>
      <c r="AD65" s="32">
        <v>0</v>
      </c>
      <c r="AE65" s="32"/>
      <c r="AF65" s="47">
        <f t="shared" si="170"/>
        <v>0</v>
      </c>
      <c r="AG65" s="35">
        <f t="shared" si="111"/>
        <v>0</v>
      </c>
      <c r="AH65" s="36" t="str">
        <f t="shared" si="171"/>
        <v>NO OFERTADO</v>
      </c>
      <c r="AI65" s="36" t="s">
        <v>30</v>
      </c>
      <c r="AJ65" s="36" t="str">
        <f t="shared" si="172"/>
        <v>NO</v>
      </c>
      <c r="AK65" s="205"/>
      <c r="AL65" s="56"/>
      <c r="AM65" s="34">
        <f t="shared" si="173"/>
        <v>0</v>
      </c>
      <c r="AN65" s="35">
        <f t="shared" si="112"/>
        <v>0</v>
      </c>
      <c r="AO65" s="36" t="str">
        <f t="shared" si="174"/>
        <v>NO OFERTADO</v>
      </c>
      <c r="AP65" s="36" t="s">
        <v>30</v>
      </c>
      <c r="AQ65" s="36" t="str">
        <f t="shared" si="175"/>
        <v>NO</v>
      </c>
      <c r="AR65" s="34">
        <v>51500</v>
      </c>
      <c r="AS65" s="34">
        <f>+AR65*19%</f>
        <v>9785</v>
      </c>
      <c r="AT65" s="34">
        <f t="shared" si="113"/>
        <v>61285</v>
      </c>
      <c r="AU65" s="208">
        <f t="shared" si="114"/>
        <v>61285</v>
      </c>
      <c r="AV65" s="36" t="str">
        <f t="shared" si="176"/>
        <v>CUMPLE</v>
      </c>
      <c r="AW65" s="36" t="s">
        <v>10</v>
      </c>
      <c r="AX65" s="36" t="str">
        <f t="shared" si="177"/>
        <v>SI</v>
      </c>
      <c r="AY65" s="34">
        <v>39668</v>
      </c>
      <c r="AZ65" s="34">
        <v>7536.92</v>
      </c>
      <c r="BA65" s="34">
        <f t="shared" si="115"/>
        <v>47204.92</v>
      </c>
      <c r="BB65" s="35">
        <f t="shared" si="178"/>
        <v>47204.92</v>
      </c>
      <c r="BC65" s="36" t="str">
        <f t="shared" si="179"/>
        <v>ARTIFICIALIDAD</v>
      </c>
      <c r="BD65" s="36" t="s">
        <v>10</v>
      </c>
      <c r="BE65" s="36" t="str">
        <f t="shared" si="180"/>
        <v>SI</v>
      </c>
      <c r="BF65" s="53"/>
      <c r="BG65" s="54" t="str">
        <f t="shared" si="116"/>
        <v/>
      </c>
      <c r="BH65" s="54" t="str">
        <f t="shared" si="117"/>
        <v/>
      </c>
      <c r="BI65" s="54" t="str">
        <f t="shared" si="118"/>
        <v/>
      </c>
      <c r="BJ65" s="69" t="str">
        <f t="shared" si="119"/>
        <v/>
      </c>
      <c r="BK65" s="69" t="str">
        <f t="shared" si="120"/>
        <v/>
      </c>
      <c r="BL65" s="69">
        <f t="shared" si="121"/>
        <v>61285</v>
      </c>
      <c r="BM65" s="69">
        <f t="shared" si="122"/>
        <v>47204.92</v>
      </c>
      <c r="BN65" s="212">
        <f t="shared" si="181"/>
        <v>47204.92</v>
      </c>
      <c r="BO65" s="212" t="e">
        <f t="shared" si="123"/>
        <v>#VALUE!</v>
      </c>
      <c r="BP65" s="212" t="e">
        <f t="shared" si="124"/>
        <v>#VALUE!</v>
      </c>
      <c r="BQ65" s="212" t="e">
        <f t="shared" si="125"/>
        <v>#VALUE!</v>
      </c>
      <c r="BR65" s="212" t="e">
        <f t="shared" si="126"/>
        <v>#VALUE!</v>
      </c>
      <c r="BS65" s="212" t="e">
        <f t="shared" si="127"/>
        <v>#VALUE!</v>
      </c>
      <c r="BT65" s="212">
        <f t="shared" si="128"/>
        <v>385.126213592233</v>
      </c>
      <c r="BU65" s="212">
        <f t="shared" si="129"/>
        <v>500</v>
      </c>
      <c r="BV65" s="53"/>
      <c r="BW65" s="125"/>
    </row>
    <row r="66" spans="1:75" s="55" customFormat="1" ht="31.5">
      <c r="A66" s="177">
        <v>56</v>
      </c>
      <c r="B66" s="192" t="s">
        <v>174</v>
      </c>
      <c r="C66" s="192" t="s">
        <v>175</v>
      </c>
      <c r="D66" s="192" t="s">
        <v>49</v>
      </c>
      <c r="E66" s="194">
        <v>1</v>
      </c>
      <c r="F66" s="193">
        <v>1</v>
      </c>
      <c r="G66" s="194" t="s">
        <v>49</v>
      </c>
      <c r="H66" s="32">
        <v>628796</v>
      </c>
      <c r="I66" s="37"/>
      <c r="J66" s="37"/>
      <c r="K66" s="37">
        <f t="shared" si="159"/>
        <v>0</v>
      </c>
      <c r="L66" s="48">
        <f t="shared" si="160"/>
        <v>0</v>
      </c>
      <c r="M66" s="36" t="str">
        <f t="shared" si="161"/>
        <v>NO OFERTADO</v>
      </c>
      <c r="N66" s="36" t="s">
        <v>30</v>
      </c>
      <c r="O66" s="36" t="str">
        <f t="shared" si="162"/>
        <v>NO</v>
      </c>
      <c r="P66" s="45"/>
      <c r="Q66" s="45">
        <f t="shared" si="25"/>
        <v>0</v>
      </c>
      <c r="R66" s="45">
        <f t="shared" si="110"/>
        <v>0</v>
      </c>
      <c r="S66" s="35">
        <f>R66*$F66</f>
        <v>0</v>
      </c>
      <c r="T66" s="36" t="str">
        <f>+IF(R66=0,"NO OFERTADO",IF(R66&gt;$H66,"NO CUMPLE",IF(((R66-$H66)/$H66)&lt;=-20%,"ARTIFICIALIDAD",IF(AND($H66=$H66,((R66-$H66)/$H66)&gt;-20%),"CUMPLE"))))</f>
        <v>NO OFERTADO</v>
      </c>
      <c r="U66" s="36" t="s">
        <v>30</v>
      </c>
      <c r="V66" s="36" t="str">
        <f>+IF(U66="CUMPLE","SI",IF(U66="NO CUMPLE","NO"))</f>
        <v>NO</v>
      </c>
      <c r="W66" s="37">
        <v>386554.62184873951</v>
      </c>
      <c r="X66" s="37">
        <v>73445.378151260491</v>
      </c>
      <c r="Y66" s="37">
        <f t="shared" si="166"/>
        <v>460000</v>
      </c>
      <c r="Z66" s="35">
        <f t="shared" si="167"/>
        <v>460000</v>
      </c>
      <c r="AA66" s="36" t="str">
        <f t="shared" si="168"/>
        <v>ARTIFICIALIDAD</v>
      </c>
      <c r="AB66" s="36" t="s">
        <v>10</v>
      </c>
      <c r="AC66" s="36" t="str">
        <f t="shared" si="169"/>
        <v>SI</v>
      </c>
      <c r="AD66" s="32">
        <v>0</v>
      </c>
      <c r="AE66" s="32"/>
      <c r="AF66" s="47">
        <f t="shared" si="170"/>
        <v>0</v>
      </c>
      <c r="AG66" s="35">
        <f t="shared" si="111"/>
        <v>0</v>
      </c>
      <c r="AH66" s="36" t="str">
        <f t="shared" si="171"/>
        <v>NO OFERTADO</v>
      </c>
      <c r="AI66" s="36" t="s">
        <v>30</v>
      </c>
      <c r="AJ66" s="36" t="str">
        <f t="shared" si="172"/>
        <v>NO</v>
      </c>
      <c r="AK66" s="205"/>
      <c r="AL66" s="56"/>
      <c r="AM66" s="34">
        <f t="shared" si="173"/>
        <v>0</v>
      </c>
      <c r="AN66" s="35">
        <f t="shared" si="112"/>
        <v>0</v>
      </c>
      <c r="AO66" s="36" t="str">
        <f t="shared" si="174"/>
        <v>NO OFERTADO</v>
      </c>
      <c r="AP66" s="36" t="s">
        <v>30</v>
      </c>
      <c r="AQ66" s="36" t="str">
        <f t="shared" si="175"/>
        <v>NO</v>
      </c>
      <c r="AR66" s="34">
        <v>0</v>
      </c>
      <c r="AS66" s="56"/>
      <c r="AT66" s="34">
        <f t="shared" si="113"/>
        <v>0</v>
      </c>
      <c r="AU66" s="208">
        <f t="shared" si="114"/>
        <v>0</v>
      </c>
      <c r="AV66" s="36" t="str">
        <f t="shared" si="176"/>
        <v>NO OFERTADO</v>
      </c>
      <c r="AW66" s="36" t="s">
        <v>30</v>
      </c>
      <c r="AX66" s="36" t="str">
        <f t="shared" si="177"/>
        <v>NO</v>
      </c>
      <c r="AY66" s="34"/>
      <c r="AZ66" s="34"/>
      <c r="BA66" s="34">
        <f t="shared" si="115"/>
        <v>0</v>
      </c>
      <c r="BB66" s="35">
        <f t="shared" si="178"/>
        <v>0</v>
      </c>
      <c r="BC66" s="36" t="str">
        <f t="shared" si="179"/>
        <v>NO OFERTADO</v>
      </c>
      <c r="BD66" s="36" t="s">
        <v>30</v>
      </c>
      <c r="BE66" s="36" t="str">
        <f t="shared" si="180"/>
        <v>NO</v>
      </c>
      <c r="BF66" s="53"/>
      <c r="BG66" s="54" t="str">
        <f t="shared" si="116"/>
        <v/>
      </c>
      <c r="BH66" s="54" t="str">
        <f t="shared" si="117"/>
        <v/>
      </c>
      <c r="BI66" s="54">
        <f t="shared" si="118"/>
        <v>460000</v>
      </c>
      <c r="BJ66" s="69" t="str">
        <f t="shared" si="119"/>
        <v/>
      </c>
      <c r="BK66" s="69" t="str">
        <f t="shared" si="120"/>
        <v/>
      </c>
      <c r="BL66" s="69" t="str">
        <f t="shared" si="121"/>
        <v/>
      </c>
      <c r="BM66" s="69" t="str">
        <f t="shared" si="122"/>
        <v/>
      </c>
      <c r="BN66" s="212">
        <f t="shared" si="181"/>
        <v>460000</v>
      </c>
      <c r="BO66" s="212" t="e">
        <f t="shared" si="123"/>
        <v>#VALUE!</v>
      </c>
      <c r="BP66" s="212" t="e">
        <f t="shared" si="124"/>
        <v>#VALUE!</v>
      </c>
      <c r="BQ66" s="212">
        <f t="shared" si="125"/>
        <v>500</v>
      </c>
      <c r="BR66" s="212" t="e">
        <f t="shared" si="126"/>
        <v>#VALUE!</v>
      </c>
      <c r="BS66" s="212" t="e">
        <f t="shared" si="127"/>
        <v>#VALUE!</v>
      </c>
      <c r="BT66" s="212" t="e">
        <f t="shared" si="128"/>
        <v>#VALUE!</v>
      </c>
      <c r="BU66" s="212" t="e">
        <f t="shared" si="129"/>
        <v>#VALUE!</v>
      </c>
      <c r="BV66" s="53"/>
      <c r="BW66" s="125"/>
    </row>
    <row r="67" spans="1:75" s="55" customFormat="1" ht="42.75">
      <c r="A67" s="177">
        <v>57</v>
      </c>
      <c r="B67" s="192" t="s">
        <v>176</v>
      </c>
      <c r="C67" s="192" t="s">
        <v>177</v>
      </c>
      <c r="D67" s="192" t="s">
        <v>178</v>
      </c>
      <c r="E67" s="194">
        <v>76.599999999999994</v>
      </c>
      <c r="F67" s="193">
        <v>1</v>
      </c>
      <c r="G67" s="194" t="s">
        <v>178</v>
      </c>
      <c r="H67" s="32">
        <v>41650</v>
      </c>
      <c r="I67" s="37"/>
      <c r="J67" s="37"/>
      <c r="K67" s="37">
        <f t="shared" si="159"/>
        <v>0</v>
      </c>
      <c r="L67" s="48">
        <f t="shared" si="160"/>
        <v>0</v>
      </c>
      <c r="M67" s="36" t="str">
        <f t="shared" si="161"/>
        <v>NO OFERTADO</v>
      </c>
      <c r="N67" s="36" t="s">
        <v>30</v>
      </c>
      <c r="O67" s="36" t="str">
        <f t="shared" si="162"/>
        <v>NO</v>
      </c>
      <c r="P67" s="45"/>
      <c r="Q67" s="45">
        <f t="shared" si="25"/>
        <v>0</v>
      </c>
      <c r="R67" s="45">
        <f t="shared" si="110"/>
        <v>0</v>
      </c>
      <c r="S67" s="35">
        <f t="shared" ref="S67:S75" si="182">R67*$F67</f>
        <v>0</v>
      </c>
      <c r="T67" s="36" t="str">
        <f t="shared" ref="T67:T75" si="183">+IF(R67=0,"NO OFERTADO",IF(R67&gt;$H67,"NO CUMPLE",IF(((R67-$H67)/$H67)&lt;=-20%,"ARTIFICIALIDAD",IF(AND($H67=$H67,((R67-$H67)/$H67)&gt;-20%),"CUMPLE"))))</f>
        <v>NO OFERTADO</v>
      </c>
      <c r="U67" s="36" t="s">
        <v>30</v>
      </c>
      <c r="V67" s="36" t="str">
        <f t="shared" ref="V67:V75" si="184">+IF(U67="CUMPLE","SI",IF(U67="NO CUMPLE","NO"))</f>
        <v>NO</v>
      </c>
      <c r="W67" s="37">
        <v>24789.915966386554</v>
      </c>
      <c r="X67" s="37">
        <v>4710.0840336134461</v>
      </c>
      <c r="Y67" s="37">
        <f t="shared" si="166"/>
        <v>29500</v>
      </c>
      <c r="Z67" s="35">
        <f t="shared" si="167"/>
        <v>29500</v>
      </c>
      <c r="AA67" s="36" t="str">
        <f t="shared" si="168"/>
        <v>ARTIFICIALIDAD</v>
      </c>
      <c r="AB67" s="36" t="s">
        <v>10</v>
      </c>
      <c r="AC67" s="36" t="str">
        <f t="shared" si="169"/>
        <v>SI</v>
      </c>
      <c r="AD67" s="32">
        <v>0</v>
      </c>
      <c r="AE67" s="32"/>
      <c r="AF67" s="47">
        <f t="shared" si="170"/>
        <v>0</v>
      </c>
      <c r="AG67" s="35">
        <f t="shared" si="111"/>
        <v>0</v>
      </c>
      <c r="AH67" s="36" t="str">
        <f t="shared" si="171"/>
        <v>NO OFERTADO</v>
      </c>
      <c r="AI67" s="36" t="s">
        <v>30</v>
      </c>
      <c r="AJ67" s="36" t="str">
        <f t="shared" si="172"/>
        <v>NO</v>
      </c>
      <c r="AK67" s="205"/>
      <c r="AL67" s="56"/>
      <c r="AM67" s="34">
        <f t="shared" si="173"/>
        <v>0</v>
      </c>
      <c r="AN67" s="35">
        <f t="shared" si="112"/>
        <v>0</v>
      </c>
      <c r="AO67" s="36" t="str">
        <f t="shared" si="174"/>
        <v>NO OFERTADO</v>
      </c>
      <c r="AP67" s="36" t="s">
        <v>30</v>
      </c>
      <c r="AQ67" s="36" t="str">
        <f t="shared" si="175"/>
        <v>NO</v>
      </c>
      <c r="AR67" s="34">
        <v>0</v>
      </c>
      <c r="AS67" s="56"/>
      <c r="AT67" s="34">
        <f t="shared" si="113"/>
        <v>0</v>
      </c>
      <c r="AU67" s="208">
        <f t="shared" si="114"/>
        <v>0</v>
      </c>
      <c r="AV67" s="36" t="str">
        <f t="shared" si="176"/>
        <v>NO OFERTADO</v>
      </c>
      <c r="AW67" s="36" t="s">
        <v>30</v>
      </c>
      <c r="AX67" s="36" t="str">
        <f t="shared" si="177"/>
        <v>NO</v>
      </c>
      <c r="AY67" s="34"/>
      <c r="AZ67" s="34"/>
      <c r="BA67" s="34">
        <f t="shared" si="115"/>
        <v>0</v>
      </c>
      <c r="BB67" s="35">
        <f t="shared" si="178"/>
        <v>0</v>
      </c>
      <c r="BC67" s="36" t="str">
        <f t="shared" si="179"/>
        <v>NO OFERTADO</v>
      </c>
      <c r="BD67" s="36" t="s">
        <v>30</v>
      </c>
      <c r="BE67" s="36" t="str">
        <f t="shared" si="180"/>
        <v>NO</v>
      </c>
      <c r="BF67" s="53"/>
      <c r="BG67" s="54" t="str">
        <f t="shared" si="116"/>
        <v/>
      </c>
      <c r="BH67" s="54" t="str">
        <f t="shared" si="117"/>
        <v/>
      </c>
      <c r="BI67" s="54">
        <f t="shared" si="118"/>
        <v>29500</v>
      </c>
      <c r="BJ67" s="69" t="str">
        <f t="shared" si="119"/>
        <v/>
      </c>
      <c r="BK67" s="69" t="str">
        <f t="shared" si="120"/>
        <v/>
      </c>
      <c r="BL67" s="69" t="str">
        <f t="shared" si="121"/>
        <v/>
      </c>
      <c r="BM67" s="69" t="str">
        <f t="shared" si="122"/>
        <v/>
      </c>
      <c r="BN67" s="212">
        <f t="shared" si="181"/>
        <v>29500</v>
      </c>
      <c r="BO67" s="212" t="e">
        <f t="shared" si="123"/>
        <v>#VALUE!</v>
      </c>
      <c r="BP67" s="212" t="e">
        <f t="shared" si="124"/>
        <v>#VALUE!</v>
      </c>
      <c r="BQ67" s="212">
        <f t="shared" si="125"/>
        <v>500</v>
      </c>
      <c r="BR67" s="212" t="e">
        <f t="shared" si="126"/>
        <v>#VALUE!</v>
      </c>
      <c r="BS67" s="212" t="e">
        <f t="shared" si="127"/>
        <v>#VALUE!</v>
      </c>
      <c r="BT67" s="212" t="e">
        <f t="shared" si="128"/>
        <v>#VALUE!</v>
      </c>
      <c r="BU67" s="212" t="e">
        <f t="shared" si="129"/>
        <v>#VALUE!</v>
      </c>
      <c r="BV67" s="53"/>
      <c r="BW67" s="125"/>
    </row>
    <row r="68" spans="1:75" s="55" customFormat="1" ht="15.75">
      <c r="A68" s="177">
        <v>58</v>
      </c>
      <c r="B68" s="192" t="s">
        <v>179</v>
      </c>
      <c r="C68" s="192" t="s">
        <v>180</v>
      </c>
      <c r="D68" s="192" t="s">
        <v>28</v>
      </c>
      <c r="E68" s="194">
        <v>148</v>
      </c>
      <c r="F68" s="193">
        <v>1</v>
      </c>
      <c r="G68" s="194" t="s">
        <v>28</v>
      </c>
      <c r="H68" s="32">
        <v>8330</v>
      </c>
      <c r="I68" s="37">
        <v>7500</v>
      </c>
      <c r="J68" s="37">
        <f t="shared" ref="J68" si="185">I68*19%</f>
        <v>1425</v>
      </c>
      <c r="K68" s="37">
        <f t="shared" si="159"/>
        <v>8925</v>
      </c>
      <c r="L68" s="48">
        <f t="shared" si="160"/>
        <v>8925</v>
      </c>
      <c r="M68" s="36" t="str">
        <f t="shared" si="161"/>
        <v>NO CUMPLE</v>
      </c>
      <c r="N68" s="36" t="s">
        <v>30</v>
      </c>
      <c r="O68" s="36" t="str">
        <f t="shared" si="162"/>
        <v>NO</v>
      </c>
      <c r="P68" s="45">
        <v>6900</v>
      </c>
      <c r="Q68" s="45">
        <f t="shared" si="25"/>
        <v>1311</v>
      </c>
      <c r="R68" s="45">
        <f t="shared" si="110"/>
        <v>8211</v>
      </c>
      <c r="S68" s="35">
        <f t="shared" si="182"/>
        <v>8211</v>
      </c>
      <c r="T68" s="36" t="str">
        <f t="shared" si="183"/>
        <v>CUMPLE</v>
      </c>
      <c r="U68" s="36" t="s">
        <v>10</v>
      </c>
      <c r="V68" s="36" t="str">
        <f t="shared" si="184"/>
        <v>SI</v>
      </c>
      <c r="W68" s="37">
        <v>6470.588235294118</v>
      </c>
      <c r="X68" s="37">
        <v>1229.411764705882</v>
      </c>
      <c r="Y68" s="37">
        <f t="shared" si="166"/>
        <v>7700</v>
      </c>
      <c r="Z68" s="35">
        <f t="shared" si="167"/>
        <v>7700</v>
      </c>
      <c r="AA68" s="36" t="str">
        <f t="shared" si="168"/>
        <v>CUMPLE</v>
      </c>
      <c r="AB68" s="36" t="s">
        <v>10</v>
      </c>
      <c r="AC68" s="36" t="str">
        <f t="shared" si="169"/>
        <v>SI</v>
      </c>
      <c r="AD68" s="32">
        <v>0</v>
      </c>
      <c r="AE68" s="32"/>
      <c r="AF68" s="47">
        <f t="shared" si="170"/>
        <v>0</v>
      </c>
      <c r="AG68" s="35">
        <f t="shared" si="111"/>
        <v>0</v>
      </c>
      <c r="AH68" s="36" t="str">
        <f t="shared" si="171"/>
        <v>NO OFERTADO</v>
      </c>
      <c r="AI68" s="36" t="s">
        <v>30</v>
      </c>
      <c r="AJ68" s="36" t="str">
        <f t="shared" si="172"/>
        <v>NO</v>
      </c>
      <c r="AK68" s="205"/>
      <c r="AL68" s="56"/>
      <c r="AM68" s="34">
        <f t="shared" si="173"/>
        <v>0</v>
      </c>
      <c r="AN68" s="35">
        <f t="shared" si="112"/>
        <v>0</v>
      </c>
      <c r="AO68" s="36" t="str">
        <f t="shared" si="174"/>
        <v>NO OFERTADO</v>
      </c>
      <c r="AP68" s="36" t="s">
        <v>30</v>
      </c>
      <c r="AQ68" s="36" t="str">
        <f t="shared" si="175"/>
        <v>NO</v>
      </c>
      <c r="AR68" s="34">
        <v>4850</v>
      </c>
      <c r="AS68" s="34">
        <f>+AR68*19%</f>
        <v>921.5</v>
      </c>
      <c r="AT68" s="34">
        <f t="shared" si="113"/>
        <v>5771.5</v>
      </c>
      <c r="AU68" s="208">
        <f t="shared" si="114"/>
        <v>5771.5</v>
      </c>
      <c r="AV68" s="36" t="str">
        <f t="shared" si="176"/>
        <v>ARTIFICIALIDAD</v>
      </c>
      <c r="AW68" s="36" t="s">
        <v>10</v>
      </c>
      <c r="AX68" s="36" t="str">
        <f t="shared" si="177"/>
        <v>SI</v>
      </c>
      <c r="AY68" s="34">
        <v>7700</v>
      </c>
      <c r="AZ68" s="34">
        <v>1463</v>
      </c>
      <c r="BA68" s="34">
        <f t="shared" si="115"/>
        <v>9163</v>
      </c>
      <c r="BB68" s="35">
        <f t="shared" si="178"/>
        <v>9163</v>
      </c>
      <c r="BC68" s="36" t="str">
        <f t="shared" si="179"/>
        <v>NO CUMPLE</v>
      </c>
      <c r="BD68" s="36" t="s">
        <v>30</v>
      </c>
      <c r="BE68" s="36" t="str">
        <f t="shared" si="180"/>
        <v>NO</v>
      </c>
      <c r="BF68" s="53"/>
      <c r="BG68" s="54" t="str">
        <f t="shared" si="116"/>
        <v/>
      </c>
      <c r="BH68" s="54">
        <f t="shared" si="117"/>
        <v>8211</v>
      </c>
      <c r="BI68" s="54">
        <f t="shared" si="118"/>
        <v>7700</v>
      </c>
      <c r="BJ68" s="69" t="str">
        <f t="shared" si="119"/>
        <v/>
      </c>
      <c r="BK68" s="69" t="str">
        <f t="shared" si="120"/>
        <v/>
      </c>
      <c r="BL68" s="69">
        <f t="shared" si="121"/>
        <v>5771.5</v>
      </c>
      <c r="BM68" s="69" t="str">
        <f t="shared" si="122"/>
        <v/>
      </c>
      <c r="BN68" s="212">
        <f t="shared" si="181"/>
        <v>5771.5</v>
      </c>
      <c r="BO68" s="212" t="e">
        <f t="shared" si="123"/>
        <v>#VALUE!</v>
      </c>
      <c r="BP68" s="212">
        <f t="shared" si="124"/>
        <v>351.44927536231887</v>
      </c>
      <c r="BQ68" s="212">
        <f t="shared" si="125"/>
        <v>374.77272727272725</v>
      </c>
      <c r="BR68" s="212" t="e">
        <f t="shared" si="126"/>
        <v>#VALUE!</v>
      </c>
      <c r="BS68" s="212" t="e">
        <f t="shared" si="127"/>
        <v>#VALUE!</v>
      </c>
      <c r="BT68" s="212">
        <f t="shared" si="128"/>
        <v>500</v>
      </c>
      <c r="BU68" s="212" t="e">
        <f t="shared" si="129"/>
        <v>#VALUE!</v>
      </c>
      <c r="BV68" s="38"/>
      <c r="BW68" s="125"/>
    </row>
    <row r="69" spans="1:75" s="55" customFormat="1" ht="28.5">
      <c r="A69" s="177">
        <v>59</v>
      </c>
      <c r="B69" s="192" t="s">
        <v>181</v>
      </c>
      <c r="C69" s="192" t="s">
        <v>182</v>
      </c>
      <c r="D69" s="192" t="s">
        <v>183</v>
      </c>
      <c r="E69" s="194">
        <v>89.4</v>
      </c>
      <c r="F69" s="193">
        <v>1</v>
      </c>
      <c r="G69" s="194" t="s">
        <v>183</v>
      </c>
      <c r="H69" s="32">
        <v>3845</v>
      </c>
      <c r="I69" s="37">
        <v>2700</v>
      </c>
      <c r="J69" s="37">
        <v>0</v>
      </c>
      <c r="K69" s="37">
        <f t="shared" si="159"/>
        <v>2700</v>
      </c>
      <c r="L69" s="48">
        <f>K69*$F69</f>
        <v>2700</v>
      </c>
      <c r="M69" s="36" t="str">
        <f>+IF(K69=0,"NO OFERTADO",IF(K69&gt;$H69,"NO CUMPLE",IF(((K69-$H69)/$H69)&lt;=-20%,"ARTIFICIALIDAD",IF(AND($H69=$H69,((K69-$H69)/$H69)&gt;-20%),"CUMPLE"))))</f>
        <v>ARTIFICIALIDAD</v>
      </c>
      <c r="N69" s="36" t="s">
        <v>30</v>
      </c>
      <c r="O69" s="36" t="str">
        <f t="shared" si="162"/>
        <v>NO</v>
      </c>
      <c r="P69" s="45">
        <v>2600</v>
      </c>
      <c r="Q69" s="45">
        <v>0</v>
      </c>
      <c r="R69" s="45">
        <f t="shared" si="110"/>
        <v>2600</v>
      </c>
      <c r="S69" s="35">
        <f t="shared" si="182"/>
        <v>2600</v>
      </c>
      <c r="T69" s="36" t="str">
        <f t="shared" si="183"/>
        <v>ARTIFICIALIDAD</v>
      </c>
      <c r="U69" s="36" t="s">
        <v>10</v>
      </c>
      <c r="V69" s="36" t="str">
        <f t="shared" si="184"/>
        <v>SI</v>
      </c>
      <c r="W69" s="37">
        <v>0</v>
      </c>
      <c r="X69" s="37">
        <v>0</v>
      </c>
      <c r="Y69" s="37">
        <f t="shared" si="166"/>
        <v>0</v>
      </c>
      <c r="Z69" s="35">
        <f t="shared" si="167"/>
        <v>0</v>
      </c>
      <c r="AA69" s="36" t="str">
        <f t="shared" si="168"/>
        <v>NO OFERTADO</v>
      </c>
      <c r="AB69" s="36" t="s">
        <v>30</v>
      </c>
      <c r="AC69" s="36" t="str">
        <f t="shared" si="169"/>
        <v>NO</v>
      </c>
      <c r="AD69" s="32">
        <v>3500</v>
      </c>
      <c r="AE69" s="32"/>
      <c r="AF69" s="47">
        <f t="shared" si="170"/>
        <v>3500</v>
      </c>
      <c r="AG69" s="35">
        <f t="shared" si="111"/>
        <v>3500</v>
      </c>
      <c r="AH69" s="36" t="str">
        <f t="shared" si="171"/>
        <v>CUMPLE</v>
      </c>
      <c r="AI69" s="36" t="s">
        <v>10</v>
      </c>
      <c r="AJ69" s="36" t="str">
        <f t="shared" si="172"/>
        <v>SI</v>
      </c>
      <c r="AK69" s="205"/>
      <c r="AL69" s="56"/>
      <c r="AM69" s="34">
        <f t="shared" si="173"/>
        <v>0</v>
      </c>
      <c r="AN69" s="35">
        <f t="shared" si="112"/>
        <v>0</v>
      </c>
      <c r="AO69" s="36" t="str">
        <f t="shared" si="174"/>
        <v>NO OFERTADO</v>
      </c>
      <c r="AP69" s="36" t="s">
        <v>30</v>
      </c>
      <c r="AQ69" s="36" t="str">
        <f t="shared" si="175"/>
        <v>NO</v>
      </c>
      <c r="AR69" s="34">
        <v>3200</v>
      </c>
      <c r="AS69" s="56">
        <v>0</v>
      </c>
      <c r="AT69" s="34">
        <f t="shared" si="113"/>
        <v>3200</v>
      </c>
      <c r="AU69" s="208">
        <f t="shared" si="114"/>
        <v>3200</v>
      </c>
      <c r="AV69" s="36" t="str">
        <f t="shared" si="176"/>
        <v>CUMPLE</v>
      </c>
      <c r="AW69" s="36" t="s">
        <v>10</v>
      </c>
      <c r="AX69" s="36" t="str">
        <f t="shared" si="177"/>
        <v>SI</v>
      </c>
      <c r="AY69" s="34">
        <v>3200</v>
      </c>
      <c r="AZ69" s="34">
        <v>0</v>
      </c>
      <c r="BA69" s="34">
        <f t="shared" si="115"/>
        <v>3200</v>
      </c>
      <c r="BB69" s="35">
        <f t="shared" si="178"/>
        <v>3200</v>
      </c>
      <c r="BC69" s="36" t="str">
        <f t="shared" si="179"/>
        <v>CUMPLE</v>
      </c>
      <c r="BD69" s="36" t="s">
        <v>10</v>
      </c>
      <c r="BE69" s="36" t="str">
        <f t="shared" si="180"/>
        <v>SI</v>
      </c>
      <c r="BF69" s="53"/>
      <c r="BG69" s="54" t="str">
        <f t="shared" si="116"/>
        <v/>
      </c>
      <c r="BH69" s="54">
        <f t="shared" si="117"/>
        <v>2600</v>
      </c>
      <c r="BI69" s="54" t="str">
        <f t="shared" si="118"/>
        <v/>
      </c>
      <c r="BJ69" s="69">
        <f t="shared" si="119"/>
        <v>3500</v>
      </c>
      <c r="BK69" s="69" t="str">
        <f t="shared" si="120"/>
        <v/>
      </c>
      <c r="BL69" s="69">
        <f t="shared" si="121"/>
        <v>3200</v>
      </c>
      <c r="BM69" s="69">
        <f t="shared" si="122"/>
        <v>3200</v>
      </c>
      <c r="BN69" s="212">
        <f t="shared" si="181"/>
        <v>2600</v>
      </c>
      <c r="BO69" s="212" t="e">
        <f t="shared" si="123"/>
        <v>#VALUE!</v>
      </c>
      <c r="BP69" s="212">
        <f t="shared" si="124"/>
        <v>500</v>
      </c>
      <c r="BQ69" s="212" t="e">
        <f t="shared" si="125"/>
        <v>#VALUE!</v>
      </c>
      <c r="BR69" s="212">
        <f t="shared" si="126"/>
        <v>371.42857142857144</v>
      </c>
      <c r="BS69" s="212" t="e">
        <f t="shared" si="127"/>
        <v>#VALUE!</v>
      </c>
      <c r="BT69" s="212">
        <f t="shared" si="128"/>
        <v>406.25</v>
      </c>
      <c r="BU69" s="212">
        <f t="shared" si="129"/>
        <v>406.25</v>
      </c>
      <c r="BV69" s="53"/>
      <c r="BW69" s="125"/>
    </row>
    <row r="70" spans="1:75" s="55" customFormat="1" ht="31.5">
      <c r="A70" s="177">
        <v>60</v>
      </c>
      <c r="B70" s="192" t="s">
        <v>184</v>
      </c>
      <c r="C70" s="192" t="s">
        <v>185</v>
      </c>
      <c r="D70" s="192" t="s">
        <v>26</v>
      </c>
      <c r="E70" s="194">
        <v>12.4</v>
      </c>
      <c r="F70" s="193">
        <v>1</v>
      </c>
      <c r="G70" s="194" t="s">
        <v>26</v>
      </c>
      <c r="H70" s="32">
        <v>106200</v>
      </c>
      <c r="I70" s="37">
        <v>196000</v>
      </c>
      <c r="J70" s="37">
        <v>0</v>
      </c>
      <c r="K70" s="37">
        <f t="shared" si="159"/>
        <v>196000</v>
      </c>
      <c r="L70" s="48">
        <f t="shared" ref="L70:L75" si="186">K70*$F70</f>
        <v>196000</v>
      </c>
      <c r="M70" s="36" t="str">
        <f t="shared" ref="M70:M75" si="187">+IF(K70=0,"NO OFERTADO",IF(K70&gt;$H70,"NO CUMPLE",IF(((K70-$H70)/$H70)&lt;=-20%,"ARTIFICIALIDAD",IF(AND($H70=$H70,((K70-$H70)/$H70)&gt;-20%),"CUMPLE"))))</f>
        <v>NO CUMPLE</v>
      </c>
      <c r="N70" s="210" t="s">
        <v>30</v>
      </c>
      <c r="O70" s="36" t="str">
        <f t="shared" si="162"/>
        <v>NO</v>
      </c>
      <c r="P70" s="45">
        <v>74000</v>
      </c>
      <c r="Q70" s="45">
        <v>0</v>
      </c>
      <c r="R70" s="45">
        <f t="shared" si="110"/>
        <v>74000</v>
      </c>
      <c r="S70" s="35">
        <f t="shared" si="182"/>
        <v>74000</v>
      </c>
      <c r="T70" s="36" t="str">
        <f t="shared" si="183"/>
        <v>ARTIFICIALIDAD</v>
      </c>
      <c r="U70" s="210" t="s">
        <v>30</v>
      </c>
      <c r="V70" s="36" t="str">
        <f t="shared" si="184"/>
        <v>NO</v>
      </c>
      <c r="W70" s="37">
        <v>91400</v>
      </c>
      <c r="X70" s="37">
        <v>0</v>
      </c>
      <c r="Y70" s="37">
        <f t="shared" si="166"/>
        <v>91400</v>
      </c>
      <c r="Z70" s="35">
        <f t="shared" si="167"/>
        <v>91400</v>
      </c>
      <c r="AA70" s="36" t="str">
        <f t="shared" si="168"/>
        <v>CUMPLE</v>
      </c>
      <c r="AB70" s="36" t="s">
        <v>10</v>
      </c>
      <c r="AC70" s="36" t="str">
        <f t="shared" si="169"/>
        <v>SI</v>
      </c>
      <c r="AD70" s="32">
        <v>57800</v>
      </c>
      <c r="AE70" s="32"/>
      <c r="AF70" s="47">
        <f t="shared" si="170"/>
        <v>57800</v>
      </c>
      <c r="AG70" s="35">
        <f t="shared" si="111"/>
        <v>57800</v>
      </c>
      <c r="AH70" s="36" t="str">
        <f t="shared" si="171"/>
        <v>ARTIFICIALIDAD</v>
      </c>
      <c r="AI70" s="36" t="s">
        <v>10</v>
      </c>
      <c r="AJ70" s="36" t="str">
        <f t="shared" si="172"/>
        <v>SI</v>
      </c>
      <c r="AK70" s="205"/>
      <c r="AL70" s="56"/>
      <c r="AM70" s="34">
        <f t="shared" si="173"/>
        <v>0</v>
      </c>
      <c r="AN70" s="35">
        <f t="shared" si="112"/>
        <v>0</v>
      </c>
      <c r="AO70" s="36" t="str">
        <f t="shared" si="174"/>
        <v>NO OFERTADO</v>
      </c>
      <c r="AP70" s="36" t="s">
        <v>30</v>
      </c>
      <c r="AQ70" s="36" t="str">
        <f t="shared" si="175"/>
        <v>NO</v>
      </c>
      <c r="AR70" s="34">
        <v>92000</v>
      </c>
      <c r="AS70" s="56">
        <v>0</v>
      </c>
      <c r="AT70" s="34">
        <f t="shared" si="113"/>
        <v>92000</v>
      </c>
      <c r="AU70" s="208">
        <f t="shared" si="114"/>
        <v>92000</v>
      </c>
      <c r="AV70" s="36" t="str">
        <f t="shared" si="176"/>
        <v>CUMPLE</v>
      </c>
      <c r="AW70" s="36" t="s">
        <v>10</v>
      </c>
      <c r="AX70" s="36" t="str">
        <f t="shared" si="177"/>
        <v>SI</v>
      </c>
      <c r="AY70" s="34">
        <v>72230</v>
      </c>
      <c r="AZ70" s="34">
        <v>0</v>
      </c>
      <c r="BA70" s="34">
        <f t="shared" si="115"/>
        <v>72230</v>
      </c>
      <c r="BB70" s="35">
        <f t="shared" si="178"/>
        <v>72230</v>
      </c>
      <c r="BC70" s="36" t="str">
        <f t="shared" si="179"/>
        <v>ARTIFICIALIDAD</v>
      </c>
      <c r="BD70" s="36" t="s">
        <v>10</v>
      </c>
      <c r="BE70" s="36" t="str">
        <f t="shared" si="180"/>
        <v>SI</v>
      </c>
      <c r="BF70" s="53"/>
      <c r="BG70" s="54" t="str">
        <f t="shared" si="116"/>
        <v/>
      </c>
      <c r="BH70" s="54" t="str">
        <f t="shared" si="117"/>
        <v/>
      </c>
      <c r="BI70" s="54">
        <f t="shared" si="118"/>
        <v>91400</v>
      </c>
      <c r="BJ70" s="69">
        <f t="shared" si="119"/>
        <v>57800</v>
      </c>
      <c r="BK70" s="69" t="str">
        <f t="shared" si="120"/>
        <v/>
      </c>
      <c r="BL70" s="69">
        <f t="shared" si="121"/>
        <v>92000</v>
      </c>
      <c r="BM70" s="69">
        <f t="shared" si="122"/>
        <v>72230</v>
      </c>
      <c r="BN70" s="212">
        <f t="shared" si="181"/>
        <v>57800</v>
      </c>
      <c r="BO70" s="212" t="e">
        <f t="shared" si="123"/>
        <v>#VALUE!</v>
      </c>
      <c r="BP70" s="212" t="e">
        <f t="shared" si="124"/>
        <v>#VALUE!</v>
      </c>
      <c r="BQ70" s="212">
        <f t="shared" si="125"/>
        <v>316.19256017505472</v>
      </c>
      <c r="BR70" s="212">
        <f t="shared" si="126"/>
        <v>500</v>
      </c>
      <c r="BS70" s="212" t="e">
        <f t="shared" si="127"/>
        <v>#VALUE!</v>
      </c>
      <c r="BT70" s="212">
        <f t="shared" si="128"/>
        <v>314.13043478260869</v>
      </c>
      <c r="BU70" s="212">
        <f t="shared" si="129"/>
        <v>400.1107573030597</v>
      </c>
      <c r="BV70" s="53"/>
      <c r="BW70" s="125"/>
    </row>
    <row r="71" spans="1:75" s="55" customFormat="1" ht="28.5">
      <c r="A71" s="177">
        <v>61</v>
      </c>
      <c r="B71" s="192" t="s">
        <v>186</v>
      </c>
      <c r="C71" s="192" t="s">
        <v>187</v>
      </c>
      <c r="D71" s="192" t="s">
        <v>26</v>
      </c>
      <c r="E71" s="194">
        <v>1.4</v>
      </c>
      <c r="F71" s="193">
        <v>1</v>
      </c>
      <c r="G71" s="194" t="s">
        <v>26</v>
      </c>
      <c r="H71" s="32">
        <v>37985</v>
      </c>
      <c r="I71" s="37"/>
      <c r="J71" s="37"/>
      <c r="K71" s="37">
        <f t="shared" si="159"/>
        <v>0</v>
      </c>
      <c r="L71" s="48">
        <f t="shared" si="186"/>
        <v>0</v>
      </c>
      <c r="M71" s="36" t="str">
        <f t="shared" si="187"/>
        <v>NO OFERTADO</v>
      </c>
      <c r="N71" s="36" t="s">
        <v>30</v>
      </c>
      <c r="O71" s="36" t="str">
        <f t="shared" si="162"/>
        <v>NO</v>
      </c>
      <c r="P71" s="45">
        <v>36900</v>
      </c>
      <c r="Q71" s="45">
        <v>0</v>
      </c>
      <c r="R71" s="45">
        <f t="shared" si="110"/>
        <v>36900</v>
      </c>
      <c r="S71" s="35">
        <f t="shared" si="182"/>
        <v>36900</v>
      </c>
      <c r="T71" s="36" t="str">
        <f t="shared" si="183"/>
        <v>CUMPLE</v>
      </c>
      <c r="U71" s="36" t="s">
        <v>10</v>
      </c>
      <c r="V71" s="36" t="str">
        <f t="shared" si="184"/>
        <v>SI</v>
      </c>
      <c r="W71" s="37">
        <v>34800</v>
      </c>
      <c r="X71" s="37">
        <v>0</v>
      </c>
      <c r="Y71" s="37">
        <f t="shared" si="166"/>
        <v>34800</v>
      </c>
      <c r="Z71" s="35">
        <f t="shared" si="167"/>
        <v>34800</v>
      </c>
      <c r="AA71" s="36" t="str">
        <f t="shared" si="168"/>
        <v>CUMPLE</v>
      </c>
      <c r="AB71" s="36" t="s">
        <v>10</v>
      </c>
      <c r="AC71" s="36" t="str">
        <f t="shared" si="169"/>
        <v>SI</v>
      </c>
      <c r="AD71" s="32">
        <v>0</v>
      </c>
      <c r="AE71" s="32"/>
      <c r="AF71" s="47">
        <f t="shared" si="170"/>
        <v>0</v>
      </c>
      <c r="AG71" s="35">
        <f t="shared" si="111"/>
        <v>0</v>
      </c>
      <c r="AH71" s="36" t="str">
        <f t="shared" si="171"/>
        <v>NO OFERTADO</v>
      </c>
      <c r="AI71" s="36" t="s">
        <v>30</v>
      </c>
      <c r="AJ71" s="36" t="str">
        <f t="shared" si="172"/>
        <v>NO</v>
      </c>
      <c r="AK71" s="205"/>
      <c r="AL71" s="56"/>
      <c r="AM71" s="34">
        <f t="shared" si="173"/>
        <v>0</v>
      </c>
      <c r="AN71" s="35">
        <f t="shared" si="112"/>
        <v>0</v>
      </c>
      <c r="AO71" s="36" t="str">
        <f t="shared" si="174"/>
        <v>NO OFERTADO</v>
      </c>
      <c r="AP71" s="36" t="s">
        <v>30</v>
      </c>
      <c r="AQ71" s="36" t="str">
        <f t="shared" si="175"/>
        <v>NO</v>
      </c>
      <c r="AR71" s="34">
        <v>37985</v>
      </c>
      <c r="AS71" s="56">
        <v>0</v>
      </c>
      <c r="AT71" s="34">
        <f t="shared" si="113"/>
        <v>37985</v>
      </c>
      <c r="AU71" s="208">
        <f t="shared" si="114"/>
        <v>37985</v>
      </c>
      <c r="AV71" s="36" t="str">
        <f t="shared" si="176"/>
        <v>CUMPLE</v>
      </c>
      <c r="AW71" s="36" t="s">
        <v>10</v>
      </c>
      <c r="AX71" s="36" t="str">
        <f t="shared" si="177"/>
        <v>SI</v>
      </c>
      <c r="AY71" s="34">
        <v>49300</v>
      </c>
      <c r="AZ71" s="34">
        <v>0</v>
      </c>
      <c r="BA71" s="34">
        <f t="shared" si="115"/>
        <v>49300</v>
      </c>
      <c r="BB71" s="35">
        <f t="shared" si="178"/>
        <v>49300</v>
      </c>
      <c r="BC71" s="36" t="str">
        <f t="shared" si="179"/>
        <v>NO CUMPLE</v>
      </c>
      <c r="BD71" s="36" t="s">
        <v>30</v>
      </c>
      <c r="BE71" s="36" t="str">
        <f t="shared" si="180"/>
        <v>NO</v>
      </c>
      <c r="BF71" s="53"/>
      <c r="BG71" s="54" t="str">
        <f t="shared" si="116"/>
        <v/>
      </c>
      <c r="BH71" s="54">
        <f t="shared" si="117"/>
        <v>36900</v>
      </c>
      <c r="BI71" s="54">
        <f t="shared" si="118"/>
        <v>34800</v>
      </c>
      <c r="BJ71" s="69" t="str">
        <f t="shared" si="119"/>
        <v/>
      </c>
      <c r="BK71" s="69" t="str">
        <f t="shared" si="120"/>
        <v/>
      </c>
      <c r="BL71" s="69">
        <f t="shared" si="121"/>
        <v>37985</v>
      </c>
      <c r="BM71" s="69" t="str">
        <f t="shared" si="122"/>
        <v/>
      </c>
      <c r="BN71" s="212">
        <f t="shared" si="181"/>
        <v>34800</v>
      </c>
      <c r="BO71" s="212" t="e">
        <f t="shared" si="123"/>
        <v>#VALUE!</v>
      </c>
      <c r="BP71" s="212">
        <f t="shared" si="124"/>
        <v>471.54471544715449</v>
      </c>
      <c r="BQ71" s="212">
        <f t="shared" si="125"/>
        <v>500</v>
      </c>
      <c r="BR71" s="212" t="e">
        <f t="shared" si="126"/>
        <v>#VALUE!</v>
      </c>
      <c r="BS71" s="212" t="e">
        <f t="shared" si="127"/>
        <v>#VALUE!</v>
      </c>
      <c r="BT71" s="212">
        <f t="shared" si="128"/>
        <v>458.0755561405818</v>
      </c>
      <c r="BU71" s="212" t="e">
        <f t="shared" si="129"/>
        <v>#VALUE!</v>
      </c>
      <c r="BV71" s="53"/>
      <c r="BW71" s="125"/>
    </row>
    <row r="72" spans="1:75" s="55" customFormat="1" ht="31.5">
      <c r="A72" s="177">
        <v>62</v>
      </c>
      <c r="B72" s="192" t="s">
        <v>188</v>
      </c>
      <c r="C72" s="192" t="s">
        <v>189</v>
      </c>
      <c r="D72" s="192" t="s">
        <v>49</v>
      </c>
      <c r="E72" s="194">
        <v>2.6</v>
      </c>
      <c r="F72" s="193">
        <v>1</v>
      </c>
      <c r="G72" s="194" t="s">
        <v>49</v>
      </c>
      <c r="H72" s="32">
        <v>4902.8</v>
      </c>
      <c r="I72" s="37">
        <v>1200</v>
      </c>
      <c r="J72" s="37">
        <f t="shared" ref="J72" si="188">I72*19%</f>
        <v>228</v>
      </c>
      <c r="K72" s="37">
        <f t="shared" si="159"/>
        <v>1428</v>
      </c>
      <c r="L72" s="48">
        <f t="shared" si="186"/>
        <v>1428</v>
      </c>
      <c r="M72" s="36" t="str">
        <f t="shared" si="187"/>
        <v>ARTIFICIALIDAD</v>
      </c>
      <c r="N72" s="36" t="s">
        <v>30</v>
      </c>
      <c r="O72" s="36" t="str">
        <f t="shared" si="162"/>
        <v>NO</v>
      </c>
      <c r="P72" s="45"/>
      <c r="Q72" s="45">
        <f t="shared" si="25"/>
        <v>0</v>
      </c>
      <c r="R72" s="45">
        <f t="shared" si="110"/>
        <v>0</v>
      </c>
      <c r="S72" s="35">
        <f t="shared" si="182"/>
        <v>0</v>
      </c>
      <c r="T72" s="36" t="str">
        <f t="shared" si="183"/>
        <v>NO OFERTADO</v>
      </c>
      <c r="U72" s="36" t="s">
        <v>30</v>
      </c>
      <c r="V72" s="36" t="str">
        <f t="shared" si="184"/>
        <v>NO</v>
      </c>
      <c r="W72" s="37">
        <v>3109.2436974789916</v>
      </c>
      <c r="X72" s="37">
        <v>590.75630252100837</v>
      </c>
      <c r="Y72" s="37">
        <f t="shared" si="166"/>
        <v>3700</v>
      </c>
      <c r="Z72" s="35">
        <f t="shared" si="167"/>
        <v>3700</v>
      </c>
      <c r="AA72" s="36" t="str">
        <f t="shared" si="168"/>
        <v>ARTIFICIALIDAD</v>
      </c>
      <c r="AB72" s="36" t="s">
        <v>10</v>
      </c>
      <c r="AC72" s="36" t="str">
        <f t="shared" si="169"/>
        <v>SI</v>
      </c>
      <c r="AD72" s="32">
        <v>2000</v>
      </c>
      <c r="AE72" s="32">
        <f>+AD72*19%</f>
        <v>380</v>
      </c>
      <c r="AF72" s="47">
        <f t="shared" si="170"/>
        <v>2380</v>
      </c>
      <c r="AG72" s="35">
        <f t="shared" si="111"/>
        <v>2380</v>
      </c>
      <c r="AH72" s="36" t="str">
        <f t="shared" si="171"/>
        <v>ARTIFICIALIDAD</v>
      </c>
      <c r="AI72" s="36" t="s">
        <v>10</v>
      </c>
      <c r="AJ72" s="36" t="str">
        <f t="shared" si="172"/>
        <v>SI</v>
      </c>
      <c r="AK72" s="205"/>
      <c r="AL72" s="56"/>
      <c r="AM72" s="34">
        <f t="shared" si="173"/>
        <v>0</v>
      </c>
      <c r="AN72" s="35">
        <f t="shared" si="112"/>
        <v>0</v>
      </c>
      <c r="AO72" s="36" t="str">
        <f t="shared" si="174"/>
        <v>NO OFERTADO</v>
      </c>
      <c r="AP72" s="36" t="s">
        <v>30</v>
      </c>
      <c r="AQ72" s="36" t="str">
        <f t="shared" si="175"/>
        <v>NO</v>
      </c>
      <c r="AR72" s="34">
        <v>4000</v>
      </c>
      <c r="AS72" s="34">
        <f>+AR72*19%</f>
        <v>760</v>
      </c>
      <c r="AT72" s="34">
        <f t="shared" si="113"/>
        <v>4760</v>
      </c>
      <c r="AU72" s="208">
        <f t="shared" si="114"/>
        <v>4760</v>
      </c>
      <c r="AV72" s="36" t="str">
        <f t="shared" si="176"/>
        <v>CUMPLE</v>
      </c>
      <c r="AW72" s="36" t="s">
        <v>10</v>
      </c>
      <c r="AX72" s="36" t="str">
        <f t="shared" si="177"/>
        <v>SI</v>
      </c>
      <c r="AY72" s="34">
        <v>1900</v>
      </c>
      <c r="AZ72" s="34">
        <v>361</v>
      </c>
      <c r="BA72" s="34">
        <f t="shared" si="115"/>
        <v>2261</v>
      </c>
      <c r="BB72" s="35">
        <f t="shared" si="178"/>
        <v>2261</v>
      </c>
      <c r="BC72" s="36" t="str">
        <f t="shared" si="179"/>
        <v>ARTIFICIALIDAD</v>
      </c>
      <c r="BD72" s="36" t="s">
        <v>10</v>
      </c>
      <c r="BE72" s="36" t="str">
        <f t="shared" si="180"/>
        <v>SI</v>
      </c>
      <c r="BF72" s="53"/>
      <c r="BG72" s="54" t="str">
        <f t="shared" si="116"/>
        <v/>
      </c>
      <c r="BH72" s="54" t="str">
        <f t="shared" si="117"/>
        <v/>
      </c>
      <c r="BI72" s="54">
        <f t="shared" si="118"/>
        <v>3700</v>
      </c>
      <c r="BJ72" s="69">
        <f t="shared" si="119"/>
        <v>2380</v>
      </c>
      <c r="BK72" s="69" t="str">
        <f t="shared" si="120"/>
        <v/>
      </c>
      <c r="BL72" s="69">
        <f t="shared" si="121"/>
        <v>4760</v>
      </c>
      <c r="BM72" s="69">
        <f t="shared" si="122"/>
        <v>2261</v>
      </c>
      <c r="BN72" s="212">
        <f t="shared" si="181"/>
        <v>2261</v>
      </c>
      <c r="BO72" s="212" t="e">
        <f t="shared" si="123"/>
        <v>#VALUE!</v>
      </c>
      <c r="BP72" s="212" t="e">
        <f t="shared" si="124"/>
        <v>#VALUE!</v>
      </c>
      <c r="BQ72" s="212">
        <f t="shared" si="125"/>
        <v>305.54054054054052</v>
      </c>
      <c r="BR72" s="212">
        <f t="shared" si="126"/>
        <v>475</v>
      </c>
      <c r="BS72" s="212" t="e">
        <f t="shared" si="127"/>
        <v>#VALUE!</v>
      </c>
      <c r="BT72" s="212">
        <f t="shared" si="128"/>
        <v>237.5</v>
      </c>
      <c r="BU72" s="212">
        <f t="shared" si="129"/>
        <v>500</v>
      </c>
      <c r="BV72" s="53"/>
      <c r="BW72" s="125"/>
    </row>
    <row r="73" spans="1:75" s="55" customFormat="1" ht="15.75">
      <c r="A73" s="177">
        <v>63</v>
      </c>
      <c r="B73" s="192" t="s">
        <v>190</v>
      </c>
      <c r="C73" s="192" t="s">
        <v>191</v>
      </c>
      <c r="D73" s="192" t="s">
        <v>26</v>
      </c>
      <c r="E73" s="194">
        <v>9</v>
      </c>
      <c r="F73" s="193">
        <v>1</v>
      </c>
      <c r="G73" s="194" t="s">
        <v>26</v>
      </c>
      <c r="H73" s="32">
        <v>13500</v>
      </c>
      <c r="I73" s="37">
        <v>11500</v>
      </c>
      <c r="J73" s="37">
        <v>0</v>
      </c>
      <c r="K73" s="37">
        <f>I73+J73</f>
        <v>11500</v>
      </c>
      <c r="L73" s="48">
        <f t="shared" si="186"/>
        <v>11500</v>
      </c>
      <c r="M73" s="36" t="str">
        <f t="shared" si="187"/>
        <v>CUMPLE</v>
      </c>
      <c r="N73" s="36" t="s">
        <v>30</v>
      </c>
      <c r="O73" s="36" t="str">
        <f t="shared" si="162"/>
        <v>NO</v>
      </c>
      <c r="P73" s="45">
        <v>11000</v>
      </c>
      <c r="Q73" s="45">
        <v>0</v>
      </c>
      <c r="R73" s="45">
        <f t="shared" si="110"/>
        <v>11000</v>
      </c>
      <c r="S73" s="35">
        <f t="shared" si="182"/>
        <v>11000</v>
      </c>
      <c r="T73" s="36" t="str">
        <f t="shared" si="183"/>
        <v>CUMPLE</v>
      </c>
      <c r="U73" s="36" t="s">
        <v>10</v>
      </c>
      <c r="V73" s="36" t="str">
        <f t="shared" si="184"/>
        <v>SI</v>
      </c>
      <c r="W73" s="37">
        <v>10500</v>
      </c>
      <c r="X73" s="37">
        <v>0</v>
      </c>
      <c r="Y73" s="37">
        <f t="shared" si="166"/>
        <v>10500</v>
      </c>
      <c r="Z73" s="35">
        <f t="shared" si="167"/>
        <v>10500</v>
      </c>
      <c r="AA73" s="36" t="str">
        <f t="shared" si="168"/>
        <v>ARTIFICIALIDAD</v>
      </c>
      <c r="AB73" s="36" t="s">
        <v>10</v>
      </c>
      <c r="AC73" s="36" t="str">
        <f t="shared" si="169"/>
        <v>SI</v>
      </c>
      <c r="AD73" s="32">
        <v>11700</v>
      </c>
      <c r="AE73" s="32"/>
      <c r="AF73" s="47">
        <f t="shared" si="170"/>
        <v>11700</v>
      </c>
      <c r="AG73" s="35">
        <f t="shared" si="111"/>
        <v>11700</v>
      </c>
      <c r="AH73" s="36" t="str">
        <f t="shared" si="171"/>
        <v>CUMPLE</v>
      </c>
      <c r="AI73" s="36" t="s">
        <v>10</v>
      </c>
      <c r="AJ73" s="36" t="str">
        <f t="shared" si="172"/>
        <v>SI</v>
      </c>
      <c r="AK73" s="205"/>
      <c r="AL73" s="56"/>
      <c r="AM73" s="34">
        <f t="shared" si="173"/>
        <v>0</v>
      </c>
      <c r="AN73" s="35">
        <f t="shared" si="112"/>
        <v>0</v>
      </c>
      <c r="AO73" s="36" t="str">
        <f t="shared" si="174"/>
        <v>NO OFERTADO</v>
      </c>
      <c r="AP73" s="36" t="s">
        <v>30</v>
      </c>
      <c r="AQ73" s="36" t="str">
        <f t="shared" si="175"/>
        <v>NO</v>
      </c>
      <c r="AR73" s="34">
        <v>12000</v>
      </c>
      <c r="AS73" s="56">
        <v>0</v>
      </c>
      <c r="AT73" s="34">
        <f t="shared" si="113"/>
        <v>12000</v>
      </c>
      <c r="AU73" s="208">
        <f t="shared" si="114"/>
        <v>12000</v>
      </c>
      <c r="AV73" s="36" t="str">
        <f t="shared" si="176"/>
        <v>CUMPLE</v>
      </c>
      <c r="AW73" s="36" t="s">
        <v>10</v>
      </c>
      <c r="AX73" s="36" t="str">
        <f t="shared" si="177"/>
        <v>SI</v>
      </c>
      <c r="AY73" s="34">
        <v>10200</v>
      </c>
      <c r="AZ73" s="34">
        <v>0</v>
      </c>
      <c r="BA73" s="34">
        <f t="shared" si="115"/>
        <v>10200</v>
      </c>
      <c r="BB73" s="35">
        <f t="shared" si="178"/>
        <v>10200</v>
      </c>
      <c r="BC73" s="36" t="str">
        <f t="shared" si="179"/>
        <v>ARTIFICIALIDAD</v>
      </c>
      <c r="BD73" s="36" t="s">
        <v>10</v>
      </c>
      <c r="BE73" s="36" t="str">
        <f t="shared" si="180"/>
        <v>SI</v>
      </c>
      <c r="BF73" s="53"/>
      <c r="BG73" s="54" t="str">
        <f t="shared" si="116"/>
        <v/>
      </c>
      <c r="BH73" s="54">
        <f t="shared" si="117"/>
        <v>11000</v>
      </c>
      <c r="BI73" s="54">
        <f t="shared" si="118"/>
        <v>10500</v>
      </c>
      <c r="BJ73" s="69">
        <f t="shared" si="119"/>
        <v>11700</v>
      </c>
      <c r="BK73" s="69" t="str">
        <f t="shared" si="120"/>
        <v/>
      </c>
      <c r="BL73" s="69">
        <f t="shared" si="121"/>
        <v>12000</v>
      </c>
      <c r="BM73" s="69">
        <f t="shared" si="122"/>
        <v>10200</v>
      </c>
      <c r="BN73" s="212">
        <f t="shared" si="181"/>
        <v>10200</v>
      </c>
      <c r="BO73" s="212" t="e">
        <f t="shared" si="123"/>
        <v>#VALUE!</v>
      </c>
      <c r="BP73" s="212">
        <f t="shared" si="124"/>
        <v>463.63636363636363</v>
      </c>
      <c r="BQ73" s="212">
        <f t="shared" si="125"/>
        <v>485.71428571428572</v>
      </c>
      <c r="BR73" s="212">
        <f t="shared" si="126"/>
        <v>435.89743589743591</v>
      </c>
      <c r="BS73" s="212" t="e">
        <f t="shared" si="127"/>
        <v>#VALUE!</v>
      </c>
      <c r="BT73" s="212">
        <f t="shared" si="128"/>
        <v>425</v>
      </c>
      <c r="BU73" s="212">
        <f t="shared" si="129"/>
        <v>500</v>
      </c>
      <c r="BV73" s="53"/>
      <c r="BW73" s="125"/>
    </row>
    <row r="74" spans="1:75" s="55" customFormat="1" ht="31.5">
      <c r="A74" s="177">
        <v>64</v>
      </c>
      <c r="B74" s="192" t="s">
        <v>192</v>
      </c>
      <c r="C74" s="192" t="s">
        <v>193</v>
      </c>
      <c r="D74" s="192" t="s">
        <v>28</v>
      </c>
      <c r="E74" s="194">
        <v>3.4</v>
      </c>
      <c r="F74" s="193">
        <v>1</v>
      </c>
      <c r="G74" s="194" t="s">
        <v>28</v>
      </c>
      <c r="H74" s="32">
        <v>97008.8</v>
      </c>
      <c r="I74" s="37"/>
      <c r="J74" s="37"/>
      <c r="K74" s="37">
        <f t="shared" si="159"/>
        <v>0</v>
      </c>
      <c r="L74" s="48">
        <f t="shared" si="186"/>
        <v>0</v>
      </c>
      <c r="M74" s="36" t="str">
        <f t="shared" si="187"/>
        <v>NO OFERTADO</v>
      </c>
      <c r="N74" s="36" t="s">
        <v>30</v>
      </c>
      <c r="O74" s="36" t="str">
        <f t="shared" si="162"/>
        <v>NO</v>
      </c>
      <c r="P74" s="45"/>
      <c r="Q74" s="45">
        <f t="shared" si="25"/>
        <v>0</v>
      </c>
      <c r="R74" s="45">
        <f t="shared" si="110"/>
        <v>0</v>
      </c>
      <c r="S74" s="35">
        <f t="shared" si="182"/>
        <v>0</v>
      </c>
      <c r="T74" s="36" t="str">
        <f t="shared" si="183"/>
        <v>NO OFERTADO</v>
      </c>
      <c r="U74" s="36" t="s">
        <v>30</v>
      </c>
      <c r="V74" s="36" t="str">
        <f t="shared" si="184"/>
        <v>NO</v>
      </c>
      <c r="W74" s="37">
        <v>0</v>
      </c>
      <c r="X74" s="37">
        <v>0</v>
      </c>
      <c r="Y74" s="37">
        <f t="shared" si="166"/>
        <v>0</v>
      </c>
      <c r="Z74" s="35">
        <f t="shared" si="167"/>
        <v>0</v>
      </c>
      <c r="AA74" s="36" t="str">
        <f t="shared" si="168"/>
        <v>NO OFERTADO</v>
      </c>
      <c r="AB74" s="36" t="s">
        <v>30</v>
      </c>
      <c r="AC74" s="36" t="str">
        <f t="shared" si="169"/>
        <v>NO</v>
      </c>
      <c r="AD74" s="32">
        <v>28300</v>
      </c>
      <c r="AE74" s="32">
        <f>+AD74*19%</f>
        <v>5377</v>
      </c>
      <c r="AF74" s="47">
        <f t="shared" si="170"/>
        <v>33677</v>
      </c>
      <c r="AG74" s="35">
        <f t="shared" si="111"/>
        <v>33677</v>
      </c>
      <c r="AH74" s="36" t="str">
        <f t="shared" si="171"/>
        <v>ARTIFICIALIDAD</v>
      </c>
      <c r="AI74" s="36" t="s">
        <v>10</v>
      </c>
      <c r="AJ74" s="36" t="str">
        <f t="shared" si="172"/>
        <v>SI</v>
      </c>
      <c r="AK74" s="205"/>
      <c r="AL74" s="56"/>
      <c r="AM74" s="34">
        <f t="shared" si="173"/>
        <v>0</v>
      </c>
      <c r="AN74" s="35">
        <f t="shared" si="112"/>
        <v>0</v>
      </c>
      <c r="AO74" s="36" t="str">
        <f t="shared" si="174"/>
        <v>NO OFERTADO</v>
      </c>
      <c r="AP74" s="36" t="s">
        <v>30</v>
      </c>
      <c r="AQ74" s="36" t="str">
        <f t="shared" si="175"/>
        <v>NO</v>
      </c>
      <c r="AR74" s="34">
        <v>81520</v>
      </c>
      <c r="AS74" s="34">
        <f t="shared" ref="AS74:AS97" si="189">+AR74*19%</f>
        <v>15488.8</v>
      </c>
      <c r="AT74" s="34">
        <f t="shared" si="113"/>
        <v>97008.8</v>
      </c>
      <c r="AU74" s="208">
        <f t="shared" si="114"/>
        <v>97008.8</v>
      </c>
      <c r="AV74" s="36" t="str">
        <f t="shared" si="176"/>
        <v>CUMPLE</v>
      </c>
      <c r="AW74" s="36" t="s">
        <v>10</v>
      </c>
      <c r="AX74" s="36" t="str">
        <f t="shared" si="177"/>
        <v>SI</v>
      </c>
      <c r="AY74" s="34">
        <v>110000</v>
      </c>
      <c r="AZ74" s="34">
        <v>20900</v>
      </c>
      <c r="BA74" s="34">
        <f t="shared" si="115"/>
        <v>130900</v>
      </c>
      <c r="BB74" s="35">
        <f t="shared" si="178"/>
        <v>130900</v>
      </c>
      <c r="BC74" s="36" t="str">
        <f t="shared" si="179"/>
        <v>NO CUMPLE</v>
      </c>
      <c r="BD74" s="36" t="s">
        <v>30</v>
      </c>
      <c r="BE74" s="36" t="str">
        <f t="shared" si="180"/>
        <v>NO</v>
      </c>
      <c r="BF74" s="53"/>
      <c r="BG74" s="54" t="str">
        <f t="shared" si="116"/>
        <v/>
      </c>
      <c r="BH74" s="54" t="str">
        <f t="shared" si="117"/>
        <v/>
      </c>
      <c r="BI74" s="54" t="str">
        <f t="shared" si="118"/>
        <v/>
      </c>
      <c r="BJ74" s="69">
        <f t="shared" si="119"/>
        <v>33677</v>
      </c>
      <c r="BK74" s="69" t="str">
        <f t="shared" si="120"/>
        <v/>
      </c>
      <c r="BL74" s="69">
        <f t="shared" si="121"/>
        <v>97008.8</v>
      </c>
      <c r="BM74" s="69" t="str">
        <f t="shared" si="122"/>
        <v/>
      </c>
      <c r="BN74" s="212">
        <f t="shared" si="181"/>
        <v>33677</v>
      </c>
      <c r="BO74" s="212" t="e">
        <f t="shared" si="123"/>
        <v>#VALUE!</v>
      </c>
      <c r="BP74" s="212" t="e">
        <f t="shared" si="124"/>
        <v>#VALUE!</v>
      </c>
      <c r="BQ74" s="212" t="e">
        <f t="shared" si="125"/>
        <v>#VALUE!</v>
      </c>
      <c r="BR74" s="212">
        <f t="shared" si="126"/>
        <v>500</v>
      </c>
      <c r="BS74" s="212" t="e">
        <f t="shared" si="127"/>
        <v>#VALUE!</v>
      </c>
      <c r="BT74" s="212">
        <f t="shared" si="128"/>
        <v>173.57703631010796</v>
      </c>
      <c r="BU74" s="212" t="e">
        <f t="shared" si="129"/>
        <v>#VALUE!</v>
      </c>
      <c r="BV74" s="53"/>
      <c r="BW74" s="125"/>
    </row>
    <row r="75" spans="1:75" s="55" customFormat="1" ht="28.5">
      <c r="A75" s="177">
        <v>65</v>
      </c>
      <c r="B75" s="192" t="s">
        <v>194</v>
      </c>
      <c r="C75" s="192" t="s">
        <v>195</v>
      </c>
      <c r="D75" s="192" t="s">
        <v>27</v>
      </c>
      <c r="E75" s="194">
        <v>132</v>
      </c>
      <c r="F75" s="193">
        <v>1</v>
      </c>
      <c r="G75" s="194" t="s">
        <v>27</v>
      </c>
      <c r="H75" s="32">
        <v>16245.880000000001</v>
      </c>
      <c r="I75" s="37">
        <v>12000</v>
      </c>
      <c r="J75" s="37">
        <f t="shared" ref="J75:J105" si="190">I75*19%</f>
        <v>2280</v>
      </c>
      <c r="K75" s="37">
        <f t="shared" si="159"/>
        <v>14280</v>
      </c>
      <c r="L75" s="48">
        <f t="shared" si="186"/>
        <v>14280</v>
      </c>
      <c r="M75" s="36" t="str">
        <f t="shared" si="187"/>
        <v>CUMPLE</v>
      </c>
      <c r="N75" s="36" t="s">
        <v>30</v>
      </c>
      <c r="O75" s="36" t="str">
        <f t="shared" si="162"/>
        <v>NO</v>
      </c>
      <c r="P75" s="45">
        <v>11000</v>
      </c>
      <c r="Q75" s="45">
        <f t="shared" si="25"/>
        <v>2090</v>
      </c>
      <c r="R75" s="45">
        <f t="shared" si="110"/>
        <v>13090</v>
      </c>
      <c r="S75" s="35">
        <f t="shared" si="182"/>
        <v>13090</v>
      </c>
      <c r="T75" s="36" t="str">
        <f t="shared" si="183"/>
        <v>CUMPLE</v>
      </c>
      <c r="U75" s="36" t="s">
        <v>10</v>
      </c>
      <c r="V75" s="36" t="str">
        <f t="shared" si="184"/>
        <v>SI</v>
      </c>
      <c r="W75" s="37">
        <v>13613.44537815126</v>
      </c>
      <c r="X75" s="37">
        <v>2586.5546218487398</v>
      </c>
      <c r="Y75" s="37">
        <f t="shared" si="166"/>
        <v>16200</v>
      </c>
      <c r="Z75" s="35">
        <f t="shared" si="167"/>
        <v>16200</v>
      </c>
      <c r="AA75" s="36" t="str">
        <f t="shared" si="168"/>
        <v>CUMPLE</v>
      </c>
      <c r="AB75" s="36" t="s">
        <v>10</v>
      </c>
      <c r="AC75" s="36" t="str">
        <f t="shared" si="169"/>
        <v>SI</v>
      </c>
      <c r="AD75" s="32">
        <v>11100</v>
      </c>
      <c r="AE75" s="32">
        <f>+AD75*19%</f>
        <v>2109</v>
      </c>
      <c r="AF75" s="47">
        <f t="shared" si="170"/>
        <v>13209</v>
      </c>
      <c r="AG75" s="35">
        <f t="shared" si="111"/>
        <v>13209</v>
      </c>
      <c r="AH75" s="36" t="str">
        <f t="shared" si="171"/>
        <v>CUMPLE</v>
      </c>
      <c r="AI75" s="36" t="s">
        <v>10</v>
      </c>
      <c r="AJ75" s="36" t="str">
        <f t="shared" si="172"/>
        <v>SI</v>
      </c>
      <c r="AK75" s="205"/>
      <c r="AL75" s="56"/>
      <c r="AM75" s="34">
        <f t="shared" si="173"/>
        <v>0</v>
      </c>
      <c r="AN75" s="35">
        <f t="shared" si="112"/>
        <v>0</v>
      </c>
      <c r="AO75" s="36" t="str">
        <f t="shared" si="174"/>
        <v>NO OFERTADO</v>
      </c>
      <c r="AP75" s="36" t="s">
        <v>30</v>
      </c>
      <c r="AQ75" s="36" t="str">
        <f t="shared" si="175"/>
        <v>NO</v>
      </c>
      <c r="AR75" s="34">
        <v>11200</v>
      </c>
      <c r="AS75" s="34">
        <f t="shared" si="189"/>
        <v>2128</v>
      </c>
      <c r="AT75" s="34">
        <f t="shared" si="113"/>
        <v>13328</v>
      </c>
      <c r="AU75" s="208">
        <f t="shared" si="114"/>
        <v>13328</v>
      </c>
      <c r="AV75" s="36" t="str">
        <f t="shared" si="176"/>
        <v>CUMPLE</v>
      </c>
      <c r="AW75" s="36" t="s">
        <v>10</v>
      </c>
      <c r="AX75" s="36" t="str">
        <f t="shared" si="177"/>
        <v>SI</v>
      </c>
      <c r="AY75" s="34">
        <v>16400</v>
      </c>
      <c r="AZ75" s="34">
        <v>3116</v>
      </c>
      <c r="BA75" s="34">
        <f t="shared" si="115"/>
        <v>19516</v>
      </c>
      <c r="BB75" s="35">
        <f t="shared" si="178"/>
        <v>19516</v>
      </c>
      <c r="BC75" s="36" t="str">
        <f t="shared" si="179"/>
        <v>NO CUMPLE</v>
      </c>
      <c r="BD75" s="36" t="s">
        <v>30</v>
      </c>
      <c r="BE75" s="36" t="str">
        <f t="shared" si="180"/>
        <v>NO</v>
      </c>
      <c r="BF75" s="53"/>
      <c r="BG75" s="54" t="str">
        <f t="shared" si="116"/>
        <v/>
      </c>
      <c r="BH75" s="54">
        <f t="shared" si="117"/>
        <v>13090</v>
      </c>
      <c r="BI75" s="54">
        <f t="shared" si="118"/>
        <v>16200</v>
      </c>
      <c r="BJ75" s="69">
        <f t="shared" si="119"/>
        <v>13209</v>
      </c>
      <c r="BK75" s="69" t="str">
        <f t="shared" si="120"/>
        <v/>
      </c>
      <c r="BL75" s="69">
        <f t="shared" si="121"/>
        <v>13328</v>
      </c>
      <c r="BM75" s="69" t="str">
        <f t="shared" si="122"/>
        <v/>
      </c>
      <c r="BN75" s="212">
        <f t="shared" si="181"/>
        <v>13090</v>
      </c>
      <c r="BO75" s="212" t="e">
        <f t="shared" si="123"/>
        <v>#VALUE!</v>
      </c>
      <c r="BP75" s="212">
        <f t="shared" si="124"/>
        <v>500</v>
      </c>
      <c r="BQ75" s="212">
        <f t="shared" si="125"/>
        <v>404.01234567901236</v>
      </c>
      <c r="BR75" s="212">
        <f t="shared" si="126"/>
        <v>495.4954954954955</v>
      </c>
      <c r="BS75" s="212" t="e">
        <f t="shared" si="127"/>
        <v>#VALUE!</v>
      </c>
      <c r="BT75" s="212">
        <f t="shared" si="128"/>
        <v>491.07142857142856</v>
      </c>
      <c r="BU75" s="212" t="e">
        <f t="shared" si="129"/>
        <v>#VALUE!</v>
      </c>
      <c r="BV75" s="53"/>
      <c r="BW75" s="125"/>
    </row>
    <row r="76" spans="1:75" s="55" customFormat="1" ht="57">
      <c r="A76" s="177">
        <v>66</v>
      </c>
      <c r="B76" s="192" t="s">
        <v>196</v>
      </c>
      <c r="C76" s="192" t="s">
        <v>197</v>
      </c>
      <c r="D76" s="192" t="s">
        <v>28</v>
      </c>
      <c r="E76" s="194">
        <v>713.6</v>
      </c>
      <c r="F76" s="193">
        <v>1</v>
      </c>
      <c r="G76" s="194" t="s">
        <v>28</v>
      </c>
      <c r="H76" s="32">
        <v>3034.5</v>
      </c>
      <c r="I76" s="37">
        <v>2200</v>
      </c>
      <c r="J76" s="37">
        <f t="shared" si="190"/>
        <v>418</v>
      </c>
      <c r="K76" s="37">
        <f>I76+J76</f>
        <v>2618</v>
      </c>
      <c r="L76" s="48">
        <f>K76*$F76</f>
        <v>2618</v>
      </c>
      <c r="M76" s="36" t="str">
        <f>+IF(K76=0,"NO OFERTADO",IF(K76&gt;$H76,"NO CUMPLE",IF(((K76-$H76)/$H76)&lt;=-20%,"ARTIFICIALIDAD",IF(AND($H76=$H76,((K76-$H76)/$H76)&gt;-20%),"CUMPLE"))))</f>
        <v>CUMPLE</v>
      </c>
      <c r="N76" s="36" t="s">
        <v>30</v>
      </c>
      <c r="O76" s="36" t="str">
        <f>+IF(N76="CUMPLE","SI",IF(N76="NO CUMPLE","NO"))</f>
        <v>NO</v>
      </c>
      <c r="P76" s="45">
        <v>2500</v>
      </c>
      <c r="Q76" s="45">
        <f t="shared" ref="Q76:Q139" si="191">P76*19%</f>
        <v>475</v>
      </c>
      <c r="R76" s="45">
        <f t="shared" si="110"/>
        <v>2975</v>
      </c>
      <c r="S76" s="35">
        <f>R76*$F76</f>
        <v>2975</v>
      </c>
      <c r="T76" s="36" t="str">
        <f>+IF(R76=0,"NO OFERTADO",IF(R76&gt;$H76,"NO CUMPLE",IF(((R76-$H76)/$H76)&lt;=-20%,"ARTIFICIALIDAD",IF(AND($H76=$H76,((R76-$H76)/$H76)&gt;-20%),"CUMPLE"))))</f>
        <v>CUMPLE</v>
      </c>
      <c r="U76" s="36" t="s">
        <v>10</v>
      </c>
      <c r="V76" s="36" t="str">
        <f>+IF(U76="CUMPLE","SI",IF(U76="NO CUMPLE","NO"))</f>
        <v>SI</v>
      </c>
      <c r="W76" s="37">
        <v>2016.8067226890757</v>
      </c>
      <c r="X76" s="37">
        <v>383.19327731092426</v>
      </c>
      <c r="Y76" s="37">
        <f>W76+X76</f>
        <v>2400</v>
      </c>
      <c r="Z76" s="35">
        <f>Y76*$F76</f>
        <v>2400</v>
      </c>
      <c r="AA76" s="36" t="str">
        <f>+IF(Y76=0,"NO OFERTADO",IF(Y76&gt;$H76,"NO CUMPLE",IF(((Y76-$H76)/$H76)&lt;=-20%,"ARTIFICIALIDAD",IF(AND($H76=$H76,((Y76-$H76)/$H76)&gt;-20%),"CUMPLE"))))</f>
        <v>ARTIFICIALIDAD</v>
      </c>
      <c r="AB76" s="36" t="s">
        <v>10</v>
      </c>
      <c r="AC76" s="36" t="str">
        <f>+IF(AB76="CUMPLE","SI",IF(AB76="NO CUMPLE","NO"))</f>
        <v>SI</v>
      </c>
      <c r="AD76" s="32">
        <v>0</v>
      </c>
      <c r="AE76" s="32"/>
      <c r="AF76" s="47">
        <f>+AD76+AE76</f>
        <v>0</v>
      </c>
      <c r="AG76" s="35">
        <f t="shared" si="111"/>
        <v>0</v>
      </c>
      <c r="AH76" s="36" t="str">
        <f>+IF(AF76=0,"NO OFERTADO",IF(AF76&gt;$H76,"NO CUMPLE",IF(((AF76-$H76)/$H76)&lt;=-20%,"ARTIFICIALIDAD",IF(AND($H76=$H76,((AF76-$H76)/$H76)&gt;-20%),"CUMPLE"))))</f>
        <v>NO OFERTADO</v>
      </c>
      <c r="AI76" s="36" t="s">
        <v>30</v>
      </c>
      <c r="AJ76" s="36" t="str">
        <f>+IF(AI76="CUMPLE","SI",IF(AI76="NO CUMPLE","NO"))</f>
        <v>NO</v>
      </c>
      <c r="AK76" s="205"/>
      <c r="AL76" s="37"/>
      <c r="AM76" s="34">
        <f>+AK76+AL76</f>
        <v>0</v>
      </c>
      <c r="AN76" s="35">
        <f t="shared" si="112"/>
        <v>0</v>
      </c>
      <c r="AO76" s="36" t="str">
        <f>+IF(AM76=0,"NO OFERTADO",IF(AM76&gt;$H76,"NO CUMPLE",IF(((AM76-$H76)/$H76)&lt;=-20%,"ARTIFICIALIDAD",IF(AND($H76=$H76,((AM76-$H76)/$H76)&gt;-20%),"CUMPLE"))))</f>
        <v>NO OFERTADO</v>
      </c>
      <c r="AP76" s="36" t="s">
        <v>30</v>
      </c>
      <c r="AQ76" s="36" t="str">
        <f>+IF(AP76="CUMPLE","SI",IF(AP76="NO CUMPLE","NO"))</f>
        <v>NO</v>
      </c>
      <c r="AR76" s="34">
        <v>2150</v>
      </c>
      <c r="AS76" s="34">
        <f t="shared" si="189"/>
        <v>408.5</v>
      </c>
      <c r="AT76" s="34">
        <f t="shared" si="113"/>
        <v>2558.5</v>
      </c>
      <c r="AU76" s="208">
        <f t="shared" si="114"/>
        <v>2558.5</v>
      </c>
      <c r="AV76" s="36" t="str">
        <f>+IF(AT76=0,"NO OFERTADO",IF(AT76&gt;$H76,"NO CUMPLE",IF(((AT76-$H76)/$H76)&lt;=-20%,"ARTIFICIALIDAD",IF(AND($H76=$H76,((AT76-$H76)/$H76)&gt;-20%),"CUMPLE"))))</f>
        <v>CUMPLE</v>
      </c>
      <c r="AW76" s="36" t="s">
        <v>10</v>
      </c>
      <c r="AX76" s="36" t="str">
        <f>+IF(AW76="CUMPLE","SI",IF(AW76="NO CUMPLE","NO"))</f>
        <v>SI</v>
      </c>
      <c r="AY76" s="34">
        <v>2800</v>
      </c>
      <c r="AZ76" s="34">
        <v>532</v>
      </c>
      <c r="BA76" s="34">
        <f t="shared" si="115"/>
        <v>3332</v>
      </c>
      <c r="BB76" s="35">
        <f>BA76*$F76</f>
        <v>3332</v>
      </c>
      <c r="BC76" s="36" t="str">
        <f>+IF(BA76=0,"NO OFERTADO",IF(BA76&gt;$H76,"NO CUMPLE",IF(((BA76-$H76)/$H76)&lt;=-20%,"ARTIFICIALIDAD",IF(AND($H76=$H76,((BA76-$H76)/$H76)&gt;-20%),"CUMPLE"))))</f>
        <v>NO CUMPLE</v>
      </c>
      <c r="BD76" s="36" t="s">
        <v>30</v>
      </c>
      <c r="BE76" s="36" t="str">
        <f>+IF(BD76="CUMPLE","SI",IF(BD76="NO CUMPLE","NO"))</f>
        <v>NO</v>
      </c>
      <c r="BF76" s="53"/>
      <c r="BG76" s="54" t="str">
        <f t="shared" si="116"/>
        <v/>
      </c>
      <c r="BH76" s="54">
        <f t="shared" si="117"/>
        <v>2975</v>
      </c>
      <c r="BI76" s="54">
        <f t="shared" si="118"/>
        <v>2400</v>
      </c>
      <c r="BJ76" s="69" t="str">
        <f t="shared" si="119"/>
        <v/>
      </c>
      <c r="BK76" s="69" t="str">
        <f t="shared" si="120"/>
        <v/>
      </c>
      <c r="BL76" s="69">
        <f t="shared" si="121"/>
        <v>2558.5</v>
      </c>
      <c r="BM76" s="69" t="str">
        <f t="shared" si="122"/>
        <v/>
      </c>
      <c r="BN76" s="212">
        <f>MIN(BG76,BH76,BI76,BJ76,BK76,BL76,BM76)</f>
        <v>2400</v>
      </c>
      <c r="BO76" s="212" t="e">
        <f t="shared" si="123"/>
        <v>#VALUE!</v>
      </c>
      <c r="BP76" s="212">
        <f t="shared" si="124"/>
        <v>403.36134453781511</v>
      </c>
      <c r="BQ76" s="212">
        <f t="shared" si="125"/>
        <v>500</v>
      </c>
      <c r="BR76" s="212" t="e">
        <f t="shared" si="126"/>
        <v>#VALUE!</v>
      </c>
      <c r="BS76" s="212" t="e">
        <f t="shared" si="127"/>
        <v>#VALUE!</v>
      </c>
      <c r="BT76" s="212">
        <f t="shared" si="128"/>
        <v>469.02481923001761</v>
      </c>
      <c r="BU76" s="212" t="e">
        <f t="shared" si="129"/>
        <v>#VALUE!</v>
      </c>
      <c r="BV76" s="53"/>
      <c r="BW76" s="125"/>
    </row>
    <row r="77" spans="1:75" s="55" customFormat="1" ht="42.75">
      <c r="A77" s="177">
        <v>67</v>
      </c>
      <c r="B77" s="192" t="s">
        <v>198</v>
      </c>
      <c r="C77" s="192" t="s">
        <v>199</v>
      </c>
      <c r="D77" s="192" t="s">
        <v>28</v>
      </c>
      <c r="E77" s="194">
        <v>353.8</v>
      </c>
      <c r="F77" s="193">
        <v>1</v>
      </c>
      <c r="G77" s="194" t="s">
        <v>28</v>
      </c>
      <c r="H77" s="32">
        <v>3034.5</v>
      </c>
      <c r="I77" s="37">
        <v>2200</v>
      </c>
      <c r="J77" s="37">
        <f t="shared" si="190"/>
        <v>418</v>
      </c>
      <c r="K77" s="37">
        <f t="shared" ref="K77:K88" si="192">I77+J77</f>
        <v>2618</v>
      </c>
      <c r="L77" s="48">
        <f t="shared" ref="L77:L81" si="193">K77*$F77</f>
        <v>2618</v>
      </c>
      <c r="M77" s="36" t="str">
        <f t="shared" ref="M77:M81" si="194">+IF(K77=0,"NO OFERTADO",IF(K77&gt;$H77,"NO CUMPLE",IF(((K77-$H77)/$H77)&lt;=-20%,"ARTIFICIALIDAD",IF(AND($H77=$H77,((K77-$H77)/$H77)&gt;-20%),"CUMPLE"))))</f>
        <v>CUMPLE</v>
      </c>
      <c r="N77" s="36" t="s">
        <v>30</v>
      </c>
      <c r="O77" s="36" t="str">
        <f t="shared" ref="O77:O88" si="195">+IF(N77="CUMPLE","SI",IF(N77="NO CUMPLE","NO"))</f>
        <v>NO</v>
      </c>
      <c r="P77" s="45">
        <v>2500</v>
      </c>
      <c r="Q77" s="45">
        <f t="shared" si="191"/>
        <v>475</v>
      </c>
      <c r="R77" s="45">
        <f t="shared" si="110"/>
        <v>2975</v>
      </c>
      <c r="S77" s="35">
        <f t="shared" ref="S77:S78" si="196">R77*$F77</f>
        <v>2975</v>
      </c>
      <c r="T77" s="36" t="str">
        <f t="shared" ref="T77:T78" si="197">+IF(R77=0,"NO OFERTADO",IF(R77&gt;$H77,"NO CUMPLE",IF(((R77-$H77)/$H77)&lt;=-20%,"ARTIFICIALIDAD",IF(AND($H77=$H77,((R77-$H77)/$H77)&gt;-20%),"CUMPLE"))))</f>
        <v>CUMPLE</v>
      </c>
      <c r="U77" s="36" t="s">
        <v>10</v>
      </c>
      <c r="V77" s="36" t="str">
        <f t="shared" ref="V77:V78" si="198">+IF(U77="CUMPLE","SI",IF(U77="NO CUMPLE","NO"))</f>
        <v>SI</v>
      </c>
      <c r="W77" s="37">
        <v>2016.8067226890757</v>
      </c>
      <c r="X77" s="37">
        <v>383.19327731092426</v>
      </c>
      <c r="Y77" s="37">
        <f t="shared" ref="Y77:Y88" si="199">W77+X77</f>
        <v>2400</v>
      </c>
      <c r="Z77" s="35">
        <f t="shared" ref="Z77:Z88" si="200">Y77*$F77</f>
        <v>2400</v>
      </c>
      <c r="AA77" s="36" t="str">
        <f t="shared" ref="AA77:AA88" si="201">+IF(Y77=0,"NO OFERTADO",IF(Y77&gt;$H77,"NO CUMPLE",IF(((Y77-$H77)/$H77)&lt;=-20%,"ARTIFICIALIDAD",IF(AND($H77=$H77,((Y77-$H77)/$H77)&gt;-20%),"CUMPLE"))))</f>
        <v>ARTIFICIALIDAD</v>
      </c>
      <c r="AB77" s="36" t="s">
        <v>10</v>
      </c>
      <c r="AC77" s="36" t="str">
        <f t="shared" ref="AC77:AC88" si="202">+IF(AB77="CUMPLE","SI",IF(AB77="NO CUMPLE","NO"))</f>
        <v>SI</v>
      </c>
      <c r="AD77" s="32">
        <v>0</v>
      </c>
      <c r="AE77" s="32"/>
      <c r="AF77" s="47">
        <f t="shared" ref="AF77:AF88" si="203">+AD77+AE77</f>
        <v>0</v>
      </c>
      <c r="AG77" s="35">
        <f t="shared" si="111"/>
        <v>0</v>
      </c>
      <c r="AH77" s="36" t="str">
        <f t="shared" ref="AH77:AH88" si="204">+IF(AF77=0,"NO OFERTADO",IF(AF77&gt;$H77,"NO CUMPLE",IF(((AF77-$H77)/$H77)&lt;=-20%,"ARTIFICIALIDAD",IF(AND($H77=$H77,((AF77-$H77)/$H77)&gt;-20%),"CUMPLE"))))</f>
        <v>NO OFERTADO</v>
      </c>
      <c r="AI77" s="36" t="s">
        <v>30</v>
      </c>
      <c r="AJ77" s="36" t="str">
        <f t="shared" ref="AJ77:AJ88" si="205">+IF(AI77="CUMPLE","SI",IF(AI77="NO CUMPLE","NO"))</f>
        <v>NO</v>
      </c>
      <c r="AK77" s="205"/>
      <c r="AL77" s="56"/>
      <c r="AM77" s="34">
        <f t="shared" ref="AM77:AM88" si="206">+AK77+AL77</f>
        <v>0</v>
      </c>
      <c r="AN77" s="35">
        <f t="shared" si="112"/>
        <v>0</v>
      </c>
      <c r="AO77" s="36" t="str">
        <f t="shared" ref="AO77:AO88" si="207">+IF(AM77=0,"NO OFERTADO",IF(AM77&gt;$H77,"NO CUMPLE",IF(((AM77-$H77)/$H77)&lt;=-20%,"ARTIFICIALIDAD",IF(AND($H77=$H77,((AM77-$H77)/$H77)&gt;-20%),"CUMPLE"))))</f>
        <v>NO OFERTADO</v>
      </c>
      <c r="AP77" s="36" t="s">
        <v>30</v>
      </c>
      <c r="AQ77" s="36" t="str">
        <f t="shared" ref="AQ77:AQ88" si="208">+IF(AP77="CUMPLE","SI",IF(AP77="NO CUMPLE","NO"))</f>
        <v>NO</v>
      </c>
      <c r="AR77" s="34">
        <v>2150</v>
      </c>
      <c r="AS77" s="34">
        <f t="shared" si="189"/>
        <v>408.5</v>
      </c>
      <c r="AT77" s="34">
        <f t="shared" si="113"/>
        <v>2558.5</v>
      </c>
      <c r="AU77" s="208">
        <f t="shared" si="114"/>
        <v>2558.5</v>
      </c>
      <c r="AV77" s="36" t="str">
        <f t="shared" ref="AV77:AV88" si="209">+IF(AT77=0,"NO OFERTADO",IF(AT77&gt;$H77,"NO CUMPLE",IF(((AT77-$H77)/$H77)&lt;=-20%,"ARTIFICIALIDAD",IF(AND($H77=$H77,((AT77-$H77)/$H77)&gt;-20%),"CUMPLE"))))</f>
        <v>CUMPLE</v>
      </c>
      <c r="AW77" s="36" t="s">
        <v>10</v>
      </c>
      <c r="AX77" s="36" t="str">
        <f t="shared" ref="AX77:AX88" si="210">+IF(AW77="CUMPLE","SI",IF(AW77="NO CUMPLE","NO"))</f>
        <v>SI</v>
      </c>
      <c r="AY77" s="34">
        <v>2800</v>
      </c>
      <c r="AZ77" s="34">
        <v>532</v>
      </c>
      <c r="BA77" s="34">
        <f t="shared" si="115"/>
        <v>3332</v>
      </c>
      <c r="BB77" s="35">
        <f t="shared" ref="BB77:BB88" si="211">BA77*$F77</f>
        <v>3332</v>
      </c>
      <c r="BC77" s="36" t="str">
        <f t="shared" ref="BC77:BC88" si="212">+IF(BA77=0,"NO OFERTADO",IF(BA77&gt;$H77,"NO CUMPLE",IF(((BA77-$H77)/$H77)&lt;=-20%,"ARTIFICIALIDAD",IF(AND($H77=$H77,((BA77-$H77)/$H77)&gt;-20%),"CUMPLE"))))</f>
        <v>NO CUMPLE</v>
      </c>
      <c r="BD77" s="36" t="s">
        <v>30</v>
      </c>
      <c r="BE77" s="36" t="str">
        <f t="shared" ref="BE77:BE88" si="213">+IF(BD77="CUMPLE","SI",IF(BD77="NO CUMPLE","NO"))</f>
        <v>NO</v>
      </c>
      <c r="BF77" s="53"/>
      <c r="BG77" s="54" t="str">
        <f t="shared" si="116"/>
        <v/>
      </c>
      <c r="BH77" s="54">
        <f t="shared" si="117"/>
        <v>2975</v>
      </c>
      <c r="BI77" s="54">
        <f t="shared" si="118"/>
        <v>2400</v>
      </c>
      <c r="BJ77" s="69" t="str">
        <f t="shared" si="119"/>
        <v/>
      </c>
      <c r="BK77" s="69" t="str">
        <f t="shared" si="120"/>
        <v/>
      </c>
      <c r="BL77" s="69">
        <f t="shared" si="121"/>
        <v>2558.5</v>
      </c>
      <c r="BM77" s="69" t="str">
        <f t="shared" si="122"/>
        <v/>
      </c>
      <c r="BN77" s="212">
        <f t="shared" ref="BN77:BN88" si="214">MIN(BG77,BH77,BI77,BJ77,BK77,BL77,BM77)</f>
        <v>2400</v>
      </c>
      <c r="BO77" s="212" t="e">
        <f t="shared" si="123"/>
        <v>#VALUE!</v>
      </c>
      <c r="BP77" s="212">
        <f t="shared" si="124"/>
        <v>403.36134453781511</v>
      </c>
      <c r="BQ77" s="212">
        <f t="shared" si="125"/>
        <v>500</v>
      </c>
      <c r="BR77" s="212" t="e">
        <f t="shared" si="126"/>
        <v>#VALUE!</v>
      </c>
      <c r="BS77" s="212" t="e">
        <f t="shared" si="127"/>
        <v>#VALUE!</v>
      </c>
      <c r="BT77" s="212">
        <f t="shared" si="128"/>
        <v>469.02481923001761</v>
      </c>
      <c r="BU77" s="212" t="e">
        <f t="shared" si="129"/>
        <v>#VALUE!</v>
      </c>
      <c r="BV77" s="53"/>
      <c r="BW77" s="125"/>
    </row>
    <row r="78" spans="1:75" s="55" customFormat="1" ht="42.75">
      <c r="A78" s="177">
        <v>68</v>
      </c>
      <c r="B78" s="192" t="s">
        <v>200</v>
      </c>
      <c r="C78" s="192" t="s">
        <v>201</v>
      </c>
      <c r="D78" s="192" t="s">
        <v>28</v>
      </c>
      <c r="E78" s="194">
        <v>339.4</v>
      </c>
      <c r="F78" s="193">
        <v>1</v>
      </c>
      <c r="G78" s="194" t="s">
        <v>28</v>
      </c>
      <c r="H78" s="32">
        <v>3034.5</v>
      </c>
      <c r="I78" s="37">
        <v>2200</v>
      </c>
      <c r="J78" s="37">
        <f t="shared" si="190"/>
        <v>418</v>
      </c>
      <c r="K78" s="37">
        <f t="shared" si="192"/>
        <v>2618</v>
      </c>
      <c r="L78" s="48">
        <f t="shared" si="193"/>
        <v>2618</v>
      </c>
      <c r="M78" s="36" t="str">
        <f t="shared" si="194"/>
        <v>CUMPLE</v>
      </c>
      <c r="N78" s="36" t="s">
        <v>30</v>
      </c>
      <c r="O78" s="36" t="str">
        <f t="shared" si="195"/>
        <v>NO</v>
      </c>
      <c r="P78" s="45">
        <v>2500</v>
      </c>
      <c r="Q78" s="45">
        <f t="shared" si="191"/>
        <v>475</v>
      </c>
      <c r="R78" s="45">
        <f t="shared" si="110"/>
        <v>2975</v>
      </c>
      <c r="S78" s="35">
        <f t="shared" si="196"/>
        <v>2975</v>
      </c>
      <c r="T78" s="36" t="str">
        <f t="shared" si="197"/>
        <v>CUMPLE</v>
      </c>
      <c r="U78" s="36" t="s">
        <v>10</v>
      </c>
      <c r="V78" s="36" t="str">
        <f t="shared" si="198"/>
        <v>SI</v>
      </c>
      <c r="W78" s="37">
        <v>2016.8067226890757</v>
      </c>
      <c r="X78" s="37">
        <v>383.19327731092426</v>
      </c>
      <c r="Y78" s="37">
        <f t="shared" si="199"/>
        <v>2400</v>
      </c>
      <c r="Z78" s="35">
        <f t="shared" si="200"/>
        <v>2400</v>
      </c>
      <c r="AA78" s="36" t="str">
        <f t="shared" si="201"/>
        <v>ARTIFICIALIDAD</v>
      </c>
      <c r="AB78" s="36" t="s">
        <v>10</v>
      </c>
      <c r="AC78" s="36" t="str">
        <f t="shared" si="202"/>
        <v>SI</v>
      </c>
      <c r="AD78" s="32">
        <v>0</v>
      </c>
      <c r="AE78" s="32"/>
      <c r="AF78" s="47">
        <f t="shared" si="203"/>
        <v>0</v>
      </c>
      <c r="AG78" s="35">
        <f t="shared" si="111"/>
        <v>0</v>
      </c>
      <c r="AH78" s="36" t="str">
        <f t="shared" si="204"/>
        <v>NO OFERTADO</v>
      </c>
      <c r="AI78" s="36" t="s">
        <v>30</v>
      </c>
      <c r="AJ78" s="36" t="str">
        <f t="shared" si="205"/>
        <v>NO</v>
      </c>
      <c r="AK78" s="205"/>
      <c r="AL78" s="56"/>
      <c r="AM78" s="34">
        <f t="shared" si="206"/>
        <v>0</v>
      </c>
      <c r="AN78" s="35">
        <f t="shared" si="112"/>
        <v>0</v>
      </c>
      <c r="AO78" s="36" t="str">
        <f t="shared" si="207"/>
        <v>NO OFERTADO</v>
      </c>
      <c r="AP78" s="36" t="s">
        <v>30</v>
      </c>
      <c r="AQ78" s="36" t="str">
        <f t="shared" si="208"/>
        <v>NO</v>
      </c>
      <c r="AR78" s="34">
        <v>2150</v>
      </c>
      <c r="AS78" s="34">
        <f t="shared" si="189"/>
        <v>408.5</v>
      </c>
      <c r="AT78" s="34">
        <f t="shared" si="113"/>
        <v>2558.5</v>
      </c>
      <c r="AU78" s="208">
        <f t="shared" si="114"/>
        <v>2558.5</v>
      </c>
      <c r="AV78" s="36" t="str">
        <f t="shared" si="209"/>
        <v>CUMPLE</v>
      </c>
      <c r="AW78" s="36" t="s">
        <v>10</v>
      </c>
      <c r="AX78" s="36" t="str">
        <f t="shared" si="210"/>
        <v>SI</v>
      </c>
      <c r="AY78" s="34">
        <v>2800</v>
      </c>
      <c r="AZ78" s="34">
        <v>532</v>
      </c>
      <c r="BA78" s="34">
        <f t="shared" si="115"/>
        <v>3332</v>
      </c>
      <c r="BB78" s="35">
        <f t="shared" si="211"/>
        <v>3332</v>
      </c>
      <c r="BC78" s="36" t="str">
        <f t="shared" si="212"/>
        <v>NO CUMPLE</v>
      </c>
      <c r="BD78" s="36" t="s">
        <v>30</v>
      </c>
      <c r="BE78" s="36" t="str">
        <f t="shared" si="213"/>
        <v>NO</v>
      </c>
      <c r="BF78" s="53"/>
      <c r="BG78" s="54" t="str">
        <f t="shared" si="116"/>
        <v/>
      </c>
      <c r="BH78" s="54">
        <f t="shared" si="117"/>
        <v>2975</v>
      </c>
      <c r="BI78" s="54">
        <f t="shared" si="118"/>
        <v>2400</v>
      </c>
      <c r="BJ78" s="69" t="str">
        <f t="shared" si="119"/>
        <v/>
      </c>
      <c r="BK78" s="69" t="str">
        <f t="shared" si="120"/>
        <v/>
      </c>
      <c r="BL78" s="69">
        <f t="shared" si="121"/>
        <v>2558.5</v>
      </c>
      <c r="BM78" s="69" t="str">
        <f t="shared" si="122"/>
        <v/>
      </c>
      <c r="BN78" s="212">
        <f t="shared" si="214"/>
        <v>2400</v>
      </c>
      <c r="BO78" s="212" t="e">
        <f t="shared" si="123"/>
        <v>#VALUE!</v>
      </c>
      <c r="BP78" s="212">
        <f t="shared" si="124"/>
        <v>403.36134453781511</v>
      </c>
      <c r="BQ78" s="212">
        <f t="shared" si="125"/>
        <v>500</v>
      </c>
      <c r="BR78" s="212" t="e">
        <f t="shared" si="126"/>
        <v>#VALUE!</v>
      </c>
      <c r="BS78" s="212" t="e">
        <f t="shared" si="127"/>
        <v>#VALUE!</v>
      </c>
      <c r="BT78" s="212">
        <f t="shared" si="128"/>
        <v>469.02481923001761</v>
      </c>
      <c r="BU78" s="212" t="e">
        <f t="shared" si="129"/>
        <v>#VALUE!</v>
      </c>
      <c r="BV78" s="53"/>
      <c r="BW78" s="125"/>
    </row>
    <row r="79" spans="1:75" s="55" customFormat="1" ht="42.75">
      <c r="A79" s="177">
        <v>69</v>
      </c>
      <c r="B79" s="192" t="s">
        <v>202</v>
      </c>
      <c r="C79" s="192" t="s">
        <v>203</v>
      </c>
      <c r="D79" s="192" t="s">
        <v>28</v>
      </c>
      <c r="E79" s="194">
        <v>191</v>
      </c>
      <c r="F79" s="193">
        <v>1</v>
      </c>
      <c r="G79" s="194" t="s">
        <v>28</v>
      </c>
      <c r="H79" s="32">
        <v>3034.5</v>
      </c>
      <c r="I79" s="37">
        <v>2200</v>
      </c>
      <c r="J79" s="37">
        <f t="shared" si="190"/>
        <v>418</v>
      </c>
      <c r="K79" s="37">
        <f t="shared" si="192"/>
        <v>2618</v>
      </c>
      <c r="L79" s="48">
        <f t="shared" si="193"/>
        <v>2618</v>
      </c>
      <c r="M79" s="36" t="str">
        <f t="shared" si="194"/>
        <v>CUMPLE</v>
      </c>
      <c r="N79" s="36" t="s">
        <v>30</v>
      </c>
      <c r="O79" s="36" t="str">
        <f t="shared" si="195"/>
        <v>NO</v>
      </c>
      <c r="P79" s="45">
        <v>2500</v>
      </c>
      <c r="Q79" s="45">
        <f t="shared" si="191"/>
        <v>475</v>
      </c>
      <c r="R79" s="45">
        <f t="shared" si="110"/>
        <v>2975</v>
      </c>
      <c r="S79" s="35">
        <f>R79*$F79</f>
        <v>2975</v>
      </c>
      <c r="T79" s="36" t="str">
        <f>+IF(R79=0,"NO OFERTADO",IF(R79&gt;$H79,"NO CUMPLE",IF(((R79-$H79)/$H79)&lt;=-20%,"ARTIFICIALIDAD",IF(AND($H79=$H79,((R79-$H79)/$H79)&gt;-20%),"CUMPLE"))))</f>
        <v>CUMPLE</v>
      </c>
      <c r="U79" s="36" t="s">
        <v>10</v>
      </c>
      <c r="V79" s="36" t="str">
        <f>+IF(U79="CUMPLE","SI",IF(U79="NO CUMPLE","NO"))</f>
        <v>SI</v>
      </c>
      <c r="W79" s="37">
        <v>2016.8067226890757</v>
      </c>
      <c r="X79" s="37">
        <v>383.19327731092426</v>
      </c>
      <c r="Y79" s="37">
        <f t="shared" si="199"/>
        <v>2400</v>
      </c>
      <c r="Z79" s="35">
        <f t="shared" si="200"/>
        <v>2400</v>
      </c>
      <c r="AA79" s="36" t="str">
        <f t="shared" si="201"/>
        <v>ARTIFICIALIDAD</v>
      </c>
      <c r="AB79" s="36" t="s">
        <v>10</v>
      </c>
      <c r="AC79" s="36" t="str">
        <f t="shared" si="202"/>
        <v>SI</v>
      </c>
      <c r="AD79" s="32">
        <v>0</v>
      </c>
      <c r="AE79" s="32"/>
      <c r="AF79" s="47">
        <f t="shared" si="203"/>
        <v>0</v>
      </c>
      <c r="AG79" s="35">
        <f t="shared" si="111"/>
        <v>0</v>
      </c>
      <c r="AH79" s="36" t="str">
        <f t="shared" si="204"/>
        <v>NO OFERTADO</v>
      </c>
      <c r="AI79" s="36" t="s">
        <v>30</v>
      </c>
      <c r="AJ79" s="36" t="str">
        <f t="shared" si="205"/>
        <v>NO</v>
      </c>
      <c r="AK79" s="205"/>
      <c r="AL79" s="56"/>
      <c r="AM79" s="34">
        <f t="shared" si="206"/>
        <v>0</v>
      </c>
      <c r="AN79" s="35">
        <f t="shared" si="112"/>
        <v>0</v>
      </c>
      <c r="AO79" s="36" t="str">
        <f t="shared" si="207"/>
        <v>NO OFERTADO</v>
      </c>
      <c r="AP79" s="36" t="s">
        <v>30</v>
      </c>
      <c r="AQ79" s="36" t="str">
        <f t="shared" si="208"/>
        <v>NO</v>
      </c>
      <c r="AR79" s="34">
        <v>2150</v>
      </c>
      <c r="AS79" s="34">
        <f t="shared" si="189"/>
        <v>408.5</v>
      </c>
      <c r="AT79" s="34">
        <f t="shared" si="113"/>
        <v>2558.5</v>
      </c>
      <c r="AU79" s="208">
        <f t="shared" si="114"/>
        <v>2558.5</v>
      </c>
      <c r="AV79" s="36" t="str">
        <f t="shared" si="209"/>
        <v>CUMPLE</v>
      </c>
      <c r="AW79" s="36" t="s">
        <v>10</v>
      </c>
      <c r="AX79" s="36" t="str">
        <f t="shared" si="210"/>
        <v>SI</v>
      </c>
      <c r="AY79" s="34">
        <v>2800</v>
      </c>
      <c r="AZ79" s="34">
        <v>532</v>
      </c>
      <c r="BA79" s="34">
        <f t="shared" si="115"/>
        <v>3332</v>
      </c>
      <c r="BB79" s="35">
        <f t="shared" si="211"/>
        <v>3332</v>
      </c>
      <c r="BC79" s="36" t="str">
        <f t="shared" si="212"/>
        <v>NO CUMPLE</v>
      </c>
      <c r="BD79" s="36" t="s">
        <v>30</v>
      </c>
      <c r="BE79" s="36" t="str">
        <f t="shared" si="213"/>
        <v>NO</v>
      </c>
      <c r="BF79" s="53"/>
      <c r="BG79" s="54" t="str">
        <f t="shared" si="116"/>
        <v/>
      </c>
      <c r="BH79" s="54">
        <f t="shared" si="117"/>
        <v>2975</v>
      </c>
      <c r="BI79" s="54">
        <f t="shared" si="118"/>
        <v>2400</v>
      </c>
      <c r="BJ79" s="69" t="str">
        <f t="shared" si="119"/>
        <v/>
      </c>
      <c r="BK79" s="69" t="str">
        <f t="shared" si="120"/>
        <v/>
      </c>
      <c r="BL79" s="69">
        <f t="shared" si="121"/>
        <v>2558.5</v>
      </c>
      <c r="BM79" s="69" t="str">
        <f t="shared" si="122"/>
        <v/>
      </c>
      <c r="BN79" s="212">
        <f t="shared" si="214"/>
        <v>2400</v>
      </c>
      <c r="BO79" s="212" t="e">
        <f t="shared" si="123"/>
        <v>#VALUE!</v>
      </c>
      <c r="BP79" s="212">
        <f t="shared" si="124"/>
        <v>403.36134453781511</v>
      </c>
      <c r="BQ79" s="212">
        <f t="shared" si="125"/>
        <v>500</v>
      </c>
      <c r="BR79" s="212" t="e">
        <f t="shared" si="126"/>
        <v>#VALUE!</v>
      </c>
      <c r="BS79" s="212" t="e">
        <f t="shared" si="127"/>
        <v>#VALUE!</v>
      </c>
      <c r="BT79" s="212">
        <f t="shared" si="128"/>
        <v>469.02481923001761</v>
      </c>
      <c r="BU79" s="212" t="e">
        <f t="shared" si="129"/>
        <v>#VALUE!</v>
      </c>
      <c r="BV79" s="53"/>
      <c r="BW79" s="125"/>
    </row>
    <row r="80" spans="1:75" s="55" customFormat="1" ht="42.75">
      <c r="A80" s="177">
        <v>70</v>
      </c>
      <c r="B80" s="192" t="s">
        <v>204</v>
      </c>
      <c r="C80" s="192" t="s">
        <v>205</v>
      </c>
      <c r="D80" s="192" t="s">
        <v>28</v>
      </c>
      <c r="E80" s="194">
        <v>239.2</v>
      </c>
      <c r="F80" s="193">
        <v>1</v>
      </c>
      <c r="G80" s="194" t="s">
        <v>28</v>
      </c>
      <c r="H80" s="32">
        <v>3034.5</v>
      </c>
      <c r="I80" s="37">
        <v>2200</v>
      </c>
      <c r="J80" s="37">
        <f t="shared" si="190"/>
        <v>418</v>
      </c>
      <c r="K80" s="37">
        <f t="shared" si="192"/>
        <v>2618</v>
      </c>
      <c r="L80" s="48">
        <f t="shared" si="193"/>
        <v>2618</v>
      </c>
      <c r="M80" s="36" t="str">
        <f t="shared" si="194"/>
        <v>CUMPLE</v>
      </c>
      <c r="N80" s="36" t="s">
        <v>30</v>
      </c>
      <c r="O80" s="36" t="str">
        <f t="shared" si="195"/>
        <v>NO</v>
      </c>
      <c r="P80" s="45">
        <v>2500</v>
      </c>
      <c r="Q80" s="45">
        <f t="shared" si="191"/>
        <v>475</v>
      </c>
      <c r="R80" s="45">
        <f t="shared" si="110"/>
        <v>2975</v>
      </c>
      <c r="S80" s="35">
        <f t="shared" ref="S80:S88" si="215">R80*$F80</f>
        <v>2975</v>
      </c>
      <c r="T80" s="36" t="str">
        <f t="shared" ref="T80:T88" si="216">+IF(R80=0,"NO OFERTADO",IF(R80&gt;$H80,"NO CUMPLE",IF(((R80-$H80)/$H80)&lt;=-20%,"ARTIFICIALIDAD",IF(AND($H80=$H80,((R80-$H80)/$H80)&gt;-20%),"CUMPLE"))))</f>
        <v>CUMPLE</v>
      </c>
      <c r="U80" s="36" t="s">
        <v>10</v>
      </c>
      <c r="V80" s="36" t="str">
        <f t="shared" ref="V80:V88" si="217">+IF(U80="CUMPLE","SI",IF(U80="NO CUMPLE","NO"))</f>
        <v>SI</v>
      </c>
      <c r="W80" s="37">
        <v>2016.8067226890757</v>
      </c>
      <c r="X80" s="37">
        <v>383.19327731092426</v>
      </c>
      <c r="Y80" s="37">
        <f t="shared" si="199"/>
        <v>2400</v>
      </c>
      <c r="Z80" s="35">
        <f t="shared" si="200"/>
        <v>2400</v>
      </c>
      <c r="AA80" s="36" t="str">
        <f t="shared" si="201"/>
        <v>ARTIFICIALIDAD</v>
      </c>
      <c r="AB80" s="36" t="s">
        <v>10</v>
      </c>
      <c r="AC80" s="36" t="str">
        <f t="shared" si="202"/>
        <v>SI</v>
      </c>
      <c r="AD80" s="32">
        <v>0</v>
      </c>
      <c r="AE80" s="32"/>
      <c r="AF80" s="47">
        <f t="shared" si="203"/>
        <v>0</v>
      </c>
      <c r="AG80" s="35">
        <f t="shared" si="111"/>
        <v>0</v>
      </c>
      <c r="AH80" s="36" t="str">
        <f t="shared" si="204"/>
        <v>NO OFERTADO</v>
      </c>
      <c r="AI80" s="36" t="s">
        <v>30</v>
      </c>
      <c r="AJ80" s="36" t="str">
        <f t="shared" si="205"/>
        <v>NO</v>
      </c>
      <c r="AK80" s="205"/>
      <c r="AL80" s="56"/>
      <c r="AM80" s="34">
        <f t="shared" si="206"/>
        <v>0</v>
      </c>
      <c r="AN80" s="35">
        <f t="shared" si="112"/>
        <v>0</v>
      </c>
      <c r="AO80" s="36" t="str">
        <f t="shared" si="207"/>
        <v>NO OFERTADO</v>
      </c>
      <c r="AP80" s="36" t="s">
        <v>30</v>
      </c>
      <c r="AQ80" s="36" t="str">
        <f t="shared" si="208"/>
        <v>NO</v>
      </c>
      <c r="AR80" s="34">
        <v>2150</v>
      </c>
      <c r="AS80" s="34">
        <f t="shared" si="189"/>
        <v>408.5</v>
      </c>
      <c r="AT80" s="34">
        <f t="shared" si="113"/>
        <v>2558.5</v>
      </c>
      <c r="AU80" s="208">
        <f t="shared" si="114"/>
        <v>2558.5</v>
      </c>
      <c r="AV80" s="36" t="str">
        <f t="shared" si="209"/>
        <v>CUMPLE</v>
      </c>
      <c r="AW80" s="36" t="s">
        <v>10</v>
      </c>
      <c r="AX80" s="36" t="str">
        <f t="shared" si="210"/>
        <v>SI</v>
      </c>
      <c r="AY80" s="34">
        <v>2800</v>
      </c>
      <c r="AZ80" s="34">
        <v>532</v>
      </c>
      <c r="BA80" s="34">
        <f t="shared" si="115"/>
        <v>3332</v>
      </c>
      <c r="BB80" s="35">
        <f t="shared" si="211"/>
        <v>3332</v>
      </c>
      <c r="BC80" s="36" t="str">
        <f t="shared" si="212"/>
        <v>NO CUMPLE</v>
      </c>
      <c r="BD80" s="36" t="s">
        <v>30</v>
      </c>
      <c r="BE80" s="36" t="str">
        <f t="shared" si="213"/>
        <v>NO</v>
      </c>
      <c r="BF80" s="53"/>
      <c r="BG80" s="54" t="str">
        <f t="shared" si="116"/>
        <v/>
      </c>
      <c r="BH80" s="54">
        <f t="shared" si="117"/>
        <v>2975</v>
      </c>
      <c r="BI80" s="54">
        <f t="shared" si="118"/>
        <v>2400</v>
      </c>
      <c r="BJ80" s="69" t="str">
        <f t="shared" si="119"/>
        <v/>
      </c>
      <c r="BK80" s="69" t="str">
        <f t="shared" si="120"/>
        <v/>
      </c>
      <c r="BL80" s="69">
        <f t="shared" si="121"/>
        <v>2558.5</v>
      </c>
      <c r="BM80" s="69" t="str">
        <f t="shared" si="122"/>
        <v/>
      </c>
      <c r="BN80" s="212">
        <f t="shared" si="214"/>
        <v>2400</v>
      </c>
      <c r="BO80" s="212" t="e">
        <f t="shared" si="123"/>
        <v>#VALUE!</v>
      </c>
      <c r="BP80" s="212">
        <f t="shared" si="124"/>
        <v>403.36134453781511</v>
      </c>
      <c r="BQ80" s="212">
        <f t="shared" si="125"/>
        <v>500</v>
      </c>
      <c r="BR80" s="212" t="e">
        <f t="shared" si="126"/>
        <v>#VALUE!</v>
      </c>
      <c r="BS80" s="212" t="e">
        <f t="shared" si="127"/>
        <v>#VALUE!</v>
      </c>
      <c r="BT80" s="212">
        <f t="shared" si="128"/>
        <v>469.02481923001761</v>
      </c>
      <c r="BU80" s="212" t="e">
        <f t="shared" si="129"/>
        <v>#VALUE!</v>
      </c>
      <c r="BV80" s="53"/>
      <c r="BW80" s="125"/>
    </row>
    <row r="81" spans="1:75" s="55" customFormat="1" ht="57">
      <c r="A81" s="177">
        <v>71</v>
      </c>
      <c r="B81" s="192" t="s">
        <v>206</v>
      </c>
      <c r="C81" s="192" t="s">
        <v>207</v>
      </c>
      <c r="D81" s="192" t="s">
        <v>28</v>
      </c>
      <c r="E81" s="194">
        <v>246.2</v>
      </c>
      <c r="F81" s="193">
        <v>1</v>
      </c>
      <c r="G81" s="194" t="s">
        <v>28</v>
      </c>
      <c r="H81" s="32">
        <v>3034.5</v>
      </c>
      <c r="I81" s="37">
        <v>2200</v>
      </c>
      <c r="J81" s="37">
        <f t="shared" si="190"/>
        <v>418</v>
      </c>
      <c r="K81" s="37">
        <f t="shared" si="192"/>
        <v>2618</v>
      </c>
      <c r="L81" s="48">
        <f t="shared" si="193"/>
        <v>2618</v>
      </c>
      <c r="M81" s="36" t="str">
        <f t="shared" si="194"/>
        <v>CUMPLE</v>
      </c>
      <c r="N81" s="36" t="s">
        <v>30</v>
      </c>
      <c r="O81" s="36" t="str">
        <f t="shared" si="195"/>
        <v>NO</v>
      </c>
      <c r="P81" s="45">
        <v>2500</v>
      </c>
      <c r="Q81" s="45">
        <f t="shared" si="191"/>
        <v>475</v>
      </c>
      <c r="R81" s="45">
        <f t="shared" si="110"/>
        <v>2975</v>
      </c>
      <c r="S81" s="35">
        <f t="shared" si="215"/>
        <v>2975</v>
      </c>
      <c r="T81" s="36" t="str">
        <f t="shared" si="216"/>
        <v>CUMPLE</v>
      </c>
      <c r="U81" s="36" t="s">
        <v>10</v>
      </c>
      <c r="V81" s="36" t="str">
        <f t="shared" si="217"/>
        <v>SI</v>
      </c>
      <c r="W81" s="37">
        <v>2016.8067226890757</v>
      </c>
      <c r="X81" s="37">
        <v>383.19327731092426</v>
      </c>
      <c r="Y81" s="37">
        <f t="shared" si="199"/>
        <v>2400</v>
      </c>
      <c r="Z81" s="35">
        <f t="shared" si="200"/>
        <v>2400</v>
      </c>
      <c r="AA81" s="36" t="str">
        <f t="shared" si="201"/>
        <v>ARTIFICIALIDAD</v>
      </c>
      <c r="AB81" s="36" t="s">
        <v>10</v>
      </c>
      <c r="AC81" s="36" t="str">
        <f t="shared" si="202"/>
        <v>SI</v>
      </c>
      <c r="AD81" s="32">
        <v>0</v>
      </c>
      <c r="AE81" s="32"/>
      <c r="AF81" s="47">
        <f t="shared" si="203"/>
        <v>0</v>
      </c>
      <c r="AG81" s="35">
        <f t="shared" si="111"/>
        <v>0</v>
      </c>
      <c r="AH81" s="36" t="str">
        <f t="shared" si="204"/>
        <v>NO OFERTADO</v>
      </c>
      <c r="AI81" s="36" t="s">
        <v>30</v>
      </c>
      <c r="AJ81" s="36" t="str">
        <f t="shared" si="205"/>
        <v>NO</v>
      </c>
      <c r="AK81" s="205"/>
      <c r="AL81" s="56"/>
      <c r="AM81" s="34">
        <f t="shared" si="206"/>
        <v>0</v>
      </c>
      <c r="AN81" s="35">
        <f t="shared" si="112"/>
        <v>0</v>
      </c>
      <c r="AO81" s="36" t="str">
        <f t="shared" si="207"/>
        <v>NO OFERTADO</v>
      </c>
      <c r="AP81" s="36" t="s">
        <v>30</v>
      </c>
      <c r="AQ81" s="36" t="str">
        <f t="shared" si="208"/>
        <v>NO</v>
      </c>
      <c r="AR81" s="34">
        <v>2150</v>
      </c>
      <c r="AS81" s="34">
        <f t="shared" si="189"/>
        <v>408.5</v>
      </c>
      <c r="AT81" s="34">
        <f t="shared" si="113"/>
        <v>2558.5</v>
      </c>
      <c r="AU81" s="208">
        <f t="shared" si="114"/>
        <v>2558.5</v>
      </c>
      <c r="AV81" s="36" t="str">
        <f t="shared" si="209"/>
        <v>CUMPLE</v>
      </c>
      <c r="AW81" s="36" t="s">
        <v>10</v>
      </c>
      <c r="AX81" s="36" t="str">
        <f t="shared" si="210"/>
        <v>SI</v>
      </c>
      <c r="AY81" s="34">
        <v>2800</v>
      </c>
      <c r="AZ81" s="34">
        <v>532</v>
      </c>
      <c r="BA81" s="34">
        <f t="shared" si="115"/>
        <v>3332</v>
      </c>
      <c r="BB81" s="35">
        <f t="shared" si="211"/>
        <v>3332</v>
      </c>
      <c r="BC81" s="36" t="str">
        <f t="shared" si="212"/>
        <v>NO CUMPLE</v>
      </c>
      <c r="BD81" s="36" t="s">
        <v>30</v>
      </c>
      <c r="BE81" s="36" t="str">
        <f t="shared" si="213"/>
        <v>NO</v>
      </c>
      <c r="BF81" s="53"/>
      <c r="BG81" s="54" t="str">
        <f t="shared" si="116"/>
        <v/>
      </c>
      <c r="BH81" s="54">
        <f t="shared" si="117"/>
        <v>2975</v>
      </c>
      <c r="BI81" s="54">
        <f t="shared" si="118"/>
        <v>2400</v>
      </c>
      <c r="BJ81" s="69" t="str">
        <f t="shared" si="119"/>
        <v/>
      </c>
      <c r="BK81" s="69" t="str">
        <f t="shared" si="120"/>
        <v/>
      </c>
      <c r="BL81" s="69">
        <f t="shared" si="121"/>
        <v>2558.5</v>
      </c>
      <c r="BM81" s="69" t="str">
        <f t="shared" si="122"/>
        <v/>
      </c>
      <c r="BN81" s="212">
        <f t="shared" si="214"/>
        <v>2400</v>
      </c>
      <c r="BO81" s="212" t="e">
        <f t="shared" si="123"/>
        <v>#VALUE!</v>
      </c>
      <c r="BP81" s="212">
        <f t="shared" si="124"/>
        <v>403.36134453781511</v>
      </c>
      <c r="BQ81" s="212">
        <f t="shared" si="125"/>
        <v>500</v>
      </c>
      <c r="BR81" s="212" t="e">
        <f t="shared" si="126"/>
        <v>#VALUE!</v>
      </c>
      <c r="BS81" s="212" t="e">
        <f t="shared" si="127"/>
        <v>#VALUE!</v>
      </c>
      <c r="BT81" s="212">
        <f t="shared" si="128"/>
        <v>469.02481923001761</v>
      </c>
      <c r="BU81" s="212" t="e">
        <f t="shared" si="129"/>
        <v>#VALUE!</v>
      </c>
      <c r="BV81" s="38"/>
      <c r="BW81" s="125"/>
    </row>
    <row r="82" spans="1:75" s="55" customFormat="1" ht="42.75">
      <c r="A82" s="177">
        <v>72</v>
      </c>
      <c r="B82" s="192" t="s">
        <v>208</v>
      </c>
      <c r="C82" s="192" t="s">
        <v>209</v>
      </c>
      <c r="D82" s="192" t="s">
        <v>28</v>
      </c>
      <c r="E82" s="194">
        <v>161.4</v>
      </c>
      <c r="F82" s="193">
        <v>1</v>
      </c>
      <c r="G82" s="194" t="s">
        <v>28</v>
      </c>
      <c r="H82" s="32">
        <v>3034.5</v>
      </c>
      <c r="I82" s="37">
        <v>2200</v>
      </c>
      <c r="J82" s="37">
        <f t="shared" si="190"/>
        <v>418</v>
      </c>
      <c r="K82" s="37">
        <f t="shared" si="192"/>
        <v>2618</v>
      </c>
      <c r="L82" s="48">
        <f>K82*$F82</f>
        <v>2618</v>
      </c>
      <c r="M82" s="36" t="str">
        <f>+IF(K82=0,"NO OFERTADO",IF(K82&gt;$H82,"NO CUMPLE",IF(((K82-$H82)/$H82)&lt;=-20%,"ARTIFICIALIDAD",IF(AND($H82=$H82,((K82-$H82)/$H82)&gt;-20%),"CUMPLE"))))</f>
        <v>CUMPLE</v>
      </c>
      <c r="N82" s="36" t="s">
        <v>30</v>
      </c>
      <c r="O82" s="36" t="str">
        <f t="shared" si="195"/>
        <v>NO</v>
      </c>
      <c r="P82" s="45">
        <v>2500</v>
      </c>
      <c r="Q82" s="45">
        <f t="shared" si="191"/>
        <v>475</v>
      </c>
      <c r="R82" s="45">
        <f t="shared" si="110"/>
        <v>2975</v>
      </c>
      <c r="S82" s="35">
        <f t="shared" si="215"/>
        <v>2975</v>
      </c>
      <c r="T82" s="36" t="str">
        <f t="shared" si="216"/>
        <v>CUMPLE</v>
      </c>
      <c r="U82" s="36" t="s">
        <v>10</v>
      </c>
      <c r="V82" s="36" t="str">
        <f t="shared" si="217"/>
        <v>SI</v>
      </c>
      <c r="W82" s="37">
        <v>2016.8067226890757</v>
      </c>
      <c r="X82" s="37">
        <v>383.19327731092426</v>
      </c>
      <c r="Y82" s="37">
        <f t="shared" si="199"/>
        <v>2400</v>
      </c>
      <c r="Z82" s="35">
        <f t="shared" si="200"/>
        <v>2400</v>
      </c>
      <c r="AA82" s="36" t="str">
        <f t="shared" si="201"/>
        <v>ARTIFICIALIDAD</v>
      </c>
      <c r="AB82" s="36" t="s">
        <v>10</v>
      </c>
      <c r="AC82" s="36" t="str">
        <f t="shared" si="202"/>
        <v>SI</v>
      </c>
      <c r="AD82" s="32">
        <v>0</v>
      </c>
      <c r="AE82" s="32"/>
      <c r="AF82" s="47">
        <f t="shared" si="203"/>
        <v>0</v>
      </c>
      <c r="AG82" s="35">
        <f t="shared" si="111"/>
        <v>0</v>
      </c>
      <c r="AH82" s="36" t="str">
        <f t="shared" si="204"/>
        <v>NO OFERTADO</v>
      </c>
      <c r="AI82" s="36" t="s">
        <v>30</v>
      </c>
      <c r="AJ82" s="36" t="str">
        <f t="shared" si="205"/>
        <v>NO</v>
      </c>
      <c r="AK82" s="205"/>
      <c r="AL82" s="56"/>
      <c r="AM82" s="34">
        <f t="shared" si="206"/>
        <v>0</v>
      </c>
      <c r="AN82" s="35">
        <f t="shared" si="112"/>
        <v>0</v>
      </c>
      <c r="AO82" s="36" t="str">
        <f t="shared" si="207"/>
        <v>NO OFERTADO</v>
      </c>
      <c r="AP82" s="36" t="s">
        <v>30</v>
      </c>
      <c r="AQ82" s="36" t="str">
        <f t="shared" si="208"/>
        <v>NO</v>
      </c>
      <c r="AR82" s="34">
        <v>2150</v>
      </c>
      <c r="AS82" s="34">
        <f t="shared" si="189"/>
        <v>408.5</v>
      </c>
      <c r="AT82" s="34">
        <f t="shared" si="113"/>
        <v>2558.5</v>
      </c>
      <c r="AU82" s="208">
        <f t="shared" si="114"/>
        <v>2558.5</v>
      </c>
      <c r="AV82" s="36" t="str">
        <f t="shared" si="209"/>
        <v>CUMPLE</v>
      </c>
      <c r="AW82" s="36" t="s">
        <v>10</v>
      </c>
      <c r="AX82" s="36" t="str">
        <f t="shared" si="210"/>
        <v>SI</v>
      </c>
      <c r="AY82" s="34">
        <v>2800</v>
      </c>
      <c r="AZ82" s="34">
        <v>532</v>
      </c>
      <c r="BA82" s="34">
        <f t="shared" si="115"/>
        <v>3332</v>
      </c>
      <c r="BB82" s="35">
        <f t="shared" si="211"/>
        <v>3332</v>
      </c>
      <c r="BC82" s="36" t="str">
        <f t="shared" si="212"/>
        <v>NO CUMPLE</v>
      </c>
      <c r="BD82" s="36" t="s">
        <v>30</v>
      </c>
      <c r="BE82" s="36" t="str">
        <f t="shared" si="213"/>
        <v>NO</v>
      </c>
      <c r="BF82" s="53"/>
      <c r="BG82" s="54" t="str">
        <f t="shared" si="116"/>
        <v/>
      </c>
      <c r="BH82" s="54">
        <f t="shared" si="117"/>
        <v>2975</v>
      </c>
      <c r="BI82" s="54">
        <f t="shared" si="118"/>
        <v>2400</v>
      </c>
      <c r="BJ82" s="69" t="str">
        <f t="shared" si="119"/>
        <v/>
      </c>
      <c r="BK82" s="69" t="str">
        <f t="shared" si="120"/>
        <v/>
      </c>
      <c r="BL82" s="69">
        <f t="shared" si="121"/>
        <v>2558.5</v>
      </c>
      <c r="BM82" s="69" t="str">
        <f t="shared" si="122"/>
        <v/>
      </c>
      <c r="BN82" s="212">
        <f t="shared" si="214"/>
        <v>2400</v>
      </c>
      <c r="BO82" s="212" t="e">
        <f t="shared" si="123"/>
        <v>#VALUE!</v>
      </c>
      <c r="BP82" s="212">
        <f t="shared" si="124"/>
        <v>403.36134453781511</v>
      </c>
      <c r="BQ82" s="212">
        <f t="shared" si="125"/>
        <v>500</v>
      </c>
      <c r="BR82" s="212" t="e">
        <f t="shared" si="126"/>
        <v>#VALUE!</v>
      </c>
      <c r="BS82" s="212" t="e">
        <f t="shared" si="127"/>
        <v>#VALUE!</v>
      </c>
      <c r="BT82" s="212">
        <f t="shared" si="128"/>
        <v>469.02481923001761</v>
      </c>
      <c r="BU82" s="212" t="e">
        <f t="shared" si="129"/>
        <v>#VALUE!</v>
      </c>
      <c r="BV82" s="53"/>
      <c r="BW82" s="125"/>
    </row>
    <row r="83" spans="1:75" s="55" customFormat="1" ht="42.75">
      <c r="A83" s="177">
        <v>73</v>
      </c>
      <c r="B83" s="192" t="s">
        <v>210</v>
      </c>
      <c r="C83" s="192" t="s">
        <v>211</v>
      </c>
      <c r="D83" s="192" t="s">
        <v>28</v>
      </c>
      <c r="E83" s="194">
        <v>374.2</v>
      </c>
      <c r="F83" s="193">
        <v>1</v>
      </c>
      <c r="G83" s="194" t="s">
        <v>28</v>
      </c>
      <c r="H83" s="32">
        <v>3034.5</v>
      </c>
      <c r="I83" s="37">
        <v>2200</v>
      </c>
      <c r="J83" s="37">
        <f t="shared" si="190"/>
        <v>418</v>
      </c>
      <c r="K83" s="37">
        <f t="shared" si="192"/>
        <v>2618</v>
      </c>
      <c r="L83" s="48">
        <f t="shared" ref="L83:L88" si="218">K83*$F83</f>
        <v>2618</v>
      </c>
      <c r="M83" s="36" t="str">
        <f t="shared" ref="M83:M88" si="219">+IF(K83=0,"NO OFERTADO",IF(K83&gt;$H83,"NO CUMPLE",IF(((K83-$H83)/$H83)&lt;=-20%,"ARTIFICIALIDAD",IF(AND($H83=$H83,((K83-$H83)/$H83)&gt;-20%),"CUMPLE"))))</f>
        <v>CUMPLE</v>
      </c>
      <c r="N83" s="36" t="s">
        <v>30</v>
      </c>
      <c r="O83" s="36" t="str">
        <f t="shared" si="195"/>
        <v>NO</v>
      </c>
      <c r="P83" s="45">
        <v>2500</v>
      </c>
      <c r="Q83" s="45">
        <f t="shared" si="191"/>
        <v>475</v>
      </c>
      <c r="R83" s="45">
        <f t="shared" si="110"/>
        <v>2975</v>
      </c>
      <c r="S83" s="35">
        <f t="shared" si="215"/>
        <v>2975</v>
      </c>
      <c r="T83" s="36" t="str">
        <f t="shared" si="216"/>
        <v>CUMPLE</v>
      </c>
      <c r="U83" s="36" t="s">
        <v>10</v>
      </c>
      <c r="V83" s="36" t="str">
        <f t="shared" si="217"/>
        <v>SI</v>
      </c>
      <c r="W83" s="37">
        <v>2016.8067226890757</v>
      </c>
      <c r="X83" s="37">
        <v>383.19327731092426</v>
      </c>
      <c r="Y83" s="37">
        <f t="shared" si="199"/>
        <v>2400</v>
      </c>
      <c r="Z83" s="35">
        <f t="shared" si="200"/>
        <v>2400</v>
      </c>
      <c r="AA83" s="36" t="str">
        <f t="shared" si="201"/>
        <v>ARTIFICIALIDAD</v>
      </c>
      <c r="AB83" s="36" t="s">
        <v>10</v>
      </c>
      <c r="AC83" s="36" t="str">
        <f t="shared" si="202"/>
        <v>SI</v>
      </c>
      <c r="AD83" s="32">
        <v>0</v>
      </c>
      <c r="AE83" s="32"/>
      <c r="AF83" s="47">
        <f t="shared" si="203"/>
        <v>0</v>
      </c>
      <c r="AG83" s="35">
        <f t="shared" si="111"/>
        <v>0</v>
      </c>
      <c r="AH83" s="36" t="str">
        <f t="shared" si="204"/>
        <v>NO OFERTADO</v>
      </c>
      <c r="AI83" s="36" t="s">
        <v>30</v>
      </c>
      <c r="AJ83" s="36" t="str">
        <f t="shared" si="205"/>
        <v>NO</v>
      </c>
      <c r="AK83" s="205"/>
      <c r="AL83" s="56"/>
      <c r="AM83" s="34">
        <f t="shared" si="206"/>
        <v>0</v>
      </c>
      <c r="AN83" s="35">
        <f t="shared" si="112"/>
        <v>0</v>
      </c>
      <c r="AO83" s="36" t="str">
        <f t="shared" si="207"/>
        <v>NO OFERTADO</v>
      </c>
      <c r="AP83" s="36" t="s">
        <v>30</v>
      </c>
      <c r="AQ83" s="36" t="str">
        <f t="shared" si="208"/>
        <v>NO</v>
      </c>
      <c r="AR83" s="34">
        <v>2150</v>
      </c>
      <c r="AS83" s="34">
        <f t="shared" si="189"/>
        <v>408.5</v>
      </c>
      <c r="AT83" s="34">
        <f t="shared" si="113"/>
        <v>2558.5</v>
      </c>
      <c r="AU83" s="208">
        <f t="shared" si="114"/>
        <v>2558.5</v>
      </c>
      <c r="AV83" s="36" t="str">
        <f t="shared" si="209"/>
        <v>CUMPLE</v>
      </c>
      <c r="AW83" s="36" t="s">
        <v>10</v>
      </c>
      <c r="AX83" s="36" t="str">
        <f t="shared" si="210"/>
        <v>SI</v>
      </c>
      <c r="AY83" s="34">
        <v>2800</v>
      </c>
      <c r="AZ83" s="34">
        <v>532</v>
      </c>
      <c r="BA83" s="34">
        <f t="shared" si="115"/>
        <v>3332</v>
      </c>
      <c r="BB83" s="35">
        <f t="shared" si="211"/>
        <v>3332</v>
      </c>
      <c r="BC83" s="36" t="str">
        <f t="shared" si="212"/>
        <v>NO CUMPLE</v>
      </c>
      <c r="BD83" s="36" t="s">
        <v>30</v>
      </c>
      <c r="BE83" s="36" t="str">
        <f t="shared" si="213"/>
        <v>NO</v>
      </c>
      <c r="BF83" s="53"/>
      <c r="BG83" s="54" t="str">
        <f t="shared" si="116"/>
        <v/>
      </c>
      <c r="BH83" s="54">
        <f t="shared" si="117"/>
        <v>2975</v>
      </c>
      <c r="BI83" s="54">
        <f t="shared" si="118"/>
        <v>2400</v>
      </c>
      <c r="BJ83" s="69" t="str">
        <f t="shared" si="119"/>
        <v/>
      </c>
      <c r="BK83" s="69" t="str">
        <f t="shared" si="120"/>
        <v/>
      </c>
      <c r="BL83" s="69">
        <f t="shared" si="121"/>
        <v>2558.5</v>
      </c>
      <c r="BM83" s="69" t="str">
        <f t="shared" si="122"/>
        <v/>
      </c>
      <c r="BN83" s="212">
        <f t="shared" si="214"/>
        <v>2400</v>
      </c>
      <c r="BO83" s="212" t="e">
        <f t="shared" si="123"/>
        <v>#VALUE!</v>
      </c>
      <c r="BP83" s="212">
        <f t="shared" si="124"/>
        <v>403.36134453781511</v>
      </c>
      <c r="BQ83" s="212">
        <f t="shared" si="125"/>
        <v>500</v>
      </c>
      <c r="BR83" s="212" t="e">
        <f t="shared" si="126"/>
        <v>#VALUE!</v>
      </c>
      <c r="BS83" s="212" t="e">
        <f t="shared" si="127"/>
        <v>#VALUE!</v>
      </c>
      <c r="BT83" s="212">
        <f t="shared" si="128"/>
        <v>469.02481923001761</v>
      </c>
      <c r="BU83" s="212" t="e">
        <f t="shared" si="129"/>
        <v>#VALUE!</v>
      </c>
      <c r="BV83" s="53"/>
      <c r="BW83" s="125"/>
    </row>
    <row r="84" spans="1:75" s="55" customFormat="1" ht="28.5">
      <c r="A84" s="177">
        <v>74</v>
      </c>
      <c r="B84" s="192" t="s">
        <v>212</v>
      </c>
      <c r="C84" s="192" t="s">
        <v>213</v>
      </c>
      <c r="D84" s="192" t="s">
        <v>28</v>
      </c>
      <c r="E84" s="194">
        <v>235.6</v>
      </c>
      <c r="F84" s="193">
        <v>1</v>
      </c>
      <c r="G84" s="194" t="s">
        <v>28</v>
      </c>
      <c r="H84" s="32">
        <v>4165</v>
      </c>
      <c r="I84" s="37">
        <v>2900</v>
      </c>
      <c r="J84" s="37">
        <f t="shared" si="190"/>
        <v>551</v>
      </c>
      <c r="K84" s="37">
        <f t="shared" si="192"/>
        <v>3451</v>
      </c>
      <c r="L84" s="48">
        <f t="shared" si="218"/>
        <v>3451</v>
      </c>
      <c r="M84" s="36" t="str">
        <f t="shared" si="219"/>
        <v>CUMPLE</v>
      </c>
      <c r="N84" s="36" t="s">
        <v>30</v>
      </c>
      <c r="O84" s="36" t="str">
        <f t="shared" si="195"/>
        <v>NO</v>
      </c>
      <c r="P84" s="45">
        <v>2400</v>
      </c>
      <c r="Q84" s="45">
        <f t="shared" si="191"/>
        <v>456</v>
      </c>
      <c r="R84" s="45">
        <f t="shared" si="110"/>
        <v>2856</v>
      </c>
      <c r="S84" s="35">
        <f t="shared" si="215"/>
        <v>2856</v>
      </c>
      <c r="T84" s="36" t="str">
        <f t="shared" si="216"/>
        <v>ARTIFICIALIDAD</v>
      </c>
      <c r="U84" s="36" t="s">
        <v>10</v>
      </c>
      <c r="V84" s="36" t="str">
        <f t="shared" si="217"/>
        <v>SI</v>
      </c>
      <c r="W84" s="37">
        <v>2941.1764705882356</v>
      </c>
      <c r="X84" s="37">
        <v>558.82352941176441</v>
      </c>
      <c r="Y84" s="37">
        <f t="shared" si="199"/>
        <v>3500</v>
      </c>
      <c r="Z84" s="35">
        <f t="shared" si="200"/>
        <v>3500</v>
      </c>
      <c r="AA84" s="36" t="str">
        <f t="shared" si="201"/>
        <v>CUMPLE</v>
      </c>
      <c r="AB84" s="36" t="s">
        <v>10</v>
      </c>
      <c r="AC84" s="36" t="str">
        <f t="shared" si="202"/>
        <v>SI</v>
      </c>
      <c r="AD84" s="32">
        <v>0</v>
      </c>
      <c r="AE84" s="32"/>
      <c r="AF84" s="47">
        <f t="shared" si="203"/>
        <v>0</v>
      </c>
      <c r="AG84" s="35">
        <f t="shared" si="111"/>
        <v>0</v>
      </c>
      <c r="AH84" s="36" t="str">
        <f t="shared" si="204"/>
        <v>NO OFERTADO</v>
      </c>
      <c r="AI84" s="36" t="s">
        <v>30</v>
      </c>
      <c r="AJ84" s="36" t="str">
        <f t="shared" si="205"/>
        <v>NO</v>
      </c>
      <c r="AK84" s="205"/>
      <c r="AL84" s="56"/>
      <c r="AM84" s="34">
        <f t="shared" si="206"/>
        <v>0</v>
      </c>
      <c r="AN84" s="35">
        <f t="shared" si="112"/>
        <v>0</v>
      </c>
      <c r="AO84" s="36" t="str">
        <f t="shared" si="207"/>
        <v>NO OFERTADO</v>
      </c>
      <c r="AP84" s="36" t="s">
        <v>30</v>
      </c>
      <c r="AQ84" s="36" t="str">
        <f t="shared" si="208"/>
        <v>NO</v>
      </c>
      <c r="AR84" s="34">
        <v>2798</v>
      </c>
      <c r="AS84" s="34">
        <f t="shared" si="189"/>
        <v>531.62</v>
      </c>
      <c r="AT84" s="34">
        <f t="shared" si="113"/>
        <v>3329.62</v>
      </c>
      <c r="AU84" s="208">
        <f t="shared" si="114"/>
        <v>3329.62</v>
      </c>
      <c r="AV84" s="36" t="str">
        <f t="shared" si="209"/>
        <v>ARTIFICIALIDAD</v>
      </c>
      <c r="AW84" s="36" t="s">
        <v>10</v>
      </c>
      <c r="AX84" s="36" t="str">
        <f t="shared" si="210"/>
        <v>SI</v>
      </c>
      <c r="AY84" s="34">
        <v>3900</v>
      </c>
      <c r="AZ84" s="34">
        <v>741</v>
      </c>
      <c r="BA84" s="34">
        <f t="shared" si="115"/>
        <v>4641</v>
      </c>
      <c r="BB84" s="35">
        <f t="shared" si="211"/>
        <v>4641</v>
      </c>
      <c r="BC84" s="36" t="str">
        <f t="shared" si="212"/>
        <v>NO CUMPLE</v>
      </c>
      <c r="BD84" s="210" t="s">
        <v>30</v>
      </c>
      <c r="BE84" s="36" t="str">
        <f t="shared" si="213"/>
        <v>NO</v>
      </c>
      <c r="BF84" s="53"/>
      <c r="BG84" s="54" t="str">
        <f t="shared" si="116"/>
        <v/>
      </c>
      <c r="BH84" s="54">
        <f t="shared" si="117"/>
        <v>2856</v>
      </c>
      <c r="BI84" s="54">
        <f t="shared" si="118"/>
        <v>3500</v>
      </c>
      <c r="BJ84" s="69" t="str">
        <f t="shared" si="119"/>
        <v/>
      </c>
      <c r="BK84" s="69" t="str">
        <f t="shared" si="120"/>
        <v/>
      </c>
      <c r="BL84" s="69">
        <f t="shared" si="121"/>
        <v>3329.62</v>
      </c>
      <c r="BM84" s="69" t="str">
        <f t="shared" si="122"/>
        <v/>
      </c>
      <c r="BN84" s="212">
        <f t="shared" si="214"/>
        <v>2856</v>
      </c>
      <c r="BO84" s="212" t="e">
        <f t="shared" si="123"/>
        <v>#VALUE!</v>
      </c>
      <c r="BP84" s="212">
        <f t="shared" si="124"/>
        <v>500</v>
      </c>
      <c r="BQ84" s="212">
        <f t="shared" si="125"/>
        <v>408</v>
      </c>
      <c r="BR84" s="212" t="e">
        <f t="shared" si="126"/>
        <v>#VALUE!</v>
      </c>
      <c r="BS84" s="212" t="e">
        <f t="shared" si="127"/>
        <v>#VALUE!</v>
      </c>
      <c r="BT84" s="212">
        <f t="shared" si="128"/>
        <v>428.87776983559689</v>
      </c>
      <c r="BU84" s="212" t="e">
        <f t="shared" si="129"/>
        <v>#VALUE!</v>
      </c>
      <c r="BV84" s="53"/>
      <c r="BW84" s="125"/>
    </row>
    <row r="85" spans="1:75" s="55" customFormat="1" ht="28.5">
      <c r="A85" s="177">
        <v>75</v>
      </c>
      <c r="B85" s="192" t="s">
        <v>214</v>
      </c>
      <c r="C85" s="192" t="s">
        <v>215</v>
      </c>
      <c r="D85" s="192" t="s">
        <v>28</v>
      </c>
      <c r="E85" s="194">
        <v>170.6</v>
      </c>
      <c r="F85" s="193">
        <v>1</v>
      </c>
      <c r="G85" s="194" t="s">
        <v>28</v>
      </c>
      <c r="H85" s="32">
        <v>4284</v>
      </c>
      <c r="I85" s="37">
        <v>2900</v>
      </c>
      <c r="J85" s="37">
        <f t="shared" si="190"/>
        <v>551</v>
      </c>
      <c r="K85" s="37">
        <f t="shared" si="192"/>
        <v>3451</v>
      </c>
      <c r="L85" s="48">
        <f t="shared" si="218"/>
        <v>3451</v>
      </c>
      <c r="M85" s="36" t="str">
        <f t="shared" si="219"/>
        <v>CUMPLE</v>
      </c>
      <c r="N85" s="36" t="s">
        <v>30</v>
      </c>
      <c r="O85" s="36" t="str">
        <f t="shared" si="195"/>
        <v>NO</v>
      </c>
      <c r="P85" s="45">
        <v>2400</v>
      </c>
      <c r="Q85" s="45">
        <f t="shared" si="191"/>
        <v>456</v>
      </c>
      <c r="R85" s="45">
        <f t="shared" si="110"/>
        <v>2856</v>
      </c>
      <c r="S85" s="35">
        <f t="shared" si="215"/>
        <v>2856</v>
      </c>
      <c r="T85" s="36" t="str">
        <f t="shared" si="216"/>
        <v>ARTIFICIALIDAD</v>
      </c>
      <c r="U85" s="36" t="s">
        <v>10</v>
      </c>
      <c r="V85" s="36" t="str">
        <f t="shared" si="217"/>
        <v>SI</v>
      </c>
      <c r="W85" s="37">
        <v>2941.1764705882356</v>
      </c>
      <c r="X85" s="37">
        <v>558.82352941176441</v>
      </c>
      <c r="Y85" s="37">
        <f t="shared" si="199"/>
        <v>3500</v>
      </c>
      <c r="Z85" s="35">
        <f t="shared" si="200"/>
        <v>3500</v>
      </c>
      <c r="AA85" s="36" t="str">
        <f t="shared" si="201"/>
        <v>CUMPLE</v>
      </c>
      <c r="AB85" s="36" t="s">
        <v>10</v>
      </c>
      <c r="AC85" s="36" t="str">
        <f t="shared" si="202"/>
        <v>SI</v>
      </c>
      <c r="AD85" s="32">
        <v>3600</v>
      </c>
      <c r="AE85" s="32">
        <f>+AD85*19%</f>
        <v>684</v>
      </c>
      <c r="AF85" s="47">
        <f t="shared" si="203"/>
        <v>4284</v>
      </c>
      <c r="AG85" s="35">
        <f t="shared" si="111"/>
        <v>4284</v>
      </c>
      <c r="AH85" s="36" t="str">
        <f t="shared" si="204"/>
        <v>CUMPLE</v>
      </c>
      <c r="AI85" s="36" t="s">
        <v>10</v>
      </c>
      <c r="AJ85" s="36" t="str">
        <f t="shared" si="205"/>
        <v>SI</v>
      </c>
      <c r="AK85" s="205"/>
      <c r="AL85" s="56"/>
      <c r="AM85" s="34">
        <f t="shared" si="206"/>
        <v>0</v>
      </c>
      <c r="AN85" s="35">
        <f t="shared" si="112"/>
        <v>0</v>
      </c>
      <c r="AO85" s="36" t="str">
        <f t="shared" si="207"/>
        <v>NO OFERTADO</v>
      </c>
      <c r="AP85" s="36" t="s">
        <v>30</v>
      </c>
      <c r="AQ85" s="36" t="str">
        <f t="shared" si="208"/>
        <v>NO</v>
      </c>
      <c r="AR85" s="34">
        <v>2798</v>
      </c>
      <c r="AS85" s="34">
        <f t="shared" si="189"/>
        <v>531.62</v>
      </c>
      <c r="AT85" s="34">
        <f t="shared" si="113"/>
        <v>3329.62</v>
      </c>
      <c r="AU85" s="208">
        <f t="shared" si="114"/>
        <v>3329.62</v>
      </c>
      <c r="AV85" s="36" t="str">
        <f t="shared" si="209"/>
        <v>ARTIFICIALIDAD</v>
      </c>
      <c r="AW85" s="36" t="s">
        <v>10</v>
      </c>
      <c r="AX85" s="36" t="str">
        <f t="shared" si="210"/>
        <v>SI</v>
      </c>
      <c r="AY85" s="34">
        <v>3900</v>
      </c>
      <c r="AZ85" s="34">
        <v>741</v>
      </c>
      <c r="BA85" s="34">
        <f t="shared" si="115"/>
        <v>4641</v>
      </c>
      <c r="BB85" s="35">
        <f t="shared" si="211"/>
        <v>4641</v>
      </c>
      <c r="BC85" s="36" t="str">
        <f t="shared" si="212"/>
        <v>NO CUMPLE</v>
      </c>
      <c r="BD85" s="210" t="s">
        <v>30</v>
      </c>
      <c r="BE85" s="36" t="str">
        <f t="shared" si="213"/>
        <v>NO</v>
      </c>
      <c r="BF85" s="53"/>
      <c r="BG85" s="54" t="str">
        <f t="shared" si="116"/>
        <v/>
      </c>
      <c r="BH85" s="54">
        <f t="shared" si="117"/>
        <v>2856</v>
      </c>
      <c r="BI85" s="54">
        <f t="shared" si="118"/>
        <v>3500</v>
      </c>
      <c r="BJ85" s="69">
        <f t="shared" si="119"/>
        <v>4284</v>
      </c>
      <c r="BK85" s="69" t="str">
        <f t="shared" si="120"/>
        <v/>
      </c>
      <c r="BL85" s="69">
        <f t="shared" si="121"/>
        <v>3329.62</v>
      </c>
      <c r="BM85" s="69" t="str">
        <f t="shared" si="122"/>
        <v/>
      </c>
      <c r="BN85" s="212">
        <f t="shared" si="214"/>
        <v>2856</v>
      </c>
      <c r="BO85" s="212" t="e">
        <f t="shared" si="123"/>
        <v>#VALUE!</v>
      </c>
      <c r="BP85" s="212">
        <f t="shared" si="124"/>
        <v>500</v>
      </c>
      <c r="BQ85" s="212">
        <f t="shared" si="125"/>
        <v>408</v>
      </c>
      <c r="BR85" s="212">
        <f t="shared" si="126"/>
        <v>333.33333333333331</v>
      </c>
      <c r="BS85" s="212" t="e">
        <f t="shared" si="127"/>
        <v>#VALUE!</v>
      </c>
      <c r="BT85" s="212">
        <f t="shared" si="128"/>
        <v>428.87776983559689</v>
      </c>
      <c r="BU85" s="212" t="e">
        <f t="shared" si="129"/>
        <v>#VALUE!</v>
      </c>
      <c r="BV85" s="53"/>
      <c r="BW85" s="125"/>
    </row>
    <row r="86" spans="1:75" s="55" customFormat="1" ht="28.5">
      <c r="A86" s="177">
        <v>76</v>
      </c>
      <c r="B86" s="192" t="s">
        <v>214</v>
      </c>
      <c r="C86" s="192" t="s">
        <v>216</v>
      </c>
      <c r="D86" s="192" t="s">
        <v>28</v>
      </c>
      <c r="E86" s="194">
        <v>170.6</v>
      </c>
      <c r="F86" s="193">
        <v>1</v>
      </c>
      <c r="G86" s="194" t="s">
        <v>28</v>
      </c>
      <c r="H86" s="32">
        <v>4284</v>
      </c>
      <c r="I86" s="37">
        <v>2900</v>
      </c>
      <c r="J86" s="37">
        <f t="shared" si="190"/>
        <v>551</v>
      </c>
      <c r="K86" s="37">
        <f t="shared" si="192"/>
        <v>3451</v>
      </c>
      <c r="L86" s="48">
        <f t="shared" si="218"/>
        <v>3451</v>
      </c>
      <c r="M86" s="36" t="str">
        <f t="shared" si="219"/>
        <v>CUMPLE</v>
      </c>
      <c r="N86" s="36" t="s">
        <v>30</v>
      </c>
      <c r="O86" s="36" t="str">
        <f t="shared" si="195"/>
        <v>NO</v>
      </c>
      <c r="P86" s="45">
        <v>2400</v>
      </c>
      <c r="Q86" s="45">
        <f t="shared" si="191"/>
        <v>456</v>
      </c>
      <c r="R86" s="45">
        <f t="shared" si="110"/>
        <v>2856</v>
      </c>
      <c r="S86" s="35">
        <f t="shared" si="215"/>
        <v>2856</v>
      </c>
      <c r="T86" s="36" t="str">
        <f t="shared" si="216"/>
        <v>ARTIFICIALIDAD</v>
      </c>
      <c r="U86" s="36" t="s">
        <v>10</v>
      </c>
      <c r="V86" s="36" t="str">
        <f t="shared" si="217"/>
        <v>SI</v>
      </c>
      <c r="W86" s="37">
        <v>2941.1764705882356</v>
      </c>
      <c r="X86" s="37">
        <v>558.82352941176441</v>
      </c>
      <c r="Y86" s="37">
        <f t="shared" si="199"/>
        <v>3500</v>
      </c>
      <c r="Z86" s="35">
        <f t="shared" si="200"/>
        <v>3500</v>
      </c>
      <c r="AA86" s="36" t="str">
        <f t="shared" si="201"/>
        <v>CUMPLE</v>
      </c>
      <c r="AB86" s="36" t="s">
        <v>10</v>
      </c>
      <c r="AC86" s="36" t="str">
        <f t="shared" si="202"/>
        <v>SI</v>
      </c>
      <c r="AD86" s="32">
        <v>3600</v>
      </c>
      <c r="AE86" s="32">
        <f>+AD86*19%</f>
        <v>684</v>
      </c>
      <c r="AF86" s="47">
        <f t="shared" si="203"/>
        <v>4284</v>
      </c>
      <c r="AG86" s="35">
        <f t="shared" si="111"/>
        <v>4284</v>
      </c>
      <c r="AH86" s="36" t="str">
        <f t="shared" si="204"/>
        <v>CUMPLE</v>
      </c>
      <c r="AI86" s="36" t="s">
        <v>10</v>
      </c>
      <c r="AJ86" s="36" t="str">
        <f t="shared" si="205"/>
        <v>SI</v>
      </c>
      <c r="AK86" s="205"/>
      <c r="AL86" s="56"/>
      <c r="AM86" s="34">
        <f t="shared" si="206"/>
        <v>0</v>
      </c>
      <c r="AN86" s="35">
        <f t="shared" si="112"/>
        <v>0</v>
      </c>
      <c r="AO86" s="36" t="str">
        <f t="shared" si="207"/>
        <v>NO OFERTADO</v>
      </c>
      <c r="AP86" s="36" t="s">
        <v>30</v>
      </c>
      <c r="AQ86" s="36" t="str">
        <f t="shared" si="208"/>
        <v>NO</v>
      </c>
      <c r="AR86" s="34">
        <v>2798</v>
      </c>
      <c r="AS86" s="34">
        <f t="shared" si="189"/>
        <v>531.62</v>
      </c>
      <c r="AT86" s="34">
        <f t="shared" si="113"/>
        <v>3329.62</v>
      </c>
      <c r="AU86" s="208">
        <f t="shared" si="114"/>
        <v>3329.62</v>
      </c>
      <c r="AV86" s="36" t="str">
        <f t="shared" si="209"/>
        <v>ARTIFICIALIDAD</v>
      </c>
      <c r="AW86" s="36" t="s">
        <v>10</v>
      </c>
      <c r="AX86" s="36" t="str">
        <f t="shared" si="210"/>
        <v>SI</v>
      </c>
      <c r="AY86" s="34">
        <v>3900</v>
      </c>
      <c r="AZ86" s="34">
        <v>741</v>
      </c>
      <c r="BA86" s="34">
        <f t="shared" si="115"/>
        <v>4641</v>
      </c>
      <c r="BB86" s="35">
        <f t="shared" si="211"/>
        <v>4641</v>
      </c>
      <c r="BC86" s="36" t="str">
        <f t="shared" si="212"/>
        <v>NO CUMPLE</v>
      </c>
      <c r="BD86" s="210" t="s">
        <v>30</v>
      </c>
      <c r="BE86" s="36" t="str">
        <f t="shared" si="213"/>
        <v>NO</v>
      </c>
      <c r="BF86" s="53"/>
      <c r="BG86" s="54" t="str">
        <f t="shared" si="116"/>
        <v/>
      </c>
      <c r="BH86" s="54">
        <f t="shared" si="117"/>
        <v>2856</v>
      </c>
      <c r="BI86" s="54">
        <f t="shared" si="118"/>
        <v>3500</v>
      </c>
      <c r="BJ86" s="69">
        <f t="shared" si="119"/>
        <v>4284</v>
      </c>
      <c r="BK86" s="69" t="str">
        <f t="shared" si="120"/>
        <v/>
      </c>
      <c r="BL86" s="69">
        <f t="shared" si="121"/>
        <v>3329.62</v>
      </c>
      <c r="BM86" s="69" t="str">
        <f t="shared" si="122"/>
        <v/>
      </c>
      <c r="BN86" s="212">
        <f t="shared" si="214"/>
        <v>2856</v>
      </c>
      <c r="BO86" s="212" t="e">
        <f t="shared" si="123"/>
        <v>#VALUE!</v>
      </c>
      <c r="BP86" s="212">
        <f t="shared" si="124"/>
        <v>500</v>
      </c>
      <c r="BQ86" s="212">
        <f t="shared" si="125"/>
        <v>408</v>
      </c>
      <c r="BR86" s="212">
        <f t="shared" si="126"/>
        <v>333.33333333333331</v>
      </c>
      <c r="BS86" s="212" t="e">
        <f t="shared" si="127"/>
        <v>#VALUE!</v>
      </c>
      <c r="BT86" s="212">
        <f t="shared" si="128"/>
        <v>428.87776983559689</v>
      </c>
      <c r="BU86" s="212" t="e">
        <f t="shared" si="129"/>
        <v>#VALUE!</v>
      </c>
      <c r="BV86" s="53"/>
      <c r="BW86" s="125"/>
    </row>
    <row r="87" spans="1:75" s="55" customFormat="1" ht="31.5">
      <c r="A87" s="177">
        <v>77</v>
      </c>
      <c r="B87" s="192" t="s">
        <v>217</v>
      </c>
      <c r="C87" s="192" t="s">
        <v>218</v>
      </c>
      <c r="D87" s="192" t="s">
        <v>28</v>
      </c>
      <c r="E87" s="194">
        <v>9.4</v>
      </c>
      <c r="F87" s="193">
        <v>1</v>
      </c>
      <c r="G87" s="194" t="s">
        <v>28</v>
      </c>
      <c r="H87" s="32">
        <v>69847.05</v>
      </c>
      <c r="I87" s="37"/>
      <c r="J87" s="37"/>
      <c r="K87" s="37">
        <f>I87+J87</f>
        <v>0</v>
      </c>
      <c r="L87" s="48">
        <f t="shared" si="218"/>
        <v>0</v>
      </c>
      <c r="M87" s="36" t="str">
        <f t="shared" si="219"/>
        <v>NO OFERTADO</v>
      </c>
      <c r="N87" s="36" t="s">
        <v>30</v>
      </c>
      <c r="O87" s="36" t="str">
        <f t="shared" si="195"/>
        <v>NO</v>
      </c>
      <c r="P87" s="45"/>
      <c r="Q87" s="45">
        <f t="shared" si="191"/>
        <v>0</v>
      </c>
      <c r="R87" s="45">
        <f t="shared" si="110"/>
        <v>0</v>
      </c>
      <c r="S87" s="35">
        <f t="shared" si="215"/>
        <v>0</v>
      </c>
      <c r="T87" s="36" t="str">
        <f t="shared" si="216"/>
        <v>NO OFERTADO</v>
      </c>
      <c r="U87" s="36" t="s">
        <v>30</v>
      </c>
      <c r="V87" s="36" t="str">
        <f t="shared" si="217"/>
        <v>NO</v>
      </c>
      <c r="W87" s="37">
        <v>0</v>
      </c>
      <c r="X87" s="37">
        <v>0</v>
      </c>
      <c r="Y87" s="37">
        <f t="shared" si="199"/>
        <v>0</v>
      </c>
      <c r="Z87" s="35">
        <f t="shared" si="200"/>
        <v>0</v>
      </c>
      <c r="AA87" s="36" t="str">
        <f t="shared" si="201"/>
        <v>NO OFERTADO</v>
      </c>
      <c r="AB87" s="36" t="s">
        <v>30</v>
      </c>
      <c r="AC87" s="36" t="str">
        <f t="shared" si="202"/>
        <v>NO</v>
      </c>
      <c r="AD87" s="32">
        <v>0</v>
      </c>
      <c r="AE87" s="32"/>
      <c r="AF87" s="47">
        <f t="shared" si="203"/>
        <v>0</v>
      </c>
      <c r="AG87" s="35">
        <f t="shared" si="111"/>
        <v>0</v>
      </c>
      <c r="AH87" s="36" t="str">
        <f t="shared" si="204"/>
        <v>NO OFERTADO</v>
      </c>
      <c r="AI87" s="36" t="s">
        <v>30</v>
      </c>
      <c r="AJ87" s="36" t="str">
        <f t="shared" si="205"/>
        <v>NO</v>
      </c>
      <c r="AK87" s="205"/>
      <c r="AL87" s="56"/>
      <c r="AM87" s="34">
        <f t="shared" si="206"/>
        <v>0</v>
      </c>
      <c r="AN87" s="35">
        <f t="shared" si="112"/>
        <v>0</v>
      </c>
      <c r="AO87" s="36" t="str">
        <f t="shared" si="207"/>
        <v>NO OFERTADO</v>
      </c>
      <c r="AP87" s="36" t="s">
        <v>30</v>
      </c>
      <c r="AQ87" s="36" t="str">
        <f t="shared" si="208"/>
        <v>NO</v>
      </c>
      <c r="AR87" s="34">
        <v>39500</v>
      </c>
      <c r="AS87" s="34">
        <f t="shared" si="189"/>
        <v>7505</v>
      </c>
      <c r="AT87" s="34">
        <f t="shared" si="113"/>
        <v>47005</v>
      </c>
      <c r="AU87" s="208">
        <f t="shared" si="114"/>
        <v>47005</v>
      </c>
      <c r="AV87" s="36" t="str">
        <f t="shared" si="209"/>
        <v>ARTIFICIALIDAD</v>
      </c>
      <c r="AW87" s="36" t="s">
        <v>10</v>
      </c>
      <c r="AX87" s="36" t="str">
        <f t="shared" si="210"/>
        <v>SI</v>
      </c>
      <c r="AY87" s="34"/>
      <c r="AZ87" s="34"/>
      <c r="BA87" s="34">
        <f t="shared" si="115"/>
        <v>0</v>
      </c>
      <c r="BB87" s="35">
        <f t="shared" si="211"/>
        <v>0</v>
      </c>
      <c r="BC87" s="36" t="str">
        <f t="shared" si="212"/>
        <v>NO OFERTADO</v>
      </c>
      <c r="BD87" s="36" t="s">
        <v>30</v>
      </c>
      <c r="BE87" s="36" t="str">
        <f t="shared" si="213"/>
        <v>NO</v>
      </c>
      <c r="BF87" s="53"/>
      <c r="BG87" s="54" t="str">
        <f t="shared" si="116"/>
        <v/>
      </c>
      <c r="BH87" s="54" t="str">
        <f t="shared" si="117"/>
        <v/>
      </c>
      <c r="BI87" s="54" t="str">
        <f t="shared" si="118"/>
        <v/>
      </c>
      <c r="BJ87" s="69" t="str">
        <f t="shared" si="119"/>
        <v/>
      </c>
      <c r="BK87" s="69" t="str">
        <f t="shared" si="120"/>
        <v/>
      </c>
      <c r="BL87" s="69">
        <f t="shared" si="121"/>
        <v>47005</v>
      </c>
      <c r="BM87" s="69" t="str">
        <f t="shared" si="122"/>
        <v/>
      </c>
      <c r="BN87" s="212">
        <f t="shared" si="214"/>
        <v>47005</v>
      </c>
      <c r="BO87" s="212" t="e">
        <f t="shared" si="123"/>
        <v>#VALUE!</v>
      </c>
      <c r="BP87" s="212" t="e">
        <f t="shared" si="124"/>
        <v>#VALUE!</v>
      </c>
      <c r="BQ87" s="212" t="e">
        <f t="shared" si="125"/>
        <v>#VALUE!</v>
      </c>
      <c r="BR87" s="212" t="e">
        <f t="shared" si="126"/>
        <v>#VALUE!</v>
      </c>
      <c r="BS87" s="212" t="e">
        <f t="shared" si="127"/>
        <v>#VALUE!</v>
      </c>
      <c r="BT87" s="212">
        <f t="shared" si="128"/>
        <v>500</v>
      </c>
      <c r="BU87" s="212" t="e">
        <f t="shared" si="129"/>
        <v>#VALUE!</v>
      </c>
      <c r="BV87" s="53"/>
      <c r="BW87" s="125"/>
    </row>
    <row r="88" spans="1:75" s="55" customFormat="1" ht="15.75">
      <c r="A88" s="177">
        <v>78</v>
      </c>
      <c r="B88" s="192" t="s">
        <v>219</v>
      </c>
      <c r="C88" s="192" t="s">
        <v>220</v>
      </c>
      <c r="D88" s="192" t="s">
        <v>28</v>
      </c>
      <c r="E88" s="194">
        <v>7</v>
      </c>
      <c r="F88" s="193">
        <v>1</v>
      </c>
      <c r="G88" s="194" t="s">
        <v>28</v>
      </c>
      <c r="H88" s="32">
        <v>30940</v>
      </c>
      <c r="I88" s="37">
        <v>15000</v>
      </c>
      <c r="J88" s="37">
        <f t="shared" si="190"/>
        <v>2850</v>
      </c>
      <c r="K88" s="37">
        <f t="shared" si="192"/>
        <v>17850</v>
      </c>
      <c r="L88" s="48">
        <f t="shared" si="218"/>
        <v>17850</v>
      </c>
      <c r="M88" s="36" t="str">
        <f t="shared" si="219"/>
        <v>ARTIFICIALIDAD</v>
      </c>
      <c r="N88" s="36" t="s">
        <v>30</v>
      </c>
      <c r="O88" s="36" t="str">
        <f t="shared" si="195"/>
        <v>NO</v>
      </c>
      <c r="P88" s="45">
        <v>16700</v>
      </c>
      <c r="Q88" s="45">
        <f t="shared" si="191"/>
        <v>3173</v>
      </c>
      <c r="R88" s="45">
        <f t="shared" si="110"/>
        <v>19873</v>
      </c>
      <c r="S88" s="35">
        <f t="shared" si="215"/>
        <v>19873</v>
      </c>
      <c r="T88" s="36" t="str">
        <f t="shared" si="216"/>
        <v>ARTIFICIALIDAD</v>
      </c>
      <c r="U88" s="36" t="s">
        <v>10</v>
      </c>
      <c r="V88" s="36" t="str">
        <f t="shared" si="217"/>
        <v>SI</v>
      </c>
      <c r="W88" s="37">
        <v>25630.252100840338</v>
      </c>
      <c r="X88" s="37">
        <v>4869.7478991596618</v>
      </c>
      <c r="Y88" s="37">
        <f t="shared" si="199"/>
        <v>30500</v>
      </c>
      <c r="Z88" s="35">
        <f t="shared" si="200"/>
        <v>30500</v>
      </c>
      <c r="AA88" s="36" t="str">
        <f t="shared" si="201"/>
        <v>CUMPLE</v>
      </c>
      <c r="AB88" s="36" t="s">
        <v>10</v>
      </c>
      <c r="AC88" s="36" t="str">
        <f t="shared" si="202"/>
        <v>SI</v>
      </c>
      <c r="AD88" s="32">
        <v>21500</v>
      </c>
      <c r="AE88" s="32">
        <f t="shared" ref="AE88:AE95" si="220">+AD88*19%</f>
        <v>4085</v>
      </c>
      <c r="AF88" s="47">
        <f t="shared" si="203"/>
        <v>25585</v>
      </c>
      <c r="AG88" s="35">
        <f t="shared" si="111"/>
        <v>25585</v>
      </c>
      <c r="AH88" s="36" t="str">
        <f t="shared" si="204"/>
        <v>CUMPLE</v>
      </c>
      <c r="AI88" s="36" t="s">
        <v>10</v>
      </c>
      <c r="AJ88" s="36" t="str">
        <f t="shared" si="205"/>
        <v>SI</v>
      </c>
      <c r="AK88" s="205"/>
      <c r="AL88" s="56"/>
      <c r="AM88" s="34">
        <f t="shared" si="206"/>
        <v>0</v>
      </c>
      <c r="AN88" s="35">
        <f t="shared" si="112"/>
        <v>0</v>
      </c>
      <c r="AO88" s="36" t="str">
        <f t="shared" si="207"/>
        <v>NO OFERTADO</v>
      </c>
      <c r="AP88" s="36" t="s">
        <v>30</v>
      </c>
      <c r="AQ88" s="36" t="str">
        <f t="shared" si="208"/>
        <v>NO</v>
      </c>
      <c r="AR88" s="34">
        <v>22000</v>
      </c>
      <c r="AS88" s="34">
        <f t="shared" si="189"/>
        <v>4180</v>
      </c>
      <c r="AT88" s="34">
        <f t="shared" si="113"/>
        <v>26180</v>
      </c>
      <c r="AU88" s="208">
        <f t="shared" si="114"/>
        <v>26180</v>
      </c>
      <c r="AV88" s="36" t="str">
        <f t="shared" si="209"/>
        <v>CUMPLE</v>
      </c>
      <c r="AW88" s="36" t="s">
        <v>10</v>
      </c>
      <c r="AX88" s="36" t="str">
        <f t="shared" si="210"/>
        <v>SI</v>
      </c>
      <c r="AY88" s="34">
        <v>24000</v>
      </c>
      <c r="AZ88" s="34">
        <v>4560</v>
      </c>
      <c r="BA88" s="34">
        <f t="shared" si="115"/>
        <v>28560</v>
      </c>
      <c r="BB88" s="35">
        <f t="shared" si="211"/>
        <v>28560</v>
      </c>
      <c r="BC88" s="36" t="str">
        <f t="shared" si="212"/>
        <v>CUMPLE</v>
      </c>
      <c r="BD88" s="36" t="s">
        <v>10</v>
      </c>
      <c r="BE88" s="36" t="str">
        <f t="shared" si="213"/>
        <v>SI</v>
      </c>
      <c r="BF88" s="53"/>
      <c r="BG88" s="54" t="str">
        <f t="shared" si="116"/>
        <v/>
      </c>
      <c r="BH88" s="54">
        <f t="shared" si="117"/>
        <v>19873</v>
      </c>
      <c r="BI88" s="54">
        <f t="shared" si="118"/>
        <v>30500</v>
      </c>
      <c r="BJ88" s="69">
        <f t="shared" si="119"/>
        <v>25585</v>
      </c>
      <c r="BK88" s="69" t="str">
        <f t="shared" si="120"/>
        <v/>
      </c>
      <c r="BL88" s="69">
        <f t="shared" si="121"/>
        <v>26180</v>
      </c>
      <c r="BM88" s="69">
        <f t="shared" si="122"/>
        <v>28560</v>
      </c>
      <c r="BN88" s="212">
        <f t="shared" si="214"/>
        <v>19873</v>
      </c>
      <c r="BO88" s="212" t="e">
        <f t="shared" si="123"/>
        <v>#VALUE!</v>
      </c>
      <c r="BP88" s="212">
        <f t="shared" si="124"/>
        <v>500</v>
      </c>
      <c r="BQ88" s="212">
        <f t="shared" si="125"/>
        <v>325.78688524590166</v>
      </c>
      <c r="BR88" s="212">
        <f t="shared" si="126"/>
        <v>388.37209302325584</v>
      </c>
      <c r="BS88" s="212" t="e">
        <f t="shared" si="127"/>
        <v>#VALUE!</v>
      </c>
      <c r="BT88" s="212">
        <f t="shared" si="128"/>
        <v>379.5454545454545</v>
      </c>
      <c r="BU88" s="212">
        <f t="shared" si="129"/>
        <v>347.91666666666663</v>
      </c>
      <c r="BV88" s="53"/>
      <c r="BW88" s="125"/>
    </row>
    <row r="89" spans="1:75" s="55" customFormat="1" ht="31.5">
      <c r="A89" s="177">
        <v>79</v>
      </c>
      <c r="B89" s="192" t="s">
        <v>221</v>
      </c>
      <c r="C89" s="192" t="s">
        <v>222</v>
      </c>
      <c r="D89" s="192" t="s">
        <v>223</v>
      </c>
      <c r="E89" s="194">
        <v>3</v>
      </c>
      <c r="F89" s="193">
        <v>1</v>
      </c>
      <c r="G89" s="194" t="s">
        <v>223</v>
      </c>
      <c r="H89" s="32">
        <v>69615</v>
      </c>
      <c r="I89" s="37">
        <v>42000</v>
      </c>
      <c r="J89" s="37">
        <f t="shared" si="190"/>
        <v>7980</v>
      </c>
      <c r="K89" s="37">
        <f>I89+J89</f>
        <v>49980</v>
      </c>
      <c r="L89" s="48">
        <f>K89*$F89</f>
        <v>49980</v>
      </c>
      <c r="M89" s="36" t="str">
        <f>+IF(K89=0,"NO OFERTADO",IF(K89&gt;$H89,"NO CUMPLE",IF(((K89-$H89)/$H89)&lt;=-20%,"ARTIFICIALIDAD",IF(AND($H89=$H89,((K89-$H89)/$H89)&gt;-20%),"CUMPLE"))))</f>
        <v>ARTIFICIALIDAD</v>
      </c>
      <c r="N89" s="36" t="s">
        <v>30</v>
      </c>
      <c r="O89" s="36" t="str">
        <f>+IF(N89="CUMPLE","SI",IF(N89="NO CUMPLE","NO"))</f>
        <v>NO</v>
      </c>
      <c r="P89" s="45">
        <v>0</v>
      </c>
      <c r="Q89" s="45">
        <f t="shared" si="191"/>
        <v>0</v>
      </c>
      <c r="R89" s="45">
        <f t="shared" ref="R89:R127" si="221">P89+Q89</f>
        <v>0</v>
      </c>
      <c r="S89" s="35">
        <f>R89*$F89</f>
        <v>0</v>
      </c>
      <c r="T89" s="36" t="str">
        <f>+IF(R89=0,"NO OFERTADO",IF(R89&gt;$H89,"NO CUMPLE",IF(((R89-$H89)/$H89)&lt;=-20%,"ARTIFICIALIDAD",IF(AND($H89=$H89,((R89-$H89)/$H89)&gt;-20%),"CUMPLE"))))</f>
        <v>NO OFERTADO</v>
      </c>
      <c r="U89" s="210" t="s">
        <v>30</v>
      </c>
      <c r="V89" s="36" t="str">
        <f>+IF(U89="CUMPLE","SI",IF(U89="NO CUMPLE","NO"))</f>
        <v>NO</v>
      </c>
      <c r="W89" s="37">
        <v>53361.34453781513</v>
      </c>
      <c r="X89" s="37">
        <v>10138.65546218487</v>
      </c>
      <c r="Y89" s="37">
        <f>W89+X89</f>
        <v>63500</v>
      </c>
      <c r="Z89" s="35">
        <f>Y89*$F89</f>
        <v>63500</v>
      </c>
      <c r="AA89" s="36" t="str">
        <f>+IF(Y89=0,"NO OFERTADO",IF(Y89&gt;$H89,"NO CUMPLE",IF(((Y89-$H89)/$H89)&lt;=-20%,"ARTIFICIALIDAD",IF(AND($H89=$H89,((Y89-$H89)/$H89)&gt;-20%),"CUMPLE"))))</f>
        <v>CUMPLE</v>
      </c>
      <c r="AB89" s="36" t="s">
        <v>10</v>
      </c>
      <c r="AC89" s="36" t="str">
        <f>+IF(AB89="CUMPLE","SI",IF(AB89="NO CUMPLE","NO"))</f>
        <v>SI</v>
      </c>
      <c r="AD89" s="32">
        <v>33500</v>
      </c>
      <c r="AE89" s="32">
        <f t="shared" si="220"/>
        <v>6365</v>
      </c>
      <c r="AF89" s="47">
        <f>+AD89+AE89</f>
        <v>39865</v>
      </c>
      <c r="AG89" s="35">
        <f t="shared" ref="AG89:AG127" si="222">AF89*$F89</f>
        <v>39865</v>
      </c>
      <c r="AH89" s="36" t="str">
        <f>+IF(AF89=0,"NO OFERTADO",IF(AF89&gt;$H89,"NO CUMPLE",IF(((AF89-$H89)/$H89)&lt;=-20%,"ARTIFICIALIDAD",IF(AND($H89=$H89,((AF89-$H89)/$H89)&gt;-20%),"CUMPLE"))))</f>
        <v>ARTIFICIALIDAD</v>
      </c>
      <c r="AI89" s="36" t="s">
        <v>10</v>
      </c>
      <c r="AJ89" s="36" t="str">
        <f>+IF(AI89="CUMPLE","SI",IF(AI89="NO CUMPLE","NO"))</f>
        <v>SI</v>
      </c>
      <c r="AK89" s="205"/>
      <c r="AL89" s="37"/>
      <c r="AM89" s="34">
        <f>+AK89+AL89</f>
        <v>0</v>
      </c>
      <c r="AN89" s="35">
        <f t="shared" ref="AN89:AN127" si="223">AM89*$F89</f>
        <v>0</v>
      </c>
      <c r="AO89" s="36" t="str">
        <f>+IF(AM89=0,"NO OFERTADO",IF(AM89&gt;$H89,"NO CUMPLE",IF(((AM89-$H89)/$H89)&lt;=-20%,"ARTIFICIALIDAD",IF(AND($H89=$H89,((AM89-$H89)/$H89)&gt;-20%),"CUMPLE"))))</f>
        <v>NO OFERTADO</v>
      </c>
      <c r="AP89" s="36" t="s">
        <v>30</v>
      </c>
      <c r="AQ89" s="36" t="str">
        <f>+IF(AP89="CUMPLE","SI",IF(AP89="NO CUMPLE","NO"))</f>
        <v>NO</v>
      </c>
      <c r="AR89" s="34">
        <v>58500</v>
      </c>
      <c r="AS89" s="34">
        <f t="shared" si="189"/>
        <v>11115</v>
      </c>
      <c r="AT89" s="34">
        <f t="shared" ref="AT89:AT127" si="224">AR89+AS89</f>
        <v>69615</v>
      </c>
      <c r="AU89" s="208">
        <f t="shared" ref="AU89:AU127" si="225">AT89*$F89</f>
        <v>69615</v>
      </c>
      <c r="AV89" s="36" t="str">
        <f>+IF(AT89=0,"NO OFERTADO",IF(AT89&gt;$H89,"NO CUMPLE",IF(((AT89-$H89)/$H89)&lt;=-20%,"ARTIFICIALIDAD",IF(AND($H89=$H89,((AT89-$H89)/$H89)&gt;-20%),"CUMPLE"))))</f>
        <v>CUMPLE</v>
      </c>
      <c r="AW89" s="36" t="s">
        <v>10</v>
      </c>
      <c r="AX89" s="36" t="str">
        <f>+IF(AW89="CUMPLE","SI",IF(AW89="NO CUMPLE","NO"))</f>
        <v>SI</v>
      </c>
      <c r="AY89" s="34">
        <v>62700</v>
      </c>
      <c r="AZ89" s="34">
        <v>11913</v>
      </c>
      <c r="BA89" s="34">
        <f t="shared" ref="BA89:BA127" si="226">AY89+AZ89</f>
        <v>74613</v>
      </c>
      <c r="BB89" s="35">
        <f>BA89*$F89</f>
        <v>74613</v>
      </c>
      <c r="BC89" s="36" t="str">
        <f>+IF(BA89=0,"NO OFERTADO",IF(BA89&gt;$H89,"NO CUMPLE",IF(((BA89-$H89)/$H89)&lt;=-20%,"ARTIFICIALIDAD",IF(AND($H89=$H89,((BA89-$H89)/$H89)&gt;-20%),"CUMPLE"))))</f>
        <v>NO CUMPLE</v>
      </c>
      <c r="BD89" s="36" t="s">
        <v>30</v>
      </c>
      <c r="BE89" s="36" t="str">
        <f>+IF(BD89="CUMPLE","SI",IF(BD89="NO CUMPLE","NO"))</f>
        <v>NO</v>
      </c>
      <c r="BF89" s="53"/>
      <c r="BG89" s="54" t="str">
        <f t="shared" ref="BG89:BG127" si="227">IF(K89=0,"",IF(O89="NO","",K89))</f>
        <v/>
      </c>
      <c r="BH89" s="54" t="str">
        <f t="shared" ref="BH89:BH127" si="228">IF(R89=0,"",IF(V89="NO","",R89))</f>
        <v/>
      </c>
      <c r="BI89" s="54">
        <f t="shared" ref="BI89:BI127" si="229">IF(Y89=0,"",IF(AC89="NO","",Y89))</f>
        <v>63500</v>
      </c>
      <c r="BJ89" s="69">
        <f t="shared" ref="BJ89:BJ127" si="230">IF(AF89=0,"",IF(AJ89="NO","",AF89))</f>
        <v>39865</v>
      </c>
      <c r="BK89" s="69" t="str">
        <f t="shared" ref="BK89:BK127" si="231">IF(AM89="0","",IF(AQ89="NO","",AM89))</f>
        <v/>
      </c>
      <c r="BL89" s="69">
        <f t="shared" ref="BL89:BL127" si="232">IF(AT89=0,"",IF(AX89="NO","",AT89))</f>
        <v>69615</v>
      </c>
      <c r="BM89" s="69" t="str">
        <f t="shared" ref="BM89:BM127" si="233">IF(BA89=0,"",IF(BE89="NO","",BA89))</f>
        <v/>
      </c>
      <c r="BN89" s="212">
        <f>MIN(BG89,BH89,BI89,BJ89,BK89,BL89,BM89)</f>
        <v>39865</v>
      </c>
      <c r="BO89" s="212" t="e">
        <f t="shared" ref="BO89:BO127" si="234">500*(BN89/BG89)</f>
        <v>#VALUE!</v>
      </c>
      <c r="BP89" s="212" t="e">
        <f t="shared" ref="BP89:BP127" si="235">500*(BN89/BH89)</f>
        <v>#VALUE!</v>
      </c>
      <c r="BQ89" s="212">
        <f t="shared" ref="BQ89:BQ127" si="236">500*(BN89/BI89)</f>
        <v>313.89763779527556</v>
      </c>
      <c r="BR89" s="212">
        <f t="shared" ref="BR89:BR127" si="237">500*(BN89/BJ89)</f>
        <v>500</v>
      </c>
      <c r="BS89" s="212" t="e">
        <f t="shared" ref="BS89:BS127" si="238">500*(BN89/BK89)</f>
        <v>#VALUE!</v>
      </c>
      <c r="BT89" s="212">
        <f t="shared" ref="BT89:BT127" si="239">500*(BN89/BL89)</f>
        <v>286.32478632478632</v>
      </c>
      <c r="BU89" s="212" t="e">
        <f t="shared" ref="BU89:BU127" si="240">500*(BN89/BM89)</f>
        <v>#VALUE!</v>
      </c>
      <c r="BV89" s="53"/>
      <c r="BW89" s="125"/>
    </row>
    <row r="90" spans="1:75" s="55" customFormat="1" ht="31.5">
      <c r="A90" s="177">
        <v>80</v>
      </c>
      <c r="B90" s="192" t="s">
        <v>224</v>
      </c>
      <c r="C90" s="192" t="s">
        <v>225</v>
      </c>
      <c r="D90" s="192" t="s">
        <v>223</v>
      </c>
      <c r="E90" s="194">
        <v>4.4000000000000004</v>
      </c>
      <c r="F90" s="193">
        <v>1</v>
      </c>
      <c r="G90" s="194" t="s">
        <v>223</v>
      </c>
      <c r="H90" s="32">
        <v>64260</v>
      </c>
      <c r="I90" s="37">
        <v>42000</v>
      </c>
      <c r="J90" s="37">
        <f t="shared" si="190"/>
        <v>7980</v>
      </c>
      <c r="K90" s="37">
        <f t="shared" ref="K90:K101" si="241">I90+J90</f>
        <v>49980</v>
      </c>
      <c r="L90" s="48">
        <f t="shared" ref="L90:L94" si="242">K90*$F90</f>
        <v>49980</v>
      </c>
      <c r="M90" s="36" t="str">
        <f t="shared" ref="M90:M94" si="243">+IF(K90=0,"NO OFERTADO",IF(K90&gt;$H90,"NO CUMPLE",IF(((K90-$H90)/$H90)&lt;=-20%,"ARTIFICIALIDAD",IF(AND($H90=$H90,((K90-$H90)/$H90)&gt;-20%),"CUMPLE"))))</f>
        <v>ARTIFICIALIDAD</v>
      </c>
      <c r="N90" s="36" t="s">
        <v>30</v>
      </c>
      <c r="O90" s="36" t="str">
        <f t="shared" ref="O90:O101" si="244">+IF(N90="CUMPLE","SI",IF(N90="NO CUMPLE","NO"))</f>
        <v>NO</v>
      </c>
      <c r="P90" s="45">
        <v>0</v>
      </c>
      <c r="Q90" s="45">
        <f t="shared" si="191"/>
        <v>0</v>
      </c>
      <c r="R90" s="45">
        <f t="shared" si="221"/>
        <v>0</v>
      </c>
      <c r="S90" s="35">
        <f t="shared" ref="S90:S91" si="245">R90*$F90</f>
        <v>0</v>
      </c>
      <c r="T90" s="36" t="str">
        <f t="shared" ref="T90:T91" si="246">+IF(R90=0,"NO OFERTADO",IF(R90&gt;$H90,"NO CUMPLE",IF(((R90-$H90)/$H90)&lt;=-20%,"ARTIFICIALIDAD",IF(AND($H90=$H90,((R90-$H90)/$H90)&gt;-20%),"CUMPLE"))))</f>
        <v>NO OFERTADO</v>
      </c>
      <c r="U90" s="210" t="s">
        <v>30</v>
      </c>
      <c r="V90" s="36" t="str">
        <f t="shared" ref="V90:V91" si="247">+IF(U90="CUMPLE","SI",IF(U90="NO CUMPLE","NO"))</f>
        <v>NO</v>
      </c>
      <c r="W90" s="37">
        <v>53361.34453781513</v>
      </c>
      <c r="X90" s="37">
        <v>10138.65546218487</v>
      </c>
      <c r="Y90" s="37">
        <f t="shared" ref="Y90:Y101" si="248">W90+X90</f>
        <v>63500</v>
      </c>
      <c r="Z90" s="35">
        <f t="shared" ref="Z90:Z101" si="249">Y90*$F90</f>
        <v>63500</v>
      </c>
      <c r="AA90" s="36" t="str">
        <f t="shared" ref="AA90:AA101" si="250">+IF(Y90=0,"NO OFERTADO",IF(Y90&gt;$H90,"NO CUMPLE",IF(((Y90-$H90)/$H90)&lt;=-20%,"ARTIFICIALIDAD",IF(AND($H90=$H90,((Y90-$H90)/$H90)&gt;-20%),"CUMPLE"))))</f>
        <v>CUMPLE</v>
      </c>
      <c r="AB90" s="36" t="s">
        <v>10</v>
      </c>
      <c r="AC90" s="36" t="str">
        <f t="shared" ref="AC90:AC101" si="251">+IF(AB90="CUMPLE","SI",IF(AB90="NO CUMPLE","NO"))</f>
        <v>SI</v>
      </c>
      <c r="AD90" s="32">
        <v>33500</v>
      </c>
      <c r="AE90" s="32">
        <f t="shared" si="220"/>
        <v>6365</v>
      </c>
      <c r="AF90" s="47">
        <f t="shared" ref="AF90:AF101" si="252">+AD90+AE90</f>
        <v>39865</v>
      </c>
      <c r="AG90" s="35">
        <f t="shared" si="222"/>
        <v>39865</v>
      </c>
      <c r="AH90" s="36" t="str">
        <f t="shared" ref="AH90:AH101" si="253">+IF(AF90=0,"NO OFERTADO",IF(AF90&gt;$H90,"NO CUMPLE",IF(((AF90-$H90)/$H90)&lt;=-20%,"ARTIFICIALIDAD",IF(AND($H90=$H90,((AF90-$H90)/$H90)&gt;-20%),"CUMPLE"))))</f>
        <v>ARTIFICIALIDAD</v>
      </c>
      <c r="AI90" s="36" t="s">
        <v>10</v>
      </c>
      <c r="AJ90" s="36" t="str">
        <f t="shared" ref="AJ90:AJ101" si="254">+IF(AI90="CUMPLE","SI",IF(AI90="NO CUMPLE","NO"))</f>
        <v>SI</v>
      </c>
      <c r="AK90" s="205"/>
      <c r="AL90" s="56"/>
      <c r="AM90" s="34">
        <f t="shared" ref="AM90:AM101" si="255">+AK90+AL90</f>
        <v>0</v>
      </c>
      <c r="AN90" s="35">
        <f t="shared" si="223"/>
        <v>0</v>
      </c>
      <c r="AO90" s="36" t="str">
        <f t="shared" ref="AO90:AO101" si="256">+IF(AM90=0,"NO OFERTADO",IF(AM90&gt;$H90,"NO CUMPLE",IF(((AM90-$H90)/$H90)&lt;=-20%,"ARTIFICIALIDAD",IF(AND($H90=$H90,((AM90-$H90)/$H90)&gt;-20%),"CUMPLE"))))</f>
        <v>NO OFERTADO</v>
      </c>
      <c r="AP90" s="36" t="s">
        <v>30</v>
      </c>
      <c r="AQ90" s="36" t="str">
        <f t="shared" ref="AQ90:AQ101" si="257">+IF(AP90="CUMPLE","SI",IF(AP90="NO CUMPLE","NO"))</f>
        <v>NO</v>
      </c>
      <c r="AR90" s="34">
        <v>53900</v>
      </c>
      <c r="AS90" s="34">
        <f t="shared" si="189"/>
        <v>10241</v>
      </c>
      <c r="AT90" s="34">
        <f t="shared" si="224"/>
        <v>64141</v>
      </c>
      <c r="AU90" s="208">
        <f t="shared" si="225"/>
        <v>64141</v>
      </c>
      <c r="AV90" s="36" t="str">
        <f t="shared" ref="AV90:AV101" si="258">+IF(AT90=0,"NO OFERTADO",IF(AT90&gt;$H90,"NO CUMPLE",IF(((AT90-$H90)/$H90)&lt;=-20%,"ARTIFICIALIDAD",IF(AND($H90=$H90,((AT90-$H90)/$H90)&gt;-20%),"CUMPLE"))))</f>
        <v>CUMPLE</v>
      </c>
      <c r="AW90" s="36" t="s">
        <v>10</v>
      </c>
      <c r="AX90" s="36" t="str">
        <f t="shared" ref="AX90:AX101" si="259">+IF(AW90="CUMPLE","SI",IF(AW90="NO CUMPLE","NO"))</f>
        <v>SI</v>
      </c>
      <c r="AY90" s="34">
        <v>62700</v>
      </c>
      <c r="AZ90" s="34">
        <v>11913</v>
      </c>
      <c r="BA90" s="34">
        <f t="shared" si="226"/>
        <v>74613</v>
      </c>
      <c r="BB90" s="35">
        <f t="shared" ref="BB90:BB101" si="260">BA90*$F90</f>
        <v>74613</v>
      </c>
      <c r="BC90" s="36" t="str">
        <f t="shared" ref="BC90:BC101" si="261">+IF(BA90=0,"NO OFERTADO",IF(BA90&gt;$H90,"NO CUMPLE",IF(((BA90-$H90)/$H90)&lt;=-20%,"ARTIFICIALIDAD",IF(AND($H90=$H90,((BA90-$H90)/$H90)&gt;-20%),"CUMPLE"))))</f>
        <v>NO CUMPLE</v>
      </c>
      <c r="BD90" s="36" t="s">
        <v>30</v>
      </c>
      <c r="BE90" s="36" t="str">
        <f t="shared" ref="BE90:BE101" si="262">+IF(BD90="CUMPLE","SI",IF(BD90="NO CUMPLE","NO"))</f>
        <v>NO</v>
      </c>
      <c r="BF90" s="53"/>
      <c r="BG90" s="54" t="str">
        <f t="shared" si="227"/>
        <v/>
      </c>
      <c r="BH90" s="54" t="str">
        <f t="shared" si="228"/>
        <v/>
      </c>
      <c r="BI90" s="54">
        <f t="shared" si="229"/>
        <v>63500</v>
      </c>
      <c r="BJ90" s="69">
        <f t="shared" si="230"/>
        <v>39865</v>
      </c>
      <c r="BK90" s="69" t="str">
        <f t="shared" si="231"/>
        <v/>
      </c>
      <c r="BL90" s="69">
        <f t="shared" si="232"/>
        <v>64141</v>
      </c>
      <c r="BM90" s="69" t="str">
        <f t="shared" si="233"/>
        <v/>
      </c>
      <c r="BN90" s="212">
        <f t="shared" ref="BN90:BN101" si="263">MIN(BG90,BH90,BI90,BJ90,BK90,BL90,BM90)</f>
        <v>39865</v>
      </c>
      <c r="BO90" s="212" t="e">
        <f t="shared" si="234"/>
        <v>#VALUE!</v>
      </c>
      <c r="BP90" s="212" t="e">
        <f t="shared" si="235"/>
        <v>#VALUE!</v>
      </c>
      <c r="BQ90" s="212">
        <f t="shared" si="236"/>
        <v>313.89763779527556</v>
      </c>
      <c r="BR90" s="212">
        <f t="shared" si="237"/>
        <v>500</v>
      </c>
      <c r="BS90" s="212" t="e">
        <f t="shared" si="238"/>
        <v>#VALUE!</v>
      </c>
      <c r="BT90" s="212">
        <f t="shared" si="239"/>
        <v>310.76066790352502</v>
      </c>
      <c r="BU90" s="212" t="e">
        <f t="shared" si="240"/>
        <v>#VALUE!</v>
      </c>
      <c r="BV90" s="53"/>
      <c r="BW90" s="125"/>
    </row>
    <row r="91" spans="1:75" s="55" customFormat="1" ht="31.5">
      <c r="A91" s="177">
        <v>81</v>
      </c>
      <c r="B91" s="192" t="s">
        <v>226</v>
      </c>
      <c r="C91" s="192" t="s">
        <v>227</v>
      </c>
      <c r="D91" s="192" t="s">
        <v>223</v>
      </c>
      <c r="E91" s="194">
        <v>2</v>
      </c>
      <c r="F91" s="193">
        <v>1</v>
      </c>
      <c r="G91" s="194" t="s">
        <v>223</v>
      </c>
      <c r="H91" s="32">
        <v>64260</v>
      </c>
      <c r="I91" s="37">
        <v>42000</v>
      </c>
      <c r="J91" s="37">
        <f t="shared" si="190"/>
        <v>7980</v>
      </c>
      <c r="K91" s="37">
        <f t="shared" si="241"/>
        <v>49980</v>
      </c>
      <c r="L91" s="48">
        <f t="shared" si="242"/>
        <v>49980</v>
      </c>
      <c r="M91" s="36" t="str">
        <f t="shared" si="243"/>
        <v>ARTIFICIALIDAD</v>
      </c>
      <c r="N91" s="36" t="s">
        <v>30</v>
      </c>
      <c r="O91" s="36" t="str">
        <f t="shared" si="244"/>
        <v>NO</v>
      </c>
      <c r="P91" s="45">
        <v>0</v>
      </c>
      <c r="Q91" s="45">
        <f t="shared" si="191"/>
        <v>0</v>
      </c>
      <c r="R91" s="45">
        <f t="shared" si="221"/>
        <v>0</v>
      </c>
      <c r="S91" s="35">
        <f t="shared" si="245"/>
        <v>0</v>
      </c>
      <c r="T91" s="36" t="str">
        <f t="shared" si="246"/>
        <v>NO OFERTADO</v>
      </c>
      <c r="U91" s="210" t="s">
        <v>30</v>
      </c>
      <c r="V91" s="36" t="str">
        <f t="shared" si="247"/>
        <v>NO</v>
      </c>
      <c r="W91" s="37">
        <v>53361.34453781513</v>
      </c>
      <c r="X91" s="37">
        <v>10138.65546218487</v>
      </c>
      <c r="Y91" s="37">
        <f t="shared" si="248"/>
        <v>63500</v>
      </c>
      <c r="Z91" s="35">
        <f t="shared" si="249"/>
        <v>63500</v>
      </c>
      <c r="AA91" s="36" t="str">
        <f t="shared" si="250"/>
        <v>CUMPLE</v>
      </c>
      <c r="AB91" s="36" t="s">
        <v>10</v>
      </c>
      <c r="AC91" s="36" t="str">
        <f t="shared" si="251"/>
        <v>SI</v>
      </c>
      <c r="AD91" s="32">
        <v>33500</v>
      </c>
      <c r="AE91" s="32">
        <f t="shared" si="220"/>
        <v>6365</v>
      </c>
      <c r="AF91" s="47">
        <f t="shared" si="252"/>
        <v>39865</v>
      </c>
      <c r="AG91" s="35">
        <f t="shared" si="222"/>
        <v>39865</v>
      </c>
      <c r="AH91" s="36" t="str">
        <f t="shared" si="253"/>
        <v>ARTIFICIALIDAD</v>
      </c>
      <c r="AI91" s="36" t="s">
        <v>10</v>
      </c>
      <c r="AJ91" s="36" t="str">
        <f t="shared" si="254"/>
        <v>SI</v>
      </c>
      <c r="AK91" s="205"/>
      <c r="AL91" s="56"/>
      <c r="AM91" s="34">
        <f t="shared" si="255"/>
        <v>0</v>
      </c>
      <c r="AN91" s="35">
        <f t="shared" si="223"/>
        <v>0</v>
      </c>
      <c r="AO91" s="36" t="str">
        <f t="shared" si="256"/>
        <v>NO OFERTADO</v>
      </c>
      <c r="AP91" s="36" t="s">
        <v>30</v>
      </c>
      <c r="AQ91" s="36" t="str">
        <f t="shared" si="257"/>
        <v>NO</v>
      </c>
      <c r="AR91" s="34">
        <v>53900</v>
      </c>
      <c r="AS91" s="34">
        <f t="shared" si="189"/>
        <v>10241</v>
      </c>
      <c r="AT91" s="34">
        <f t="shared" si="224"/>
        <v>64141</v>
      </c>
      <c r="AU91" s="208">
        <f t="shared" si="225"/>
        <v>64141</v>
      </c>
      <c r="AV91" s="36" t="str">
        <f t="shared" si="258"/>
        <v>CUMPLE</v>
      </c>
      <c r="AW91" s="36" t="s">
        <v>10</v>
      </c>
      <c r="AX91" s="36" t="str">
        <f t="shared" si="259"/>
        <v>SI</v>
      </c>
      <c r="AY91" s="34">
        <v>39000</v>
      </c>
      <c r="AZ91" s="34">
        <v>7410</v>
      </c>
      <c r="BA91" s="34">
        <f t="shared" si="226"/>
        <v>46410</v>
      </c>
      <c r="BB91" s="35">
        <f t="shared" si="260"/>
        <v>46410</v>
      </c>
      <c r="BC91" s="36" t="str">
        <f t="shared" si="261"/>
        <v>ARTIFICIALIDAD</v>
      </c>
      <c r="BD91" s="36" t="s">
        <v>10</v>
      </c>
      <c r="BE91" s="36" t="str">
        <f t="shared" si="262"/>
        <v>SI</v>
      </c>
      <c r="BF91" s="53"/>
      <c r="BG91" s="54" t="str">
        <f t="shared" si="227"/>
        <v/>
      </c>
      <c r="BH91" s="54" t="str">
        <f t="shared" si="228"/>
        <v/>
      </c>
      <c r="BI91" s="54">
        <f t="shared" si="229"/>
        <v>63500</v>
      </c>
      <c r="BJ91" s="69">
        <f t="shared" si="230"/>
        <v>39865</v>
      </c>
      <c r="BK91" s="69" t="str">
        <f t="shared" si="231"/>
        <v/>
      </c>
      <c r="BL91" s="69">
        <f t="shared" si="232"/>
        <v>64141</v>
      </c>
      <c r="BM91" s="69">
        <f t="shared" si="233"/>
        <v>46410</v>
      </c>
      <c r="BN91" s="212">
        <f t="shared" si="263"/>
        <v>39865</v>
      </c>
      <c r="BO91" s="212" t="e">
        <f t="shared" si="234"/>
        <v>#VALUE!</v>
      </c>
      <c r="BP91" s="212" t="e">
        <f t="shared" si="235"/>
        <v>#VALUE!</v>
      </c>
      <c r="BQ91" s="212">
        <f t="shared" si="236"/>
        <v>313.89763779527556</v>
      </c>
      <c r="BR91" s="212">
        <f t="shared" si="237"/>
        <v>500</v>
      </c>
      <c r="BS91" s="212" t="e">
        <f t="shared" si="238"/>
        <v>#VALUE!</v>
      </c>
      <c r="BT91" s="212">
        <f t="shared" si="239"/>
        <v>310.76066790352502</v>
      </c>
      <c r="BU91" s="212">
        <f t="shared" si="240"/>
        <v>429.48717948717945</v>
      </c>
      <c r="BV91" s="53"/>
      <c r="BW91" s="125"/>
    </row>
    <row r="92" spans="1:75" s="55" customFormat="1" ht="31.5">
      <c r="A92" s="177">
        <v>82</v>
      </c>
      <c r="B92" s="192" t="s">
        <v>228</v>
      </c>
      <c r="C92" s="192" t="s">
        <v>229</v>
      </c>
      <c r="D92" s="192" t="s">
        <v>223</v>
      </c>
      <c r="E92" s="194">
        <v>3.2</v>
      </c>
      <c r="F92" s="193">
        <v>1</v>
      </c>
      <c r="G92" s="194" t="s">
        <v>223</v>
      </c>
      <c r="H92" s="32">
        <v>64260</v>
      </c>
      <c r="I92" s="37">
        <v>42000</v>
      </c>
      <c r="J92" s="37">
        <f t="shared" si="190"/>
        <v>7980</v>
      </c>
      <c r="K92" s="37">
        <f t="shared" si="241"/>
        <v>49980</v>
      </c>
      <c r="L92" s="48">
        <f t="shared" si="242"/>
        <v>49980</v>
      </c>
      <c r="M92" s="36" t="str">
        <f t="shared" si="243"/>
        <v>ARTIFICIALIDAD</v>
      </c>
      <c r="N92" s="36" t="s">
        <v>30</v>
      </c>
      <c r="O92" s="36" t="str">
        <f t="shared" si="244"/>
        <v>NO</v>
      </c>
      <c r="P92" s="45">
        <v>0</v>
      </c>
      <c r="Q92" s="45">
        <f t="shared" si="191"/>
        <v>0</v>
      </c>
      <c r="R92" s="45">
        <f t="shared" si="221"/>
        <v>0</v>
      </c>
      <c r="S92" s="35">
        <f>R92*$F92</f>
        <v>0</v>
      </c>
      <c r="T92" s="36" t="str">
        <f>+IF(R92=0,"NO OFERTADO",IF(R92&gt;$H92,"NO CUMPLE",IF(((R92-$H92)/$H92)&lt;=-20%,"ARTIFICIALIDAD",IF(AND($H92=$H92,((R92-$H92)/$H92)&gt;-20%),"CUMPLE"))))</f>
        <v>NO OFERTADO</v>
      </c>
      <c r="U92" s="210" t="s">
        <v>30</v>
      </c>
      <c r="V92" s="36" t="str">
        <f>+IF(U92="CUMPLE","SI",IF(U92="NO CUMPLE","NO"))</f>
        <v>NO</v>
      </c>
      <c r="W92" s="37">
        <v>53361.34453781513</v>
      </c>
      <c r="X92" s="37">
        <v>10138.65546218487</v>
      </c>
      <c r="Y92" s="37">
        <f t="shared" si="248"/>
        <v>63500</v>
      </c>
      <c r="Z92" s="35">
        <f t="shared" si="249"/>
        <v>63500</v>
      </c>
      <c r="AA92" s="36" t="str">
        <f t="shared" si="250"/>
        <v>CUMPLE</v>
      </c>
      <c r="AB92" s="36" t="s">
        <v>10</v>
      </c>
      <c r="AC92" s="36" t="str">
        <f t="shared" si="251"/>
        <v>SI</v>
      </c>
      <c r="AD92" s="32">
        <v>33500</v>
      </c>
      <c r="AE92" s="32">
        <f t="shared" si="220"/>
        <v>6365</v>
      </c>
      <c r="AF92" s="47">
        <f t="shared" si="252"/>
        <v>39865</v>
      </c>
      <c r="AG92" s="35">
        <f t="shared" si="222"/>
        <v>39865</v>
      </c>
      <c r="AH92" s="36" t="str">
        <f t="shared" si="253"/>
        <v>ARTIFICIALIDAD</v>
      </c>
      <c r="AI92" s="36" t="s">
        <v>10</v>
      </c>
      <c r="AJ92" s="36" t="str">
        <f t="shared" si="254"/>
        <v>SI</v>
      </c>
      <c r="AK92" s="205"/>
      <c r="AL92" s="56"/>
      <c r="AM92" s="34">
        <f t="shared" si="255"/>
        <v>0</v>
      </c>
      <c r="AN92" s="35">
        <f t="shared" si="223"/>
        <v>0</v>
      </c>
      <c r="AO92" s="36" t="str">
        <f t="shared" si="256"/>
        <v>NO OFERTADO</v>
      </c>
      <c r="AP92" s="36" t="s">
        <v>30</v>
      </c>
      <c r="AQ92" s="36" t="str">
        <f t="shared" si="257"/>
        <v>NO</v>
      </c>
      <c r="AR92" s="34">
        <v>53900</v>
      </c>
      <c r="AS92" s="34">
        <f t="shared" si="189"/>
        <v>10241</v>
      </c>
      <c r="AT92" s="34">
        <f t="shared" si="224"/>
        <v>64141</v>
      </c>
      <c r="AU92" s="208">
        <f t="shared" si="225"/>
        <v>64141</v>
      </c>
      <c r="AV92" s="36" t="str">
        <f t="shared" si="258"/>
        <v>CUMPLE</v>
      </c>
      <c r="AW92" s="36" t="s">
        <v>10</v>
      </c>
      <c r="AX92" s="36" t="str">
        <f t="shared" si="259"/>
        <v>SI</v>
      </c>
      <c r="AY92" s="34">
        <v>62700</v>
      </c>
      <c r="AZ92" s="34">
        <v>11913</v>
      </c>
      <c r="BA92" s="34">
        <f t="shared" si="226"/>
        <v>74613</v>
      </c>
      <c r="BB92" s="35">
        <f t="shared" si="260"/>
        <v>74613</v>
      </c>
      <c r="BC92" s="36" t="str">
        <f t="shared" si="261"/>
        <v>NO CUMPLE</v>
      </c>
      <c r="BD92" s="36" t="s">
        <v>30</v>
      </c>
      <c r="BE92" s="36" t="str">
        <f t="shared" si="262"/>
        <v>NO</v>
      </c>
      <c r="BF92" s="53"/>
      <c r="BG92" s="54" t="str">
        <f t="shared" si="227"/>
        <v/>
      </c>
      <c r="BH92" s="54" t="str">
        <f t="shared" si="228"/>
        <v/>
      </c>
      <c r="BI92" s="54">
        <f t="shared" si="229"/>
        <v>63500</v>
      </c>
      <c r="BJ92" s="69">
        <f t="shared" si="230"/>
        <v>39865</v>
      </c>
      <c r="BK92" s="69" t="str">
        <f t="shared" si="231"/>
        <v/>
      </c>
      <c r="BL92" s="69">
        <f t="shared" si="232"/>
        <v>64141</v>
      </c>
      <c r="BM92" s="69" t="str">
        <f t="shared" si="233"/>
        <v/>
      </c>
      <c r="BN92" s="212">
        <f t="shared" si="263"/>
        <v>39865</v>
      </c>
      <c r="BO92" s="212" t="e">
        <f t="shared" si="234"/>
        <v>#VALUE!</v>
      </c>
      <c r="BP92" s="212" t="e">
        <f t="shared" si="235"/>
        <v>#VALUE!</v>
      </c>
      <c r="BQ92" s="212">
        <f t="shared" si="236"/>
        <v>313.89763779527556</v>
      </c>
      <c r="BR92" s="212">
        <f t="shared" si="237"/>
        <v>500</v>
      </c>
      <c r="BS92" s="212" t="e">
        <f t="shared" si="238"/>
        <v>#VALUE!</v>
      </c>
      <c r="BT92" s="212">
        <f t="shared" si="239"/>
        <v>310.76066790352502</v>
      </c>
      <c r="BU92" s="212" t="e">
        <f t="shared" si="240"/>
        <v>#VALUE!</v>
      </c>
      <c r="BV92" s="53"/>
      <c r="BW92" s="125"/>
    </row>
    <row r="93" spans="1:75" s="55" customFormat="1" ht="31.5">
      <c r="A93" s="177">
        <v>83</v>
      </c>
      <c r="B93" s="192" t="s">
        <v>230</v>
      </c>
      <c r="C93" s="192" t="s">
        <v>231</v>
      </c>
      <c r="D93" s="192" t="s">
        <v>223</v>
      </c>
      <c r="E93" s="194">
        <v>2</v>
      </c>
      <c r="F93" s="193">
        <v>1</v>
      </c>
      <c r="G93" s="194" t="s">
        <v>223</v>
      </c>
      <c r="H93" s="32">
        <v>64260</v>
      </c>
      <c r="I93" s="37">
        <v>42000</v>
      </c>
      <c r="J93" s="37">
        <f t="shared" si="190"/>
        <v>7980</v>
      </c>
      <c r="K93" s="37">
        <f t="shared" si="241"/>
        <v>49980</v>
      </c>
      <c r="L93" s="48">
        <f t="shared" si="242"/>
        <v>49980</v>
      </c>
      <c r="M93" s="36" t="str">
        <f t="shared" si="243"/>
        <v>ARTIFICIALIDAD</v>
      </c>
      <c r="N93" s="36" t="s">
        <v>30</v>
      </c>
      <c r="O93" s="36" t="str">
        <f t="shared" si="244"/>
        <v>NO</v>
      </c>
      <c r="P93" s="45">
        <v>0</v>
      </c>
      <c r="Q93" s="45">
        <f t="shared" si="191"/>
        <v>0</v>
      </c>
      <c r="R93" s="45">
        <f t="shared" si="221"/>
        <v>0</v>
      </c>
      <c r="S93" s="35">
        <f t="shared" ref="S93:S101" si="264">R93*$F93</f>
        <v>0</v>
      </c>
      <c r="T93" s="36" t="str">
        <f t="shared" ref="T93:T101" si="265">+IF(R93=0,"NO OFERTADO",IF(R93&gt;$H93,"NO CUMPLE",IF(((R93-$H93)/$H93)&lt;=-20%,"ARTIFICIALIDAD",IF(AND($H93=$H93,((R93-$H93)/$H93)&gt;-20%),"CUMPLE"))))</f>
        <v>NO OFERTADO</v>
      </c>
      <c r="U93" s="210" t="s">
        <v>30</v>
      </c>
      <c r="V93" s="36" t="str">
        <f t="shared" ref="V93:V101" si="266">+IF(U93="CUMPLE","SI",IF(U93="NO CUMPLE","NO"))</f>
        <v>NO</v>
      </c>
      <c r="W93" s="37">
        <v>53361.34453781513</v>
      </c>
      <c r="X93" s="37">
        <v>10138.65546218487</v>
      </c>
      <c r="Y93" s="37">
        <f t="shared" si="248"/>
        <v>63500</v>
      </c>
      <c r="Z93" s="35">
        <f t="shared" si="249"/>
        <v>63500</v>
      </c>
      <c r="AA93" s="36" t="str">
        <f t="shared" si="250"/>
        <v>CUMPLE</v>
      </c>
      <c r="AB93" s="36" t="s">
        <v>10</v>
      </c>
      <c r="AC93" s="36" t="str">
        <f t="shared" si="251"/>
        <v>SI</v>
      </c>
      <c r="AD93" s="32">
        <v>33500</v>
      </c>
      <c r="AE93" s="32">
        <f t="shared" si="220"/>
        <v>6365</v>
      </c>
      <c r="AF93" s="47">
        <f t="shared" si="252"/>
        <v>39865</v>
      </c>
      <c r="AG93" s="35">
        <f t="shared" si="222"/>
        <v>39865</v>
      </c>
      <c r="AH93" s="36" t="str">
        <f t="shared" si="253"/>
        <v>ARTIFICIALIDAD</v>
      </c>
      <c r="AI93" s="36" t="s">
        <v>10</v>
      </c>
      <c r="AJ93" s="36" t="str">
        <f t="shared" si="254"/>
        <v>SI</v>
      </c>
      <c r="AK93" s="205"/>
      <c r="AL93" s="56"/>
      <c r="AM93" s="34">
        <f t="shared" si="255"/>
        <v>0</v>
      </c>
      <c r="AN93" s="35">
        <f t="shared" si="223"/>
        <v>0</v>
      </c>
      <c r="AO93" s="36" t="str">
        <f t="shared" si="256"/>
        <v>NO OFERTADO</v>
      </c>
      <c r="AP93" s="36" t="s">
        <v>30</v>
      </c>
      <c r="AQ93" s="36" t="str">
        <f t="shared" si="257"/>
        <v>NO</v>
      </c>
      <c r="AR93" s="34">
        <v>53900</v>
      </c>
      <c r="AS93" s="34">
        <f t="shared" si="189"/>
        <v>10241</v>
      </c>
      <c r="AT93" s="34">
        <f t="shared" si="224"/>
        <v>64141</v>
      </c>
      <c r="AU93" s="208">
        <f t="shared" si="225"/>
        <v>64141</v>
      </c>
      <c r="AV93" s="36" t="str">
        <f t="shared" si="258"/>
        <v>CUMPLE</v>
      </c>
      <c r="AW93" s="36" t="s">
        <v>10</v>
      </c>
      <c r="AX93" s="36" t="str">
        <f t="shared" si="259"/>
        <v>SI</v>
      </c>
      <c r="AY93" s="34">
        <v>62700</v>
      </c>
      <c r="AZ93" s="34">
        <v>11913</v>
      </c>
      <c r="BA93" s="34">
        <f t="shared" si="226"/>
        <v>74613</v>
      </c>
      <c r="BB93" s="35">
        <f t="shared" si="260"/>
        <v>74613</v>
      </c>
      <c r="BC93" s="36" t="str">
        <f t="shared" si="261"/>
        <v>NO CUMPLE</v>
      </c>
      <c r="BD93" s="36" t="s">
        <v>30</v>
      </c>
      <c r="BE93" s="36" t="str">
        <f t="shared" si="262"/>
        <v>NO</v>
      </c>
      <c r="BF93" s="53"/>
      <c r="BG93" s="54" t="str">
        <f t="shared" si="227"/>
        <v/>
      </c>
      <c r="BH93" s="54" t="str">
        <f t="shared" si="228"/>
        <v/>
      </c>
      <c r="BI93" s="54">
        <f t="shared" si="229"/>
        <v>63500</v>
      </c>
      <c r="BJ93" s="69">
        <f t="shared" si="230"/>
        <v>39865</v>
      </c>
      <c r="BK93" s="69" t="str">
        <f t="shared" si="231"/>
        <v/>
      </c>
      <c r="BL93" s="69">
        <f t="shared" si="232"/>
        <v>64141</v>
      </c>
      <c r="BM93" s="69" t="str">
        <f t="shared" si="233"/>
        <v/>
      </c>
      <c r="BN93" s="212">
        <f t="shared" si="263"/>
        <v>39865</v>
      </c>
      <c r="BO93" s="212" t="e">
        <f t="shared" si="234"/>
        <v>#VALUE!</v>
      </c>
      <c r="BP93" s="212" t="e">
        <f t="shared" si="235"/>
        <v>#VALUE!</v>
      </c>
      <c r="BQ93" s="212">
        <f t="shared" si="236"/>
        <v>313.89763779527556</v>
      </c>
      <c r="BR93" s="212">
        <f t="shared" si="237"/>
        <v>500</v>
      </c>
      <c r="BS93" s="212" t="e">
        <f t="shared" si="238"/>
        <v>#VALUE!</v>
      </c>
      <c r="BT93" s="212">
        <f t="shared" si="239"/>
        <v>310.76066790352502</v>
      </c>
      <c r="BU93" s="212" t="e">
        <f t="shared" si="240"/>
        <v>#VALUE!</v>
      </c>
      <c r="BV93" s="53"/>
      <c r="BW93" s="125"/>
    </row>
    <row r="94" spans="1:75" s="55" customFormat="1" ht="31.5">
      <c r="A94" s="177">
        <v>84</v>
      </c>
      <c r="B94" s="192" t="s">
        <v>232</v>
      </c>
      <c r="C94" s="192" t="s">
        <v>233</v>
      </c>
      <c r="D94" s="192" t="s">
        <v>28</v>
      </c>
      <c r="E94" s="194">
        <v>1</v>
      </c>
      <c r="F94" s="193">
        <v>1</v>
      </c>
      <c r="G94" s="194" t="s">
        <v>28</v>
      </c>
      <c r="H94" s="32">
        <v>10293.5</v>
      </c>
      <c r="I94" s="37">
        <v>12500</v>
      </c>
      <c r="J94" s="37">
        <f t="shared" si="190"/>
        <v>2375</v>
      </c>
      <c r="K94" s="37">
        <f t="shared" si="241"/>
        <v>14875</v>
      </c>
      <c r="L94" s="48">
        <f t="shared" si="242"/>
        <v>14875</v>
      </c>
      <c r="M94" s="36" t="str">
        <f t="shared" si="243"/>
        <v>NO CUMPLE</v>
      </c>
      <c r="N94" s="210" t="s">
        <v>30</v>
      </c>
      <c r="O94" s="36" t="str">
        <f t="shared" si="244"/>
        <v>NO</v>
      </c>
      <c r="P94" s="45"/>
      <c r="Q94" s="45">
        <f t="shared" si="191"/>
        <v>0</v>
      </c>
      <c r="R94" s="45">
        <f t="shared" si="221"/>
        <v>0</v>
      </c>
      <c r="S94" s="35">
        <f t="shared" si="264"/>
        <v>0</v>
      </c>
      <c r="T94" s="36" t="str">
        <f t="shared" si="265"/>
        <v>NO OFERTADO</v>
      </c>
      <c r="U94" s="210" t="s">
        <v>30</v>
      </c>
      <c r="V94" s="36" t="str">
        <f t="shared" si="266"/>
        <v>NO</v>
      </c>
      <c r="W94" s="37">
        <v>8571.4285714285725</v>
      </c>
      <c r="X94" s="37">
        <v>1628.5714285714275</v>
      </c>
      <c r="Y94" s="37">
        <f t="shared" si="248"/>
        <v>10200</v>
      </c>
      <c r="Z94" s="35">
        <f t="shared" si="249"/>
        <v>10200</v>
      </c>
      <c r="AA94" s="36" t="str">
        <f t="shared" si="250"/>
        <v>CUMPLE</v>
      </c>
      <c r="AB94" s="36" t="s">
        <v>10</v>
      </c>
      <c r="AC94" s="36" t="str">
        <f t="shared" si="251"/>
        <v>SI</v>
      </c>
      <c r="AD94" s="32">
        <v>7900</v>
      </c>
      <c r="AE94" s="32">
        <f t="shared" si="220"/>
        <v>1501</v>
      </c>
      <c r="AF94" s="47">
        <f t="shared" si="252"/>
        <v>9401</v>
      </c>
      <c r="AG94" s="35">
        <f t="shared" si="222"/>
        <v>9401</v>
      </c>
      <c r="AH94" s="36" t="str">
        <f t="shared" si="253"/>
        <v>CUMPLE</v>
      </c>
      <c r="AI94" s="36" t="s">
        <v>10</v>
      </c>
      <c r="AJ94" s="36" t="str">
        <f t="shared" si="254"/>
        <v>SI</v>
      </c>
      <c r="AK94" s="205"/>
      <c r="AL94" s="56"/>
      <c r="AM94" s="34">
        <f t="shared" si="255"/>
        <v>0</v>
      </c>
      <c r="AN94" s="35">
        <f t="shared" si="223"/>
        <v>0</v>
      </c>
      <c r="AO94" s="36" t="str">
        <f t="shared" si="256"/>
        <v>NO OFERTADO</v>
      </c>
      <c r="AP94" s="36" t="s">
        <v>30</v>
      </c>
      <c r="AQ94" s="36" t="str">
        <f t="shared" si="257"/>
        <v>NO</v>
      </c>
      <c r="AR94" s="34">
        <v>7525</v>
      </c>
      <c r="AS94" s="34">
        <f t="shared" si="189"/>
        <v>1429.75</v>
      </c>
      <c r="AT94" s="34">
        <f t="shared" si="224"/>
        <v>8954.75</v>
      </c>
      <c r="AU94" s="208">
        <f t="shared" si="225"/>
        <v>8954.75</v>
      </c>
      <c r="AV94" s="36" t="str">
        <f t="shared" si="258"/>
        <v>CUMPLE</v>
      </c>
      <c r="AW94" s="36" t="s">
        <v>10</v>
      </c>
      <c r="AX94" s="36" t="str">
        <f t="shared" si="259"/>
        <v>SI</v>
      </c>
      <c r="AY94" s="34">
        <v>12200</v>
      </c>
      <c r="AZ94" s="34">
        <v>2318</v>
      </c>
      <c r="BA94" s="34">
        <f t="shared" si="226"/>
        <v>14518</v>
      </c>
      <c r="BB94" s="35">
        <f t="shared" si="260"/>
        <v>14518</v>
      </c>
      <c r="BC94" s="36" t="str">
        <f t="shared" si="261"/>
        <v>NO CUMPLE</v>
      </c>
      <c r="BD94" s="36" t="s">
        <v>30</v>
      </c>
      <c r="BE94" s="36" t="str">
        <f t="shared" si="262"/>
        <v>NO</v>
      </c>
      <c r="BF94" s="53"/>
      <c r="BG94" s="54" t="str">
        <f t="shared" si="227"/>
        <v/>
      </c>
      <c r="BH94" s="54" t="str">
        <f t="shared" si="228"/>
        <v/>
      </c>
      <c r="BI94" s="54">
        <f t="shared" si="229"/>
        <v>10200</v>
      </c>
      <c r="BJ94" s="69">
        <f t="shared" si="230"/>
        <v>9401</v>
      </c>
      <c r="BK94" s="69" t="str">
        <f t="shared" si="231"/>
        <v/>
      </c>
      <c r="BL94" s="69">
        <f t="shared" si="232"/>
        <v>8954.75</v>
      </c>
      <c r="BM94" s="69" t="str">
        <f t="shared" si="233"/>
        <v/>
      </c>
      <c r="BN94" s="212">
        <f t="shared" si="263"/>
        <v>8954.75</v>
      </c>
      <c r="BO94" s="212" t="e">
        <f t="shared" si="234"/>
        <v>#VALUE!</v>
      </c>
      <c r="BP94" s="212" t="e">
        <f t="shared" si="235"/>
        <v>#VALUE!</v>
      </c>
      <c r="BQ94" s="212">
        <f t="shared" si="236"/>
        <v>438.95833333333331</v>
      </c>
      <c r="BR94" s="212">
        <f t="shared" si="237"/>
        <v>476.2658227848101</v>
      </c>
      <c r="BS94" s="212" t="e">
        <f t="shared" si="238"/>
        <v>#VALUE!</v>
      </c>
      <c r="BT94" s="212">
        <f t="shared" si="239"/>
        <v>500</v>
      </c>
      <c r="BU94" s="212" t="e">
        <f t="shared" si="240"/>
        <v>#VALUE!</v>
      </c>
      <c r="BV94" s="38"/>
      <c r="BW94" s="125"/>
    </row>
    <row r="95" spans="1:75" s="55" customFormat="1" ht="31.5">
      <c r="A95" s="177">
        <v>85</v>
      </c>
      <c r="B95" s="192" t="s">
        <v>234</v>
      </c>
      <c r="C95" s="192" t="s">
        <v>235</v>
      </c>
      <c r="D95" s="192" t="s">
        <v>28</v>
      </c>
      <c r="E95" s="194">
        <v>13.2</v>
      </c>
      <c r="F95" s="193">
        <v>1</v>
      </c>
      <c r="G95" s="194" t="s">
        <v>28</v>
      </c>
      <c r="H95" s="32">
        <v>10293.5</v>
      </c>
      <c r="I95" s="37">
        <v>12500</v>
      </c>
      <c r="J95" s="37">
        <f t="shared" si="190"/>
        <v>2375</v>
      </c>
      <c r="K95" s="37">
        <f t="shared" si="241"/>
        <v>14875</v>
      </c>
      <c r="L95" s="48">
        <f>K95*$F95</f>
        <v>14875</v>
      </c>
      <c r="M95" s="36" t="str">
        <f>+IF(K95=0,"NO OFERTADO",IF(K95&gt;$H95,"NO CUMPLE",IF(((K95-$H95)/$H95)&lt;=-20%,"ARTIFICIALIDAD",IF(AND($H95=$H95,((K95-$H95)/$H95)&gt;-20%),"CUMPLE"))))</f>
        <v>NO CUMPLE</v>
      </c>
      <c r="N95" s="210" t="s">
        <v>30</v>
      </c>
      <c r="O95" s="36" t="str">
        <f t="shared" si="244"/>
        <v>NO</v>
      </c>
      <c r="P95" s="45"/>
      <c r="Q95" s="45">
        <f t="shared" si="191"/>
        <v>0</v>
      </c>
      <c r="R95" s="45">
        <f t="shared" si="221"/>
        <v>0</v>
      </c>
      <c r="S95" s="35">
        <f t="shared" si="264"/>
        <v>0</v>
      </c>
      <c r="T95" s="36" t="str">
        <f t="shared" si="265"/>
        <v>NO OFERTADO</v>
      </c>
      <c r="U95" s="210" t="s">
        <v>30</v>
      </c>
      <c r="V95" s="36" t="str">
        <f t="shared" si="266"/>
        <v>NO</v>
      </c>
      <c r="W95" s="37">
        <v>8571.4285714285725</v>
      </c>
      <c r="X95" s="37">
        <v>1628.5714285714275</v>
      </c>
      <c r="Y95" s="37">
        <f t="shared" si="248"/>
        <v>10200</v>
      </c>
      <c r="Z95" s="35">
        <f t="shared" si="249"/>
        <v>10200</v>
      </c>
      <c r="AA95" s="36" t="str">
        <f t="shared" si="250"/>
        <v>CUMPLE</v>
      </c>
      <c r="AB95" s="36" t="s">
        <v>10</v>
      </c>
      <c r="AC95" s="36" t="str">
        <f t="shared" si="251"/>
        <v>SI</v>
      </c>
      <c r="AD95" s="32">
        <v>7900</v>
      </c>
      <c r="AE95" s="32">
        <f t="shared" si="220"/>
        <v>1501</v>
      </c>
      <c r="AF95" s="47">
        <f t="shared" si="252"/>
        <v>9401</v>
      </c>
      <c r="AG95" s="35">
        <f t="shared" si="222"/>
        <v>9401</v>
      </c>
      <c r="AH95" s="36" t="str">
        <f t="shared" si="253"/>
        <v>CUMPLE</v>
      </c>
      <c r="AI95" s="36" t="s">
        <v>10</v>
      </c>
      <c r="AJ95" s="36" t="str">
        <f t="shared" si="254"/>
        <v>SI</v>
      </c>
      <c r="AK95" s="205"/>
      <c r="AL95" s="56"/>
      <c r="AM95" s="34">
        <f t="shared" si="255"/>
        <v>0</v>
      </c>
      <c r="AN95" s="35">
        <f t="shared" si="223"/>
        <v>0</v>
      </c>
      <c r="AO95" s="36" t="str">
        <f t="shared" si="256"/>
        <v>NO OFERTADO</v>
      </c>
      <c r="AP95" s="36" t="s">
        <v>30</v>
      </c>
      <c r="AQ95" s="36" t="str">
        <f t="shared" si="257"/>
        <v>NO</v>
      </c>
      <c r="AR95" s="34">
        <v>7525</v>
      </c>
      <c r="AS95" s="34">
        <f t="shared" si="189"/>
        <v>1429.75</v>
      </c>
      <c r="AT95" s="34">
        <f t="shared" si="224"/>
        <v>8954.75</v>
      </c>
      <c r="AU95" s="208">
        <f t="shared" si="225"/>
        <v>8954.75</v>
      </c>
      <c r="AV95" s="36" t="str">
        <f t="shared" si="258"/>
        <v>CUMPLE</v>
      </c>
      <c r="AW95" s="36" t="s">
        <v>10</v>
      </c>
      <c r="AX95" s="36" t="str">
        <f t="shared" si="259"/>
        <v>SI</v>
      </c>
      <c r="AY95" s="34">
        <v>12200</v>
      </c>
      <c r="AZ95" s="34">
        <v>2318</v>
      </c>
      <c r="BA95" s="34">
        <f t="shared" si="226"/>
        <v>14518</v>
      </c>
      <c r="BB95" s="35">
        <f t="shared" si="260"/>
        <v>14518</v>
      </c>
      <c r="BC95" s="36" t="str">
        <f t="shared" si="261"/>
        <v>NO CUMPLE</v>
      </c>
      <c r="BD95" s="36" t="s">
        <v>30</v>
      </c>
      <c r="BE95" s="36" t="str">
        <f t="shared" si="262"/>
        <v>NO</v>
      </c>
      <c r="BF95" s="53"/>
      <c r="BG95" s="54" t="str">
        <f t="shared" si="227"/>
        <v/>
      </c>
      <c r="BH95" s="54" t="str">
        <f t="shared" si="228"/>
        <v/>
      </c>
      <c r="BI95" s="54">
        <f t="shared" si="229"/>
        <v>10200</v>
      </c>
      <c r="BJ95" s="69">
        <f t="shared" si="230"/>
        <v>9401</v>
      </c>
      <c r="BK95" s="69" t="str">
        <f t="shared" si="231"/>
        <v/>
      </c>
      <c r="BL95" s="69">
        <f t="shared" si="232"/>
        <v>8954.75</v>
      </c>
      <c r="BM95" s="69" t="str">
        <f t="shared" si="233"/>
        <v/>
      </c>
      <c r="BN95" s="212">
        <f t="shared" si="263"/>
        <v>8954.75</v>
      </c>
      <c r="BO95" s="212" t="e">
        <f t="shared" si="234"/>
        <v>#VALUE!</v>
      </c>
      <c r="BP95" s="212" t="e">
        <f t="shared" si="235"/>
        <v>#VALUE!</v>
      </c>
      <c r="BQ95" s="212">
        <f t="shared" si="236"/>
        <v>438.95833333333331</v>
      </c>
      <c r="BR95" s="212">
        <f t="shared" si="237"/>
        <v>476.2658227848101</v>
      </c>
      <c r="BS95" s="212" t="e">
        <f t="shared" si="238"/>
        <v>#VALUE!</v>
      </c>
      <c r="BT95" s="212">
        <f t="shared" si="239"/>
        <v>500</v>
      </c>
      <c r="BU95" s="212" t="e">
        <f t="shared" si="240"/>
        <v>#VALUE!</v>
      </c>
      <c r="BV95" s="53"/>
      <c r="BW95" s="125"/>
    </row>
    <row r="96" spans="1:75" s="55" customFormat="1" ht="31.5">
      <c r="A96" s="177">
        <v>86</v>
      </c>
      <c r="B96" s="192" t="s">
        <v>236</v>
      </c>
      <c r="C96" s="192" t="s">
        <v>237</v>
      </c>
      <c r="D96" s="192" t="s">
        <v>28</v>
      </c>
      <c r="E96" s="194">
        <v>1</v>
      </c>
      <c r="F96" s="193">
        <v>1</v>
      </c>
      <c r="G96" s="194" t="s">
        <v>28</v>
      </c>
      <c r="H96" s="32">
        <v>10293.5</v>
      </c>
      <c r="I96" s="37">
        <v>12500</v>
      </c>
      <c r="J96" s="37">
        <f t="shared" si="190"/>
        <v>2375</v>
      </c>
      <c r="K96" s="37">
        <f t="shared" si="241"/>
        <v>14875</v>
      </c>
      <c r="L96" s="48">
        <f t="shared" ref="L96:L101" si="267">K96*$F96</f>
        <v>14875</v>
      </c>
      <c r="M96" s="36" t="str">
        <f t="shared" ref="M96:M101" si="268">+IF(K96=0,"NO OFERTADO",IF(K96&gt;$H96,"NO CUMPLE",IF(((K96-$H96)/$H96)&lt;=-20%,"ARTIFICIALIDAD",IF(AND($H96=$H96,((K96-$H96)/$H96)&gt;-20%),"CUMPLE"))))</f>
        <v>NO CUMPLE</v>
      </c>
      <c r="N96" s="36" t="s">
        <v>30</v>
      </c>
      <c r="O96" s="36" t="str">
        <f t="shared" si="244"/>
        <v>NO</v>
      </c>
      <c r="P96" s="45"/>
      <c r="Q96" s="45">
        <f t="shared" si="191"/>
        <v>0</v>
      </c>
      <c r="R96" s="45">
        <f t="shared" si="221"/>
        <v>0</v>
      </c>
      <c r="S96" s="35">
        <f t="shared" si="264"/>
        <v>0</v>
      </c>
      <c r="T96" s="36" t="str">
        <f t="shared" si="265"/>
        <v>NO OFERTADO</v>
      </c>
      <c r="U96" s="210" t="s">
        <v>30</v>
      </c>
      <c r="V96" s="36" t="str">
        <f t="shared" si="266"/>
        <v>NO</v>
      </c>
      <c r="W96" s="37">
        <v>8571.4285714285725</v>
      </c>
      <c r="X96" s="37">
        <v>1628.5714285714275</v>
      </c>
      <c r="Y96" s="37">
        <f t="shared" si="248"/>
        <v>10200</v>
      </c>
      <c r="Z96" s="35">
        <f t="shared" si="249"/>
        <v>10200</v>
      </c>
      <c r="AA96" s="36" t="str">
        <f t="shared" si="250"/>
        <v>CUMPLE</v>
      </c>
      <c r="AB96" s="36" t="s">
        <v>10</v>
      </c>
      <c r="AC96" s="36" t="str">
        <f t="shared" si="251"/>
        <v>SI</v>
      </c>
      <c r="AD96" s="32">
        <v>0</v>
      </c>
      <c r="AE96" s="32"/>
      <c r="AF96" s="47">
        <f t="shared" si="252"/>
        <v>0</v>
      </c>
      <c r="AG96" s="35">
        <f t="shared" si="222"/>
        <v>0</v>
      </c>
      <c r="AH96" s="36" t="str">
        <f t="shared" si="253"/>
        <v>NO OFERTADO</v>
      </c>
      <c r="AI96" s="36" t="s">
        <v>30</v>
      </c>
      <c r="AJ96" s="36" t="str">
        <f t="shared" si="254"/>
        <v>NO</v>
      </c>
      <c r="AK96" s="205"/>
      <c r="AL96" s="56"/>
      <c r="AM96" s="34">
        <f t="shared" si="255"/>
        <v>0</v>
      </c>
      <c r="AN96" s="35">
        <f t="shared" si="223"/>
        <v>0</v>
      </c>
      <c r="AO96" s="36" t="str">
        <f t="shared" si="256"/>
        <v>NO OFERTADO</v>
      </c>
      <c r="AP96" s="36" t="s">
        <v>30</v>
      </c>
      <c r="AQ96" s="36" t="str">
        <f t="shared" si="257"/>
        <v>NO</v>
      </c>
      <c r="AR96" s="34">
        <v>7525</v>
      </c>
      <c r="AS96" s="34">
        <f t="shared" si="189"/>
        <v>1429.75</v>
      </c>
      <c r="AT96" s="34">
        <f t="shared" si="224"/>
        <v>8954.75</v>
      </c>
      <c r="AU96" s="208">
        <f t="shared" si="225"/>
        <v>8954.75</v>
      </c>
      <c r="AV96" s="36" t="str">
        <f t="shared" si="258"/>
        <v>CUMPLE</v>
      </c>
      <c r="AW96" s="36" t="s">
        <v>10</v>
      </c>
      <c r="AX96" s="36" t="str">
        <f t="shared" si="259"/>
        <v>SI</v>
      </c>
      <c r="AY96" s="34">
        <v>12200</v>
      </c>
      <c r="AZ96" s="34">
        <v>2318</v>
      </c>
      <c r="BA96" s="34">
        <f t="shared" si="226"/>
        <v>14518</v>
      </c>
      <c r="BB96" s="35">
        <f t="shared" si="260"/>
        <v>14518</v>
      </c>
      <c r="BC96" s="36" t="str">
        <f t="shared" si="261"/>
        <v>NO CUMPLE</v>
      </c>
      <c r="BD96" s="36" t="s">
        <v>30</v>
      </c>
      <c r="BE96" s="36" t="str">
        <f t="shared" si="262"/>
        <v>NO</v>
      </c>
      <c r="BF96" s="53"/>
      <c r="BG96" s="54" t="str">
        <f t="shared" si="227"/>
        <v/>
      </c>
      <c r="BH96" s="54" t="str">
        <f t="shared" si="228"/>
        <v/>
      </c>
      <c r="BI96" s="54">
        <f t="shared" si="229"/>
        <v>10200</v>
      </c>
      <c r="BJ96" s="69" t="str">
        <f t="shared" si="230"/>
        <v/>
      </c>
      <c r="BK96" s="69" t="str">
        <f t="shared" si="231"/>
        <v/>
      </c>
      <c r="BL96" s="69">
        <f t="shared" si="232"/>
        <v>8954.75</v>
      </c>
      <c r="BM96" s="69" t="str">
        <f t="shared" si="233"/>
        <v/>
      </c>
      <c r="BN96" s="212">
        <f t="shared" si="263"/>
        <v>8954.75</v>
      </c>
      <c r="BO96" s="212" t="e">
        <f t="shared" si="234"/>
        <v>#VALUE!</v>
      </c>
      <c r="BP96" s="212" t="e">
        <f t="shared" si="235"/>
        <v>#VALUE!</v>
      </c>
      <c r="BQ96" s="212">
        <f t="shared" si="236"/>
        <v>438.95833333333331</v>
      </c>
      <c r="BR96" s="212" t="e">
        <f t="shared" si="237"/>
        <v>#VALUE!</v>
      </c>
      <c r="BS96" s="212" t="e">
        <f t="shared" si="238"/>
        <v>#VALUE!</v>
      </c>
      <c r="BT96" s="212">
        <f t="shared" si="239"/>
        <v>500</v>
      </c>
      <c r="BU96" s="212" t="e">
        <f t="shared" si="240"/>
        <v>#VALUE!</v>
      </c>
      <c r="BV96" s="53"/>
      <c r="BW96" s="125"/>
    </row>
    <row r="97" spans="1:75" s="55" customFormat="1" ht="31.5">
      <c r="A97" s="177">
        <v>87</v>
      </c>
      <c r="B97" s="192" t="s">
        <v>238</v>
      </c>
      <c r="C97" s="192" t="s">
        <v>239</v>
      </c>
      <c r="D97" s="192" t="s">
        <v>28</v>
      </c>
      <c r="E97" s="194">
        <v>1</v>
      </c>
      <c r="F97" s="193">
        <v>1</v>
      </c>
      <c r="G97" s="194" t="s">
        <v>28</v>
      </c>
      <c r="H97" s="32">
        <v>10293.5</v>
      </c>
      <c r="I97" s="37">
        <v>12500</v>
      </c>
      <c r="J97" s="37">
        <f t="shared" si="190"/>
        <v>2375</v>
      </c>
      <c r="K97" s="37">
        <f t="shared" si="241"/>
        <v>14875</v>
      </c>
      <c r="L97" s="48">
        <f t="shared" si="267"/>
        <v>14875</v>
      </c>
      <c r="M97" s="36" t="str">
        <f t="shared" si="268"/>
        <v>NO CUMPLE</v>
      </c>
      <c r="N97" s="36" t="s">
        <v>30</v>
      </c>
      <c r="O97" s="36" t="str">
        <f t="shared" si="244"/>
        <v>NO</v>
      </c>
      <c r="P97" s="45"/>
      <c r="Q97" s="45">
        <f t="shared" si="191"/>
        <v>0</v>
      </c>
      <c r="R97" s="45">
        <f t="shared" si="221"/>
        <v>0</v>
      </c>
      <c r="S97" s="35">
        <f t="shared" si="264"/>
        <v>0</v>
      </c>
      <c r="T97" s="36" t="str">
        <f t="shared" si="265"/>
        <v>NO OFERTADO</v>
      </c>
      <c r="U97" s="210" t="s">
        <v>30</v>
      </c>
      <c r="V97" s="36" t="str">
        <f t="shared" si="266"/>
        <v>NO</v>
      </c>
      <c r="W97" s="37">
        <v>8571.4285714285725</v>
      </c>
      <c r="X97" s="37">
        <v>1628.5714285714275</v>
      </c>
      <c r="Y97" s="37">
        <f t="shared" si="248"/>
        <v>10200</v>
      </c>
      <c r="Z97" s="35">
        <f t="shared" si="249"/>
        <v>10200</v>
      </c>
      <c r="AA97" s="36" t="str">
        <f t="shared" si="250"/>
        <v>CUMPLE</v>
      </c>
      <c r="AB97" s="36" t="s">
        <v>10</v>
      </c>
      <c r="AC97" s="36" t="str">
        <f t="shared" si="251"/>
        <v>SI</v>
      </c>
      <c r="AD97" s="32">
        <v>0</v>
      </c>
      <c r="AE97" s="32"/>
      <c r="AF97" s="47">
        <f t="shared" si="252"/>
        <v>0</v>
      </c>
      <c r="AG97" s="35">
        <f t="shared" si="222"/>
        <v>0</v>
      </c>
      <c r="AH97" s="36" t="str">
        <f t="shared" si="253"/>
        <v>NO OFERTADO</v>
      </c>
      <c r="AI97" s="36" t="s">
        <v>30</v>
      </c>
      <c r="AJ97" s="36" t="str">
        <f t="shared" si="254"/>
        <v>NO</v>
      </c>
      <c r="AK97" s="205"/>
      <c r="AL97" s="56"/>
      <c r="AM97" s="34">
        <f t="shared" si="255"/>
        <v>0</v>
      </c>
      <c r="AN97" s="35">
        <f t="shared" si="223"/>
        <v>0</v>
      </c>
      <c r="AO97" s="36" t="str">
        <f t="shared" si="256"/>
        <v>NO OFERTADO</v>
      </c>
      <c r="AP97" s="36" t="s">
        <v>30</v>
      </c>
      <c r="AQ97" s="36" t="str">
        <f t="shared" si="257"/>
        <v>NO</v>
      </c>
      <c r="AR97" s="34">
        <v>7525</v>
      </c>
      <c r="AS97" s="34">
        <f t="shared" si="189"/>
        <v>1429.75</v>
      </c>
      <c r="AT97" s="34">
        <f t="shared" si="224"/>
        <v>8954.75</v>
      </c>
      <c r="AU97" s="208">
        <f t="shared" si="225"/>
        <v>8954.75</v>
      </c>
      <c r="AV97" s="36" t="str">
        <f t="shared" si="258"/>
        <v>CUMPLE</v>
      </c>
      <c r="AW97" s="36" t="s">
        <v>10</v>
      </c>
      <c r="AX97" s="36" t="str">
        <f t="shared" si="259"/>
        <v>SI</v>
      </c>
      <c r="AY97" s="34">
        <v>12200</v>
      </c>
      <c r="AZ97" s="34">
        <v>2318</v>
      </c>
      <c r="BA97" s="34">
        <f t="shared" si="226"/>
        <v>14518</v>
      </c>
      <c r="BB97" s="35">
        <f t="shared" si="260"/>
        <v>14518</v>
      </c>
      <c r="BC97" s="36" t="str">
        <f t="shared" si="261"/>
        <v>NO CUMPLE</v>
      </c>
      <c r="BD97" s="36" t="s">
        <v>30</v>
      </c>
      <c r="BE97" s="36" t="str">
        <f t="shared" si="262"/>
        <v>NO</v>
      </c>
      <c r="BF97" s="53"/>
      <c r="BG97" s="54" t="str">
        <f t="shared" si="227"/>
        <v/>
      </c>
      <c r="BH97" s="54" t="str">
        <f t="shared" si="228"/>
        <v/>
      </c>
      <c r="BI97" s="54">
        <f t="shared" si="229"/>
        <v>10200</v>
      </c>
      <c r="BJ97" s="69" t="str">
        <f t="shared" si="230"/>
        <v/>
      </c>
      <c r="BK97" s="69" t="str">
        <f t="shared" si="231"/>
        <v/>
      </c>
      <c r="BL97" s="69">
        <f t="shared" si="232"/>
        <v>8954.75</v>
      </c>
      <c r="BM97" s="69" t="str">
        <f t="shared" si="233"/>
        <v/>
      </c>
      <c r="BN97" s="212">
        <f t="shared" si="263"/>
        <v>8954.75</v>
      </c>
      <c r="BO97" s="212" t="e">
        <f t="shared" si="234"/>
        <v>#VALUE!</v>
      </c>
      <c r="BP97" s="212" t="e">
        <f t="shared" si="235"/>
        <v>#VALUE!</v>
      </c>
      <c r="BQ97" s="212">
        <f t="shared" si="236"/>
        <v>438.95833333333331</v>
      </c>
      <c r="BR97" s="212" t="e">
        <f t="shared" si="237"/>
        <v>#VALUE!</v>
      </c>
      <c r="BS97" s="212" t="e">
        <f t="shared" si="238"/>
        <v>#VALUE!</v>
      </c>
      <c r="BT97" s="212">
        <f t="shared" si="239"/>
        <v>500</v>
      </c>
      <c r="BU97" s="212" t="e">
        <f t="shared" si="240"/>
        <v>#VALUE!</v>
      </c>
      <c r="BV97" s="53"/>
      <c r="BW97" s="125"/>
    </row>
    <row r="98" spans="1:75" s="55" customFormat="1" ht="15.75">
      <c r="A98" s="177">
        <v>88</v>
      </c>
      <c r="B98" s="192" t="s">
        <v>240</v>
      </c>
      <c r="C98" s="192" t="s">
        <v>241</v>
      </c>
      <c r="D98" s="192" t="s">
        <v>28</v>
      </c>
      <c r="E98" s="194">
        <v>24</v>
      </c>
      <c r="F98" s="193">
        <v>1</v>
      </c>
      <c r="G98" s="194" t="s">
        <v>28</v>
      </c>
      <c r="H98" s="32">
        <v>17850</v>
      </c>
      <c r="I98" s="37">
        <v>15000</v>
      </c>
      <c r="J98" s="37">
        <f t="shared" si="190"/>
        <v>2850</v>
      </c>
      <c r="K98" s="37">
        <f t="shared" si="241"/>
        <v>17850</v>
      </c>
      <c r="L98" s="48">
        <f t="shared" si="267"/>
        <v>17850</v>
      </c>
      <c r="M98" s="36" t="str">
        <f t="shared" si="268"/>
        <v>CUMPLE</v>
      </c>
      <c r="N98" s="36" t="s">
        <v>30</v>
      </c>
      <c r="O98" s="36" t="str">
        <f t="shared" si="244"/>
        <v>NO</v>
      </c>
      <c r="P98" s="45">
        <v>15000</v>
      </c>
      <c r="Q98" s="45">
        <f t="shared" si="191"/>
        <v>2850</v>
      </c>
      <c r="R98" s="45">
        <f t="shared" si="221"/>
        <v>17850</v>
      </c>
      <c r="S98" s="35">
        <f t="shared" si="264"/>
        <v>17850</v>
      </c>
      <c r="T98" s="36" t="str">
        <f t="shared" si="265"/>
        <v>CUMPLE</v>
      </c>
      <c r="U98" s="36" t="s">
        <v>10</v>
      </c>
      <c r="V98" s="36" t="str">
        <f t="shared" si="266"/>
        <v>SI</v>
      </c>
      <c r="W98" s="37">
        <v>0</v>
      </c>
      <c r="X98" s="37">
        <v>0</v>
      </c>
      <c r="Y98" s="37">
        <f t="shared" si="248"/>
        <v>0</v>
      </c>
      <c r="Z98" s="35">
        <f t="shared" si="249"/>
        <v>0</v>
      </c>
      <c r="AA98" s="36" t="str">
        <f t="shared" si="250"/>
        <v>NO OFERTADO</v>
      </c>
      <c r="AB98" s="36" t="s">
        <v>30</v>
      </c>
      <c r="AC98" s="36" t="str">
        <f t="shared" si="251"/>
        <v>NO</v>
      </c>
      <c r="AD98" s="32">
        <v>0</v>
      </c>
      <c r="AE98" s="32"/>
      <c r="AF98" s="47">
        <f t="shared" si="252"/>
        <v>0</v>
      </c>
      <c r="AG98" s="35">
        <f t="shared" si="222"/>
        <v>0</v>
      </c>
      <c r="AH98" s="36" t="str">
        <f t="shared" si="253"/>
        <v>NO OFERTADO</v>
      </c>
      <c r="AI98" s="36" t="s">
        <v>30</v>
      </c>
      <c r="AJ98" s="36" t="str">
        <f t="shared" si="254"/>
        <v>NO</v>
      </c>
      <c r="AK98" s="205"/>
      <c r="AL98" s="56"/>
      <c r="AM98" s="34">
        <f t="shared" si="255"/>
        <v>0</v>
      </c>
      <c r="AN98" s="35">
        <f t="shared" si="223"/>
        <v>0</v>
      </c>
      <c r="AO98" s="36" t="str">
        <f t="shared" si="256"/>
        <v>NO OFERTADO</v>
      </c>
      <c r="AP98" s="36" t="s">
        <v>30</v>
      </c>
      <c r="AQ98" s="36" t="str">
        <f t="shared" si="257"/>
        <v>NO</v>
      </c>
      <c r="AR98" s="34">
        <v>0</v>
      </c>
      <c r="AS98" s="56"/>
      <c r="AT98" s="34">
        <f t="shared" si="224"/>
        <v>0</v>
      </c>
      <c r="AU98" s="208">
        <f t="shared" si="225"/>
        <v>0</v>
      </c>
      <c r="AV98" s="36" t="str">
        <f t="shared" si="258"/>
        <v>NO OFERTADO</v>
      </c>
      <c r="AW98" s="36" t="s">
        <v>30</v>
      </c>
      <c r="AX98" s="36" t="str">
        <f t="shared" si="259"/>
        <v>NO</v>
      </c>
      <c r="AY98" s="34">
        <v>24000</v>
      </c>
      <c r="AZ98" s="34">
        <v>4560</v>
      </c>
      <c r="BA98" s="34">
        <f t="shared" si="226"/>
        <v>28560</v>
      </c>
      <c r="BB98" s="35">
        <f t="shared" si="260"/>
        <v>28560</v>
      </c>
      <c r="BC98" s="36" t="str">
        <f t="shared" si="261"/>
        <v>NO CUMPLE</v>
      </c>
      <c r="BD98" s="36" t="s">
        <v>30</v>
      </c>
      <c r="BE98" s="36" t="str">
        <f t="shared" si="262"/>
        <v>NO</v>
      </c>
      <c r="BF98" s="53"/>
      <c r="BG98" s="54" t="str">
        <f t="shared" si="227"/>
        <v/>
      </c>
      <c r="BH98" s="54">
        <f t="shared" si="228"/>
        <v>17850</v>
      </c>
      <c r="BI98" s="54" t="str">
        <f t="shared" si="229"/>
        <v/>
      </c>
      <c r="BJ98" s="69" t="str">
        <f t="shared" si="230"/>
        <v/>
      </c>
      <c r="BK98" s="69" t="str">
        <f t="shared" si="231"/>
        <v/>
      </c>
      <c r="BL98" s="69" t="str">
        <f t="shared" si="232"/>
        <v/>
      </c>
      <c r="BM98" s="69" t="str">
        <f t="shared" si="233"/>
        <v/>
      </c>
      <c r="BN98" s="212">
        <f t="shared" si="263"/>
        <v>17850</v>
      </c>
      <c r="BO98" s="212" t="e">
        <f t="shared" si="234"/>
        <v>#VALUE!</v>
      </c>
      <c r="BP98" s="212">
        <f t="shared" si="235"/>
        <v>500</v>
      </c>
      <c r="BQ98" s="212" t="e">
        <f t="shared" si="236"/>
        <v>#VALUE!</v>
      </c>
      <c r="BR98" s="212" t="e">
        <f t="shared" si="237"/>
        <v>#VALUE!</v>
      </c>
      <c r="BS98" s="212" t="e">
        <f t="shared" si="238"/>
        <v>#VALUE!</v>
      </c>
      <c r="BT98" s="212" t="e">
        <f t="shared" si="239"/>
        <v>#VALUE!</v>
      </c>
      <c r="BU98" s="212" t="e">
        <f t="shared" si="240"/>
        <v>#VALUE!</v>
      </c>
      <c r="BV98" s="53"/>
      <c r="BW98" s="125"/>
    </row>
    <row r="99" spans="1:75" s="55" customFormat="1" ht="31.5">
      <c r="A99" s="177">
        <v>89</v>
      </c>
      <c r="B99" s="192" t="s">
        <v>242</v>
      </c>
      <c r="C99" s="192" t="s">
        <v>243</v>
      </c>
      <c r="D99" s="192" t="s">
        <v>244</v>
      </c>
      <c r="E99" s="194">
        <v>80.599999999999994</v>
      </c>
      <c r="F99" s="193">
        <v>1</v>
      </c>
      <c r="G99" s="194" t="s">
        <v>244</v>
      </c>
      <c r="H99" s="32">
        <v>59500</v>
      </c>
      <c r="I99" s="37">
        <v>62500</v>
      </c>
      <c r="J99" s="37">
        <f t="shared" si="190"/>
        <v>11875</v>
      </c>
      <c r="K99" s="37">
        <f t="shared" si="241"/>
        <v>74375</v>
      </c>
      <c r="L99" s="48">
        <f t="shared" si="267"/>
        <v>74375</v>
      </c>
      <c r="M99" s="36" t="str">
        <f t="shared" si="268"/>
        <v>NO CUMPLE</v>
      </c>
      <c r="N99" s="36" t="s">
        <v>30</v>
      </c>
      <c r="O99" s="36" t="str">
        <f t="shared" si="244"/>
        <v>NO</v>
      </c>
      <c r="P99" s="45">
        <v>0</v>
      </c>
      <c r="Q99" s="45">
        <f t="shared" si="191"/>
        <v>0</v>
      </c>
      <c r="R99" s="45">
        <f t="shared" si="221"/>
        <v>0</v>
      </c>
      <c r="S99" s="35">
        <f t="shared" si="264"/>
        <v>0</v>
      </c>
      <c r="T99" s="36" t="str">
        <f t="shared" si="265"/>
        <v>NO OFERTADO</v>
      </c>
      <c r="U99" s="210" t="s">
        <v>30</v>
      </c>
      <c r="V99" s="36" t="str">
        <f t="shared" si="266"/>
        <v>NO</v>
      </c>
      <c r="W99" s="37">
        <v>24873.949579831933</v>
      </c>
      <c r="X99" s="37">
        <v>4726.0504201680669</v>
      </c>
      <c r="Y99" s="37">
        <f t="shared" si="248"/>
        <v>29600</v>
      </c>
      <c r="Z99" s="35">
        <f t="shared" si="249"/>
        <v>29600</v>
      </c>
      <c r="AA99" s="36" t="str">
        <f t="shared" si="250"/>
        <v>ARTIFICIALIDAD</v>
      </c>
      <c r="AB99" s="36" t="s">
        <v>10</v>
      </c>
      <c r="AC99" s="36" t="str">
        <f t="shared" si="251"/>
        <v>SI</v>
      </c>
      <c r="AD99" s="32">
        <v>0</v>
      </c>
      <c r="AE99" s="32"/>
      <c r="AF99" s="47">
        <f t="shared" si="252"/>
        <v>0</v>
      </c>
      <c r="AG99" s="35">
        <f t="shared" si="222"/>
        <v>0</v>
      </c>
      <c r="AH99" s="36" t="str">
        <f t="shared" si="253"/>
        <v>NO OFERTADO</v>
      </c>
      <c r="AI99" s="36" t="s">
        <v>30</v>
      </c>
      <c r="AJ99" s="36" t="str">
        <f t="shared" si="254"/>
        <v>NO</v>
      </c>
      <c r="AK99" s="205"/>
      <c r="AL99" s="56"/>
      <c r="AM99" s="34">
        <f t="shared" si="255"/>
        <v>0</v>
      </c>
      <c r="AN99" s="35">
        <f t="shared" si="223"/>
        <v>0</v>
      </c>
      <c r="AO99" s="36" t="str">
        <f t="shared" si="256"/>
        <v>NO OFERTADO</v>
      </c>
      <c r="AP99" s="36" t="s">
        <v>30</v>
      </c>
      <c r="AQ99" s="36" t="str">
        <f t="shared" si="257"/>
        <v>NO</v>
      </c>
      <c r="AR99" s="34">
        <v>49578</v>
      </c>
      <c r="AS99" s="34">
        <f>+AR99*19%</f>
        <v>9419.82</v>
      </c>
      <c r="AT99" s="34">
        <f t="shared" si="224"/>
        <v>58997.82</v>
      </c>
      <c r="AU99" s="208">
        <f t="shared" si="225"/>
        <v>58997.82</v>
      </c>
      <c r="AV99" s="36" t="str">
        <f t="shared" si="258"/>
        <v>CUMPLE</v>
      </c>
      <c r="AW99" s="36" t="s">
        <v>10</v>
      </c>
      <c r="AX99" s="36" t="str">
        <f t="shared" si="259"/>
        <v>SI</v>
      </c>
      <c r="AY99" s="34">
        <v>64000</v>
      </c>
      <c r="AZ99" s="34">
        <v>12160</v>
      </c>
      <c r="BA99" s="34">
        <f t="shared" si="226"/>
        <v>76160</v>
      </c>
      <c r="BB99" s="35">
        <f t="shared" si="260"/>
        <v>76160</v>
      </c>
      <c r="BC99" s="36" t="str">
        <f t="shared" si="261"/>
        <v>NO CUMPLE</v>
      </c>
      <c r="BD99" s="36" t="s">
        <v>30</v>
      </c>
      <c r="BE99" s="36" t="str">
        <f t="shared" si="262"/>
        <v>NO</v>
      </c>
      <c r="BF99" s="53"/>
      <c r="BG99" s="54" t="str">
        <f t="shared" si="227"/>
        <v/>
      </c>
      <c r="BH99" s="54" t="str">
        <f t="shared" si="228"/>
        <v/>
      </c>
      <c r="BI99" s="54">
        <f t="shared" si="229"/>
        <v>29600</v>
      </c>
      <c r="BJ99" s="69" t="str">
        <f t="shared" si="230"/>
        <v/>
      </c>
      <c r="BK99" s="69" t="str">
        <f t="shared" si="231"/>
        <v/>
      </c>
      <c r="BL99" s="69">
        <f t="shared" si="232"/>
        <v>58997.82</v>
      </c>
      <c r="BM99" s="69" t="str">
        <f t="shared" si="233"/>
        <v/>
      </c>
      <c r="BN99" s="212">
        <f t="shared" si="263"/>
        <v>29600</v>
      </c>
      <c r="BO99" s="212" t="e">
        <f t="shared" si="234"/>
        <v>#VALUE!</v>
      </c>
      <c r="BP99" s="212" t="e">
        <f t="shared" si="235"/>
        <v>#VALUE!</v>
      </c>
      <c r="BQ99" s="212">
        <f t="shared" si="236"/>
        <v>500</v>
      </c>
      <c r="BR99" s="212" t="e">
        <f t="shared" si="237"/>
        <v>#VALUE!</v>
      </c>
      <c r="BS99" s="212" t="e">
        <f t="shared" si="238"/>
        <v>#VALUE!</v>
      </c>
      <c r="BT99" s="212">
        <f t="shared" si="239"/>
        <v>250.85672657057501</v>
      </c>
      <c r="BU99" s="212" t="e">
        <f t="shared" si="240"/>
        <v>#VALUE!</v>
      </c>
      <c r="BV99" s="53"/>
      <c r="BW99" s="125"/>
    </row>
    <row r="100" spans="1:75" s="55" customFormat="1" ht="15.75">
      <c r="A100" s="177">
        <v>90</v>
      </c>
      <c r="B100" s="192" t="s">
        <v>245</v>
      </c>
      <c r="C100" s="192" t="s">
        <v>246</v>
      </c>
      <c r="D100" s="192" t="s">
        <v>28</v>
      </c>
      <c r="E100" s="194">
        <v>3.2</v>
      </c>
      <c r="F100" s="193">
        <v>1</v>
      </c>
      <c r="G100" s="194" t="s">
        <v>28</v>
      </c>
      <c r="H100" s="32">
        <v>9103.5</v>
      </c>
      <c r="I100" s="37">
        <v>42000</v>
      </c>
      <c r="J100" s="37">
        <f t="shared" si="190"/>
        <v>7980</v>
      </c>
      <c r="K100" s="37">
        <f t="shared" si="241"/>
        <v>49980</v>
      </c>
      <c r="L100" s="48">
        <f t="shared" si="267"/>
        <v>49980</v>
      </c>
      <c r="M100" s="36" t="str">
        <f t="shared" si="268"/>
        <v>NO CUMPLE</v>
      </c>
      <c r="N100" s="36" t="s">
        <v>30</v>
      </c>
      <c r="O100" s="36" t="str">
        <f t="shared" si="244"/>
        <v>NO</v>
      </c>
      <c r="P100" s="45">
        <v>6000</v>
      </c>
      <c r="Q100" s="45">
        <f t="shared" si="191"/>
        <v>1140</v>
      </c>
      <c r="R100" s="45">
        <f t="shared" si="221"/>
        <v>7140</v>
      </c>
      <c r="S100" s="35">
        <f t="shared" si="264"/>
        <v>7140</v>
      </c>
      <c r="T100" s="36" t="str">
        <f t="shared" si="265"/>
        <v>ARTIFICIALIDAD</v>
      </c>
      <c r="U100" s="36" t="s">
        <v>10</v>
      </c>
      <c r="V100" s="36" t="str">
        <f t="shared" si="266"/>
        <v>SI</v>
      </c>
      <c r="W100" s="37">
        <v>0</v>
      </c>
      <c r="X100" s="37">
        <v>0</v>
      </c>
      <c r="Y100" s="37">
        <f t="shared" si="248"/>
        <v>0</v>
      </c>
      <c r="Z100" s="35">
        <f t="shared" si="249"/>
        <v>0</v>
      </c>
      <c r="AA100" s="36" t="str">
        <f t="shared" si="250"/>
        <v>NO OFERTADO</v>
      </c>
      <c r="AB100" s="36" t="s">
        <v>30</v>
      </c>
      <c r="AC100" s="36" t="str">
        <f t="shared" si="251"/>
        <v>NO</v>
      </c>
      <c r="AD100" s="32">
        <v>0</v>
      </c>
      <c r="AE100" s="32"/>
      <c r="AF100" s="47">
        <f t="shared" si="252"/>
        <v>0</v>
      </c>
      <c r="AG100" s="35">
        <f t="shared" si="222"/>
        <v>0</v>
      </c>
      <c r="AH100" s="36" t="str">
        <f t="shared" si="253"/>
        <v>NO OFERTADO</v>
      </c>
      <c r="AI100" s="36" t="s">
        <v>30</v>
      </c>
      <c r="AJ100" s="36" t="str">
        <f t="shared" si="254"/>
        <v>NO</v>
      </c>
      <c r="AK100" s="205"/>
      <c r="AL100" s="56"/>
      <c r="AM100" s="34">
        <f t="shared" si="255"/>
        <v>0</v>
      </c>
      <c r="AN100" s="35">
        <f t="shared" si="223"/>
        <v>0</v>
      </c>
      <c r="AO100" s="36" t="str">
        <f t="shared" si="256"/>
        <v>NO OFERTADO</v>
      </c>
      <c r="AP100" s="36" t="s">
        <v>30</v>
      </c>
      <c r="AQ100" s="36" t="str">
        <f t="shared" si="257"/>
        <v>NO</v>
      </c>
      <c r="AR100" s="34">
        <v>6650</v>
      </c>
      <c r="AS100" s="34">
        <f>+AR100*19%</f>
        <v>1263.5</v>
      </c>
      <c r="AT100" s="34">
        <f t="shared" si="224"/>
        <v>7913.5</v>
      </c>
      <c r="AU100" s="208">
        <f t="shared" si="225"/>
        <v>7913.5</v>
      </c>
      <c r="AV100" s="36" t="str">
        <f t="shared" si="258"/>
        <v>CUMPLE</v>
      </c>
      <c r="AW100" s="36" t="s">
        <v>10</v>
      </c>
      <c r="AX100" s="36" t="str">
        <f t="shared" si="259"/>
        <v>SI</v>
      </c>
      <c r="AY100" s="34">
        <v>6400</v>
      </c>
      <c r="AZ100" s="34">
        <v>1216</v>
      </c>
      <c r="BA100" s="34">
        <f t="shared" si="226"/>
        <v>7616</v>
      </c>
      <c r="BB100" s="35">
        <f t="shared" si="260"/>
        <v>7616</v>
      </c>
      <c r="BC100" s="36" t="str">
        <f t="shared" si="261"/>
        <v>CUMPLE</v>
      </c>
      <c r="BD100" s="36" t="s">
        <v>10</v>
      </c>
      <c r="BE100" s="36" t="str">
        <f t="shared" si="262"/>
        <v>SI</v>
      </c>
      <c r="BF100" s="53"/>
      <c r="BG100" s="54" t="str">
        <f t="shared" si="227"/>
        <v/>
      </c>
      <c r="BH100" s="54">
        <f t="shared" si="228"/>
        <v>7140</v>
      </c>
      <c r="BI100" s="54" t="str">
        <f t="shared" si="229"/>
        <v/>
      </c>
      <c r="BJ100" s="69" t="str">
        <f t="shared" si="230"/>
        <v/>
      </c>
      <c r="BK100" s="69" t="str">
        <f t="shared" si="231"/>
        <v/>
      </c>
      <c r="BL100" s="69">
        <f t="shared" si="232"/>
        <v>7913.5</v>
      </c>
      <c r="BM100" s="69">
        <f t="shared" si="233"/>
        <v>7616</v>
      </c>
      <c r="BN100" s="212">
        <f t="shared" si="263"/>
        <v>7140</v>
      </c>
      <c r="BO100" s="212" t="e">
        <f t="shared" si="234"/>
        <v>#VALUE!</v>
      </c>
      <c r="BP100" s="212">
        <f t="shared" si="235"/>
        <v>500</v>
      </c>
      <c r="BQ100" s="212" t="e">
        <f t="shared" si="236"/>
        <v>#VALUE!</v>
      </c>
      <c r="BR100" s="212" t="e">
        <f t="shared" si="237"/>
        <v>#VALUE!</v>
      </c>
      <c r="BS100" s="212" t="e">
        <f t="shared" si="238"/>
        <v>#VALUE!</v>
      </c>
      <c r="BT100" s="212">
        <f t="shared" si="239"/>
        <v>451.12781954887214</v>
      </c>
      <c r="BU100" s="212">
        <f t="shared" si="240"/>
        <v>468.75</v>
      </c>
      <c r="BV100" s="53"/>
      <c r="BW100" s="125"/>
    </row>
    <row r="101" spans="1:75" s="55" customFormat="1" ht="31.5">
      <c r="A101" s="177">
        <v>91</v>
      </c>
      <c r="B101" s="192" t="s">
        <v>247</v>
      </c>
      <c r="C101" s="192" t="s">
        <v>248</v>
      </c>
      <c r="D101" s="192" t="s">
        <v>28</v>
      </c>
      <c r="E101" s="194">
        <v>2.6</v>
      </c>
      <c r="F101" s="193">
        <v>1</v>
      </c>
      <c r="G101" s="194" t="s">
        <v>28</v>
      </c>
      <c r="H101" s="32">
        <v>53550</v>
      </c>
      <c r="I101" s="37">
        <v>42000</v>
      </c>
      <c r="J101" s="37">
        <f t="shared" si="190"/>
        <v>7980</v>
      </c>
      <c r="K101" s="37">
        <f t="shared" si="241"/>
        <v>49980</v>
      </c>
      <c r="L101" s="48">
        <f t="shared" si="267"/>
        <v>49980</v>
      </c>
      <c r="M101" s="36" t="str">
        <f t="shared" si="268"/>
        <v>CUMPLE</v>
      </c>
      <c r="N101" s="36" t="s">
        <v>30</v>
      </c>
      <c r="O101" s="36" t="str">
        <f t="shared" si="244"/>
        <v>NO</v>
      </c>
      <c r="P101" s="45"/>
      <c r="Q101" s="45">
        <f t="shared" si="191"/>
        <v>0</v>
      </c>
      <c r="R101" s="45">
        <f t="shared" si="221"/>
        <v>0</v>
      </c>
      <c r="S101" s="35">
        <f t="shared" si="264"/>
        <v>0</v>
      </c>
      <c r="T101" s="36" t="str">
        <f t="shared" si="265"/>
        <v>NO OFERTADO</v>
      </c>
      <c r="U101" s="36" t="s">
        <v>30</v>
      </c>
      <c r="V101" s="36" t="str">
        <f t="shared" si="266"/>
        <v>NO</v>
      </c>
      <c r="W101" s="37">
        <v>0</v>
      </c>
      <c r="X101" s="37">
        <v>0</v>
      </c>
      <c r="Y101" s="37">
        <f t="shared" si="248"/>
        <v>0</v>
      </c>
      <c r="Z101" s="35">
        <f t="shared" si="249"/>
        <v>0</v>
      </c>
      <c r="AA101" s="36" t="str">
        <f t="shared" si="250"/>
        <v>NO OFERTADO</v>
      </c>
      <c r="AB101" s="36" t="s">
        <v>30</v>
      </c>
      <c r="AC101" s="36" t="str">
        <f t="shared" si="251"/>
        <v>NO</v>
      </c>
      <c r="AD101" s="32">
        <v>0</v>
      </c>
      <c r="AE101" s="32"/>
      <c r="AF101" s="47">
        <f t="shared" si="252"/>
        <v>0</v>
      </c>
      <c r="AG101" s="35">
        <f t="shared" si="222"/>
        <v>0</v>
      </c>
      <c r="AH101" s="36" t="str">
        <f t="shared" si="253"/>
        <v>NO OFERTADO</v>
      </c>
      <c r="AI101" s="36" t="s">
        <v>30</v>
      </c>
      <c r="AJ101" s="36" t="str">
        <f t="shared" si="254"/>
        <v>NO</v>
      </c>
      <c r="AK101" s="205"/>
      <c r="AL101" s="56"/>
      <c r="AM101" s="34">
        <f t="shared" si="255"/>
        <v>0</v>
      </c>
      <c r="AN101" s="35">
        <f t="shared" si="223"/>
        <v>0</v>
      </c>
      <c r="AO101" s="36" t="str">
        <f t="shared" si="256"/>
        <v>NO OFERTADO</v>
      </c>
      <c r="AP101" s="36" t="s">
        <v>30</v>
      </c>
      <c r="AQ101" s="36" t="str">
        <f t="shared" si="257"/>
        <v>NO</v>
      </c>
      <c r="AR101" s="34">
        <v>0</v>
      </c>
      <c r="AS101" s="56"/>
      <c r="AT101" s="34">
        <f t="shared" si="224"/>
        <v>0</v>
      </c>
      <c r="AU101" s="208">
        <f t="shared" si="225"/>
        <v>0</v>
      </c>
      <c r="AV101" s="36" t="str">
        <f t="shared" si="258"/>
        <v>NO OFERTADO</v>
      </c>
      <c r="AW101" s="36" t="s">
        <v>30</v>
      </c>
      <c r="AX101" s="36" t="str">
        <f t="shared" si="259"/>
        <v>NO</v>
      </c>
      <c r="AY101" s="34">
        <v>47500</v>
      </c>
      <c r="AZ101" s="34">
        <v>9025</v>
      </c>
      <c r="BA101" s="34">
        <f t="shared" si="226"/>
        <v>56525</v>
      </c>
      <c r="BB101" s="35">
        <f t="shared" si="260"/>
        <v>56525</v>
      </c>
      <c r="BC101" s="36" t="str">
        <f t="shared" si="261"/>
        <v>NO CUMPLE</v>
      </c>
      <c r="BD101" s="36" t="s">
        <v>30</v>
      </c>
      <c r="BE101" s="36" t="str">
        <f t="shared" si="262"/>
        <v>NO</v>
      </c>
      <c r="BF101" s="53"/>
      <c r="BG101" s="54" t="str">
        <f t="shared" si="227"/>
        <v/>
      </c>
      <c r="BH101" s="54" t="str">
        <f t="shared" si="228"/>
        <v/>
      </c>
      <c r="BI101" s="54" t="str">
        <f t="shared" si="229"/>
        <v/>
      </c>
      <c r="BJ101" s="69" t="str">
        <f t="shared" si="230"/>
        <v/>
      </c>
      <c r="BK101" s="69" t="str">
        <f t="shared" si="231"/>
        <v/>
      </c>
      <c r="BL101" s="69" t="str">
        <f t="shared" si="232"/>
        <v/>
      </c>
      <c r="BM101" s="69" t="str">
        <f t="shared" si="233"/>
        <v/>
      </c>
      <c r="BN101" s="212">
        <f t="shared" si="263"/>
        <v>0</v>
      </c>
      <c r="BO101" s="212" t="e">
        <f t="shared" si="234"/>
        <v>#VALUE!</v>
      </c>
      <c r="BP101" s="212" t="e">
        <f t="shared" si="235"/>
        <v>#VALUE!</v>
      </c>
      <c r="BQ101" s="212" t="e">
        <f t="shared" si="236"/>
        <v>#VALUE!</v>
      </c>
      <c r="BR101" s="212" t="e">
        <f t="shared" si="237"/>
        <v>#VALUE!</v>
      </c>
      <c r="BS101" s="212" t="e">
        <f t="shared" si="238"/>
        <v>#VALUE!</v>
      </c>
      <c r="BT101" s="212" t="e">
        <f t="shared" si="239"/>
        <v>#VALUE!</v>
      </c>
      <c r="BU101" s="212" t="e">
        <f t="shared" si="240"/>
        <v>#VALUE!</v>
      </c>
      <c r="BV101" s="53"/>
      <c r="BW101" s="125"/>
    </row>
    <row r="102" spans="1:75" s="55" customFormat="1" ht="15.75">
      <c r="A102" s="177">
        <v>92</v>
      </c>
      <c r="B102" s="192" t="s">
        <v>249</v>
      </c>
      <c r="C102" s="192" t="s">
        <v>250</v>
      </c>
      <c r="D102" s="192" t="s">
        <v>28</v>
      </c>
      <c r="E102" s="194">
        <v>3.2</v>
      </c>
      <c r="F102" s="193">
        <v>1</v>
      </c>
      <c r="G102" s="194" t="s">
        <v>28</v>
      </c>
      <c r="H102" s="32">
        <v>9103.5</v>
      </c>
      <c r="I102" s="37">
        <v>42000</v>
      </c>
      <c r="J102" s="37">
        <f t="shared" si="190"/>
        <v>7980</v>
      </c>
      <c r="K102" s="37">
        <f>I102+J102</f>
        <v>49980</v>
      </c>
      <c r="L102" s="48">
        <f>K102*$F102</f>
        <v>49980</v>
      </c>
      <c r="M102" s="36" t="str">
        <f>+IF(K102=0,"NO OFERTADO",IF(K102&gt;$H102,"NO CUMPLE",IF(((K102-$H102)/$H102)&lt;=-20%,"ARTIFICIALIDAD",IF(AND($H102=$H102,((K102-$H102)/$H102)&gt;-20%),"CUMPLE"))))</f>
        <v>NO CUMPLE</v>
      </c>
      <c r="N102" s="36" t="s">
        <v>30</v>
      </c>
      <c r="O102" s="36" t="str">
        <f>+IF(N102="CUMPLE","SI",IF(N102="NO CUMPLE","NO"))</f>
        <v>NO</v>
      </c>
      <c r="P102" s="45">
        <v>6000</v>
      </c>
      <c r="Q102" s="45">
        <f t="shared" si="191"/>
        <v>1140</v>
      </c>
      <c r="R102" s="45">
        <f t="shared" si="221"/>
        <v>7140</v>
      </c>
      <c r="S102" s="35">
        <f>R102*$F102</f>
        <v>7140</v>
      </c>
      <c r="T102" s="36" t="str">
        <f>+IF(R102=0,"NO OFERTADO",IF(R102&gt;$H102,"NO CUMPLE",IF(((R102-$H102)/$H102)&lt;=-20%,"ARTIFICIALIDAD",IF(AND($H102=$H102,((R102-$H102)/$H102)&gt;-20%),"CUMPLE"))))</f>
        <v>ARTIFICIALIDAD</v>
      </c>
      <c r="U102" s="36" t="s">
        <v>10</v>
      </c>
      <c r="V102" s="36" t="str">
        <f>+IF(U102="CUMPLE","SI",IF(U102="NO CUMPLE","NO"))</f>
        <v>SI</v>
      </c>
      <c r="W102" s="37">
        <v>0</v>
      </c>
      <c r="X102" s="37">
        <v>0</v>
      </c>
      <c r="Y102" s="37">
        <f>W102+X102</f>
        <v>0</v>
      </c>
      <c r="Z102" s="35">
        <f>Y102*$F102</f>
        <v>0</v>
      </c>
      <c r="AA102" s="36" t="str">
        <f>+IF(Y102=0,"NO OFERTADO",IF(Y102&gt;$H102,"NO CUMPLE",IF(((Y102-$H102)/$H102)&lt;=-20%,"ARTIFICIALIDAD",IF(AND($H102=$H102,((Y102-$H102)/$H102)&gt;-20%),"CUMPLE"))))</f>
        <v>NO OFERTADO</v>
      </c>
      <c r="AB102" s="36" t="s">
        <v>30</v>
      </c>
      <c r="AC102" s="36" t="str">
        <f>+IF(AB102="CUMPLE","SI",IF(AB102="NO CUMPLE","NO"))</f>
        <v>NO</v>
      </c>
      <c r="AD102" s="32">
        <v>0</v>
      </c>
      <c r="AE102" s="32"/>
      <c r="AF102" s="47">
        <f>+AD102+AE102</f>
        <v>0</v>
      </c>
      <c r="AG102" s="35">
        <f t="shared" si="222"/>
        <v>0</v>
      </c>
      <c r="AH102" s="36" t="str">
        <f>+IF(AF102=0,"NO OFERTADO",IF(AF102&gt;$H102,"NO CUMPLE",IF(((AF102-$H102)/$H102)&lt;=-20%,"ARTIFICIALIDAD",IF(AND($H102=$H102,((AF102-$H102)/$H102)&gt;-20%),"CUMPLE"))))</f>
        <v>NO OFERTADO</v>
      </c>
      <c r="AI102" s="36" t="s">
        <v>30</v>
      </c>
      <c r="AJ102" s="36" t="str">
        <f>+IF(AI102="CUMPLE","SI",IF(AI102="NO CUMPLE","NO"))</f>
        <v>NO</v>
      </c>
      <c r="AK102" s="205"/>
      <c r="AL102" s="37"/>
      <c r="AM102" s="34">
        <f>+AK102+AL102</f>
        <v>0</v>
      </c>
      <c r="AN102" s="35">
        <f t="shared" si="223"/>
        <v>0</v>
      </c>
      <c r="AO102" s="36" t="str">
        <f>+IF(AM102=0,"NO OFERTADO",IF(AM102&gt;$H102,"NO CUMPLE",IF(((AM102-$H102)/$H102)&lt;=-20%,"ARTIFICIALIDAD",IF(AND($H102=$H102,((AM102-$H102)/$H102)&gt;-20%),"CUMPLE"))))</f>
        <v>NO OFERTADO</v>
      </c>
      <c r="AP102" s="36" t="s">
        <v>30</v>
      </c>
      <c r="AQ102" s="36" t="str">
        <f>+IF(AP102="CUMPLE","SI",IF(AP102="NO CUMPLE","NO"))</f>
        <v>NO</v>
      </c>
      <c r="AR102" s="34">
        <v>6650</v>
      </c>
      <c r="AS102" s="34">
        <f t="shared" ref="AS102:AS107" si="269">+AR102*19%</f>
        <v>1263.5</v>
      </c>
      <c r="AT102" s="34">
        <f t="shared" si="224"/>
        <v>7913.5</v>
      </c>
      <c r="AU102" s="208">
        <f t="shared" si="225"/>
        <v>7913.5</v>
      </c>
      <c r="AV102" s="36" t="str">
        <f>+IF(AT102=0,"NO OFERTADO",IF(AT102&gt;$H102,"NO CUMPLE",IF(((AT102-$H102)/$H102)&lt;=-20%,"ARTIFICIALIDAD",IF(AND($H102=$H102,((AT102-$H102)/$H102)&gt;-20%),"CUMPLE"))))</f>
        <v>CUMPLE</v>
      </c>
      <c r="AW102" s="36" t="s">
        <v>10</v>
      </c>
      <c r="AX102" s="36" t="str">
        <f>+IF(AW102="CUMPLE","SI",IF(AW102="NO CUMPLE","NO"))</f>
        <v>SI</v>
      </c>
      <c r="AY102" s="34">
        <v>6400</v>
      </c>
      <c r="AZ102" s="34">
        <v>1216</v>
      </c>
      <c r="BA102" s="34">
        <f t="shared" si="226"/>
        <v>7616</v>
      </c>
      <c r="BB102" s="35">
        <f>BA102*$F102</f>
        <v>7616</v>
      </c>
      <c r="BC102" s="36" t="str">
        <f>+IF(BA102=0,"NO OFERTADO",IF(BA102&gt;$H102,"NO CUMPLE",IF(((BA102-$H102)/$H102)&lt;=-20%,"ARTIFICIALIDAD",IF(AND($H102=$H102,((BA102-$H102)/$H102)&gt;-20%),"CUMPLE"))))</f>
        <v>CUMPLE</v>
      </c>
      <c r="BD102" s="36" t="s">
        <v>10</v>
      </c>
      <c r="BE102" s="36" t="str">
        <f>+IF(BD102="CUMPLE","SI",IF(BD102="NO CUMPLE","NO"))</f>
        <v>SI</v>
      </c>
      <c r="BF102" s="53"/>
      <c r="BG102" s="54" t="str">
        <f t="shared" si="227"/>
        <v/>
      </c>
      <c r="BH102" s="54">
        <f t="shared" si="228"/>
        <v>7140</v>
      </c>
      <c r="BI102" s="54" t="str">
        <f t="shared" si="229"/>
        <v/>
      </c>
      <c r="BJ102" s="69" t="str">
        <f t="shared" si="230"/>
        <v/>
      </c>
      <c r="BK102" s="69" t="str">
        <f t="shared" si="231"/>
        <v/>
      </c>
      <c r="BL102" s="69">
        <f t="shared" si="232"/>
        <v>7913.5</v>
      </c>
      <c r="BM102" s="69">
        <f t="shared" si="233"/>
        <v>7616</v>
      </c>
      <c r="BN102" s="212">
        <f>MIN(BG102,BH102,BI102,BJ102,BK102,BL102,BM102)</f>
        <v>7140</v>
      </c>
      <c r="BO102" s="212" t="e">
        <f t="shared" si="234"/>
        <v>#VALUE!</v>
      </c>
      <c r="BP102" s="212">
        <f t="shared" si="235"/>
        <v>500</v>
      </c>
      <c r="BQ102" s="212" t="e">
        <f t="shared" si="236"/>
        <v>#VALUE!</v>
      </c>
      <c r="BR102" s="212" t="e">
        <f t="shared" si="237"/>
        <v>#VALUE!</v>
      </c>
      <c r="BS102" s="212" t="e">
        <f t="shared" si="238"/>
        <v>#VALUE!</v>
      </c>
      <c r="BT102" s="212">
        <f t="shared" si="239"/>
        <v>451.12781954887214</v>
      </c>
      <c r="BU102" s="212">
        <f t="shared" si="240"/>
        <v>468.75</v>
      </c>
      <c r="BV102" s="53"/>
      <c r="BW102" s="125"/>
    </row>
    <row r="103" spans="1:75" s="55" customFormat="1" ht="31.5">
      <c r="A103" s="177">
        <v>93</v>
      </c>
      <c r="B103" s="192" t="s">
        <v>251</v>
      </c>
      <c r="C103" s="192" t="s">
        <v>252</v>
      </c>
      <c r="D103" s="192" t="s">
        <v>28</v>
      </c>
      <c r="E103" s="194">
        <v>2.8</v>
      </c>
      <c r="F103" s="193">
        <v>1</v>
      </c>
      <c r="G103" s="194" t="s">
        <v>28</v>
      </c>
      <c r="H103" s="32">
        <v>9103.5</v>
      </c>
      <c r="I103" s="37">
        <v>42000</v>
      </c>
      <c r="J103" s="37">
        <f t="shared" si="190"/>
        <v>7980</v>
      </c>
      <c r="K103" s="37">
        <f t="shared" ref="K103:K114" si="270">I103+J103</f>
        <v>49980</v>
      </c>
      <c r="L103" s="48">
        <f t="shared" ref="L103:L107" si="271">K103*$F103</f>
        <v>49980</v>
      </c>
      <c r="M103" s="36" t="str">
        <f t="shared" ref="M103:M107" si="272">+IF(K103=0,"NO OFERTADO",IF(K103&gt;$H103,"NO CUMPLE",IF(((K103-$H103)/$H103)&lt;=-20%,"ARTIFICIALIDAD",IF(AND($H103=$H103,((K103-$H103)/$H103)&gt;-20%),"CUMPLE"))))</f>
        <v>NO CUMPLE</v>
      </c>
      <c r="N103" s="36" t="s">
        <v>30</v>
      </c>
      <c r="O103" s="36" t="str">
        <f t="shared" ref="O103:O114" si="273">+IF(N103="CUMPLE","SI",IF(N103="NO CUMPLE","NO"))</f>
        <v>NO</v>
      </c>
      <c r="P103" s="45"/>
      <c r="Q103" s="45">
        <f t="shared" si="191"/>
        <v>0</v>
      </c>
      <c r="R103" s="45">
        <f t="shared" si="221"/>
        <v>0</v>
      </c>
      <c r="S103" s="35">
        <f t="shared" ref="S103:S104" si="274">R103*$F103</f>
        <v>0</v>
      </c>
      <c r="T103" s="36" t="str">
        <f t="shared" ref="T103:T104" si="275">+IF(R103=0,"NO OFERTADO",IF(R103&gt;$H103,"NO CUMPLE",IF(((R103-$H103)/$H103)&lt;=-20%,"ARTIFICIALIDAD",IF(AND($H103=$H103,((R103-$H103)/$H103)&gt;-20%),"CUMPLE"))))</f>
        <v>NO OFERTADO</v>
      </c>
      <c r="U103" s="36" t="s">
        <v>30</v>
      </c>
      <c r="V103" s="36" t="str">
        <f t="shared" ref="V103:V104" si="276">+IF(U103="CUMPLE","SI",IF(U103="NO CUMPLE","NO"))</f>
        <v>NO</v>
      </c>
      <c r="W103" s="37">
        <v>0</v>
      </c>
      <c r="X103" s="37">
        <v>0</v>
      </c>
      <c r="Y103" s="37">
        <f t="shared" ref="Y103:Y114" si="277">W103+X103</f>
        <v>0</v>
      </c>
      <c r="Z103" s="35">
        <f t="shared" ref="Z103:Z114" si="278">Y103*$F103</f>
        <v>0</v>
      </c>
      <c r="AA103" s="36" t="str">
        <f t="shared" ref="AA103:AA114" si="279">+IF(Y103=0,"NO OFERTADO",IF(Y103&gt;$H103,"NO CUMPLE",IF(((Y103-$H103)/$H103)&lt;=-20%,"ARTIFICIALIDAD",IF(AND($H103=$H103,((Y103-$H103)/$H103)&gt;-20%),"CUMPLE"))))</f>
        <v>NO OFERTADO</v>
      </c>
      <c r="AB103" s="36" t="s">
        <v>30</v>
      </c>
      <c r="AC103" s="36" t="str">
        <f t="shared" ref="AC103:AC114" si="280">+IF(AB103="CUMPLE","SI",IF(AB103="NO CUMPLE","NO"))</f>
        <v>NO</v>
      </c>
      <c r="AD103" s="32">
        <v>0</v>
      </c>
      <c r="AE103" s="32"/>
      <c r="AF103" s="47">
        <f t="shared" ref="AF103:AF114" si="281">+AD103+AE103</f>
        <v>0</v>
      </c>
      <c r="AG103" s="35">
        <f t="shared" si="222"/>
        <v>0</v>
      </c>
      <c r="AH103" s="36" t="str">
        <f t="shared" ref="AH103:AH114" si="282">+IF(AF103=0,"NO OFERTADO",IF(AF103&gt;$H103,"NO CUMPLE",IF(((AF103-$H103)/$H103)&lt;=-20%,"ARTIFICIALIDAD",IF(AND($H103=$H103,((AF103-$H103)/$H103)&gt;-20%),"CUMPLE"))))</f>
        <v>NO OFERTADO</v>
      </c>
      <c r="AI103" s="36" t="s">
        <v>30</v>
      </c>
      <c r="AJ103" s="36" t="str">
        <f t="shared" ref="AJ103:AJ114" si="283">+IF(AI103="CUMPLE","SI",IF(AI103="NO CUMPLE","NO"))</f>
        <v>NO</v>
      </c>
      <c r="AK103" s="205"/>
      <c r="AL103" s="56"/>
      <c r="AM103" s="34">
        <f t="shared" ref="AM103:AM114" si="284">+AK103+AL103</f>
        <v>0</v>
      </c>
      <c r="AN103" s="35">
        <f t="shared" si="223"/>
        <v>0</v>
      </c>
      <c r="AO103" s="36" t="str">
        <f t="shared" ref="AO103:AO114" si="285">+IF(AM103=0,"NO OFERTADO",IF(AM103&gt;$H103,"NO CUMPLE",IF(((AM103-$H103)/$H103)&lt;=-20%,"ARTIFICIALIDAD",IF(AND($H103=$H103,((AM103-$H103)/$H103)&gt;-20%),"CUMPLE"))))</f>
        <v>NO OFERTADO</v>
      </c>
      <c r="AP103" s="36" t="s">
        <v>30</v>
      </c>
      <c r="AQ103" s="36" t="str">
        <f t="shared" ref="AQ103:AQ114" si="286">+IF(AP103="CUMPLE","SI",IF(AP103="NO CUMPLE","NO"))</f>
        <v>NO</v>
      </c>
      <c r="AR103" s="34">
        <v>6650</v>
      </c>
      <c r="AS103" s="34">
        <f t="shared" si="269"/>
        <v>1263.5</v>
      </c>
      <c r="AT103" s="34">
        <f t="shared" si="224"/>
        <v>7913.5</v>
      </c>
      <c r="AU103" s="208">
        <f t="shared" si="225"/>
        <v>7913.5</v>
      </c>
      <c r="AV103" s="36" t="str">
        <f t="shared" ref="AV103:AV114" si="287">+IF(AT103=0,"NO OFERTADO",IF(AT103&gt;$H103,"NO CUMPLE",IF(((AT103-$H103)/$H103)&lt;=-20%,"ARTIFICIALIDAD",IF(AND($H103=$H103,((AT103-$H103)/$H103)&gt;-20%),"CUMPLE"))))</f>
        <v>CUMPLE</v>
      </c>
      <c r="AW103" s="36" t="s">
        <v>10</v>
      </c>
      <c r="AX103" s="36" t="str">
        <f t="shared" ref="AX103:AX114" si="288">+IF(AW103="CUMPLE","SI",IF(AW103="NO CUMPLE","NO"))</f>
        <v>SI</v>
      </c>
      <c r="AY103" s="34">
        <v>47500</v>
      </c>
      <c r="AZ103" s="34">
        <v>9025</v>
      </c>
      <c r="BA103" s="34">
        <f t="shared" si="226"/>
        <v>56525</v>
      </c>
      <c r="BB103" s="35">
        <f t="shared" ref="BB103:BB114" si="289">BA103*$F103</f>
        <v>56525</v>
      </c>
      <c r="BC103" s="36" t="str">
        <f t="shared" ref="BC103:BC114" si="290">+IF(BA103=0,"NO OFERTADO",IF(BA103&gt;$H103,"NO CUMPLE",IF(((BA103-$H103)/$H103)&lt;=-20%,"ARTIFICIALIDAD",IF(AND($H103=$H103,((BA103-$H103)/$H103)&gt;-20%),"CUMPLE"))))</f>
        <v>NO CUMPLE</v>
      </c>
      <c r="BD103" s="36" t="s">
        <v>30</v>
      </c>
      <c r="BE103" s="36" t="str">
        <f t="shared" ref="BE103:BE114" si="291">+IF(BD103="CUMPLE","SI",IF(BD103="NO CUMPLE","NO"))</f>
        <v>NO</v>
      </c>
      <c r="BF103" s="53"/>
      <c r="BG103" s="54" t="str">
        <f t="shared" si="227"/>
        <v/>
      </c>
      <c r="BH103" s="54" t="str">
        <f t="shared" si="228"/>
        <v/>
      </c>
      <c r="BI103" s="54" t="str">
        <f t="shared" si="229"/>
        <v/>
      </c>
      <c r="BJ103" s="69" t="str">
        <f t="shared" si="230"/>
        <v/>
      </c>
      <c r="BK103" s="69" t="str">
        <f t="shared" si="231"/>
        <v/>
      </c>
      <c r="BL103" s="69">
        <f t="shared" si="232"/>
        <v>7913.5</v>
      </c>
      <c r="BM103" s="69" t="str">
        <f t="shared" si="233"/>
        <v/>
      </c>
      <c r="BN103" s="212">
        <f t="shared" ref="BN103:BN114" si="292">MIN(BG103,BH103,BI103,BJ103,BK103,BL103,BM103)</f>
        <v>7913.5</v>
      </c>
      <c r="BO103" s="212" t="e">
        <f t="shared" si="234"/>
        <v>#VALUE!</v>
      </c>
      <c r="BP103" s="212" t="e">
        <f t="shared" si="235"/>
        <v>#VALUE!</v>
      </c>
      <c r="BQ103" s="212" t="e">
        <f t="shared" si="236"/>
        <v>#VALUE!</v>
      </c>
      <c r="BR103" s="212" t="e">
        <f t="shared" si="237"/>
        <v>#VALUE!</v>
      </c>
      <c r="BS103" s="212" t="e">
        <f t="shared" si="238"/>
        <v>#VALUE!</v>
      </c>
      <c r="BT103" s="212">
        <f t="shared" si="239"/>
        <v>500</v>
      </c>
      <c r="BU103" s="212" t="e">
        <f t="shared" si="240"/>
        <v>#VALUE!</v>
      </c>
      <c r="BV103" s="53"/>
      <c r="BW103" s="125"/>
    </row>
    <row r="104" spans="1:75" s="55" customFormat="1" ht="31.5">
      <c r="A104" s="177">
        <v>94</v>
      </c>
      <c r="B104" s="192" t="s">
        <v>253</v>
      </c>
      <c r="C104" s="192" t="s">
        <v>254</v>
      </c>
      <c r="D104" s="192" t="s">
        <v>28</v>
      </c>
      <c r="E104" s="194">
        <v>2</v>
      </c>
      <c r="F104" s="193">
        <v>1</v>
      </c>
      <c r="G104" s="194" t="s">
        <v>28</v>
      </c>
      <c r="H104" s="32">
        <v>9103.5</v>
      </c>
      <c r="I104" s="37">
        <v>42000</v>
      </c>
      <c r="J104" s="37">
        <f t="shared" si="190"/>
        <v>7980</v>
      </c>
      <c r="K104" s="37">
        <f t="shared" si="270"/>
        <v>49980</v>
      </c>
      <c r="L104" s="48">
        <f t="shared" si="271"/>
        <v>49980</v>
      </c>
      <c r="M104" s="36" t="str">
        <f t="shared" si="272"/>
        <v>NO CUMPLE</v>
      </c>
      <c r="N104" s="36" t="s">
        <v>30</v>
      </c>
      <c r="O104" s="36" t="str">
        <f t="shared" si="273"/>
        <v>NO</v>
      </c>
      <c r="P104" s="45"/>
      <c r="Q104" s="45">
        <f t="shared" si="191"/>
        <v>0</v>
      </c>
      <c r="R104" s="45">
        <f t="shared" si="221"/>
        <v>0</v>
      </c>
      <c r="S104" s="35">
        <f t="shared" si="274"/>
        <v>0</v>
      </c>
      <c r="T104" s="36" t="str">
        <f t="shared" si="275"/>
        <v>NO OFERTADO</v>
      </c>
      <c r="U104" s="36" t="s">
        <v>30</v>
      </c>
      <c r="V104" s="36" t="str">
        <f t="shared" si="276"/>
        <v>NO</v>
      </c>
      <c r="W104" s="37">
        <v>0</v>
      </c>
      <c r="X104" s="37">
        <v>0</v>
      </c>
      <c r="Y104" s="37">
        <f t="shared" si="277"/>
        <v>0</v>
      </c>
      <c r="Z104" s="35">
        <f t="shared" si="278"/>
        <v>0</v>
      </c>
      <c r="AA104" s="36" t="str">
        <f t="shared" si="279"/>
        <v>NO OFERTADO</v>
      </c>
      <c r="AB104" s="36" t="s">
        <v>30</v>
      </c>
      <c r="AC104" s="36" t="str">
        <f t="shared" si="280"/>
        <v>NO</v>
      </c>
      <c r="AD104" s="32">
        <v>0</v>
      </c>
      <c r="AE104" s="32"/>
      <c r="AF104" s="47">
        <f t="shared" si="281"/>
        <v>0</v>
      </c>
      <c r="AG104" s="35">
        <f t="shared" si="222"/>
        <v>0</v>
      </c>
      <c r="AH104" s="36" t="str">
        <f t="shared" si="282"/>
        <v>NO OFERTADO</v>
      </c>
      <c r="AI104" s="36" t="s">
        <v>30</v>
      </c>
      <c r="AJ104" s="36" t="str">
        <f t="shared" si="283"/>
        <v>NO</v>
      </c>
      <c r="AK104" s="205"/>
      <c r="AL104" s="56"/>
      <c r="AM104" s="34">
        <f t="shared" si="284"/>
        <v>0</v>
      </c>
      <c r="AN104" s="35">
        <f t="shared" si="223"/>
        <v>0</v>
      </c>
      <c r="AO104" s="36" t="str">
        <f t="shared" si="285"/>
        <v>NO OFERTADO</v>
      </c>
      <c r="AP104" s="36" t="s">
        <v>30</v>
      </c>
      <c r="AQ104" s="36" t="str">
        <f t="shared" si="286"/>
        <v>NO</v>
      </c>
      <c r="AR104" s="34">
        <v>6650</v>
      </c>
      <c r="AS104" s="34">
        <f t="shared" si="269"/>
        <v>1263.5</v>
      </c>
      <c r="AT104" s="34">
        <f t="shared" si="224"/>
        <v>7913.5</v>
      </c>
      <c r="AU104" s="208">
        <f t="shared" si="225"/>
        <v>7913.5</v>
      </c>
      <c r="AV104" s="36" t="str">
        <f t="shared" si="287"/>
        <v>CUMPLE</v>
      </c>
      <c r="AW104" s="36" t="s">
        <v>10</v>
      </c>
      <c r="AX104" s="36" t="str">
        <f t="shared" si="288"/>
        <v>SI</v>
      </c>
      <c r="AY104" s="34">
        <v>47500</v>
      </c>
      <c r="AZ104" s="34">
        <v>9025</v>
      </c>
      <c r="BA104" s="34">
        <f t="shared" si="226"/>
        <v>56525</v>
      </c>
      <c r="BB104" s="35">
        <f t="shared" si="289"/>
        <v>56525</v>
      </c>
      <c r="BC104" s="36" t="str">
        <f t="shared" si="290"/>
        <v>NO CUMPLE</v>
      </c>
      <c r="BD104" s="36" t="s">
        <v>30</v>
      </c>
      <c r="BE104" s="36" t="str">
        <f t="shared" si="291"/>
        <v>NO</v>
      </c>
      <c r="BF104" s="53"/>
      <c r="BG104" s="54" t="str">
        <f t="shared" si="227"/>
        <v/>
      </c>
      <c r="BH104" s="54" t="str">
        <f t="shared" si="228"/>
        <v/>
      </c>
      <c r="BI104" s="54" t="str">
        <f t="shared" si="229"/>
        <v/>
      </c>
      <c r="BJ104" s="69" t="str">
        <f t="shared" si="230"/>
        <v/>
      </c>
      <c r="BK104" s="69" t="str">
        <f t="shared" si="231"/>
        <v/>
      </c>
      <c r="BL104" s="69">
        <f t="shared" si="232"/>
        <v>7913.5</v>
      </c>
      <c r="BM104" s="69" t="str">
        <f t="shared" si="233"/>
        <v/>
      </c>
      <c r="BN104" s="212">
        <f t="shared" si="292"/>
        <v>7913.5</v>
      </c>
      <c r="BO104" s="212" t="e">
        <f t="shared" si="234"/>
        <v>#VALUE!</v>
      </c>
      <c r="BP104" s="212" t="e">
        <f t="shared" si="235"/>
        <v>#VALUE!</v>
      </c>
      <c r="BQ104" s="212" t="e">
        <f t="shared" si="236"/>
        <v>#VALUE!</v>
      </c>
      <c r="BR104" s="212" t="e">
        <f t="shared" si="237"/>
        <v>#VALUE!</v>
      </c>
      <c r="BS104" s="212" t="e">
        <f t="shared" si="238"/>
        <v>#VALUE!</v>
      </c>
      <c r="BT104" s="212">
        <f t="shared" si="239"/>
        <v>500</v>
      </c>
      <c r="BU104" s="212" t="e">
        <f t="shared" si="240"/>
        <v>#VALUE!</v>
      </c>
      <c r="BV104" s="53"/>
      <c r="BW104" s="125"/>
    </row>
    <row r="105" spans="1:75" s="55" customFormat="1" ht="31.5">
      <c r="A105" s="177">
        <v>95</v>
      </c>
      <c r="B105" s="192" t="s">
        <v>255</v>
      </c>
      <c r="C105" s="192" t="s">
        <v>256</v>
      </c>
      <c r="D105" s="192" t="s">
        <v>28</v>
      </c>
      <c r="E105" s="194">
        <v>3.8</v>
      </c>
      <c r="F105" s="193">
        <v>1</v>
      </c>
      <c r="G105" s="194" t="s">
        <v>28</v>
      </c>
      <c r="H105" s="32">
        <v>6426</v>
      </c>
      <c r="I105" s="37">
        <v>5000</v>
      </c>
      <c r="J105" s="37">
        <f t="shared" si="190"/>
        <v>950</v>
      </c>
      <c r="K105" s="37">
        <f t="shared" si="270"/>
        <v>5950</v>
      </c>
      <c r="L105" s="48">
        <f t="shared" si="271"/>
        <v>5950</v>
      </c>
      <c r="M105" s="36" t="str">
        <f t="shared" si="272"/>
        <v>CUMPLE</v>
      </c>
      <c r="N105" s="36" t="s">
        <v>30</v>
      </c>
      <c r="O105" s="36" t="str">
        <f t="shared" si="273"/>
        <v>NO</v>
      </c>
      <c r="P105" s="45"/>
      <c r="Q105" s="45">
        <f t="shared" si="191"/>
        <v>0</v>
      </c>
      <c r="R105" s="45">
        <f t="shared" si="221"/>
        <v>0</v>
      </c>
      <c r="S105" s="35">
        <f>R105*$F105</f>
        <v>0</v>
      </c>
      <c r="T105" s="36" t="str">
        <f>+IF(R105=0,"NO OFERTADO",IF(R105&gt;$H105,"NO CUMPLE",IF(((R105-$H105)/$H105)&lt;=-20%,"ARTIFICIALIDAD",IF(AND($H105=$H105,((R105-$H105)/$H105)&gt;-20%),"CUMPLE"))))</f>
        <v>NO OFERTADO</v>
      </c>
      <c r="U105" s="210" t="s">
        <v>30</v>
      </c>
      <c r="V105" s="36" t="str">
        <f>+IF(U105="CUMPLE","SI",IF(U105="NO CUMPLE","NO"))</f>
        <v>NO</v>
      </c>
      <c r="W105" s="37">
        <v>3361.3445378151264</v>
      </c>
      <c r="X105" s="37">
        <v>638.65546218487361</v>
      </c>
      <c r="Y105" s="37">
        <f t="shared" si="277"/>
        <v>4000</v>
      </c>
      <c r="Z105" s="35">
        <f t="shared" si="278"/>
        <v>4000</v>
      </c>
      <c r="AA105" s="36" t="str">
        <f t="shared" si="279"/>
        <v>ARTIFICIALIDAD</v>
      </c>
      <c r="AB105" s="36" t="s">
        <v>10</v>
      </c>
      <c r="AC105" s="36" t="str">
        <f t="shared" si="280"/>
        <v>SI</v>
      </c>
      <c r="AD105" s="32">
        <v>0</v>
      </c>
      <c r="AE105" s="32"/>
      <c r="AF105" s="47">
        <f t="shared" si="281"/>
        <v>0</v>
      </c>
      <c r="AG105" s="35">
        <f t="shared" si="222"/>
        <v>0</v>
      </c>
      <c r="AH105" s="36" t="str">
        <f t="shared" si="282"/>
        <v>NO OFERTADO</v>
      </c>
      <c r="AI105" s="36" t="s">
        <v>30</v>
      </c>
      <c r="AJ105" s="36" t="str">
        <f t="shared" si="283"/>
        <v>NO</v>
      </c>
      <c r="AK105" s="205"/>
      <c r="AL105" s="56"/>
      <c r="AM105" s="34">
        <f t="shared" si="284"/>
        <v>0</v>
      </c>
      <c r="AN105" s="35">
        <f t="shared" si="223"/>
        <v>0</v>
      </c>
      <c r="AO105" s="36" t="str">
        <f t="shared" si="285"/>
        <v>NO OFERTADO</v>
      </c>
      <c r="AP105" s="36" t="s">
        <v>30</v>
      </c>
      <c r="AQ105" s="36" t="str">
        <f t="shared" si="286"/>
        <v>NO</v>
      </c>
      <c r="AR105" s="34">
        <v>5400</v>
      </c>
      <c r="AS105" s="34">
        <f t="shared" si="269"/>
        <v>1026</v>
      </c>
      <c r="AT105" s="34">
        <f t="shared" si="224"/>
        <v>6426</v>
      </c>
      <c r="AU105" s="208">
        <f t="shared" si="225"/>
        <v>6426</v>
      </c>
      <c r="AV105" s="36" t="str">
        <f t="shared" si="287"/>
        <v>CUMPLE</v>
      </c>
      <c r="AW105" s="36" t="s">
        <v>10</v>
      </c>
      <c r="AX105" s="36" t="str">
        <f t="shared" si="288"/>
        <v>SI</v>
      </c>
      <c r="AY105" s="34">
        <v>4600</v>
      </c>
      <c r="AZ105" s="34">
        <v>874</v>
      </c>
      <c r="BA105" s="34">
        <f t="shared" si="226"/>
        <v>5474</v>
      </c>
      <c r="BB105" s="35">
        <f t="shared" si="289"/>
        <v>5474</v>
      </c>
      <c r="BC105" s="36" t="str">
        <f t="shared" si="290"/>
        <v>CUMPLE</v>
      </c>
      <c r="BD105" s="36" t="s">
        <v>10</v>
      </c>
      <c r="BE105" s="36" t="str">
        <f t="shared" si="291"/>
        <v>SI</v>
      </c>
      <c r="BF105" s="53"/>
      <c r="BG105" s="54" t="str">
        <f t="shared" si="227"/>
        <v/>
      </c>
      <c r="BH105" s="54" t="str">
        <f t="shared" si="228"/>
        <v/>
      </c>
      <c r="BI105" s="54">
        <f t="shared" si="229"/>
        <v>4000</v>
      </c>
      <c r="BJ105" s="69" t="str">
        <f t="shared" si="230"/>
        <v/>
      </c>
      <c r="BK105" s="69" t="str">
        <f t="shared" si="231"/>
        <v/>
      </c>
      <c r="BL105" s="69">
        <f t="shared" si="232"/>
        <v>6426</v>
      </c>
      <c r="BM105" s="69">
        <f t="shared" si="233"/>
        <v>5474</v>
      </c>
      <c r="BN105" s="212">
        <f t="shared" si="292"/>
        <v>4000</v>
      </c>
      <c r="BO105" s="212" t="e">
        <f t="shared" si="234"/>
        <v>#VALUE!</v>
      </c>
      <c r="BP105" s="212" t="e">
        <f t="shared" si="235"/>
        <v>#VALUE!</v>
      </c>
      <c r="BQ105" s="212">
        <f t="shared" si="236"/>
        <v>500</v>
      </c>
      <c r="BR105" s="212" t="e">
        <f t="shared" si="237"/>
        <v>#VALUE!</v>
      </c>
      <c r="BS105" s="212" t="e">
        <f t="shared" si="238"/>
        <v>#VALUE!</v>
      </c>
      <c r="BT105" s="212">
        <f t="shared" si="239"/>
        <v>311.23560535325242</v>
      </c>
      <c r="BU105" s="212">
        <f t="shared" si="240"/>
        <v>365.36353671903544</v>
      </c>
      <c r="BV105" s="53"/>
      <c r="BW105" s="125"/>
    </row>
    <row r="106" spans="1:75" s="55" customFormat="1" ht="31.5">
      <c r="A106" s="177">
        <v>96</v>
      </c>
      <c r="B106" s="192" t="s">
        <v>257</v>
      </c>
      <c r="C106" s="192" t="s">
        <v>258</v>
      </c>
      <c r="D106" s="192" t="s">
        <v>28</v>
      </c>
      <c r="E106" s="194">
        <v>1.8</v>
      </c>
      <c r="F106" s="193">
        <v>1</v>
      </c>
      <c r="G106" s="194" t="s">
        <v>28</v>
      </c>
      <c r="H106" s="32">
        <v>80741.5</v>
      </c>
      <c r="I106" s="37"/>
      <c r="J106" s="37"/>
      <c r="K106" s="37">
        <f t="shared" si="270"/>
        <v>0</v>
      </c>
      <c r="L106" s="48">
        <f t="shared" si="271"/>
        <v>0</v>
      </c>
      <c r="M106" s="36" t="str">
        <f t="shared" si="272"/>
        <v>NO OFERTADO</v>
      </c>
      <c r="N106" s="36" t="s">
        <v>30</v>
      </c>
      <c r="O106" s="36" t="str">
        <f t="shared" si="273"/>
        <v>NO</v>
      </c>
      <c r="P106" s="45"/>
      <c r="Q106" s="45">
        <f t="shared" si="191"/>
        <v>0</v>
      </c>
      <c r="R106" s="45">
        <f t="shared" si="221"/>
        <v>0</v>
      </c>
      <c r="S106" s="35">
        <f t="shared" ref="S106:S114" si="293">R106*$F106</f>
        <v>0</v>
      </c>
      <c r="T106" s="36" t="str">
        <f t="shared" ref="T106:T114" si="294">+IF(R106=0,"NO OFERTADO",IF(R106&gt;$H106,"NO CUMPLE",IF(((R106-$H106)/$H106)&lt;=-20%,"ARTIFICIALIDAD",IF(AND($H106=$H106,((R106-$H106)/$H106)&gt;-20%),"CUMPLE"))))</f>
        <v>NO OFERTADO</v>
      </c>
      <c r="U106" s="36" t="s">
        <v>30</v>
      </c>
      <c r="V106" s="36" t="str">
        <f t="shared" ref="V106:V114" si="295">+IF(U106="CUMPLE","SI",IF(U106="NO CUMPLE","NO"))</f>
        <v>NO</v>
      </c>
      <c r="W106" s="37">
        <v>58907.563025210089</v>
      </c>
      <c r="X106" s="37">
        <v>11192.436974789911</v>
      </c>
      <c r="Y106" s="37">
        <f t="shared" si="277"/>
        <v>70100</v>
      </c>
      <c r="Z106" s="35">
        <f t="shared" si="278"/>
        <v>70100</v>
      </c>
      <c r="AA106" s="36" t="str">
        <f t="shared" si="279"/>
        <v>CUMPLE</v>
      </c>
      <c r="AB106" s="36" t="s">
        <v>10</v>
      </c>
      <c r="AC106" s="36" t="str">
        <f t="shared" si="280"/>
        <v>SI</v>
      </c>
      <c r="AD106" s="32">
        <v>65600</v>
      </c>
      <c r="AE106" s="32">
        <f>+AD106*19%</f>
        <v>12464</v>
      </c>
      <c r="AF106" s="47">
        <f t="shared" si="281"/>
        <v>78064</v>
      </c>
      <c r="AG106" s="35">
        <f t="shared" si="222"/>
        <v>78064</v>
      </c>
      <c r="AH106" s="36" t="str">
        <f t="shared" si="282"/>
        <v>CUMPLE</v>
      </c>
      <c r="AI106" s="36" t="s">
        <v>10</v>
      </c>
      <c r="AJ106" s="36" t="str">
        <f t="shared" si="283"/>
        <v>SI</v>
      </c>
      <c r="AK106" s="205"/>
      <c r="AL106" s="56"/>
      <c r="AM106" s="34">
        <f t="shared" si="284"/>
        <v>0</v>
      </c>
      <c r="AN106" s="35">
        <f t="shared" si="223"/>
        <v>0</v>
      </c>
      <c r="AO106" s="36" t="str">
        <f t="shared" si="285"/>
        <v>NO OFERTADO</v>
      </c>
      <c r="AP106" s="36" t="s">
        <v>30</v>
      </c>
      <c r="AQ106" s="36" t="str">
        <f t="shared" si="286"/>
        <v>NO</v>
      </c>
      <c r="AR106" s="34">
        <v>67000</v>
      </c>
      <c r="AS106" s="34">
        <f t="shared" si="269"/>
        <v>12730</v>
      </c>
      <c r="AT106" s="34">
        <f t="shared" si="224"/>
        <v>79730</v>
      </c>
      <c r="AU106" s="208">
        <f t="shared" si="225"/>
        <v>79730</v>
      </c>
      <c r="AV106" s="36" t="str">
        <f t="shared" si="287"/>
        <v>CUMPLE</v>
      </c>
      <c r="AW106" s="36" t="s">
        <v>10</v>
      </c>
      <c r="AX106" s="36" t="str">
        <f t="shared" si="288"/>
        <v>SI</v>
      </c>
      <c r="AY106" s="34">
        <v>60000</v>
      </c>
      <c r="AZ106" s="34">
        <v>11400</v>
      </c>
      <c r="BA106" s="34">
        <f t="shared" si="226"/>
        <v>71400</v>
      </c>
      <c r="BB106" s="35">
        <f t="shared" si="289"/>
        <v>71400</v>
      </c>
      <c r="BC106" s="36" t="str">
        <f t="shared" si="290"/>
        <v>CUMPLE</v>
      </c>
      <c r="BD106" s="36" t="s">
        <v>10</v>
      </c>
      <c r="BE106" s="36" t="str">
        <f t="shared" si="291"/>
        <v>SI</v>
      </c>
      <c r="BF106" s="53"/>
      <c r="BG106" s="54" t="str">
        <f t="shared" si="227"/>
        <v/>
      </c>
      <c r="BH106" s="54" t="str">
        <f t="shared" si="228"/>
        <v/>
      </c>
      <c r="BI106" s="54">
        <f t="shared" si="229"/>
        <v>70100</v>
      </c>
      <c r="BJ106" s="69">
        <f t="shared" si="230"/>
        <v>78064</v>
      </c>
      <c r="BK106" s="69" t="str">
        <f t="shared" si="231"/>
        <v/>
      </c>
      <c r="BL106" s="69">
        <f t="shared" si="232"/>
        <v>79730</v>
      </c>
      <c r="BM106" s="69">
        <f t="shared" si="233"/>
        <v>71400</v>
      </c>
      <c r="BN106" s="212">
        <f t="shared" si="292"/>
        <v>70100</v>
      </c>
      <c r="BO106" s="212" t="e">
        <f t="shared" si="234"/>
        <v>#VALUE!</v>
      </c>
      <c r="BP106" s="212" t="e">
        <f t="shared" si="235"/>
        <v>#VALUE!</v>
      </c>
      <c r="BQ106" s="212">
        <f t="shared" si="236"/>
        <v>500</v>
      </c>
      <c r="BR106" s="212">
        <f t="shared" si="237"/>
        <v>448.99057183849152</v>
      </c>
      <c r="BS106" s="212" t="e">
        <f t="shared" si="238"/>
        <v>#VALUE!</v>
      </c>
      <c r="BT106" s="212">
        <f t="shared" si="239"/>
        <v>439.60867929261252</v>
      </c>
      <c r="BU106" s="212">
        <f t="shared" si="240"/>
        <v>490.89635854341736</v>
      </c>
      <c r="BV106" s="53"/>
      <c r="BW106" s="125"/>
    </row>
    <row r="107" spans="1:75" s="55" customFormat="1" ht="42.75">
      <c r="A107" s="177">
        <v>97</v>
      </c>
      <c r="B107" s="192" t="s">
        <v>259</v>
      </c>
      <c r="C107" s="192" t="s">
        <v>260</v>
      </c>
      <c r="D107" s="192" t="s">
        <v>28</v>
      </c>
      <c r="E107" s="194">
        <v>13.8</v>
      </c>
      <c r="F107" s="193">
        <v>1</v>
      </c>
      <c r="G107" s="194" t="s">
        <v>28</v>
      </c>
      <c r="H107" s="32">
        <v>10115</v>
      </c>
      <c r="I107" s="37"/>
      <c r="J107" s="37"/>
      <c r="K107" s="37">
        <f t="shared" si="270"/>
        <v>0</v>
      </c>
      <c r="L107" s="48">
        <f t="shared" si="271"/>
        <v>0</v>
      </c>
      <c r="M107" s="36" t="str">
        <f t="shared" si="272"/>
        <v>NO OFERTADO</v>
      </c>
      <c r="N107" s="36" t="s">
        <v>30</v>
      </c>
      <c r="O107" s="36" t="str">
        <f t="shared" si="273"/>
        <v>NO</v>
      </c>
      <c r="P107" s="45"/>
      <c r="Q107" s="45">
        <f t="shared" si="191"/>
        <v>0</v>
      </c>
      <c r="R107" s="45">
        <f t="shared" si="221"/>
        <v>0</v>
      </c>
      <c r="S107" s="35">
        <f t="shared" si="293"/>
        <v>0</v>
      </c>
      <c r="T107" s="36" t="str">
        <f t="shared" si="294"/>
        <v>NO OFERTADO</v>
      </c>
      <c r="U107" s="36" t="s">
        <v>30</v>
      </c>
      <c r="V107" s="36" t="str">
        <f t="shared" si="295"/>
        <v>NO</v>
      </c>
      <c r="W107" s="37">
        <v>0</v>
      </c>
      <c r="X107" s="37">
        <v>0</v>
      </c>
      <c r="Y107" s="37">
        <f t="shared" si="277"/>
        <v>0</v>
      </c>
      <c r="Z107" s="35">
        <f t="shared" si="278"/>
        <v>0</v>
      </c>
      <c r="AA107" s="36" t="str">
        <f t="shared" si="279"/>
        <v>NO OFERTADO</v>
      </c>
      <c r="AB107" s="36" t="s">
        <v>30</v>
      </c>
      <c r="AC107" s="36" t="str">
        <f t="shared" si="280"/>
        <v>NO</v>
      </c>
      <c r="AD107" s="32">
        <v>0</v>
      </c>
      <c r="AE107" s="32"/>
      <c r="AF107" s="47">
        <f t="shared" si="281"/>
        <v>0</v>
      </c>
      <c r="AG107" s="35">
        <f t="shared" si="222"/>
        <v>0</v>
      </c>
      <c r="AH107" s="36" t="str">
        <f t="shared" si="282"/>
        <v>NO OFERTADO</v>
      </c>
      <c r="AI107" s="36" t="s">
        <v>30</v>
      </c>
      <c r="AJ107" s="36" t="str">
        <f t="shared" si="283"/>
        <v>NO</v>
      </c>
      <c r="AK107" s="205"/>
      <c r="AL107" s="56"/>
      <c r="AM107" s="34">
        <f t="shared" si="284"/>
        <v>0</v>
      </c>
      <c r="AN107" s="35">
        <f t="shared" si="223"/>
        <v>0</v>
      </c>
      <c r="AO107" s="36" t="str">
        <f t="shared" si="285"/>
        <v>NO OFERTADO</v>
      </c>
      <c r="AP107" s="36" t="s">
        <v>30</v>
      </c>
      <c r="AQ107" s="36" t="str">
        <f t="shared" si="286"/>
        <v>NO</v>
      </c>
      <c r="AR107" s="34">
        <v>7250</v>
      </c>
      <c r="AS107" s="34">
        <f t="shared" si="269"/>
        <v>1377.5</v>
      </c>
      <c r="AT107" s="34">
        <f t="shared" si="224"/>
        <v>8627.5</v>
      </c>
      <c r="AU107" s="208">
        <f t="shared" si="225"/>
        <v>8627.5</v>
      </c>
      <c r="AV107" s="36" t="str">
        <f t="shared" si="287"/>
        <v>CUMPLE</v>
      </c>
      <c r="AW107" s="36" t="s">
        <v>10</v>
      </c>
      <c r="AX107" s="36" t="str">
        <f t="shared" si="288"/>
        <v>SI</v>
      </c>
      <c r="AY107" s="34">
        <v>5500</v>
      </c>
      <c r="AZ107" s="34">
        <v>1045</v>
      </c>
      <c r="BA107" s="34">
        <f t="shared" si="226"/>
        <v>6545</v>
      </c>
      <c r="BB107" s="35">
        <f t="shared" si="289"/>
        <v>6545</v>
      </c>
      <c r="BC107" s="36" t="str">
        <f t="shared" si="290"/>
        <v>ARTIFICIALIDAD</v>
      </c>
      <c r="BD107" s="36" t="s">
        <v>10</v>
      </c>
      <c r="BE107" s="36" t="str">
        <f t="shared" si="291"/>
        <v>SI</v>
      </c>
      <c r="BF107" s="53"/>
      <c r="BG107" s="54" t="str">
        <f t="shared" si="227"/>
        <v/>
      </c>
      <c r="BH107" s="54" t="str">
        <f t="shared" si="228"/>
        <v/>
      </c>
      <c r="BI107" s="54" t="str">
        <f t="shared" si="229"/>
        <v/>
      </c>
      <c r="BJ107" s="69" t="str">
        <f t="shared" si="230"/>
        <v/>
      </c>
      <c r="BK107" s="69" t="str">
        <f t="shared" si="231"/>
        <v/>
      </c>
      <c r="BL107" s="69">
        <f t="shared" si="232"/>
        <v>8627.5</v>
      </c>
      <c r="BM107" s="69">
        <f t="shared" si="233"/>
        <v>6545</v>
      </c>
      <c r="BN107" s="212">
        <f t="shared" si="292"/>
        <v>6545</v>
      </c>
      <c r="BO107" s="212" t="e">
        <f t="shared" si="234"/>
        <v>#VALUE!</v>
      </c>
      <c r="BP107" s="212" t="e">
        <f t="shared" si="235"/>
        <v>#VALUE!</v>
      </c>
      <c r="BQ107" s="212" t="e">
        <f t="shared" si="236"/>
        <v>#VALUE!</v>
      </c>
      <c r="BR107" s="212" t="e">
        <f t="shared" si="237"/>
        <v>#VALUE!</v>
      </c>
      <c r="BS107" s="212" t="e">
        <f t="shared" si="238"/>
        <v>#VALUE!</v>
      </c>
      <c r="BT107" s="212">
        <f t="shared" si="239"/>
        <v>379.31034482758616</v>
      </c>
      <c r="BU107" s="212">
        <f t="shared" si="240"/>
        <v>500</v>
      </c>
      <c r="BV107" s="38"/>
      <c r="BW107" s="125"/>
    </row>
    <row r="108" spans="1:75" s="55" customFormat="1" ht="28.5">
      <c r="A108" s="177">
        <v>98</v>
      </c>
      <c r="B108" s="192" t="s">
        <v>261</v>
      </c>
      <c r="C108" s="192" t="s">
        <v>262</v>
      </c>
      <c r="D108" s="192" t="s">
        <v>49</v>
      </c>
      <c r="E108" s="194">
        <v>15</v>
      </c>
      <c r="F108" s="193">
        <v>1</v>
      </c>
      <c r="G108" s="194" t="s">
        <v>49</v>
      </c>
      <c r="H108" s="32">
        <v>4165</v>
      </c>
      <c r="I108" s="37"/>
      <c r="J108" s="37"/>
      <c r="K108" s="37">
        <f t="shared" si="270"/>
        <v>0</v>
      </c>
      <c r="L108" s="48">
        <f>K108*$F108</f>
        <v>0</v>
      </c>
      <c r="M108" s="36" t="str">
        <f>+IF(K108=0,"NO OFERTADO",IF(K108&gt;$H108,"NO CUMPLE",IF(((K108-$H108)/$H108)&lt;=-20%,"ARTIFICIALIDAD",IF(AND($H108=$H108,((K108-$H108)/$H108)&gt;-20%),"CUMPLE"))))</f>
        <v>NO OFERTADO</v>
      </c>
      <c r="N108" s="36" t="s">
        <v>30</v>
      </c>
      <c r="O108" s="36" t="str">
        <f t="shared" si="273"/>
        <v>NO</v>
      </c>
      <c r="P108" s="45">
        <v>1900</v>
      </c>
      <c r="Q108" s="45">
        <f t="shared" si="191"/>
        <v>361</v>
      </c>
      <c r="R108" s="45">
        <f t="shared" si="221"/>
        <v>2261</v>
      </c>
      <c r="S108" s="35">
        <f t="shared" si="293"/>
        <v>2261</v>
      </c>
      <c r="T108" s="36" t="str">
        <f t="shared" si="294"/>
        <v>ARTIFICIALIDAD</v>
      </c>
      <c r="U108" s="36" t="s">
        <v>10</v>
      </c>
      <c r="V108" s="36" t="str">
        <f t="shared" si="295"/>
        <v>SI</v>
      </c>
      <c r="W108" s="37">
        <v>3361.3445378151264</v>
      </c>
      <c r="X108" s="37">
        <v>638.65546218487361</v>
      </c>
      <c r="Y108" s="37">
        <f t="shared" si="277"/>
        <v>4000</v>
      </c>
      <c r="Z108" s="35">
        <f t="shared" si="278"/>
        <v>4000</v>
      </c>
      <c r="AA108" s="36" t="str">
        <f t="shared" si="279"/>
        <v>CUMPLE</v>
      </c>
      <c r="AB108" s="36" t="s">
        <v>10</v>
      </c>
      <c r="AC108" s="36" t="str">
        <f t="shared" si="280"/>
        <v>SI</v>
      </c>
      <c r="AD108" s="32">
        <v>0</v>
      </c>
      <c r="AE108" s="32"/>
      <c r="AF108" s="47">
        <f t="shared" si="281"/>
        <v>0</v>
      </c>
      <c r="AG108" s="35">
        <f t="shared" si="222"/>
        <v>0</v>
      </c>
      <c r="AH108" s="36" t="str">
        <f t="shared" si="282"/>
        <v>NO OFERTADO</v>
      </c>
      <c r="AI108" s="36" t="s">
        <v>30</v>
      </c>
      <c r="AJ108" s="36" t="str">
        <f t="shared" si="283"/>
        <v>NO</v>
      </c>
      <c r="AK108" s="205"/>
      <c r="AL108" s="56"/>
      <c r="AM108" s="34">
        <f t="shared" si="284"/>
        <v>0</v>
      </c>
      <c r="AN108" s="35">
        <f t="shared" si="223"/>
        <v>0</v>
      </c>
      <c r="AO108" s="36" t="str">
        <f t="shared" si="285"/>
        <v>NO OFERTADO</v>
      </c>
      <c r="AP108" s="36" t="s">
        <v>30</v>
      </c>
      <c r="AQ108" s="36" t="str">
        <f t="shared" si="286"/>
        <v>NO</v>
      </c>
      <c r="AR108" s="34">
        <v>0</v>
      </c>
      <c r="AS108" s="56"/>
      <c r="AT108" s="34">
        <f t="shared" si="224"/>
        <v>0</v>
      </c>
      <c r="AU108" s="208">
        <f t="shared" si="225"/>
        <v>0</v>
      </c>
      <c r="AV108" s="36" t="str">
        <f t="shared" si="287"/>
        <v>NO OFERTADO</v>
      </c>
      <c r="AW108" s="36" t="s">
        <v>30</v>
      </c>
      <c r="AX108" s="36" t="str">
        <f t="shared" si="288"/>
        <v>NO</v>
      </c>
      <c r="AY108" s="34">
        <v>2800</v>
      </c>
      <c r="AZ108" s="34">
        <v>532</v>
      </c>
      <c r="BA108" s="34">
        <f t="shared" si="226"/>
        <v>3332</v>
      </c>
      <c r="BB108" s="35">
        <f t="shared" si="289"/>
        <v>3332</v>
      </c>
      <c r="BC108" s="36" t="str">
        <f t="shared" si="290"/>
        <v>ARTIFICIALIDAD</v>
      </c>
      <c r="BD108" s="36" t="s">
        <v>10</v>
      </c>
      <c r="BE108" s="36" t="str">
        <f t="shared" si="291"/>
        <v>SI</v>
      </c>
      <c r="BF108" s="53"/>
      <c r="BG108" s="54" t="str">
        <f t="shared" si="227"/>
        <v/>
      </c>
      <c r="BH108" s="54">
        <f t="shared" si="228"/>
        <v>2261</v>
      </c>
      <c r="BI108" s="54">
        <f t="shared" si="229"/>
        <v>4000</v>
      </c>
      <c r="BJ108" s="69" t="str">
        <f t="shared" si="230"/>
        <v/>
      </c>
      <c r="BK108" s="69" t="str">
        <f t="shared" si="231"/>
        <v/>
      </c>
      <c r="BL108" s="69" t="str">
        <f t="shared" si="232"/>
        <v/>
      </c>
      <c r="BM108" s="69">
        <f t="shared" si="233"/>
        <v>3332</v>
      </c>
      <c r="BN108" s="212">
        <f t="shared" si="292"/>
        <v>2261</v>
      </c>
      <c r="BO108" s="212" t="e">
        <f t="shared" si="234"/>
        <v>#VALUE!</v>
      </c>
      <c r="BP108" s="212">
        <f t="shared" si="235"/>
        <v>500</v>
      </c>
      <c r="BQ108" s="212">
        <f t="shared" si="236"/>
        <v>282.625</v>
      </c>
      <c r="BR108" s="212" t="e">
        <f t="shared" si="237"/>
        <v>#VALUE!</v>
      </c>
      <c r="BS108" s="212" t="e">
        <f t="shared" si="238"/>
        <v>#VALUE!</v>
      </c>
      <c r="BT108" s="212" t="e">
        <f t="shared" si="239"/>
        <v>#VALUE!</v>
      </c>
      <c r="BU108" s="212">
        <f t="shared" si="240"/>
        <v>339.28571428571428</v>
      </c>
      <c r="BV108" s="53"/>
      <c r="BW108" s="125"/>
    </row>
    <row r="109" spans="1:75" s="55" customFormat="1" ht="28.5">
      <c r="A109" s="177">
        <v>99</v>
      </c>
      <c r="B109" s="192" t="s">
        <v>263</v>
      </c>
      <c r="C109" s="192" t="s">
        <v>264</v>
      </c>
      <c r="D109" s="192" t="s">
        <v>49</v>
      </c>
      <c r="E109" s="194">
        <v>10</v>
      </c>
      <c r="F109" s="193">
        <v>1</v>
      </c>
      <c r="G109" s="194" t="s">
        <v>49</v>
      </c>
      <c r="H109" s="32">
        <v>5355</v>
      </c>
      <c r="I109" s="37"/>
      <c r="J109" s="37"/>
      <c r="K109" s="37">
        <f t="shared" si="270"/>
        <v>0</v>
      </c>
      <c r="L109" s="48">
        <f t="shared" ref="L109:L114" si="296">K109*$F109</f>
        <v>0</v>
      </c>
      <c r="M109" s="36" t="str">
        <f t="shared" ref="M109:M114" si="297">+IF(K109=0,"NO OFERTADO",IF(K109&gt;$H109,"NO CUMPLE",IF(((K109-$H109)/$H109)&lt;=-20%,"ARTIFICIALIDAD",IF(AND($H109=$H109,((K109-$H109)/$H109)&gt;-20%),"CUMPLE"))))</f>
        <v>NO OFERTADO</v>
      </c>
      <c r="N109" s="36" t="s">
        <v>30</v>
      </c>
      <c r="O109" s="36" t="str">
        <f t="shared" si="273"/>
        <v>NO</v>
      </c>
      <c r="P109" s="45">
        <v>3100</v>
      </c>
      <c r="Q109" s="45">
        <f t="shared" si="191"/>
        <v>589</v>
      </c>
      <c r="R109" s="45">
        <f t="shared" si="221"/>
        <v>3689</v>
      </c>
      <c r="S109" s="35">
        <f t="shared" si="293"/>
        <v>3689</v>
      </c>
      <c r="T109" s="36" t="str">
        <f t="shared" si="294"/>
        <v>ARTIFICIALIDAD</v>
      </c>
      <c r="U109" s="36" t="s">
        <v>10</v>
      </c>
      <c r="V109" s="36" t="str">
        <f t="shared" si="295"/>
        <v>SI</v>
      </c>
      <c r="W109" s="37">
        <v>0</v>
      </c>
      <c r="X109" s="37">
        <v>0</v>
      </c>
      <c r="Y109" s="37">
        <f t="shared" si="277"/>
        <v>0</v>
      </c>
      <c r="Z109" s="35">
        <f t="shared" si="278"/>
        <v>0</v>
      </c>
      <c r="AA109" s="36" t="str">
        <f t="shared" si="279"/>
        <v>NO OFERTADO</v>
      </c>
      <c r="AB109" s="36" t="s">
        <v>30</v>
      </c>
      <c r="AC109" s="36" t="str">
        <f t="shared" si="280"/>
        <v>NO</v>
      </c>
      <c r="AD109" s="32">
        <v>3400</v>
      </c>
      <c r="AE109" s="32">
        <f>+AD109*19%</f>
        <v>646</v>
      </c>
      <c r="AF109" s="47">
        <f t="shared" si="281"/>
        <v>4046</v>
      </c>
      <c r="AG109" s="35">
        <f t="shared" si="222"/>
        <v>4046</v>
      </c>
      <c r="AH109" s="36" t="str">
        <f t="shared" si="282"/>
        <v>ARTIFICIALIDAD</v>
      </c>
      <c r="AI109" s="36" t="s">
        <v>10</v>
      </c>
      <c r="AJ109" s="36" t="str">
        <f t="shared" si="283"/>
        <v>SI</v>
      </c>
      <c r="AK109" s="205"/>
      <c r="AL109" s="56"/>
      <c r="AM109" s="34">
        <f t="shared" si="284"/>
        <v>0</v>
      </c>
      <c r="AN109" s="35">
        <f t="shared" si="223"/>
        <v>0</v>
      </c>
      <c r="AO109" s="36" t="str">
        <f t="shared" si="285"/>
        <v>NO OFERTADO</v>
      </c>
      <c r="AP109" s="36" t="s">
        <v>30</v>
      </c>
      <c r="AQ109" s="36" t="str">
        <f t="shared" si="286"/>
        <v>NO</v>
      </c>
      <c r="AR109" s="34">
        <v>0</v>
      </c>
      <c r="AS109" s="56"/>
      <c r="AT109" s="34">
        <f t="shared" si="224"/>
        <v>0</v>
      </c>
      <c r="AU109" s="208">
        <f t="shared" si="225"/>
        <v>0</v>
      </c>
      <c r="AV109" s="36" t="str">
        <f t="shared" si="287"/>
        <v>NO OFERTADO</v>
      </c>
      <c r="AW109" s="36" t="s">
        <v>30</v>
      </c>
      <c r="AX109" s="36" t="str">
        <f t="shared" si="288"/>
        <v>NO</v>
      </c>
      <c r="AY109" s="34">
        <v>4100</v>
      </c>
      <c r="AZ109" s="34">
        <v>779</v>
      </c>
      <c r="BA109" s="34">
        <f t="shared" si="226"/>
        <v>4879</v>
      </c>
      <c r="BB109" s="35">
        <f t="shared" si="289"/>
        <v>4879</v>
      </c>
      <c r="BC109" s="36" t="str">
        <f t="shared" si="290"/>
        <v>CUMPLE</v>
      </c>
      <c r="BD109" s="36" t="s">
        <v>10</v>
      </c>
      <c r="BE109" s="36" t="str">
        <f t="shared" si="291"/>
        <v>SI</v>
      </c>
      <c r="BF109" s="53"/>
      <c r="BG109" s="54" t="str">
        <f t="shared" si="227"/>
        <v/>
      </c>
      <c r="BH109" s="54">
        <f t="shared" si="228"/>
        <v>3689</v>
      </c>
      <c r="BI109" s="54" t="str">
        <f t="shared" si="229"/>
        <v/>
      </c>
      <c r="BJ109" s="69">
        <f t="shared" si="230"/>
        <v>4046</v>
      </c>
      <c r="BK109" s="69" t="str">
        <f t="shared" si="231"/>
        <v/>
      </c>
      <c r="BL109" s="69" t="str">
        <f t="shared" si="232"/>
        <v/>
      </c>
      <c r="BM109" s="69">
        <f t="shared" si="233"/>
        <v>4879</v>
      </c>
      <c r="BN109" s="212">
        <f t="shared" si="292"/>
        <v>3689</v>
      </c>
      <c r="BO109" s="212" t="e">
        <f t="shared" si="234"/>
        <v>#VALUE!</v>
      </c>
      <c r="BP109" s="212">
        <f t="shared" si="235"/>
        <v>500</v>
      </c>
      <c r="BQ109" s="212" t="e">
        <f t="shared" si="236"/>
        <v>#VALUE!</v>
      </c>
      <c r="BR109" s="212">
        <f t="shared" si="237"/>
        <v>455.88235294117646</v>
      </c>
      <c r="BS109" s="212" t="e">
        <f t="shared" si="238"/>
        <v>#VALUE!</v>
      </c>
      <c r="BT109" s="212" t="e">
        <f t="shared" si="239"/>
        <v>#VALUE!</v>
      </c>
      <c r="BU109" s="212">
        <f t="shared" si="240"/>
        <v>378.04878048780489</v>
      </c>
      <c r="BV109" s="53"/>
      <c r="BW109" s="125"/>
    </row>
    <row r="110" spans="1:75" s="55" customFormat="1" ht="31.5">
      <c r="A110" s="177">
        <v>100</v>
      </c>
      <c r="B110" s="192" t="s">
        <v>265</v>
      </c>
      <c r="C110" s="192" t="s">
        <v>266</v>
      </c>
      <c r="D110" s="192" t="s">
        <v>28</v>
      </c>
      <c r="E110" s="194">
        <v>4.8</v>
      </c>
      <c r="F110" s="193">
        <v>1</v>
      </c>
      <c r="G110" s="194" t="s">
        <v>28</v>
      </c>
      <c r="H110" s="32">
        <v>8812</v>
      </c>
      <c r="I110" s="37">
        <v>9900</v>
      </c>
      <c r="J110" s="37">
        <v>0</v>
      </c>
      <c r="K110" s="37">
        <f t="shared" si="270"/>
        <v>9900</v>
      </c>
      <c r="L110" s="48">
        <f t="shared" si="296"/>
        <v>9900</v>
      </c>
      <c r="M110" s="36" t="str">
        <f t="shared" si="297"/>
        <v>NO CUMPLE</v>
      </c>
      <c r="N110" s="36" t="s">
        <v>30</v>
      </c>
      <c r="O110" s="36" t="str">
        <f t="shared" si="273"/>
        <v>NO</v>
      </c>
      <c r="P110" s="45">
        <v>0</v>
      </c>
      <c r="Q110" s="45">
        <v>0</v>
      </c>
      <c r="R110" s="45">
        <f t="shared" si="221"/>
        <v>0</v>
      </c>
      <c r="S110" s="35">
        <f t="shared" si="293"/>
        <v>0</v>
      </c>
      <c r="T110" s="36" t="str">
        <f t="shared" si="294"/>
        <v>NO OFERTADO</v>
      </c>
      <c r="U110" s="36" t="s">
        <v>30</v>
      </c>
      <c r="V110" s="36" t="str">
        <f t="shared" si="295"/>
        <v>NO</v>
      </c>
      <c r="W110" s="37">
        <v>0</v>
      </c>
      <c r="X110" s="37">
        <v>0</v>
      </c>
      <c r="Y110" s="37">
        <f t="shared" si="277"/>
        <v>0</v>
      </c>
      <c r="Z110" s="35">
        <f t="shared" si="278"/>
        <v>0</v>
      </c>
      <c r="AA110" s="36" t="str">
        <f t="shared" si="279"/>
        <v>NO OFERTADO</v>
      </c>
      <c r="AB110" s="36" t="s">
        <v>30</v>
      </c>
      <c r="AC110" s="36" t="str">
        <f t="shared" si="280"/>
        <v>NO</v>
      </c>
      <c r="AD110" s="32">
        <v>0</v>
      </c>
      <c r="AE110" s="32"/>
      <c r="AF110" s="47">
        <f t="shared" si="281"/>
        <v>0</v>
      </c>
      <c r="AG110" s="35">
        <f t="shared" si="222"/>
        <v>0</v>
      </c>
      <c r="AH110" s="36" t="str">
        <f t="shared" si="282"/>
        <v>NO OFERTADO</v>
      </c>
      <c r="AI110" s="36" t="s">
        <v>30</v>
      </c>
      <c r="AJ110" s="36" t="str">
        <f t="shared" si="283"/>
        <v>NO</v>
      </c>
      <c r="AK110" s="205"/>
      <c r="AL110" s="56"/>
      <c r="AM110" s="34">
        <f t="shared" si="284"/>
        <v>0</v>
      </c>
      <c r="AN110" s="35">
        <f t="shared" si="223"/>
        <v>0</v>
      </c>
      <c r="AO110" s="36" t="str">
        <f t="shared" si="285"/>
        <v>NO OFERTADO</v>
      </c>
      <c r="AP110" s="36" t="s">
        <v>30</v>
      </c>
      <c r="AQ110" s="36" t="str">
        <f t="shared" si="286"/>
        <v>NO</v>
      </c>
      <c r="AR110" s="34">
        <v>8812</v>
      </c>
      <c r="AS110" s="56">
        <v>0</v>
      </c>
      <c r="AT110" s="34">
        <f t="shared" si="224"/>
        <v>8812</v>
      </c>
      <c r="AU110" s="208">
        <f t="shared" si="225"/>
        <v>8812</v>
      </c>
      <c r="AV110" s="36" t="str">
        <f t="shared" si="287"/>
        <v>CUMPLE</v>
      </c>
      <c r="AW110" s="36" t="s">
        <v>10</v>
      </c>
      <c r="AX110" s="36" t="str">
        <f t="shared" si="288"/>
        <v>SI</v>
      </c>
      <c r="AY110" s="34">
        <v>10400</v>
      </c>
      <c r="AZ110" s="34">
        <v>0</v>
      </c>
      <c r="BA110" s="34">
        <f t="shared" si="226"/>
        <v>10400</v>
      </c>
      <c r="BB110" s="35">
        <f t="shared" si="289"/>
        <v>10400</v>
      </c>
      <c r="BC110" s="36" t="str">
        <f t="shared" si="290"/>
        <v>NO CUMPLE</v>
      </c>
      <c r="BD110" s="36" t="s">
        <v>30</v>
      </c>
      <c r="BE110" s="36" t="str">
        <f t="shared" si="291"/>
        <v>NO</v>
      </c>
      <c r="BF110" s="53"/>
      <c r="BG110" s="54" t="str">
        <f t="shared" si="227"/>
        <v/>
      </c>
      <c r="BH110" s="54" t="str">
        <f t="shared" si="228"/>
        <v/>
      </c>
      <c r="BI110" s="54" t="str">
        <f t="shared" si="229"/>
        <v/>
      </c>
      <c r="BJ110" s="69" t="str">
        <f t="shared" si="230"/>
        <v/>
      </c>
      <c r="BK110" s="69" t="str">
        <f t="shared" si="231"/>
        <v/>
      </c>
      <c r="BL110" s="69">
        <f t="shared" si="232"/>
        <v>8812</v>
      </c>
      <c r="BM110" s="69" t="str">
        <f t="shared" si="233"/>
        <v/>
      </c>
      <c r="BN110" s="212">
        <f t="shared" si="292"/>
        <v>8812</v>
      </c>
      <c r="BO110" s="212" t="e">
        <f t="shared" si="234"/>
        <v>#VALUE!</v>
      </c>
      <c r="BP110" s="212" t="e">
        <f t="shared" si="235"/>
        <v>#VALUE!</v>
      </c>
      <c r="BQ110" s="212" t="e">
        <f t="shared" si="236"/>
        <v>#VALUE!</v>
      </c>
      <c r="BR110" s="212" t="e">
        <f t="shared" si="237"/>
        <v>#VALUE!</v>
      </c>
      <c r="BS110" s="212" t="e">
        <f t="shared" si="238"/>
        <v>#VALUE!</v>
      </c>
      <c r="BT110" s="212">
        <f t="shared" si="239"/>
        <v>500</v>
      </c>
      <c r="BU110" s="212" t="e">
        <f t="shared" si="240"/>
        <v>#VALUE!</v>
      </c>
      <c r="BV110" s="53"/>
      <c r="BW110" s="125"/>
    </row>
    <row r="111" spans="1:75" s="55" customFormat="1" ht="99.75">
      <c r="A111" s="177">
        <v>101</v>
      </c>
      <c r="B111" s="192" t="s">
        <v>267</v>
      </c>
      <c r="C111" s="192" t="s">
        <v>268</v>
      </c>
      <c r="D111" s="192" t="s">
        <v>28</v>
      </c>
      <c r="E111" s="194">
        <v>8</v>
      </c>
      <c r="F111" s="193">
        <v>1</v>
      </c>
      <c r="G111" s="194" t="s">
        <v>28</v>
      </c>
      <c r="H111" s="32">
        <v>7125</v>
      </c>
      <c r="I111" s="37">
        <v>7200</v>
      </c>
      <c r="J111" s="37">
        <v>0</v>
      </c>
      <c r="K111" s="37">
        <f t="shared" si="270"/>
        <v>7200</v>
      </c>
      <c r="L111" s="48">
        <f t="shared" si="296"/>
        <v>7200</v>
      </c>
      <c r="M111" s="36" t="str">
        <f t="shared" si="297"/>
        <v>NO CUMPLE</v>
      </c>
      <c r="N111" s="36" t="s">
        <v>30</v>
      </c>
      <c r="O111" s="36" t="str">
        <f t="shared" si="273"/>
        <v>NO</v>
      </c>
      <c r="P111" s="45">
        <v>7000</v>
      </c>
      <c r="Q111" s="45">
        <v>0</v>
      </c>
      <c r="R111" s="45">
        <f t="shared" si="221"/>
        <v>7000</v>
      </c>
      <c r="S111" s="35">
        <f t="shared" si="293"/>
        <v>7000</v>
      </c>
      <c r="T111" s="36" t="str">
        <f t="shared" si="294"/>
        <v>CUMPLE</v>
      </c>
      <c r="U111" s="36" t="s">
        <v>10</v>
      </c>
      <c r="V111" s="36" t="str">
        <f t="shared" si="295"/>
        <v>SI</v>
      </c>
      <c r="W111" s="37">
        <v>6700</v>
      </c>
      <c r="X111" s="37">
        <v>0</v>
      </c>
      <c r="Y111" s="37">
        <f t="shared" si="277"/>
        <v>6700</v>
      </c>
      <c r="Z111" s="35">
        <f t="shared" si="278"/>
        <v>6700</v>
      </c>
      <c r="AA111" s="36" t="str">
        <f t="shared" si="279"/>
        <v>CUMPLE</v>
      </c>
      <c r="AB111" s="36" t="s">
        <v>10</v>
      </c>
      <c r="AC111" s="36" t="str">
        <f t="shared" si="280"/>
        <v>SI</v>
      </c>
      <c r="AD111" s="32">
        <v>0</v>
      </c>
      <c r="AE111" s="32"/>
      <c r="AF111" s="47">
        <f t="shared" si="281"/>
        <v>0</v>
      </c>
      <c r="AG111" s="35">
        <f t="shared" si="222"/>
        <v>0</v>
      </c>
      <c r="AH111" s="36" t="str">
        <f t="shared" si="282"/>
        <v>NO OFERTADO</v>
      </c>
      <c r="AI111" s="36" t="s">
        <v>30</v>
      </c>
      <c r="AJ111" s="36" t="str">
        <f t="shared" si="283"/>
        <v>NO</v>
      </c>
      <c r="AK111" s="205"/>
      <c r="AL111" s="56"/>
      <c r="AM111" s="34">
        <f t="shared" si="284"/>
        <v>0</v>
      </c>
      <c r="AN111" s="35">
        <f t="shared" si="223"/>
        <v>0</v>
      </c>
      <c r="AO111" s="36" t="str">
        <f t="shared" si="285"/>
        <v>NO OFERTADO</v>
      </c>
      <c r="AP111" s="36" t="s">
        <v>30</v>
      </c>
      <c r="AQ111" s="36" t="str">
        <f t="shared" si="286"/>
        <v>NO</v>
      </c>
      <c r="AR111" s="34">
        <v>7125</v>
      </c>
      <c r="AS111" s="56">
        <v>0</v>
      </c>
      <c r="AT111" s="34">
        <f t="shared" si="224"/>
        <v>7125</v>
      </c>
      <c r="AU111" s="208">
        <f t="shared" si="225"/>
        <v>7125</v>
      </c>
      <c r="AV111" s="36" t="str">
        <f t="shared" si="287"/>
        <v>CUMPLE</v>
      </c>
      <c r="AW111" s="36" t="s">
        <v>10</v>
      </c>
      <c r="AX111" s="36" t="str">
        <f t="shared" si="288"/>
        <v>SI</v>
      </c>
      <c r="AY111" s="34">
        <v>7600</v>
      </c>
      <c r="AZ111" s="34">
        <v>0</v>
      </c>
      <c r="BA111" s="34">
        <f t="shared" si="226"/>
        <v>7600</v>
      </c>
      <c r="BB111" s="35">
        <f t="shared" si="289"/>
        <v>7600</v>
      </c>
      <c r="BC111" s="36" t="str">
        <f t="shared" si="290"/>
        <v>NO CUMPLE</v>
      </c>
      <c r="BD111" s="36" t="s">
        <v>30</v>
      </c>
      <c r="BE111" s="36" t="str">
        <f t="shared" si="291"/>
        <v>NO</v>
      </c>
      <c r="BF111" s="53"/>
      <c r="BG111" s="54" t="str">
        <f t="shared" si="227"/>
        <v/>
      </c>
      <c r="BH111" s="54">
        <f t="shared" si="228"/>
        <v>7000</v>
      </c>
      <c r="BI111" s="54">
        <f t="shared" si="229"/>
        <v>6700</v>
      </c>
      <c r="BJ111" s="69" t="str">
        <f t="shared" si="230"/>
        <v/>
      </c>
      <c r="BK111" s="69" t="str">
        <f t="shared" si="231"/>
        <v/>
      </c>
      <c r="BL111" s="69">
        <f t="shared" si="232"/>
        <v>7125</v>
      </c>
      <c r="BM111" s="69" t="str">
        <f t="shared" si="233"/>
        <v/>
      </c>
      <c r="BN111" s="212">
        <f t="shared" si="292"/>
        <v>6700</v>
      </c>
      <c r="BO111" s="212" t="e">
        <f t="shared" si="234"/>
        <v>#VALUE!</v>
      </c>
      <c r="BP111" s="212">
        <f t="shared" si="235"/>
        <v>478.57142857142861</v>
      </c>
      <c r="BQ111" s="212">
        <f t="shared" si="236"/>
        <v>500</v>
      </c>
      <c r="BR111" s="212" t="e">
        <f t="shared" si="237"/>
        <v>#VALUE!</v>
      </c>
      <c r="BS111" s="212" t="e">
        <f t="shared" si="238"/>
        <v>#VALUE!</v>
      </c>
      <c r="BT111" s="212">
        <f t="shared" si="239"/>
        <v>470.17543859649123</v>
      </c>
      <c r="BU111" s="212" t="e">
        <f t="shared" si="240"/>
        <v>#VALUE!</v>
      </c>
      <c r="BV111" s="53"/>
      <c r="BW111" s="125"/>
    </row>
    <row r="112" spans="1:75" s="55" customFormat="1" ht="31.5">
      <c r="A112" s="177">
        <v>102</v>
      </c>
      <c r="B112" s="192" t="s">
        <v>269</v>
      </c>
      <c r="C112" s="192" t="s">
        <v>270</v>
      </c>
      <c r="D112" s="192" t="s">
        <v>28</v>
      </c>
      <c r="E112" s="194">
        <v>4.2</v>
      </c>
      <c r="F112" s="193">
        <v>1</v>
      </c>
      <c r="G112" s="194" t="s">
        <v>28</v>
      </c>
      <c r="H112" s="32">
        <v>9900</v>
      </c>
      <c r="I112" s="37">
        <v>10500</v>
      </c>
      <c r="J112" s="37">
        <v>0</v>
      </c>
      <c r="K112" s="37">
        <f t="shared" si="270"/>
        <v>10500</v>
      </c>
      <c r="L112" s="48">
        <f t="shared" si="296"/>
        <v>10500</v>
      </c>
      <c r="M112" s="36" t="str">
        <f t="shared" si="297"/>
        <v>NO CUMPLE</v>
      </c>
      <c r="N112" s="36" t="s">
        <v>30</v>
      </c>
      <c r="O112" s="36" t="str">
        <f t="shared" si="273"/>
        <v>NO</v>
      </c>
      <c r="P112" s="45">
        <v>0</v>
      </c>
      <c r="Q112" s="45">
        <v>0</v>
      </c>
      <c r="R112" s="45">
        <f t="shared" si="221"/>
        <v>0</v>
      </c>
      <c r="S112" s="35">
        <f t="shared" si="293"/>
        <v>0</v>
      </c>
      <c r="T112" s="36" t="str">
        <f t="shared" si="294"/>
        <v>NO OFERTADO</v>
      </c>
      <c r="U112" s="36" t="s">
        <v>30</v>
      </c>
      <c r="V112" s="36" t="str">
        <f t="shared" si="295"/>
        <v>NO</v>
      </c>
      <c r="W112" s="37">
        <v>9900</v>
      </c>
      <c r="X112" s="37">
        <v>0</v>
      </c>
      <c r="Y112" s="37">
        <f t="shared" si="277"/>
        <v>9900</v>
      </c>
      <c r="Z112" s="35">
        <f t="shared" si="278"/>
        <v>9900</v>
      </c>
      <c r="AA112" s="36" t="str">
        <f t="shared" si="279"/>
        <v>CUMPLE</v>
      </c>
      <c r="AB112" s="36" t="s">
        <v>10</v>
      </c>
      <c r="AC112" s="36" t="str">
        <f t="shared" si="280"/>
        <v>SI</v>
      </c>
      <c r="AD112" s="32">
        <v>0</v>
      </c>
      <c r="AE112" s="32"/>
      <c r="AF112" s="47">
        <f t="shared" si="281"/>
        <v>0</v>
      </c>
      <c r="AG112" s="35">
        <f t="shared" si="222"/>
        <v>0</v>
      </c>
      <c r="AH112" s="36" t="str">
        <f t="shared" si="282"/>
        <v>NO OFERTADO</v>
      </c>
      <c r="AI112" s="36" t="s">
        <v>30</v>
      </c>
      <c r="AJ112" s="36" t="str">
        <f t="shared" si="283"/>
        <v>NO</v>
      </c>
      <c r="AK112" s="205"/>
      <c r="AL112" s="56"/>
      <c r="AM112" s="34">
        <f t="shared" si="284"/>
        <v>0</v>
      </c>
      <c r="AN112" s="35">
        <f t="shared" si="223"/>
        <v>0</v>
      </c>
      <c r="AO112" s="36" t="str">
        <f t="shared" si="285"/>
        <v>NO OFERTADO</v>
      </c>
      <c r="AP112" s="36" t="s">
        <v>30</v>
      </c>
      <c r="AQ112" s="36" t="str">
        <f t="shared" si="286"/>
        <v>NO</v>
      </c>
      <c r="AR112" s="34">
        <v>0</v>
      </c>
      <c r="AS112" s="56"/>
      <c r="AT112" s="34">
        <f t="shared" si="224"/>
        <v>0</v>
      </c>
      <c r="AU112" s="208">
        <f t="shared" si="225"/>
        <v>0</v>
      </c>
      <c r="AV112" s="36" t="str">
        <f t="shared" si="287"/>
        <v>NO OFERTADO</v>
      </c>
      <c r="AW112" s="36" t="s">
        <v>30</v>
      </c>
      <c r="AX112" s="36" t="str">
        <f t="shared" si="288"/>
        <v>NO</v>
      </c>
      <c r="AY112" s="34">
        <v>11000</v>
      </c>
      <c r="AZ112" s="34">
        <v>0</v>
      </c>
      <c r="BA112" s="34">
        <f t="shared" si="226"/>
        <v>11000</v>
      </c>
      <c r="BB112" s="35">
        <f t="shared" si="289"/>
        <v>11000</v>
      </c>
      <c r="BC112" s="36" t="str">
        <f t="shared" si="290"/>
        <v>NO CUMPLE</v>
      </c>
      <c r="BD112" s="36" t="s">
        <v>30</v>
      </c>
      <c r="BE112" s="36" t="str">
        <f t="shared" si="291"/>
        <v>NO</v>
      </c>
      <c r="BF112" s="53"/>
      <c r="BG112" s="54" t="str">
        <f t="shared" si="227"/>
        <v/>
      </c>
      <c r="BH112" s="54" t="str">
        <f t="shared" si="228"/>
        <v/>
      </c>
      <c r="BI112" s="54">
        <f t="shared" si="229"/>
        <v>9900</v>
      </c>
      <c r="BJ112" s="69" t="str">
        <f t="shared" si="230"/>
        <v/>
      </c>
      <c r="BK112" s="69" t="str">
        <f t="shared" si="231"/>
        <v/>
      </c>
      <c r="BL112" s="69" t="str">
        <f t="shared" si="232"/>
        <v/>
      </c>
      <c r="BM112" s="69" t="str">
        <f t="shared" si="233"/>
        <v/>
      </c>
      <c r="BN112" s="212">
        <f t="shared" si="292"/>
        <v>9900</v>
      </c>
      <c r="BO112" s="212" t="e">
        <f t="shared" si="234"/>
        <v>#VALUE!</v>
      </c>
      <c r="BP112" s="212" t="e">
        <f t="shared" si="235"/>
        <v>#VALUE!</v>
      </c>
      <c r="BQ112" s="212">
        <f t="shared" si="236"/>
        <v>500</v>
      </c>
      <c r="BR112" s="212" t="e">
        <f t="shared" si="237"/>
        <v>#VALUE!</v>
      </c>
      <c r="BS112" s="212" t="e">
        <f t="shared" si="238"/>
        <v>#VALUE!</v>
      </c>
      <c r="BT112" s="212" t="e">
        <f t="shared" si="239"/>
        <v>#VALUE!</v>
      </c>
      <c r="BU112" s="212" t="e">
        <f t="shared" si="240"/>
        <v>#VALUE!</v>
      </c>
      <c r="BV112" s="53"/>
      <c r="BW112" s="125"/>
    </row>
    <row r="113" spans="1:75" s="55" customFormat="1" ht="42.75">
      <c r="A113" s="177">
        <v>103</v>
      </c>
      <c r="B113" s="192" t="s">
        <v>271</v>
      </c>
      <c r="C113" s="192" t="s">
        <v>272</v>
      </c>
      <c r="D113" s="192" t="s">
        <v>28</v>
      </c>
      <c r="E113" s="194">
        <v>2.8</v>
      </c>
      <c r="F113" s="193">
        <v>1</v>
      </c>
      <c r="G113" s="194" t="s">
        <v>28</v>
      </c>
      <c r="H113" s="32">
        <v>42000</v>
      </c>
      <c r="I113" s="37">
        <v>38000</v>
      </c>
      <c r="J113" s="37">
        <v>0</v>
      </c>
      <c r="K113" s="37">
        <f t="shared" si="270"/>
        <v>38000</v>
      </c>
      <c r="L113" s="48">
        <f t="shared" si="296"/>
        <v>38000</v>
      </c>
      <c r="M113" s="36" t="str">
        <f t="shared" si="297"/>
        <v>CUMPLE</v>
      </c>
      <c r="N113" s="36" t="s">
        <v>30</v>
      </c>
      <c r="O113" s="36" t="str">
        <f t="shared" si="273"/>
        <v>NO</v>
      </c>
      <c r="P113" s="45">
        <v>34200</v>
      </c>
      <c r="Q113" s="45">
        <v>0</v>
      </c>
      <c r="R113" s="45">
        <f t="shared" si="221"/>
        <v>34200</v>
      </c>
      <c r="S113" s="35">
        <f t="shared" si="293"/>
        <v>34200</v>
      </c>
      <c r="T113" s="36" t="str">
        <f t="shared" si="294"/>
        <v>CUMPLE</v>
      </c>
      <c r="U113" s="36" t="s">
        <v>10</v>
      </c>
      <c r="V113" s="36" t="str">
        <f t="shared" si="295"/>
        <v>SI</v>
      </c>
      <c r="W113" s="37">
        <v>34000</v>
      </c>
      <c r="X113" s="37">
        <v>0</v>
      </c>
      <c r="Y113" s="37">
        <f t="shared" si="277"/>
        <v>34000</v>
      </c>
      <c r="Z113" s="35">
        <f t="shared" si="278"/>
        <v>34000</v>
      </c>
      <c r="AA113" s="36" t="str">
        <f t="shared" si="279"/>
        <v>CUMPLE</v>
      </c>
      <c r="AB113" s="36" t="s">
        <v>10</v>
      </c>
      <c r="AC113" s="36" t="str">
        <f t="shared" si="280"/>
        <v>SI</v>
      </c>
      <c r="AD113" s="32">
        <v>35900</v>
      </c>
      <c r="AE113" s="32"/>
      <c r="AF113" s="47">
        <f t="shared" si="281"/>
        <v>35900</v>
      </c>
      <c r="AG113" s="35">
        <f t="shared" si="222"/>
        <v>35900</v>
      </c>
      <c r="AH113" s="36" t="str">
        <f t="shared" si="282"/>
        <v>CUMPLE</v>
      </c>
      <c r="AI113" s="36" t="s">
        <v>10</v>
      </c>
      <c r="AJ113" s="36" t="str">
        <f t="shared" si="283"/>
        <v>SI</v>
      </c>
      <c r="AK113" s="205"/>
      <c r="AL113" s="56"/>
      <c r="AM113" s="34">
        <f t="shared" si="284"/>
        <v>0</v>
      </c>
      <c r="AN113" s="35">
        <f t="shared" si="223"/>
        <v>0</v>
      </c>
      <c r="AO113" s="36" t="str">
        <f t="shared" si="285"/>
        <v>NO OFERTADO</v>
      </c>
      <c r="AP113" s="36" t="s">
        <v>30</v>
      </c>
      <c r="AQ113" s="36" t="str">
        <f t="shared" si="286"/>
        <v>NO</v>
      </c>
      <c r="AR113" s="34">
        <v>38450</v>
      </c>
      <c r="AS113" s="56">
        <v>0</v>
      </c>
      <c r="AT113" s="34">
        <f t="shared" si="224"/>
        <v>38450</v>
      </c>
      <c r="AU113" s="208">
        <f t="shared" si="225"/>
        <v>38450</v>
      </c>
      <c r="AV113" s="36" t="str">
        <f t="shared" si="287"/>
        <v>CUMPLE</v>
      </c>
      <c r="AW113" s="36" t="s">
        <v>10</v>
      </c>
      <c r="AX113" s="36" t="str">
        <f t="shared" si="288"/>
        <v>SI</v>
      </c>
      <c r="AY113" s="34">
        <v>38000</v>
      </c>
      <c r="AZ113" s="34">
        <v>0</v>
      </c>
      <c r="BA113" s="34">
        <f t="shared" si="226"/>
        <v>38000</v>
      </c>
      <c r="BB113" s="35">
        <f t="shared" si="289"/>
        <v>38000</v>
      </c>
      <c r="BC113" s="36" t="str">
        <f t="shared" si="290"/>
        <v>CUMPLE</v>
      </c>
      <c r="BD113" s="36" t="s">
        <v>10</v>
      </c>
      <c r="BE113" s="36" t="str">
        <f t="shared" si="291"/>
        <v>SI</v>
      </c>
      <c r="BF113" s="53"/>
      <c r="BG113" s="54" t="str">
        <f t="shared" si="227"/>
        <v/>
      </c>
      <c r="BH113" s="54">
        <f t="shared" si="228"/>
        <v>34200</v>
      </c>
      <c r="BI113" s="54">
        <f t="shared" si="229"/>
        <v>34000</v>
      </c>
      <c r="BJ113" s="69">
        <f t="shared" si="230"/>
        <v>35900</v>
      </c>
      <c r="BK113" s="69" t="str">
        <f t="shared" si="231"/>
        <v/>
      </c>
      <c r="BL113" s="69">
        <f t="shared" si="232"/>
        <v>38450</v>
      </c>
      <c r="BM113" s="69">
        <f t="shared" si="233"/>
        <v>38000</v>
      </c>
      <c r="BN113" s="212">
        <f t="shared" si="292"/>
        <v>34000</v>
      </c>
      <c r="BO113" s="212" t="e">
        <f t="shared" si="234"/>
        <v>#VALUE!</v>
      </c>
      <c r="BP113" s="212">
        <f t="shared" si="235"/>
        <v>497.07602339181284</v>
      </c>
      <c r="BQ113" s="212">
        <f t="shared" si="236"/>
        <v>500</v>
      </c>
      <c r="BR113" s="212">
        <f t="shared" si="237"/>
        <v>473.53760445682451</v>
      </c>
      <c r="BS113" s="212" t="e">
        <f t="shared" si="238"/>
        <v>#VALUE!</v>
      </c>
      <c r="BT113" s="212">
        <f t="shared" si="239"/>
        <v>442.13263979193755</v>
      </c>
      <c r="BU113" s="212">
        <f t="shared" si="240"/>
        <v>447.36842105263156</v>
      </c>
      <c r="BV113" s="53"/>
      <c r="BW113" s="125"/>
    </row>
    <row r="114" spans="1:75" s="55" customFormat="1" ht="28.5">
      <c r="A114" s="177">
        <v>104</v>
      </c>
      <c r="B114" s="192" t="s">
        <v>273</v>
      </c>
      <c r="C114" s="192" t="s">
        <v>274</v>
      </c>
      <c r="D114" s="192" t="s">
        <v>28</v>
      </c>
      <c r="E114" s="194">
        <v>35.799999999999997</v>
      </c>
      <c r="F114" s="193">
        <v>1</v>
      </c>
      <c r="G114" s="194" t="s">
        <v>28</v>
      </c>
      <c r="H114" s="32">
        <v>6600</v>
      </c>
      <c r="I114" s="37">
        <v>5800</v>
      </c>
      <c r="J114" s="37">
        <v>0</v>
      </c>
      <c r="K114" s="37">
        <f t="shared" si="270"/>
        <v>5800</v>
      </c>
      <c r="L114" s="48">
        <f t="shared" si="296"/>
        <v>5800</v>
      </c>
      <c r="M114" s="36" t="str">
        <f t="shared" si="297"/>
        <v>CUMPLE</v>
      </c>
      <c r="N114" s="36" t="s">
        <v>30</v>
      </c>
      <c r="O114" s="36" t="str">
        <f t="shared" si="273"/>
        <v>NO</v>
      </c>
      <c r="P114" s="45">
        <v>4450</v>
      </c>
      <c r="Q114" s="45">
        <v>0</v>
      </c>
      <c r="R114" s="45">
        <f t="shared" si="221"/>
        <v>4450</v>
      </c>
      <c r="S114" s="35">
        <f t="shared" si="293"/>
        <v>4450</v>
      </c>
      <c r="T114" s="36" t="str">
        <f t="shared" si="294"/>
        <v>ARTIFICIALIDAD</v>
      </c>
      <c r="U114" s="36" t="s">
        <v>10</v>
      </c>
      <c r="V114" s="36" t="str">
        <f t="shared" si="295"/>
        <v>SI</v>
      </c>
      <c r="W114" s="37">
        <v>5300</v>
      </c>
      <c r="X114" s="37">
        <v>0</v>
      </c>
      <c r="Y114" s="37">
        <f t="shared" si="277"/>
        <v>5300</v>
      </c>
      <c r="Z114" s="35">
        <f t="shared" si="278"/>
        <v>5300</v>
      </c>
      <c r="AA114" s="36" t="str">
        <f t="shared" si="279"/>
        <v>CUMPLE</v>
      </c>
      <c r="AB114" s="36" t="s">
        <v>10</v>
      </c>
      <c r="AC114" s="36" t="str">
        <f t="shared" si="280"/>
        <v>SI</v>
      </c>
      <c r="AD114" s="32">
        <v>6200</v>
      </c>
      <c r="AE114" s="32"/>
      <c r="AF114" s="47">
        <f t="shared" si="281"/>
        <v>6200</v>
      </c>
      <c r="AG114" s="35">
        <f t="shared" si="222"/>
        <v>6200</v>
      </c>
      <c r="AH114" s="36" t="str">
        <f t="shared" si="282"/>
        <v>CUMPLE</v>
      </c>
      <c r="AI114" s="36" t="s">
        <v>10</v>
      </c>
      <c r="AJ114" s="36" t="str">
        <f t="shared" si="283"/>
        <v>SI</v>
      </c>
      <c r="AK114" s="205"/>
      <c r="AL114" s="56"/>
      <c r="AM114" s="34">
        <f t="shared" si="284"/>
        <v>0</v>
      </c>
      <c r="AN114" s="35">
        <f t="shared" si="223"/>
        <v>0</v>
      </c>
      <c r="AO114" s="36" t="str">
        <f t="shared" si="285"/>
        <v>NO OFERTADO</v>
      </c>
      <c r="AP114" s="36" t="s">
        <v>30</v>
      </c>
      <c r="AQ114" s="36" t="str">
        <f t="shared" si="286"/>
        <v>NO</v>
      </c>
      <c r="AR114" s="34">
        <v>6000</v>
      </c>
      <c r="AS114" s="56">
        <v>0</v>
      </c>
      <c r="AT114" s="34">
        <f t="shared" si="224"/>
        <v>6000</v>
      </c>
      <c r="AU114" s="208">
        <f t="shared" si="225"/>
        <v>6000</v>
      </c>
      <c r="AV114" s="36" t="str">
        <f t="shared" si="287"/>
        <v>CUMPLE</v>
      </c>
      <c r="AW114" s="36" t="s">
        <v>10</v>
      </c>
      <c r="AX114" s="36" t="str">
        <f t="shared" si="288"/>
        <v>SI</v>
      </c>
      <c r="AY114" s="34">
        <v>6000</v>
      </c>
      <c r="AZ114" s="34">
        <v>0</v>
      </c>
      <c r="BA114" s="34">
        <f t="shared" si="226"/>
        <v>6000</v>
      </c>
      <c r="BB114" s="35">
        <f t="shared" si="289"/>
        <v>6000</v>
      </c>
      <c r="BC114" s="36" t="str">
        <f t="shared" si="290"/>
        <v>CUMPLE</v>
      </c>
      <c r="BD114" s="36" t="s">
        <v>10</v>
      </c>
      <c r="BE114" s="36" t="str">
        <f t="shared" si="291"/>
        <v>SI</v>
      </c>
      <c r="BF114" s="53"/>
      <c r="BG114" s="54" t="str">
        <f t="shared" si="227"/>
        <v/>
      </c>
      <c r="BH114" s="54">
        <f t="shared" si="228"/>
        <v>4450</v>
      </c>
      <c r="BI114" s="54">
        <f t="shared" si="229"/>
        <v>5300</v>
      </c>
      <c r="BJ114" s="69">
        <f t="shared" si="230"/>
        <v>6200</v>
      </c>
      <c r="BK114" s="69" t="str">
        <f t="shared" si="231"/>
        <v/>
      </c>
      <c r="BL114" s="69">
        <f t="shared" si="232"/>
        <v>6000</v>
      </c>
      <c r="BM114" s="69">
        <f t="shared" si="233"/>
        <v>6000</v>
      </c>
      <c r="BN114" s="212">
        <f t="shared" si="292"/>
        <v>4450</v>
      </c>
      <c r="BO114" s="212" t="e">
        <f t="shared" si="234"/>
        <v>#VALUE!</v>
      </c>
      <c r="BP114" s="212">
        <f t="shared" si="235"/>
        <v>500</v>
      </c>
      <c r="BQ114" s="212">
        <f t="shared" si="236"/>
        <v>419.81132075471697</v>
      </c>
      <c r="BR114" s="212">
        <f t="shared" si="237"/>
        <v>358.87096774193549</v>
      </c>
      <c r="BS114" s="212" t="e">
        <f t="shared" si="238"/>
        <v>#VALUE!</v>
      </c>
      <c r="BT114" s="212">
        <f t="shared" si="239"/>
        <v>370.83333333333337</v>
      </c>
      <c r="BU114" s="212">
        <f t="shared" si="240"/>
        <v>370.83333333333337</v>
      </c>
      <c r="BV114" s="53"/>
      <c r="BW114" s="125"/>
    </row>
    <row r="115" spans="1:75" s="55" customFormat="1" ht="142.5">
      <c r="A115" s="177">
        <v>105</v>
      </c>
      <c r="B115" s="192" t="s">
        <v>275</v>
      </c>
      <c r="C115" s="192" t="s">
        <v>276</v>
      </c>
      <c r="D115" s="192" t="s">
        <v>121</v>
      </c>
      <c r="E115" s="194">
        <v>200</v>
      </c>
      <c r="F115" s="193">
        <v>1</v>
      </c>
      <c r="G115" s="194" t="s">
        <v>121</v>
      </c>
      <c r="H115" s="32">
        <v>745535</v>
      </c>
      <c r="I115" s="37"/>
      <c r="J115" s="37"/>
      <c r="K115" s="37">
        <f>I115+J115</f>
        <v>0</v>
      </c>
      <c r="L115" s="48">
        <f>K115*$F115</f>
        <v>0</v>
      </c>
      <c r="M115" s="36" t="str">
        <f>+IF(K115=0,"NO OFERTADO",IF(K115&gt;$H115,"NO CUMPLE",IF(((K115-$H115)/$H115)&lt;=-20%,"ARTIFICIALIDAD",IF(AND($H115=$H115,((K115-$H115)/$H115)&gt;-20%),"CUMPLE"))))</f>
        <v>NO OFERTADO</v>
      </c>
      <c r="N115" s="36" t="s">
        <v>30</v>
      </c>
      <c r="O115" s="36" t="str">
        <f>+IF(N115="CUMPLE","SI",IF(N115="NO CUMPLE","NO"))</f>
        <v>NO</v>
      </c>
      <c r="P115" s="45">
        <v>626000</v>
      </c>
      <c r="Q115" s="45">
        <f t="shared" si="191"/>
        <v>118940</v>
      </c>
      <c r="R115" s="45">
        <f t="shared" si="221"/>
        <v>744940</v>
      </c>
      <c r="S115" s="35">
        <f>R115*$F115</f>
        <v>744940</v>
      </c>
      <c r="T115" s="36" t="str">
        <f>+IF(R115=0,"NO OFERTADO",IF(R115&gt;$H115,"NO CUMPLE",IF(((R115-$H115)/$H115)&lt;=-20%,"ARTIFICIALIDAD",IF(AND($H115=$H115,((R115-$H115)/$H115)&gt;-20%),"CUMPLE"))))</f>
        <v>CUMPLE</v>
      </c>
      <c r="U115" s="36" t="s">
        <v>10</v>
      </c>
      <c r="V115" s="36" t="str">
        <f>+IF(U115="CUMPLE","SI",IF(U115="NO CUMPLE","NO"))</f>
        <v>SI</v>
      </c>
      <c r="W115" s="37">
        <v>0</v>
      </c>
      <c r="X115" s="37">
        <v>0</v>
      </c>
      <c r="Y115" s="37">
        <f>W115+X115</f>
        <v>0</v>
      </c>
      <c r="Z115" s="35">
        <f>Y115*$F115</f>
        <v>0</v>
      </c>
      <c r="AA115" s="36" t="str">
        <f>+IF(Y115=0,"NO OFERTADO",IF(Y115&gt;$H115,"NO CUMPLE",IF(((Y115-$H115)/$H115)&lt;=-20%,"ARTIFICIALIDAD",IF(AND($H115=$H115,((Y115-$H115)/$H115)&gt;-20%),"CUMPLE"))))</f>
        <v>NO OFERTADO</v>
      </c>
      <c r="AB115" s="36" t="s">
        <v>30</v>
      </c>
      <c r="AC115" s="36" t="str">
        <f>+IF(AB115="CUMPLE","SI",IF(AB115="NO CUMPLE","NO"))</f>
        <v>NO</v>
      </c>
      <c r="AD115" s="32">
        <v>0</v>
      </c>
      <c r="AE115" s="32"/>
      <c r="AF115" s="47">
        <f>+AD115+AE115</f>
        <v>0</v>
      </c>
      <c r="AG115" s="35">
        <f t="shared" si="222"/>
        <v>0</v>
      </c>
      <c r="AH115" s="36" t="str">
        <f>+IF(AF115=0,"NO OFERTADO",IF(AF115&gt;$H115,"NO CUMPLE",IF(((AF115-$H115)/$H115)&lt;=-20%,"ARTIFICIALIDAD",IF(AND($H115=$H115,((AF115-$H115)/$H115)&gt;-20%),"CUMPLE"))))</f>
        <v>NO OFERTADO</v>
      </c>
      <c r="AI115" s="36" t="s">
        <v>30</v>
      </c>
      <c r="AJ115" s="36" t="str">
        <f>+IF(AI115="CUMPLE","SI",IF(AI115="NO CUMPLE","NO"))</f>
        <v>NO</v>
      </c>
      <c r="AK115" s="37">
        <v>626500</v>
      </c>
      <c r="AL115" s="37">
        <f>+AK115*19%</f>
        <v>119035</v>
      </c>
      <c r="AM115" s="34">
        <f>+AK115+AL115</f>
        <v>745535</v>
      </c>
      <c r="AN115" s="35">
        <f t="shared" si="223"/>
        <v>745535</v>
      </c>
      <c r="AO115" s="36" t="str">
        <f>+IF(AM115=0,"NO OFERTADO",IF(AM115&gt;$H115,"NO CUMPLE",IF(((AM115-$H115)/$H115)&lt;=-20%,"ARTIFICIALIDAD",IF(AND($H115=$H115,((AM115-$H115)/$H115)&gt;-20%),"CUMPLE"))))</f>
        <v>CUMPLE</v>
      </c>
      <c r="AP115" s="36" t="s">
        <v>10</v>
      </c>
      <c r="AQ115" s="36" t="str">
        <f>+IF(AP115="CUMPLE","SI",IF(AP115="NO CUMPLE","NO"))</f>
        <v>SI</v>
      </c>
      <c r="AR115" s="34">
        <v>0</v>
      </c>
      <c r="AS115" s="37"/>
      <c r="AT115" s="34">
        <f t="shared" si="224"/>
        <v>0</v>
      </c>
      <c r="AU115" s="208">
        <f t="shared" si="225"/>
        <v>0</v>
      </c>
      <c r="AV115" s="36" t="str">
        <f>+IF(AT115=0,"NO OFERTADO",IF(AT115&gt;$H115,"NO CUMPLE",IF(((AT115-$H115)/$H115)&lt;=-20%,"ARTIFICIALIDAD",IF(AND($H115=$H115,((AT115-$H115)/$H115)&gt;-20%),"CUMPLE"))))</f>
        <v>NO OFERTADO</v>
      </c>
      <c r="AW115" s="36" t="s">
        <v>30</v>
      </c>
      <c r="AX115" s="36" t="str">
        <f>+IF(AW115="CUMPLE","SI",IF(AW115="NO CUMPLE","NO"))</f>
        <v>NO</v>
      </c>
      <c r="AY115" s="34"/>
      <c r="AZ115" s="34"/>
      <c r="BA115" s="34">
        <f t="shared" si="226"/>
        <v>0</v>
      </c>
      <c r="BB115" s="35">
        <f>BA115*$F115</f>
        <v>0</v>
      </c>
      <c r="BC115" s="36" t="str">
        <f>+IF(BA115=0,"NO OFERTADO",IF(BA115&gt;$H115,"NO CUMPLE",IF(((BA115-$H115)/$H115)&lt;=-20%,"ARTIFICIALIDAD",IF(AND($H115=$H115,((BA115-$H115)/$H115)&gt;-20%),"CUMPLE"))))</f>
        <v>NO OFERTADO</v>
      </c>
      <c r="BD115" s="36" t="s">
        <v>30</v>
      </c>
      <c r="BE115" s="36" t="str">
        <f>+IF(BD115="CUMPLE","SI",IF(BD115="NO CUMPLE","NO"))</f>
        <v>NO</v>
      </c>
      <c r="BF115" s="53"/>
      <c r="BG115" s="54" t="str">
        <f t="shared" si="227"/>
        <v/>
      </c>
      <c r="BH115" s="54">
        <f t="shared" si="228"/>
        <v>744940</v>
      </c>
      <c r="BI115" s="54" t="str">
        <f t="shared" si="229"/>
        <v/>
      </c>
      <c r="BJ115" s="69" t="str">
        <f t="shared" si="230"/>
        <v/>
      </c>
      <c r="BK115" s="69">
        <f t="shared" si="231"/>
        <v>745535</v>
      </c>
      <c r="BL115" s="69" t="str">
        <f t="shared" si="232"/>
        <v/>
      </c>
      <c r="BM115" s="69" t="str">
        <f t="shared" si="233"/>
        <v/>
      </c>
      <c r="BN115" s="212">
        <f>MIN(BG115,BH115,BI115,BJ115,BK115,BL115,BM115)</f>
        <v>744940</v>
      </c>
      <c r="BO115" s="212" t="e">
        <f t="shared" si="234"/>
        <v>#VALUE!</v>
      </c>
      <c r="BP115" s="212">
        <f t="shared" si="235"/>
        <v>500</v>
      </c>
      <c r="BQ115" s="212" t="e">
        <f t="shared" si="236"/>
        <v>#VALUE!</v>
      </c>
      <c r="BR115" s="212" t="e">
        <f t="shared" si="237"/>
        <v>#VALUE!</v>
      </c>
      <c r="BS115" s="212">
        <f t="shared" si="238"/>
        <v>499.60095770151634</v>
      </c>
      <c r="BT115" s="212" t="e">
        <f t="shared" si="239"/>
        <v>#VALUE!</v>
      </c>
      <c r="BU115" s="212" t="e">
        <f t="shared" si="240"/>
        <v>#VALUE!</v>
      </c>
      <c r="BV115" s="53"/>
      <c r="BW115" s="125"/>
    </row>
    <row r="116" spans="1:75" s="55" customFormat="1" ht="42.75">
      <c r="A116" s="177">
        <v>106</v>
      </c>
      <c r="B116" s="192" t="s">
        <v>277</v>
      </c>
      <c r="C116" s="192" t="s">
        <v>278</v>
      </c>
      <c r="D116" s="192" t="s">
        <v>279</v>
      </c>
      <c r="E116" s="194">
        <v>40</v>
      </c>
      <c r="F116" s="193">
        <v>1</v>
      </c>
      <c r="G116" s="194" t="s">
        <v>279</v>
      </c>
      <c r="H116" s="32">
        <v>53550</v>
      </c>
      <c r="I116" s="37"/>
      <c r="J116" s="37"/>
      <c r="K116" s="37">
        <f t="shared" ref="K116:K127" si="298">I116+J116</f>
        <v>0</v>
      </c>
      <c r="L116" s="48">
        <f t="shared" ref="L116:L120" si="299">K116*$F116</f>
        <v>0</v>
      </c>
      <c r="M116" s="36" t="str">
        <f t="shared" ref="M116:M120" si="300">+IF(K116=0,"NO OFERTADO",IF(K116&gt;$H116,"NO CUMPLE",IF(((K116-$H116)/$H116)&lt;=-20%,"ARTIFICIALIDAD",IF(AND($H116=$H116,((K116-$H116)/$H116)&gt;-20%),"CUMPLE"))))</f>
        <v>NO OFERTADO</v>
      </c>
      <c r="N116" s="36" t="s">
        <v>30</v>
      </c>
      <c r="O116" s="36" t="str">
        <f t="shared" ref="O116:O127" si="301">+IF(N116="CUMPLE","SI",IF(N116="NO CUMPLE","NO"))</f>
        <v>NO</v>
      </c>
      <c r="P116" s="45"/>
      <c r="Q116" s="45">
        <f t="shared" si="191"/>
        <v>0</v>
      </c>
      <c r="R116" s="45">
        <f t="shared" si="221"/>
        <v>0</v>
      </c>
      <c r="S116" s="35">
        <f t="shared" ref="S116:S117" si="302">R116*$F116</f>
        <v>0</v>
      </c>
      <c r="T116" s="36" t="str">
        <f t="shared" ref="T116:T117" si="303">+IF(R116=0,"NO OFERTADO",IF(R116&gt;$H116,"NO CUMPLE",IF(((R116-$H116)/$H116)&lt;=-20%,"ARTIFICIALIDAD",IF(AND($H116=$H116,((R116-$H116)/$H116)&gt;-20%),"CUMPLE"))))</f>
        <v>NO OFERTADO</v>
      </c>
      <c r="U116" s="36" t="s">
        <v>30</v>
      </c>
      <c r="V116" s="36" t="str">
        <f t="shared" ref="V116:V117" si="304">+IF(U116="CUMPLE","SI",IF(U116="NO CUMPLE","NO"))</f>
        <v>NO</v>
      </c>
      <c r="W116" s="37">
        <v>33613.445378151264</v>
      </c>
      <c r="X116" s="37">
        <v>6386.5546218487361</v>
      </c>
      <c r="Y116" s="37">
        <f t="shared" ref="Y116:Y127" si="305">W116+X116</f>
        <v>40000</v>
      </c>
      <c r="Z116" s="35">
        <f t="shared" ref="Z116:Z127" si="306">Y116*$F116</f>
        <v>40000</v>
      </c>
      <c r="AA116" s="36" t="str">
        <f t="shared" ref="AA116:AA127" si="307">+IF(Y116=0,"NO OFERTADO",IF(Y116&gt;$H116,"NO CUMPLE",IF(((Y116-$H116)/$H116)&lt;=-20%,"ARTIFICIALIDAD",IF(AND($H116=$H116,((Y116-$H116)/$H116)&gt;-20%),"CUMPLE"))))</f>
        <v>ARTIFICIALIDAD</v>
      </c>
      <c r="AB116" s="36" t="s">
        <v>10</v>
      </c>
      <c r="AC116" s="36" t="str">
        <f t="shared" ref="AC116:AC127" si="308">+IF(AB116="CUMPLE","SI",IF(AB116="NO CUMPLE","NO"))</f>
        <v>SI</v>
      </c>
      <c r="AD116" s="32">
        <v>0</v>
      </c>
      <c r="AE116" s="32"/>
      <c r="AF116" s="47">
        <f t="shared" ref="AF116:AF127" si="309">+AD116+AE116</f>
        <v>0</v>
      </c>
      <c r="AG116" s="35">
        <f t="shared" si="222"/>
        <v>0</v>
      </c>
      <c r="AH116" s="36" t="str">
        <f t="shared" ref="AH116:AH127" si="310">+IF(AF116=0,"NO OFERTADO",IF(AF116&gt;$H116,"NO CUMPLE",IF(((AF116-$H116)/$H116)&lt;=-20%,"ARTIFICIALIDAD",IF(AND($H116=$H116,((AF116-$H116)/$H116)&gt;-20%),"CUMPLE"))))</f>
        <v>NO OFERTADO</v>
      </c>
      <c r="AI116" s="36" t="s">
        <v>30</v>
      </c>
      <c r="AJ116" s="36" t="str">
        <f t="shared" ref="AJ116:AJ127" si="311">+IF(AI116="CUMPLE","SI",IF(AI116="NO CUMPLE","NO"))</f>
        <v>NO</v>
      </c>
      <c r="AK116" s="37"/>
      <c r="AL116" s="56"/>
      <c r="AM116" s="34">
        <f t="shared" ref="AM116:AM127" si="312">+AK116+AL116</f>
        <v>0</v>
      </c>
      <c r="AN116" s="35">
        <f t="shared" si="223"/>
        <v>0</v>
      </c>
      <c r="AO116" s="36" t="str">
        <f t="shared" ref="AO116:AO127" si="313">+IF(AM116=0,"NO OFERTADO",IF(AM116&gt;$H116,"NO CUMPLE",IF(((AM116-$H116)/$H116)&lt;=-20%,"ARTIFICIALIDAD",IF(AND($H116=$H116,((AM116-$H116)/$H116)&gt;-20%),"CUMPLE"))))</f>
        <v>NO OFERTADO</v>
      </c>
      <c r="AP116" s="36" t="s">
        <v>30</v>
      </c>
      <c r="AQ116" s="36" t="str">
        <f t="shared" ref="AQ116:AQ127" si="314">+IF(AP116="CUMPLE","SI",IF(AP116="NO CUMPLE","NO"))</f>
        <v>NO</v>
      </c>
      <c r="AR116" s="34">
        <v>45000</v>
      </c>
      <c r="AS116" s="34">
        <f>+AR116*19%</f>
        <v>8550</v>
      </c>
      <c r="AT116" s="34">
        <f t="shared" si="224"/>
        <v>53550</v>
      </c>
      <c r="AU116" s="208">
        <f t="shared" si="225"/>
        <v>53550</v>
      </c>
      <c r="AV116" s="36" t="str">
        <f t="shared" ref="AV116:AV127" si="315">+IF(AT116=0,"NO OFERTADO",IF(AT116&gt;$H116,"NO CUMPLE",IF(((AT116-$H116)/$H116)&lt;=-20%,"ARTIFICIALIDAD",IF(AND($H116=$H116,((AT116-$H116)/$H116)&gt;-20%),"CUMPLE"))))</f>
        <v>CUMPLE</v>
      </c>
      <c r="AW116" s="36" t="s">
        <v>10</v>
      </c>
      <c r="AX116" s="36" t="str">
        <f t="shared" ref="AX116:AX127" si="316">+IF(AW116="CUMPLE","SI",IF(AW116="NO CUMPLE","NO"))</f>
        <v>SI</v>
      </c>
      <c r="AY116" s="34"/>
      <c r="AZ116" s="34"/>
      <c r="BA116" s="34">
        <f t="shared" si="226"/>
        <v>0</v>
      </c>
      <c r="BB116" s="35">
        <f t="shared" ref="BB116:BB127" si="317">BA116*$F116</f>
        <v>0</v>
      </c>
      <c r="BC116" s="36" t="str">
        <f t="shared" ref="BC116:BC127" si="318">+IF(BA116=0,"NO OFERTADO",IF(BA116&gt;$H116,"NO CUMPLE",IF(((BA116-$H116)/$H116)&lt;=-20%,"ARTIFICIALIDAD",IF(AND($H116=$H116,((BA116-$H116)/$H116)&gt;-20%),"CUMPLE"))))</f>
        <v>NO OFERTADO</v>
      </c>
      <c r="BD116" s="36" t="s">
        <v>30</v>
      </c>
      <c r="BE116" s="36" t="str">
        <f t="shared" ref="BE116:BE127" si="319">+IF(BD116="CUMPLE","SI",IF(BD116="NO CUMPLE","NO"))</f>
        <v>NO</v>
      </c>
      <c r="BF116" s="53"/>
      <c r="BG116" s="54" t="str">
        <f t="shared" si="227"/>
        <v/>
      </c>
      <c r="BH116" s="54" t="str">
        <f t="shared" si="228"/>
        <v/>
      </c>
      <c r="BI116" s="54">
        <f t="shared" si="229"/>
        <v>40000</v>
      </c>
      <c r="BJ116" s="69" t="str">
        <f t="shared" si="230"/>
        <v/>
      </c>
      <c r="BK116" s="69" t="str">
        <f t="shared" si="231"/>
        <v/>
      </c>
      <c r="BL116" s="69">
        <f t="shared" si="232"/>
        <v>53550</v>
      </c>
      <c r="BM116" s="69" t="str">
        <f t="shared" si="233"/>
        <v/>
      </c>
      <c r="BN116" s="212">
        <f t="shared" ref="BN116:BN127" si="320">MIN(BG116,BH116,BI116,BJ116,BK116,BL116,BM116)</f>
        <v>40000</v>
      </c>
      <c r="BO116" s="212" t="e">
        <f t="shared" si="234"/>
        <v>#VALUE!</v>
      </c>
      <c r="BP116" s="212" t="e">
        <f t="shared" si="235"/>
        <v>#VALUE!</v>
      </c>
      <c r="BQ116" s="212">
        <f t="shared" si="236"/>
        <v>500</v>
      </c>
      <c r="BR116" s="212" t="e">
        <f t="shared" si="237"/>
        <v>#VALUE!</v>
      </c>
      <c r="BS116" s="212" t="e">
        <f t="shared" si="238"/>
        <v>#VALUE!</v>
      </c>
      <c r="BT116" s="212">
        <f t="shared" si="239"/>
        <v>373.48272642390288</v>
      </c>
      <c r="BU116" s="212" t="e">
        <f t="shared" si="240"/>
        <v>#VALUE!</v>
      </c>
      <c r="BV116" s="53"/>
      <c r="BW116" s="125"/>
    </row>
    <row r="117" spans="1:75" s="55" customFormat="1" ht="114">
      <c r="A117" s="177">
        <v>107</v>
      </c>
      <c r="B117" s="192" t="s">
        <v>280</v>
      </c>
      <c r="C117" s="192" t="s">
        <v>281</v>
      </c>
      <c r="D117" s="192" t="s">
        <v>282</v>
      </c>
      <c r="E117" s="194">
        <v>23.8</v>
      </c>
      <c r="F117" s="193">
        <v>1</v>
      </c>
      <c r="G117" s="194" t="s">
        <v>282</v>
      </c>
      <c r="H117" s="32">
        <v>415200</v>
      </c>
      <c r="I117" s="37"/>
      <c r="J117" s="37"/>
      <c r="K117" s="37">
        <f t="shared" si="298"/>
        <v>0</v>
      </c>
      <c r="L117" s="48">
        <f t="shared" si="299"/>
        <v>0</v>
      </c>
      <c r="M117" s="36" t="str">
        <f t="shared" si="300"/>
        <v>NO OFERTADO</v>
      </c>
      <c r="N117" s="36" t="s">
        <v>30</v>
      </c>
      <c r="O117" s="36" t="str">
        <f t="shared" si="301"/>
        <v>NO</v>
      </c>
      <c r="P117" s="45">
        <v>256600</v>
      </c>
      <c r="Q117" s="45">
        <v>0</v>
      </c>
      <c r="R117" s="45">
        <f t="shared" si="221"/>
        <v>256600</v>
      </c>
      <c r="S117" s="35">
        <f t="shared" si="302"/>
        <v>256600</v>
      </c>
      <c r="T117" s="36" t="str">
        <f t="shared" si="303"/>
        <v>ARTIFICIALIDAD</v>
      </c>
      <c r="U117" s="36" t="s">
        <v>10</v>
      </c>
      <c r="V117" s="36" t="str">
        <f t="shared" si="304"/>
        <v>SI</v>
      </c>
      <c r="W117" s="37">
        <v>260000</v>
      </c>
      <c r="X117" s="37">
        <v>0</v>
      </c>
      <c r="Y117" s="37">
        <f t="shared" si="305"/>
        <v>260000</v>
      </c>
      <c r="Z117" s="35">
        <f t="shared" si="306"/>
        <v>260000</v>
      </c>
      <c r="AA117" s="36" t="str">
        <f t="shared" si="307"/>
        <v>ARTIFICIALIDAD</v>
      </c>
      <c r="AB117" s="36" t="s">
        <v>10</v>
      </c>
      <c r="AC117" s="36" t="str">
        <f t="shared" si="308"/>
        <v>SI</v>
      </c>
      <c r="AD117" s="32">
        <v>0</v>
      </c>
      <c r="AE117" s="32"/>
      <c r="AF117" s="47">
        <f t="shared" si="309"/>
        <v>0</v>
      </c>
      <c r="AG117" s="35">
        <f t="shared" si="222"/>
        <v>0</v>
      </c>
      <c r="AH117" s="36" t="str">
        <f t="shared" si="310"/>
        <v>NO OFERTADO</v>
      </c>
      <c r="AI117" s="36" t="s">
        <v>30</v>
      </c>
      <c r="AJ117" s="36" t="str">
        <f t="shared" si="311"/>
        <v>NO</v>
      </c>
      <c r="AK117" s="37"/>
      <c r="AL117" s="56"/>
      <c r="AM117" s="34">
        <f t="shared" si="312"/>
        <v>0</v>
      </c>
      <c r="AN117" s="35">
        <f t="shared" si="223"/>
        <v>0</v>
      </c>
      <c r="AO117" s="36" t="str">
        <f t="shared" si="313"/>
        <v>NO OFERTADO</v>
      </c>
      <c r="AP117" s="36" t="s">
        <v>30</v>
      </c>
      <c r="AQ117" s="36" t="str">
        <f t="shared" si="314"/>
        <v>NO</v>
      </c>
      <c r="AR117" s="34">
        <v>291750</v>
      </c>
      <c r="AS117" s="56">
        <v>0</v>
      </c>
      <c r="AT117" s="34">
        <f t="shared" si="224"/>
        <v>291750</v>
      </c>
      <c r="AU117" s="208">
        <f t="shared" si="225"/>
        <v>291750</v>
      </c>
      <c r="AV117" s="36" t="str">
        <f t="shared" si="315"/>
        <v>ARTIFICIALIDAD</v>
      </c>
      <c r="AW117" s="36" t="s">
        <v>10</v>
      </c>
      <c r="AX117" s="36" t="str">
        <f t="shared" si="316"/>
        <v>SI</v>
      </c>
      <c r="AY117" s="34"/>
      <c r="AZ117" s="34"/>
      <c r="BA117" s="34">
        <f t="shared" si="226"/>
        <v>0</v>
      </c>
      <c r="BB117" s="35">
        <f t="shared" si="317"/>
        <v>0</v>
      </c>
      <c r="BC117" s="36" t="str">
        <f t="shared" si="318"/>
        <v>NO OFERTADO</v>
      </c>
      <c r="BD117" s="36" t="s">
        <v>30</v>
      </c>
      <c r="BE117" s="36" t="str">
        <f t="shared" si="319"/>
        <v>NO</v>
      </c>
      <c r="BF117" s="53"/>
      <c r="BG117" s="54" t="str">
        <f t="shared" si="227"/>
        <v/>
      </c>
      <c r="BH117" s="54">
        <f t="shared" si="228"/>
        <v>256600</v>
      </c>
      <c r="BI117" s="54">
        <f t="shared" si="229"/>
        <v>260000</v>
      </c>
      <c r="BJ117" s="69" t="str">
        <f t="shared" si="230"/>
        <v/>
      </c>
      <c r="BK117" s="69" t="str">
        <f t="shared" si="231"/>
        <v/>
      </c>
      <c r="BL117" s="69">
        <f t="shared" si="232"/>
        <v>291750</v>
      </c>
      <c r="BM117" s="69" t="str">
        <f t="shared" si="233"/>
        <v/>
      </c>
      <c r="BN117" s="212">
        <f t="shared" si="320"/>
        <v>256600</v>
      </c>
      <c r="BO117" s="212" t="e">
        <f t="shared" si="234"/>
        <v>#VALUE!</v>
      </c>
      <c r="BP117" s="212">
        <f t="shared" si="235"/>
        <v>500</v>
      </c>
      <c r="BQ117" s="212">
        <f t="shared" si="236"/>
        <v>493.46153846153845</v>
      </c>
      <c r="BR117" s="212" t="e">
        <f t="shared" si="237"/>
        <v>#VALUE!</v>
      </c>
      <c r="BS117" s="212" t="e">
        <f t="shared" si="238"/>
        <v>#VALUE!</v>
      </c>
      <c r="BT117" s="212">
        <f t="shared" si="239"/>
        <v>439.76006855184238</v>
      </c>
      <c r="BU117" s="212" t="e">
        <f t="shared" si="240"/>
        <v>#VALUE!</v>
      </c>
      <c r="BV117" s="53"/>
      <c r="BW117" s="125"/>
    </row>
    <row r="118" spans="1:75" s="55" customFormat="1" ht="71.25">
      <c r="A118" s="177">
        <v>108</v>
      </c>
      <c r="B118" s="192" t="s">
        <v>283</v>
      </c>
      <c r="C118" s="192" t="s">
        <v>284</v>
      </c>
      <c r="D118" s="192" t="s">
        <v>285</v>
      </c>
      <c r="E118" s="194">
        <v>14</v>
      </c>
      <c r="F118" s="193">
        <v>1</v>
      </c>
      <c r="G118" s="194" t="s">
        <v>285</v>
      </c>
      <c r="H118" s="32">
        <v>189652</v>
      </c>
      <c r="I118" s="37"/>
      <c r="J118" s="37"/>
      <c r="K118" s="37">
        <f t="shared" si="298"/>
        <v>0</v>
      </c>
      <c r="L118" s="48">
        <f t="shared" si="299"/>
        <v>0</v>
      </c>
      <c r="M118" s="36" t="str">
        <f t="shared" si="300"/>
        <v>NO OFERTADO</v>
      </c>
      <c r="N118" s="36" t="s">
        <v>30</v>
      </c>
      <c r="O118" s="36" t="str">
        <f t="shared" si="301"/>
        <v>NO</v>
      </c>
      <c r="P118" s="45">
        <v>118500</v>
      </c>
      <c r="Q118" s="45">
        <v>0</v>
      </c>
      <c r="R118" s="45">
        <f t="shared" si="221"/>
        <v>118500</v>
      </c>
      <c r="S118" s="35">
        <f>R118*$F118</f>
        <v>118500</v>
      </c>
      <c r="T118" s="36" t="str">
        <f>+IF(R118=0,"NO OFERTADO",IF(R118&gt;$H118,"NO CUMPLE",IF(((R118-$H118)/$H118)&lt;=-20%,"ARTIFICIALIDAD",IF(AND($H118=$H118,((R118-$H118)/$H118)&gt;-20%),"CUMPLE"))))</f>
        <v>ARTIFICIALIDAD</v>
      </c>
      <c r="U118" s="36" t="s">
        <v>10</v>
      </c>
      <c r="V118" s="36" t="str">
        <f>+IF(U118="CUMPLE","SI",IF(U118="NO CUMPLE","NO"))</f>
        <v>SI</v>
      </c>
      <c r="W118" s="37">
        <v>120000</v>
      </c>
      <c r="X118" s="37">
        <v>0</v>
      </c>
      <c r="Y118" s="37">
        <f t="shared" si="305"/>
        <v>120000</v>
      </c>
      <c r="Z118" s="35">
        <f t="shared" si="306"/>
        <v>120000</v>
      </c>
      <c r="AA118" s="36" t="str">
        <f t="shared" si="307"/>
        <v>ARTIFICIALIDAD</v>
      </c>
      <c r="AB118" s="36" t="s">
        <v>10</v>
      </c>
      <c r="AC118" s="36" t="str">
        <f t="shared" si="308"/>
        <v>SI</v>
      </c>
      <c r="AD118" s="32">
        <v>159300</v>
      </c>
      <c r="AE118" s="32"/>
      <c r="AF118" s="47">
        <f t="shared" si="309"/>
        <v>159300</v>
      </c>
      <c r="AG118" s="35">
        <f t="shared" si="222"/>
        <v>159300</v>
      </c>
      <c r="AH118" s="36" t="str">
        <f t="shared" si="310"/>
        <v>CUMPLE</v>
      </c>
      <c r="AI118" s="36" t="s">
        <v>10</v>
      </c>
      <c r="AJ118" s="36" t="str">
        <f t="shared" si="311"/>
        <v>SI</v>
      </c>
      <c r="AK118" s="37"/>
      <c r="AL118" s="56"/>
      <c r="AM118" s="34">
        <f t="shared" si="312"/>
        <v>0</v>
      </c>
      <c r="AN118" s="35">
        <f t="shared" si="223"/>
        <v>0</v>
      </c>
      <c r="AO118" s="36" t="str">
        <f t="shared" si="313"/>
        <v>NO OFERTADO</v>
      </c>
      <c r="AP118" s="36" t="s">
        <v>30</v>
      </c>
      <c r="AQ118" s="36" t="str">
        <f t="shared" si="314"/>
        <v>NO</v>
      </c>
      <c r="AR118" s="34">
        <v>141025</v>
      </c>
      <c r="AS118" s="56">
        <v>0</v>
      </c>
      <c r="AT118" s="34">
        <f t="shared" si="224"/>
        <v>141025</v>
      </c>
      <c r="AU118" s="208">
        <f t="shared" si="225"/>
        <v>141025</v>
      </c>
      <c r="AV118" s="36" t="str">
        <f t="shared" si="315"/>
        <v>ARTIFICIALIDAD</v>
      </c>
      <c r="AW118" s="36" t="s">
        <v>10</v>
      </c>
      <c r="AX118" s="36" t="str">
        <f t="shared" si="316"/>
        <v>SI</v>
      </c>
      <c r="AY118" s="34"/>
      <c r="AZ118" s="34"/>
      <c r="BA118" s="34">
        <f t="shared" si="226"/>
        <v>0</v>
      </c>
      <c r="BB118" s="35">
        <f t="shared" si="317"/>
        <v>0</v>
      </c>
      <c r="BC118" s="36" t="str">
        <f t="shared" si="318"/>
        <v>NO OFERTADO</v>
      </c>
      <c r="BD118" s="36" t="s">
        <v>30</v>
      </c>
      <c r="BE118" s="36" t="str">
        <f t="shared" si="319"/>
        <v>NO</v>
      </c>
      <c r="BF118" s="53"/>
      <c r="BG118" s="54" t="str">
        <f t="shared" si="227"/>
        <v/>
      </c>
      <c r="BH118" s="54">
        <f t="shared" si="228"/>
        <v>118500</v>
      </c>
      <c r="BI118" s="54">
        <f t="shared" si="229"/>
        <v>120000</v>
      </c>
      <c r="BJ118" s="69">
        <f t="shared" si="230"/>
        <v>159300</v>
      </c>
      <c r="BK118" s="69" t="str">
        <f t="shared" si="231"/>
        <v/>
      </c>
      <c r="BL118" s="69">
        <f t="shared" si="232"/>
        <v>141025</v>
      </c>
      <c r="BM118" s="69" t="str">
        <f t="shared" si="233"/>
        <v/>
      </c>
      <c r="BN118" s="212">
        <f t="shared" si="320"/>
        <v>118500</v>
      </c>
      <c r="BO118" s="212" t="e">
        <f t="shared" si="234"/>
        <v>#VALUE!</v>
      </c>
      <c r="BP118" s="212">
        <f t="shared" si="235"/>
        <v>500</v>
      </c>
      <c r="BQ118" s="212">
        <f t="shared" si="236"/>
        <v>493.75</v>
      </c>
      <c r="BR118" s="212">
        <f t="shared" si="237"/>
        <v>371.93973634651599</v>
      </c>
      <c r="BS118" s="212" t="e">
        <f t="shared" si="238"/>
        <v>#VALUE!</v>
      </c>
      <c r="BT118" s="212">
        <f t="shared" si="239"/>
        <v>420.13827335578799</v>
      </c>
      <c r="BU118" s="212" t="e">
        <f t="shared" si="240"/>
        <v>#VALUE!</v>
      </c>
      <c r="BV118" s="53"/>
      <c r="BW118" s="125"/>
    </row>
    <row r="119" spans="1:75" s="55" customFormat="1" ht="85.5">
      <c r="A119" s="177">
        <v>109</v>
      </c>
      <c r="B119" s="192" t="s">
        <v>283</v>
      </c>
      <c r="C119" s="192" t="s">
        <v>286</v>
      </c>
      <c r="D119" s="192" t="s">
        <v>287</v>
      </c>
      <c r="E119" s="194">
        <v>14</v>
      </c>
      <c r="F119" s="193">
        <v>1</v>
      </c>
      <c r="G119" s="194" t="s">
        <v>287</v>
      </c>
      <c r="H119" s="32">
        <v>312560</v>
      </c>
      <c r="I119" s="37"/>
      <c r="J119" s="37"/>
      <c r="K119" s="37">
        <f t="shared" si="298"/>
        <v>0</v>
      </c>
      <c r="L119" s="48">
        <f t="shared" si="299"/>
        <v>0</v>
      </c>
      <c r="M119" s="36" t="str">
        <f t="shared" si="300"/>
        <v>NO OFERTADO</v>
      </c>
      <c r="N119" s="36" t="s">
        <v>30</v>
      </c>
      <c r="O119" s="36" t="str">
        <f t="shared" si="301"/>
        <v>NO</v>
      </c>
      <c r="P119" s="45">
        <v>221700</v>
      </c>
      <c r="Q119" s="45">
        <v>0</v>
      </c>
      <c r="R119" s="45">
        <f t="shared" si="221"/>
        <v>221700</v>
      </c>
      <c r="S119" s="35">
        <f t="shared" ref="S119:S127" si="321">R119*$F119</f>
        <v>221700</v>
      </c>
      <c r="T119" s="36" t="str">
        <f t="shared" ref="T119:T127" si="322">+IF(R119=0,"NO OFERTADO",IF(R119&gt;$H119,"NO CUMPLE",IF(((R119-$H119)/$H119)&lt;=-20%,"ARTIFICIALIDAD",IF(AND($H119=$H119,((R119-$H119)/$H119)&gt;-20%),"CUMPLE"))))</f>
        <v>ARTIFICIALIDAD</v>
      </c>
      <c r="U119" s="36" t="s">
        <v>10</v>
      </c>
      <c r="V119" s="36" t="str">
        <f t="shared" ref="V119:V127" si="323">+IF(U119="CUMPLE","SI",IF(U119="NO CUMPLE","NO"))</f>
        <v>SI</v>
      </c>
      <c r="W119" s="37">
        <v>222000</v>
      </c>
      <c r="X119" s="37">
        <v>0</v>
      </c>
      <c r="Y119" s="37">
        <f t="shared" si="305"/>
        <v>222000</v>
      </c>
      <c r="Z119" s="35">
        <f t="shared" si="306"/>
        <v>222000</v>
      </c>
      <c r="AA119" s="36" t="str">
        <f t="shared" si="307"/>
        <v>ARTIFICIALIDAD</v>
      </c>
      <c r="AB119" s="36" t="s">
        <v>10</v>
      </c>
      <c r="AC119" s="36" t="str">
        <f t="shared" si="308"/>
        <v>SI</v>
      </c>
      <c r="AD119" s="32">
        <v>298100</v>
      </c>
      <c r="AE119" s="32"/>
      <c r="AF119" s="47">
        <f t="shared" si="309"/>
        <v>298100</v>
      </c>
      <c r="AG119" s="35">
        <f t="shared" si="222"/>
        <v>298100</v>
      </c>
      <c r="AH119" s="36" t="str">
        <f t="shared" si="310"/>
        <v>CUMPLE</v>
      </c>
      <c r="AI119" s="36" t="s">
        <v>10</v>
      </c>
      <c r="AJ119" s="36" t="str">
        <f t="shared" si="311"/>
        <v>SI</v>
      </c>
      <c r="AK119" s="37"/>
      <c r="AL119" s="56"/>
      <c r="AM119" s="34">
        <f t="shared" si="312"/>
        <v>0</v>
      </c>
      <c r="AN119" s="35">
        <f t="shared" si="223"/>
        <v>0</v>
      </c>
      <c r="AO119" s="36" t="str">
        <f t="shared" si="313"/>
        <v>NO OFERTADO</v>
      </c>
      <c r="AP119" s="36" t="s">
        <v>30</v>
      </c>
      <c r="AQ119" s="36" t="str">
        <f t="shared" si="314"/>
        <v>NO</v>
      </c>
      <c r="AR119" s="34">
        <v>249652</v>
      </c>
      <c r="AS119" s="56">
        <v>0</v>
      </c>
      <c r="AT119" s="34">
        <f t="shared" si="224"/>
        <v>249652</v>
      </c>
      <c r="AU119" s="208">
        <f t="shared" si="225"/>
        <v>249652</v>
      </c>
      <c r="AV119" s="36" t="str">
        <f t="shared" si="315"/>
        <v>ARTIFICIALIDAD</v>
      </c>
      <c r="AW119" s="36" t="s">
        <v>10</v>
      </c>
      <c r="AX119" s="36" t="str">
        <f t="shared" si="316"/>
        <v>SI</v>
      </c>
      <c r="AY119" s="34"/>
      <c r="AZ119" s="34"/>
      <c r="BA119" s="34">
        <f t="shared" si="226"/>
        <v>0</v>
      </c>
      <c r="BB119" s="35">
        <f t="shared" si="317"/>
        <v>0</v>
      </c>
      <c r="BC119" s="36" t="str">
        <f t="shared" si="318"/>
        <v>NO OFERTADO</v>
      </c>
      <c r="BD119" s="36" t="s">
        <v>30</v>
      </c>
      <c r="BE119" s="36" t="str">
        <f t="shared" si="319"/>
        <v>NO</v>
      </c>
      <c r="BF119" s="53"/>
      <c r="BG119" s="54" t="str">
        <f t="shared" si="227"/>
        <v/>
      </c>
      <c r="BH119" s="54">
        <f t="shared" si="228"/>
        <v>221700</v>
      </c>
      <c r="BI119" s="54">
        <f t="shared" si="229"/>
        <v>222000</v>
      </c>
      <c r="BJ119" s="69">
        <f t="shared" si="230"/>
        <v>298100</v>
      </c>
      <c r="BK119" s="69" t="str">
        <f t="shared" si="231"/>
        <v/>
      </c>
      <c r="BL119" s="69">
        <f t="shared" si="232"/>
        <v>249652</v>
      </c>
      <c r="BM119" s="69" t="str">
        <f t="shared" si="233"/>
        <v/>
      </c>
      <c r="BN119" s="212">
        <f t="shared" si="320"/>
        <v>221700</v>
      </c>
      <c r="BO119" s="212" t="e">
        <f t="shared" si="234"/>
        <v>#VALUE!</v>
      </c>
      <c r="BP119" s="212">
        <f t="shared" si="235"/>
        <v>500</v>
      </c>
      <c r="BQ119" s="212">
        <f t="shared" si="236"/>
        <v>499.32432432432432</v>
      </c>
      <c r="BR119" s="212">
        <f t="shared" si="237"/>
        <v>371.85508218718547</v>
      </c>
      <c r="BS119" s="212" t="e">
        <f t="shared" si="238"/>
        <v>#VALUE!</v>
      </c>
      <c r="BT119" s="212">
        <f t="shared" si="239"/>
        <v>444.01807315783572</v>
      </c>
      <c r="BU119" s="212" t="e">
        <f t="shared" si="240"/>
        <v>#VALUE!</v>
      </c>
      <c r="BV119" s="53"/>
      <c r="BW119" s="125"/>
    </row>
    <row r="120" spans="1:75" s="55" customFormat="1" ht="31.5">
      <c r="A120" s="177">
        <v>110</v>
      </c>
      <c r="B120" s="192" t="s">
        <v>288</v>
      </c>
      <c r="C120" s="192" t="s">
        <v>289</v>
      </c>
      <c r="D120" s="192" t="s">
        <v>28</v>
      </c>
      <c r="E120" s="194">
        <v>100</v>
      </c>
      <c r="F120" s="193">
        <v>1</v>
      </c>
      <c r="G120" s="194" t="s">
        <v>28</v>
      </c>
      <c r="H120" s="32">
        <v>354.62</v>
      </c>
      <c r="I120" s="37"/>
      <c r="J120" s="37"/>
      <c r="K120" s="37">
        <f t="shared" si="298"/>
        <v>0</v>
      </c>
      <c r="L120" s="48">
        <f t="shared" si="299"/>
        <v>0</v>
      </c>
      <c r="M120" s="36" t="str">
        <f t="shared" si="300"/>
        <v>NO OFERTADO</v>
      </c>
      <c r="N120" s="36" t="s">
        <v>30</v>
      </c>
      <c r="O120" s="36" t="str">
        <f t="shared" si="301"/>
        <v>NO</v>
      </c>
      <c r="P120" s="45"/>
      <c r="Q120" s="45">
        <f t="shared" si="191"/>
        <v>0</v>
      </c>
      <c r="R120" s="45">
        <f t="shared" si="221"/>
        <v>0</v>
      </c>
      <c r="S120" s="35">
        <f t="shared" si="321"/>
        <v>0</v>
      </c>
      <c r="T120" s="36" t="str">
        <f t="shared" si="322"/>
        <v>NO OFERTADO</v>
      </c>
      <c r="U120" s="36" t="s">
        <v>30</v>
      </c>
      <c r="V120" s="36" t="str">
        <f t="shared" si="323"/>
        <v>NO</v>
      </c>
      <c r="W120" s="37">
        <v>0</v>
      </c>
      <c r="X120" s="37">
        <v>0</v>
      </c>
      <c r="Y120" s="37">
        <f t="shared" si="305"/>
        <v>0</v>
      </c>
      <c r="Z120" s="35">
        <f t="shared" si="306"/>
        <v>0</v>
      </c>
      <c r="AA120" s="36" t="str">
        <f t="shared" si="307"/>
        <v>NO OFERTADO</v>
      </c>
      <c r="AB120" s="36" t="s">
        <v>30</v>
      </c>
      <c r="AC120" s="36" t="str">
        <f t="shared" si="308"/>
        <v>NO</v>
      </c>
      <c r="AD120" s="32">
        <v>0</v>
      </c>
      <c r="AE120" s="32"/>
      <c r="AF120" s="47">
        <f t="shared" si="309"/>
        <v>0</v>
      </c>
      <c r="AG120" s="35">
        <f t="shared" si="222"/>
        <v>0</v>
      </c>
      <c r="AH120" s="36" t="str">
        <f t="shared" si="310"/>
        <v>NO OFERTADO</v>
      </c>
      <c r="AI120" s="36" t="s">
        <v>30</v>
      </c>
      <c r="AJ120" s="36" t="str">
        <f t="shared" si="311"/>
        <v>NO</v>
      </c>
      <c r="AK120" s="37"/>
      <c r="AL120" s="56"/>
      <c r="AM120" s="34">
        <f t="shared" si="312"/>
        <v>0</v>
      </c>
      <c r="AN120" s="35">
        <f t="shared" si="223"/>
        <v>0</v>
      </c>
      <c r="AO120" s="36" t="str">
        <f t="shared" si="313"/>
        <v>NO OFERTADO</v>
      </c>
      <c r="AP120" s="36" t="s">
        <v>30</v>
      </c>
      <c r="AQ120" s="36" t="str">
        <f t="shared" si="314"/>
        <v>NO</v>
      </c>
      <c r="AR120" s="34">
        <v>215</v>
      </c>
      <c r="AS120" s="34">
        <f>+AR120*19%</f>
        <v>40.85</v>
      </c>
      <c r="AT120" s="34">
        <f t="shared" si="224"/>
        <v>255.85</v>
      </c>
      <c r="AU120" s="208">
        <f t="shared" si="225"/>
        <v>255.85</v>
      </c>
      <c r="AV120" s="36" t="str">
        <f t="shared" si="315"/>
        <v>ARTIFICIALIDAD</v>
      </c>
      <c r="AW120" s="36" t="s">
        <v>10</v>
      </c>
      <c r="AX120" s="36" t="str">
        <f t="shared" si="316"/>
        <v>SI</v>
      </c>
      <c r="AY120" s="34"/>
      <c r="AZ120" s="34"/>
      <c r="BA120" s="34">
        <f t="shared" si="226"/>
        <v>0</v>
      </c>
      <c r="BB120" s="35">
        <f t="shared" si="317"/>
        <v>0</v>
      </c>
      <c r="BC120" s="36" t="str">
        <f t="shared" si="318"/>
        <v>NO OFERTADO</v>
      </c>
      <c r="BD120" s="36" t="s">
        <v>30</v>
      </c>
      <c r="BE120" s="36" t="str">
        <f t="shared" si="319"/>
        <v>NO</v>
      </c>
      <c r="BF120" s="53"/>
      <c r="BG120" s="54" t="str">
        <f t="shared" si="227"/>
        <v/>
      </c>
      <c r="BH120" s="54" t="str">
        <f t="shared" si="228"/>
        <v/>
      </c>
      <c r="BI120" s="54" t="str">
        <f t="shared" si="229"/>
        <v/>
      </c>
      <c r="BJ120" s="69" t="str">
        <f t="shared" si="230"/>
        <v/>
      </c>
      <c r="BK120" s="69" t="str">
        <f t="shared" si="231"/>
        <v/>
      </c>
      <c r="BL120" s="69">
        <f t="shared" si="232"/>
        <v>255.85</v>
      </c>
      <c r="BM120" s="69" t="str">
        <f t="shared" si="233"/>
        <v/>
      </c>
      <c r="BN120" s="212">
        <f t="shared" si="320"/>
        <v>255.85</v>
      </c>
      <c r="BO120" s="212" t="e">
        <f t="shared" si="234"/>
        <v>#VALUE!</v>
      </c>
      <c r="BP120" s="212" t="e">
        <f t="shared" si="235"/>
        <v>#VALUE!</v>
      </c>
      <c r="BQ120" s="212" t="e">
        <f t="shared" si="236"/>
        <v>#VALUE!</v>
      </c>
      <c r="BR120" s="212" t="e">
        <f t="shared" si="237"/>
        <v>#VALUE!</v>
      </c>
      <c r="BS120" s="212" t="e">
        <f t="shared" si="238"/>
        <v>#VALUE!</v>
      </c>
      <c r="BT120" s="212">
        <f t="shared" si="239"/>
        <v>500</v>
      </c>
      <c r="BU120" s="212" t="e">
        <f t="shared" si="240"/>
        <v>#VALUE!</v>
      </c>
      <c r="BV120" s="38"/>
      <c r="BW120" s="125"/>
    </row>
    <row r="121" spans="1:75" s="55" customFormat="1" ht="31.5">
      <c r="A121" s="177">
        <v>111</v>
      </c>
      <c r="B121" s="192" t="s">
        <v>290</v>
      </c>
      <c r="C121" s="192" t="s">
        <v>291</v>
      </c>
      <c r="D121" s="192" t="s">
        <v>292</v>
      </c>
      <c r="E121" s="194">
        <v>2</v>
      </c>
      <c r="F121" s="193">
        <v>1</v>
      </c>
      <c r="G121" s="194" t="s">
        <v>292</v>
      </c>
      <c r="H121" s="32">
        <v>37128</v>
      </c>
      <c r="I121" s="37">
        <v>16900</v>
      </c>
      <c r="J121" s="37">
        <f t="shared" ref="J121" si="324">I121*19%</f>
        <v>3211</v>
      </c>
      <c r="K121" s="37">
        <f t="shared" si="298"/>
        <v>20111</v>
      </c>
      <c r="L121" s="48">
        <f>K121*$F121</f>
        <v>20111</v>
      </c>
      <c r="M121" s="36" t="str">
        <f>+IF(K121=0,"NO OFERTADO",IF(K121&gt;$H121,"NO CUMPLE",IF(((K121-$H121)/$H121)&lt;=-20%,"ARTIFICIALIDAD",IF(AND($H121=$H121,((K121-$H121)/$H121)&gt;-20%),"CUMPLE"))))</f>
        <v>ARTIFICIALIDAD</v>
      </c>
      <c r="N121" s="36" t="s">
        <v>30</v>
      </c>
      <c r="O121" s="36" t="str">
        <f t="shared" si="301"/>
        <v>NO</v>
      </c>
      <c r="P121" s="45">
        <v>0</v>
      </c>
      <c r="Q121" s="45">
        <f t="shared" si="191"/>
        <v>0</v>
      </c>
      <c r="R121" s="45">
        <f t="shared" si="221"/>
        <v>0</v>
      </c>
      <c r="S121" s="35">
        <f t="shared" si="321"/>
        <v>0</v>
      </c>
      <c r="T121" s="36" t="str">
        <f t="shared" si="322"/>
        <v>NO OFERTADO</v>
      </c>
      <c r="U121" s="210" t="s">
        <v>30</v>
      </c>
      <c r="V121" s="36" t="str">
        <f t="shared" si="323"/>
        <v>NO</v>
      </c>
      <c r="W121" s="37">
        <v>22268.907563025212</v>
      </c>
      <c r="X121" s="37">
        <v>4231.0924369747881</v>
      </c>
      <c r="Y121" s="37">
        <f t="shared" si="305"/>
        <v>26500</v>
      </c>
      <c r="Z121" s="35">
        <f t="shared" si="306"/>
        <v>26500</v>
      </c>
      <c r="AA121" s="36" t="str">
        <f t="shared" si="307"/>
        <v>ARTIFICIALIDAD</v>
      </c>
      <c r="AB121" s="36" t="s">
        <v>10</v>
      </c>
      <c r="AC121" s="36" t="str">
        <f t="shared" si="308"/>
        <v>SI</v>
      </c>
      <c r="AD121" s="32">
        <v>0</v>
      </c>
      <c r="AE121" s="32"/>
      <c r="AF121" s="47">
        <f t="shared" si="309"/>
        <v>0</v>
      </c>
      <c r="AG121" s="35">
        <f t="shared" si="222"/>
        <v>0</v>
      </c>
      <c r="AH121" s="36" t="str">
        <f t="shared" si="310"/>
        <v>NO OFERTADO</v>
      </c>
      <c r="AI121" s="36" t="s">
        <v>30</v>
      </c>
      <c r="AJ121" s="36" t="str">
        <f t="shared" si="311"/>
        <v>NO</v>
      </c>
      <c r="AK121" s="37"/>
      <c r="AL121" s="56"/>
      <c r="AM121" s="34">
        <f t="shared" si="312"/>
        <v>0</v>
      </c>
      <c r="AN121" s="35">
        <f t="shared" si="223"/>
        <v>0</v>
      </c>
      <c r="AO121" s="36" t="str">
        <f t="shared" si="313"/>
        <v>NO OFERTADO</v>
      </c>
      <c r="AP121" s="36" t="s">
        <v>30</v>
      </c>
      <c r="AQ121" s="36" t="str">
        <f t="shared" si="314"/>
        <v>NO</v>
      </c>
      <c r="AR121" s="34">
        <v>31200</v>
      </c>
      <c r="AS121" s="34">
        <f>+AR121*19%</f>
        <v>5928</v>
      </c>
      <c r="AT121" s="34">
        <f t="shared" si="224"/>
        <v>37128</v>
      </c>
      <c r="AU121" s="208">
        <f t="shared" si="225"/>
        <v>37128</v>
      </c>
      <c r="AV121" s="36" t="str">
        <f t="shared" si="315"/>
        <v>CUMPLE</v>
      </c>
      <c r="AW121" s="36" t="s">
        <v>10</v>
      </c>
      <c r="AX121" s="36" t="str">
        <f t="shared" si="316"/>
        <v>SI</v>
      </c>
      <c r="AY121" s="34">
        <v>29400</v>
      </c>
      <c r="AZ121" s="34">
        <v>5586</v>
      </c>
      <c r="BA121" s="34">
        <f t="shared" si="226"/>
        <v>34986</v>
      </c>
      <c r="BB121" s="35">
        <f t="shared" si="317"/>
        <v>34986</v>
      </c>
      <c r="BC121" s="36" t="str">
        <f t="shared" si="318"/>
        <v>CUMPLE</v>
      </c>
      <c r="BD121" s="36" t="s">
        <v>10</v>
      </c>
      <c r="BE121" s="36" t="str">
        <f t="shared" si="319"/>
        <v>SI</v>
      </c>
      <c r="BF121" s="53"/>
      <c r="BG121" s="54" t="str">
        <f t="shared" si="227"/>
        <v/>
      </c>
      <c r="BH121" s="54" t="str">
        <f t="shared" si="228"/>
        <v/>
      </c>
      <c r="BI121" s="54">
        <f t="shared" si="229"/>
        <v>26500</v>
      </c>
      <c r="BJ121" s="69" t="str">
        <f t="shared" si="230"/>
        <v/>
      </c>
      <c r="BK121" s="69" t="str">
        <f t="shared" si="231"/>
        <v/>
      </c>
      <c r="BL121" s="69">
        <f t="shared" si="232"/>
        <v>37128</v>
      </c>
      <c r="BM121" s="69">
        <f t="shared" si="233"/>
        <v>34986</v>
      </c>
      <c r="BN121" s="212">
        <f t="shared" si="320"/>
        <v>26500</v>
      </c>
      <c r="BO121" s="212" t="e">
        <f t="shared" si="234"/>
        <v>#VALUE!</v>
      </c>
      <c r="BP121" s="212" t="e">
        <f t="shared" si="235"/>
        <v>#VALUE!</v>
      </c>
      <c r="BQ121" s="212">
        <f t="shared" si="236"/>
        <v>500</v>
      </c>
      <c r="BR121" s="212" t="e">
        <f t="shared" si="237"/>
        <v>#VALUE!</v>
      </c>
      <c r="BS121" s="212" t="e">
        <f t="shared" si="238"/>
        <v>#VALUE!</v>
      </c>
      <c r="BT121" s="212">
        <f t="shared" si="239"/>
        <v>356.87351863822454</v>
      </c>
      <c r="BU121" s="212">
        <f t="shared" si="240"/>
        <v>378.72291773852396</v>
      </c>
      <c r="BV121" s="53"/>
      <c r="BW121" s="125"/>
    </row>
    <row r="122" spans="1:75" s="55" customFormat="1" ht="15.75">
      <c r="A122" s="177">
        <v>112</v>
      </c>
      <c r="B122" s="192" t="s">
        <v>293</v>
      </c>
      <c r="C122" s="192" t="s">
        <v>294</v>
      </c>
      <c r="D122" s="192" t="s">
        <v>28</v>
      </c>
      <c r="E122" s="194">
        <v>6</v>
      </c>
      <c r="F122" s="193">
        <v>1</v>
      </c>
      <c r="G122" s="194" t="s">
        <v>28</v>
      </c>
      <c r="H122" s="32">
        <v>80000</v>
      </c>
      <c r="I122" s="37">
        <v>84000</v>
      </c>
      <c r="J122" s="37">
        <v>0</v>
      </c>
      <c r="K122" s="37">
        <f t="shared" si="298"/>
        <v>84000</v>
      </c>
      <c r="L122" s="48">
        <f t="shared" ref="L122:L127" si="325">K122*$F122</f>
        <v>84000</v>
      </c>
      <c r="M122" s="36" t="str">
        <f t="shared" ref="M122:M127" si="326">+IF(K122=0,"NO OFERTADO",IF(K122&gt;$H122,"NO CUMPLE",IF(((K122-$H122)/$H122)&lt;=-20%,"ARTIFICIALIDAD",IF(AND($H122=$H122,((K122-$H122)/$H122)&gt;-20%),"CUMPLE"))))</f>
        <v>NO CUMPLE</v>
      </c>
      <c r="N122" s="36" t="s">
        <v>30</v>
      </c>
      <c r="O122" s="36" t="str">
        <f t="shared" si="301"/>
        <v>NO</v>
      </c>
      <c r="P122" s="45">
        <v>70600</v>
      </c>
      <c r="Q122" s="45">
        <v>0</v>
      </c>
      <c r="R122" s="45">
        <f t="shared" si="221"/>
        <v>70600</v>
      </c>
      <c r="S122" s="35">
        <f t="shared" si="321"/>
        <v>70600</v>
      </c>
      <c r="T122" s="36" t="str">
        <f t="shared" si="322"/>
        <v>CUMPLE</v>
      </c>
      <c r="U122" s="36" t="s">
        <v>10</v>
      </c>
      <c r="V122" s="36" t="str">
        <f t="shared" si="323"/>
        <v>SI</v>
      </c>
      <c r="W122" s="37">
        <v>63400</v>
      </c>
      <c r="X122" s="37">
        <v>0</v>
      </c>
      <c r="Y122" s="37">
        <f t="shared" si="305"/>
        <v>63400</v>
      </c>
      <c r="Z122" s="35">
        <f t="shared" si="306"/>
        <v>63400</v>
      </c>
      <c r="AA122" s="36" t="str">
        <f t="shared" si="307"/>
        <v>ARTIFICIALIDAD</v>
      </c>
      <c r="AB122" s="36" t="s">
        <v>10</v>
      </c>
      <c r="AC122" s="36" t="str">
        <f t="shared" si="308"/>
        <v>SI</v>
      </c>
      <c r="AD122" s="32">
        <v>73100</v>
      </c>
      <c r="AE122" s="32"/>
      <c r="AF122" s="47">
        <f t="shared" si="309"/>
        <v>73100</v>
      </c>
      <c r="AG122" s="35">
        <f t="shared" si="222"/>
        <v>73100</v>
      </c>
      <c r="AH122" s="36" t="str">
        <f t="shared" si="310"/>
        <v>CUMPLE</v>
      </c>
      <c r="AI122" s="36" t="s">
        <v>10</v>
      </c>
      <c r="AJ122" s="36" t="str">
        <f t="shared" si="311"/>
        <v>SI</v>
      </c>
      <c r="AK122" s="37"/>
      <c r="AL122" s="56"/>
      <c r="AM122" s="34">
        <f t="shared" si="312"/>
        <v>0</v>
      </c>
      <c r="AN122" s="35">
        <f t="shared" si="223"/>
        <v>0</v>
      </c>
      <c r="AO122" s="36" t="str">
        <f t="shared" si="313"/>
        <v>NO OFERTADO</v>
      </c>
      <c r="AP122" s="36" t="s">
        <v>30</v>
      </c>
      <c r="AQ122" s="36" t="str">
        <f t="shared" si="314"/>
        <v>NO</v>
      </c>
      <c r="AR122" s="34">
        <v>71250</v>
      </c>
      <c r="AS122" s="56">
        <v>0</v>
      </c>
      <c r="AT122" s="34">
        <f t="shared" si="224"/>
        <v>71250</v>
      </c>
      <c r="AU122" s="208">
        <f t="shared" si="225"/>
        <v>71250</v>
      </c>
      <c r="AV122" s="36" t="str">
        <f t="shared" si="315"/>
        <v>CUMPLE</v>
      </c>
      <c r="AW122" s="36" t="s">
        <v>10</v>
      </c>
      <c r="AX122" s="36" t="str">
        <f t="shared" si="316"/>
        <v>SI</v>
      </c>
      <c r="AY122" s="34">
        <v>91500</v>
      </c>
      <c r="AZ122" s="34">
        <v>0</v>
      </c>
      <c r="BA122" s="34">
        <f t="shared" si="226"/>
        <v>91500</v>
      </c>
      <c r="BB122" s="35">
        <f t="shared" si="317"/>
        <v>91500</v>
      </c>
      <c r="BC122" s="36" t="str">
        <f t="shared" si="318"/>
        <v>NO CUMPLE</v>
      </c>
      <c r="BD122" s="36" t="s">
        <v>30</v>
      </c>
      <c r="BE122" s="36" t="str">
        <f t="shared" si="319"/>
        <v>NO</v>
      </c>
      <c r="BF122" s="53"/>
      <c r="BG122" s="54" t="str">
        <f t="shared" si="227"/>
        <v/>
      </c>
      <c r="BH122" s="54">
        <f t="shared" si="228"/>
        <v>70600</v>
      </c>
      <c r="BI122" s="54">
        <f t="shared" si="229"/>
        <v>63400</v>
      </c>
      <c r="BJ122" s="69">
        <f t="shared" si="230"/>
        <v>73100</v>
      </c>
      <c r="BK122" s="69" t="str">
        <f t="shared" si="231"/>
        <v/>
      </c>
      <c r="BL122" s="69">
        <f t="shared" si="232"/>
        <v>71250</v>
      </c>
      <c r="BM122" s="69" t="str">
        <f t="shared" si="233"/>
        <v/>
      </c>
      <c r="BN122" s="212">
        <f t="shared" si="320"/>
        <v>63400</v>
      </c>
      <c r="BO122" s="212" t="e">
        <f t="shared" si="234"/>
        <v>#VALUE!</v>
      </c>
      <c r="BP122" s="212">
        <f t="shared" si="235"/>
        <v>449.00849858356941</v>
      </c>
      <c r="BQ122" s="212">
        <f t="shared" si="236"/>
        <v>500</v>
      </c>
      <c r="BR122" s="212">
        <f t="shared" si="237"/>
        <v>433.65253077975376</v>
      </c>
      <c r="BS122" s="212" t="e">
        <f t="shared" si="238"/>
        <v>#VALUE!</v>
      </c>
      <c r="BT122" s="212">
        <f t="shared" si="239"/>
        <v>444.91228070175436</v>
      </c>
      <c r="BU122" s="212" t="e">
        <f t="shared" si="240"/>
        <v>#VALUE!</v>
      </c>
      <c r="BV122" s="53"/>
      <c r="BW122" s="125"/>
    </row>
    <row r="123" spans="1:75" s="55" customFormat="1" ht="42.75">
      <c r="A123" s="177">
        <v>113</v>
      </c>
      <c r="B123" s="192" t="s">
        <v>295</v>
      </c>
      <c r="C123" s="192" t="s">
        <v>296</v>
      </c>
      <c r="D123" s="192" t="s">
        <v>121</v>
      </c>
      <c r="E123" s="194">
        <v>50</v>
      </c>
      <c r="F123" s="193">
        <v>1</v>
      </c>
      <c r="G123" s="194" t="s">
        <v>121</v>
      </c>
      <c r="H123" s="32">
        <v>64500</v>
      </c>
      <c r="I123" s="37">
        <v>59000</v>
      </c>
      <c r="J123" s="37">
        <v>0</v>
      </c>
      <c r="K123" s="37">
        <f t="shared" si="298"/>
        <v>59000</v>
      </c>
      <c r="L123" s="48">
        <f t="shared" si="325"/>
        <v>59000</v>
      </c>
      <c r="M123" s="36" t="str">
        <f t="shared" si="326"/>
        <v>CUMPLE</v>
      </c>
      <c r="N123" s="36" t="s">
        <v>30</v>
      </c>
      <c r="O123" s="36" t="str">
        <f t="shared" si="301"/>
        <v>NO</v>
      </c>
      <c r="P123" s="45">
        <v>53000</v>
      </c>
      <c r="Q123" s="45">
        <v>0</v>
      </c>
      <c r="R123" s="45">
        <f t="shared" si="221"/>
        <v>53000</v>
      </c>
      <c r="S123" s="35">
        <f t="shared" si="321"/>
        <v>53000</v>
      </c>
      <c r="T123" s="36" t="str">
        <f t="shared" si="322"/>
        <v>CUMPLE</v>
      </c>
      <c r="U123" s="36" t="s">
        <v>10</v>
      </c>
      <c r="V123" s="36" t="str">
        <f t="shared" si="323"/>
        <v>SI</v>
      </c>
      <c r="W123" s="37">
        <v>64499</v>
      </c>
      <c r="X123" s="37">
        <v>0</v>
      </c>
      <c r="Y123" s="37">
        <f t="shared" si="305"/>
        <v>64499</v>
      </c>
      <c r="Z123" s="35">
        <f t="shared" si="306"/>
        <v>64499</v>
      </c>
      <c r="AA123" s="36" t="str">
        <f t="shared" si="307"/>
        <v>CUMPLE</v>
      </c>
      <c r="AB123" s="36" t="s">
        <v>10</v>
      </c>
      <c r="AC123" s="36" t="str">
        <f t="shared" si="308"/>
        <v>SI</v>
      </c>
      <c r="AD123" s="32">
        <v>58000</v>
      </c>
      <c r="AE123" s="32"/>
      <c r="AF123" s="47">
        <f t="shared" si="309"/>
        <v>58000</v>
      </c>
      <c r="AG123" s="35">
        <f t="shared" si="222"/>
        <v>58000</v>
      </c>
      <c r="AH123" s="36" t="str">
        <f t="shared" si="310"/>
        <v>CUMPLE</v>
      </c>
      <c r="AI123" s="36" t="s">
        <v>10</v>
      </c>
      <c r="AJ123" s="36" t="str">
        <f t="shared" si="311"/>
        <v>SI</v>
      </c>
      <c r="AK123" s="37"/>
      <c r="AL123" s="56"/>
      <c r="AM123" s="34">
        <f t="shared" si="312"/>
        <v>0</v>
      </c>
      <c r="AN123" s="35">
        <f t="shared" si="223"/>
        <v>0</v>
      </c>
      <c r="AO123" s="36" t="str">
        <f t="shared" si="313"/>
        <v>NO OFERTADO</v>
      </c>
      <c r="AP123" s="36" t="s">
        <v>30</v>
      </c>
      <c r="AQ123" s="36" t="str">
        <f t="shared" si="314"/>
        <v>NO</v>
      </c>
      <c r="AR123" s="34">
        <v>60125</v>
      </c>
      <c r="AS123" s="56">
        <v>0</v>
      </c>
      <c r="AT123" s="34">
        <f t="shared" si="224"/>
        <v>60125</v>
      </c>
      <c r="AU123" s="208">
        <f t="shared" si="225"/>
        <v>60125</v>
      </c>
      <c r="AV123" s="36" t="str">
        <f t="shared" si="315"/>
        <v>CUMPLE</v>
      </c>
      <c r="AW123" s="36" t="s">
        <v>10</v>
      </c>
      <c r="AX123" s="36" t="str">
        <f t="shared" si="316"/>
        <v>SI</v>
      </c>
      <c r="AY123" s="34">
        <v>59000</v>
      </c>
      <c r="AZ123" s="34">
        <v>0</v>
      </c>
      <c r="BA123" s="34">
        <f t="shared" si="226"/>
        <v>59000</v>
      </c>
      <c r="BB123" s="35">
        <f t="shared" si="317"/>
        <v>59000</v>
      </c>
      <c r="BC123" s="36" t="str">
        <f t="shared" si="318"/>
        <v>CUMPLE</v>
      </c>
      <c r="BD123" s="36" t="s">
        <v>10</v>
      </c>
      <c r="BE123" s="36" t="str">
        <f t="shared" si="319"/>
        <v>SI</v>
      </c>
      <c r="BF123" s="53"/>
      <c r="BG123" s="54" t="str">
        <f t="shared" si="227"/>
        <v/>
      </c>
      <c r="BH123" s="54">
        <f t="shared" si="228"/>
        <v>53000</v>
      </c>
      <c r="BI123" s="54">
        <f t="shared" si="229"/>
        <v>64499</v>
      </c>
      <c r="BJ123" s="69">
        <f t="shared" si="230"/>
        <v>58000</v>
      </c>
      <c r="BK123" s="69" t="str">
        <f t="shared" si="231"/>
        <v/>
      </c>
      <c r="BL123" s="69">
        <f t="shared" si="232"/>
        <v>60125</v>
      </c>
      <c r="BM123" s="69">
        <f t="shared" si="233"/>
        <v>59000</v>
      </c>
      <c r="BN123" s="212">
        <f t="shared" si="320"/>
        <v>53000</v>
      </c>
      <c r="BO123" s="212" t="e">
        <f t="shared" si="234"/>
        <v>#VALUE!</v>
      </c>
      <c r="BP123" s="212">
        <f t="shared" si="235"/>
        <v>500</v>
      </c>
      <c r="BQ123" s="212">
        <f t="shared" si="236"/>
        <v>410.85908308655951</v>
      </c>
      <c r="BR123" s="212">
        <f t="shared" si="237"/>
        <v>456.89655172413796</v>
      </c>
      <c r="BS123" s="212" t="e">
        <f t="shared" si="238"/>
        <v>#VALUE!</v>
      </c>
      <c r="BT123" s="212">
        <f t="shared" si="239"/>
        <v>440.74844074844077</v>
      </c>
      <c r="BU123" s="212">
        <f t="shared" si="240"/>
        <v>449.15254237288138</v>
      </c>
      <c r="BV123" s="53"/>
      <c r="BW123" s="125"/>
    </row>
    <row r="124" spans="1:75" s="55" customFormat="1" ht="42.75">
      <c r="A124" s="177">
        <v>114</v>
      </c>
      <c r="B124" s="192" t="s">
        <v>297</v>
      </c>
      <c r="C124" s="192" t="s">
        <v>298</v>
      </c>
      <c r="D124" s="192" t="s">
        <v>121</v>
      </c>
      <c r="E124" s="194">
        <v>3.8</v>
      </c>
      <c r="F124" s="193">
        <v>1</v>
      </c>
      <c r="G124" s="194" t="s">
        <v>121</v>
      </c>
      <c r="H124" s="32">
        <v>61000</v>
      </c>
      <c r="I124" s="37" t="s">
        <v>489</v>
      </c>
      <c r="J124" s="37"/>
      <c r="K124" s="202">
        <v>74000</v>
      </c>
      <c r="L124" s="48">
        <f t="shared" si="325"/>
        <v>74000</v>
      </c>
      <c r="M124" s="36" t="str">
        <f t="shared" si="326"/>
        <v>NO CUMPLE</v>
      </c>
      <c r="N124" s="210" t="s">
        <v>30</v>
      </c>
      <c r="O124" s="36" t="str">
        <f t="shared" si="301"/>
        <v>NO</v>
      </c>
      <c r="P124" s="45">
        <v>61000</v>
      </c>
      <c r="Q124" s="45">
        <v>0</v>
      </c>
      <c r="R124" s="45">
        <f t="shared" si="221"/>
        <v>61000</v>
      </c>
      <c r="S124" s="35">
        <f t="shared" si="321"/>
        <v>61000</v>
      </c>
      <c r="T124" s="36" t="str">
        <f t="shared" si="322"/>
        <v>CUMPLE</v>
      </c>
      <c r="U124" s="36" t="s">
        <v>10</v>
      </c>
      <c r="V124" s="36" t="str">
        <f t="shared" si="323"/>
        <v>SI</v>
      </c>
      <c r="W124" s="37">
        <v>60900</v>
      </c>
      <c r="X124" s="37">
        <v>0</v>
      </c>
      <c r="Y124" s="37">
        <f t="shared" si="305"/>
        <v>60900</v>
      </c>
      <c r="Z124" s="35">
        <f t="shared" si="306"/>
        <v>60900</v>
      </c>
      <c r="AA124" s="36" t="str">
        <f t="shared" si="307"/>
        <v>CUMPLE</v>
      </c>
      <c r="AB124" s="36" t="s">
        <v>10</v>
      </c>
      <c r="AC124" s="36" t="str">
        <f t="shared" si="308"/>
        <v>SI</v>
      </c>
      <c r="AD124" s="32">
        <v>0</v>
      </c>
      <c r="AE124" s="32"/>
      <c r="AF124" s="47">
        <f t="shared" si="309"/>
        <v>0</v>
      </c>
      <c r="AG124" s="35">
        <f t="shared" si="222"/>
        <v>0</v>
      </c>
      <c r="AH124" s="36" t="str">
        <f t="shared" si="310"/>
        <v>NO OFERTADO</v>
      </c>
      <c r="AI124" s="36" t="s">
        <v>30</v>
      </c>
      <c r="AJ124" s="36" t="str">
        <f t="shared" si="311"/>
        <v>NO</v>
      </c>
      <c r="AK124" s="37"/>
      <c r="AL124" s="56"/>
      <c r="AM124" s="34">
        <f t="shared" si="312"/>
        <v>0</v>
      </c>
      <c r="AN124" s="35">
        <f t="shared" si="223"/>
        <v>0</v>
      </c>
      <c r="AO124" s="36" t="str">
        <f t="shared" si="313"/>
        <v>NO OFERTADO</v>
      </c>
      <c r="AP124" s="36" t="s">
        <v>30</v>
      </c>
      <c r="AQ124" s="36" t="str">
        <f t="shared" si="314"/>
        <v>NO</v>
      </c>
      <c r="AR124" s="34">
        <v>0</v>
      </c>
      <c r="AS124" s="56"/>
      <c r="AT124" s="34">
        <f t="shared" si="224"/>
        <v>0</v>
      </c>
      <c r="AU124" s="208">
        <f t="shared" si="225"/>
        <v>0</v>
      </c>
      <c r="AV124" s="36" t="str">
        <f t="shared" si="315"/>
        <v>NO OFERTADO</v>
      </c>
      <c r="AW124" s="36" t="s">
        <v>30</v>
      </c>
      <c r="AX124" s="36" t="str">
        <f t="shared" si="316"/>
        <v>NO</v>
      </c>
      <c r="AY124" s="34">
        <v>67000</v>
      </c>
      <c r="AZ124" s="34">
        <v>0</v>
      </c>
      <c r="BA124" s="34">
        <f t="shared" si="226"/>
        <v>67000</v>
      </c>
      <c r="BB124" s="35">
        <f t="shared" si="317"/>
        <v>67000</v>
      </c>
      <c r="BC124" s="36" t="str">
        <f t="shared" si="318"/>
        <v>NO CUMPLE</v>
      </c>
      <c r="BD124" s="36" t="s">
        <v>30</v>
      </c>
      <c r="BE124" s="36" t="str">
        <f t="shared" si="319"/>
        <v>NO</v>
      </c>
      <c r="BF124" s="53"/>
      <c r="BG124" s="54" t="str">
        <f t="shared" si="227"/>
        <v/>
      </c>
      <c r="BH124" s="54">
        <f t="shared" si="228"/>
        <v>61000</v>
      </c>
      <c r="BI124" s="54">
        <f t="shared" si="229"/>
        <v>60900</v>
      </c>
      <c r="BJ124" s="69" t="str">
        <f t="shared" si="230"/>
        <v/>
      </c>
      <c r="BK124" s="69" t="str">
        <f t="shared" si="231"/>
        <v/>
      </c>
      <c r="BL124" s="69" t="str">
        <f t="shared" si="232"/>
        <v/>
      </c>
      <c r="BM124" s="69" t="str">
        <f t="shared" si="233"/>
        <v/>
      </c>
      <c r="BN124" s="212">
        <f t="shared" si="320"/>
        <v>60900</v>
      </c>
      <c r="BO124" s="212" t="e">
        <f t="shared" si="234"/>
        <v>#VALUE!</v>
      </c>
      <c r="BP124" s="212">
        <f t="shared" si="235"/>
        <v>499.18032786885249</v>
      </c>
      <c r="BQ124" s="212">
        <f t="shared" si="236"/>
        <v>500</v>
      </c>
      <c r="BR124" s="212" t="e">
        <f t="shared" si="237"/>
        <v>#VALUE!</v>
      </c>
      <c r="BS124" s="212" t="e">
        <f t="shared" si="238"/>
        <v>#VALUE!</v>
      </c>
      <c r="BT124" s="212" t="e">
        <f t="shared" si="239"/>
        <v>#VALUE!</v>
      </c>
      <c r="BU124" s="212" t="e">
        <f t="shared" si="240"/>
        <v>#VALUE!</v>
      </c>
      <c r="BV124" s="53"/>
      <c r="BW124" s="125"/>
    </row>
    <row r="125" spans="1:75" s="55" customFormat="1" ht="85.5">
      <c r="A125" s="177">
        <v>115</v>
      </c>
      <c r="B125" s="192" t="s">
        <v>299</v>
      </c>
      <c r="C125" s="192" t="s">
        <v>300</v>
      </c>
      <c r="D125" s="192" t="s">
        <v>301</v>
      </c>
      <c r="E125" s="194">
        <v>31.4</v>
      </c>
      <c r="F125" s="193">
        <v>1</v>
      </c>
      <c r="G125" s="194" t="s">
        <v>301</v>
      </c>
      <c r="H125" s="32">
        <v>27489</v>
      </c>
      <c r="I125" s="37">
        <v>13500</v>
      </c>
      <c r="J125" s="37">
        <f t="shared" ref="J125:J146" si="327">I125*19%</f>
        <v>2565</v>
      </c>
      <c r="K125" s="37">
        <f t="shared" si="298"/>
        <v>16065</v>
      </c>
      <c r="L125" s="48">
        <f t="shared" si="325"/>
        <v>16065</v>
      </c>
      <c r="M125" s="36" t="str">
        <f t="shared" si="326"/>
        <v>ARTIFICIALIDAD</v>
      </c>
      <c r="N125" s="36" t="s">
        <v>30</v>
      </c>
      <c r="O125" s="36" t="str">
        <f t="shared" si="301"/>
        <v>NO</v>
      </c>
      <c r="P125" s="45">
        <v>19200</v>
      </c>
      <c r="Q125" s="45">
        <f t="shared" si="191"/>
        <v>3648</v>
      </c>
      <c r="R125" s="45">
        <f t="shared" si="221"/>
        <v>22848</v>
      </c>
      <c r="S125" s="35">
        <f t="shared" si="321"/>
        <v>22848</v>
      </c>
      <c r="T125" s="36" t="str">
        <f t="shared" si="322"/>
        <v>CUMPLE</v>
      </c>
      <c r="U125" s="36" t="s">
        <v>10</v>
      </c>
      <c r="V125" s="36" t="str">
        <f t="shared" si="323"/>
        <v>SI</v>
      </c>
      <c r="W125" s="37">
        <v>18151.26050420168</v>
      </c>
      <c r="X125" s="37">
        <v>3448.7394957983197</v>
      </c>
      <c r="Y125" s="37">
        <f t="shared" si="305"/>
        <v>21600</v>
      </c>
      <c r="Z125" s="35">
        <f t="shared" si="306"/>
        <v>21600</v>
      </c>
      <c r="AA125" s="36" t="str">
        <f t="shared" si="307"/>
        <v>ARTIFICIALIDAD</v>
      </c>
      <c r="AB125" s="36" t="s">
        <v>10</v>
      </c>
      <c r="AC125" s="36" t="str">
        <f t="shared" si="308"/>
        <v>SI</v>
      </c>
      <c r="AD125" s="32">
        <v>0</v>
      </c>
      <c r="AE125" s="32"/>
      <c r="AF125" s="47">
        <f t="shared" si="309"/>
        <v>0</v>
      </c>
      <c r="AG125" s="35">
        <f t="shared" si="222"/>
        <v>0</v>
      </c>
      <c r="AH125" s="36" t="str">
        <f t="shared" si="310"/>
        <v>NO OFERTADO</v>
      </c>
      <c r="AI125" s="36" t="s">
        <v>30</v>
      </c>
      <c r="AJ125" s="36" t="str">
        <f t="shared" si="311"/>
        <v>NO</v>
      </c>
      <c r="AK125" s="37"/>
      <c r="AL125" s="56"/>
      <c r="AM125" s="34">
        <f t="shared" si="312"/>
        <v>0</v>
      </c>
      <c r="AN125" s="35">
        <f t="shared" si="223"/>
        <v>0</v>
      </c>
      <c r="AO125" s="36" t="str">
        <f t="shared" si="313"/>
        <v>NO OFERTADO</v>
      </c>
      <c r="AP125" s="36" t="s">
        <v>30</v>
      </c>
      <c r="AQ125" s="36" t="str">
        <f t="shared" si="314"/>
        <v>NO</v>
      </c>
      <c r="AR125" s="34">
        <v>19850</v>
      </c>
      <c r="AS125" s="34">
        <f t="shared" ref="AS125:AS150" si="328">+AR125*19%</f>
        <v>3771.5</v>
      </c>
      <c r="AT125" s="34">
        <f t="shared" si="224"/>
        <v>23621.5</v>
      </c>
      <c r="AU125" s="208">
        <f t="shared" si="225"/>
        <v>23621.5</v>
      </c>
      <c r="AV125" s="36" t="str">
        <f t="shared" si="315"/>
        <v>CUMPLE</v>
      </c>
      <c r="AW125" s="36" t="s">
        <v>10</v>
      </c>
      <c r="AX125" s="36" t="str">
        <f t="shared" si="316"/>
        <v>SI</v>
      </c>
      <c r="AY125" s="34">
        <v>17451</v>
      </c>
      <c r="AZ125" s="34">
        <v>3315.69</v>
      </c>
      <c r="BA125" s="34">
        <f t="shared" si="226"/>
        <v>20766.689999999999</v>
      </c>
      <c r="BB125" s="35">
        <f t="shared" si="317"/>
        <v>20766.689999999999</v>
      </c>
      <c r="BC125" s="36" t="str">
        <f t="shared" si="318"/>
        <v>ARTIFICIALIDAD</v>
      </c>
      <c r="BD125" s="36" t="s">
        <v>10</v>
      </c>
      <c r="BE125" s="36" t="str">
        <f t="shared" si="319"/>
        <v>SI</v>
      </c>
      <c r="BF125" s="53"/>
      <c r="BG125" s="54" t="str">
        <f t="shared" si="227"/>
        <v/>
      </c>
      <c r="BH125" s="54">
        <f t="shared" si="228"/>
        <v>22848</v>
      </c>
      <c r="BI125" s="54">
        <f t="shared" si="229"/>
        <v>21600</v>
      </c>
      <c r="BJ125" s="69" t="str">
        <f t="shared" si="230"/>
        <v/>
      </c>
      <c r="BK125" s="69" t="str">
        <f t="shared" si="231"/>
        <v/>
      </c>
      <c r="BL125" s="69">
        <f t="shared" si="232"/>
        <v>23621.5</v>
      </c>
      <c r="BM125" s="69">
        <f t="shared" si="233"/>
        <v>20766.689999999999</v>
      </c>
      <c r="BN125" s="212">
        <f t="shared" si="320"/>
        <v>20766.689999999999</v>
      </c>
      <c r="BO125" s="212" t="e">
        <f t="shared" si="234"/>
        <v>#VALUE!</v>
      </c>
      <c r="BP125" s="212">
        <f t="shared" si="235"/>
        <v>454.45312499999994</v>
      </c>
      <c r="BQ125" s="212">
        <f t="shared" si="236"/>
        <v>480.71041666666662</v>
      </c>
      <c r="BR125" s="212" t="e">
        <f t="shared" si="237"/>
        <v>#VALUE!</v>
      </c>
      <c r="BS125" s="212" t="e">
        <f t="shared" si="238"/>
        <v>#VALUE!</v>
      </c>
      <c r="BT125" s="212">
        <f t="shared" si="239"/>
        <v>439.5717884130982</v>
      </c>
      <c r="BU125" s="212">
        <f t="shared" si="240"/>
        <v>500</v>
      </c>
      <c r="BV125" s="53"/>
      <c r="BW125" s="125"/>
    </row>
    <row r="126" spans="1:75" s="55" customFormat="1" ht="85.5">
      <c r="A126" s="177">
        <v>116</v>
      </c>
      <c r="B126" s="192" t="s">
        <v>302</v>
      </c>
      <c r="C126" s="192" t="s">
        <v>303</v>
      </c>
      <c r="D126" s="192" t="s">
        <v>301</v>
      </c>
      <c r="E126" s="194">
        <v>35.200000000000003</v>
      </c>
      <c r="F126" s="193">
        <v>1</v>
      </c>
      <c r="G126" s="194" t="s">
        <v>301</v>
      </c>
      <c r="H126" s="32">
        <v>23681</v>
      </c>
      <c r="I126" s="37">
        <v>13500</v>
      </c>
      <c r="J126" s="37">
        <f t="shared" si="327"/>
        <v>2565</v>
      </c>
      <c r="K126" s="37">
        <f t="shared" si="298"/>
        <v>16065</v>
      </c>
      <c r="L126" s="48">
        <f t="shared" si="325"/>
        <v>16065</v>
      </c>
      <c r="M126" s="36" t="str">
        <f t="shared" si="326"/>
        <v>ARTIFICIALIDAD</v>
      </c>
      <c r="N126" s="36" t="s">
        <v>30</v>
      </c>
      <c r="O126" s="36" t="str">
        <f t="shared" si="301"/>
        <v>NO</v>
      </c>
      <c r="P126" s="45">
        <v>19200</v>
      </c>
      <c r="Q126" s="45">
        <f t="shared" si="191"/>
        <v>3648</v>
      </c>
      <c r="R126" s="45">
        <f t="shared" si="221"/>
        <v>22848</v>
      </c>
      <c r="S126" s="35">
        <f t="shared" si="321"/>
        <v>22848</v>
      </c>
      <c r="T126" s="36" t="str">
        <f t="shared" si="322"/>
        <v>CUMPLE</v>
      </c>
      <c r="U126" s="36" t="s">
        <v>10</v>
      </c>
      <c r="V126" s="36" t="str">
        <f t="shared" si="323"/>
        <v>SI</v>
      </c>
      <c r="W126" s="37">
        <v>18151.26050420168</v>
      </c>
      <c r="X126" s="37">
        <v>3448.7394957983197</v>
      </c>
      <c r="Y126" s="37">
        <f t="shared" si="305"/>
        <v>21600</v>
      </c>
      <c r="Z126" s="35">
        <f t="shared" si="306"/>
        <v>21600</v>
      </c>
      <c r="AA126" s="36" t="str">
        <f t="shared" si="307"/>
        <v>CUMPLE</v>
      </c>
      <c r="AB126" s="36" t="s">
        <v>10</v>
      </c>
      <c r="AC126" s="36" t="str">
        <f t="shared" si="308"/>
        <v>SI</v>
      </c>
      <c r="AD126" s="32">
        <v>0</v>
      </c>
      <c r="AE126" s="32"/>
      <c r="AF126" s="47">
        <f t="shared" si="309"/>
        <v>0</v>
      </c>
      <c r="AG126" s="35">
        <f t="shared" si="222"/>
        <v>0</v>
      </c>
      <c r="AH126" s="36" t="str">
        <f t="shared" si="310"/>
        <v>NO OFERTADO</v>
      </c>
      <c r="AI126" s="36" t="s">
        <v>30</v>
      </c>
      <c r="AJ126" s="36" t="str">
        <f t="shared" si="311"/>
        <v>NO</v>
      </c>
      <c r="AK126" s="37"/>
      <c r="AL126" s="56"/>
      <c r="AM126" s="34">
        <f t="shared" si="312"/>
        <v>0</v>
      </c>
      <c r="AN126" s="35">
        <f t="shared" si="223"/>
        <v>0</v>
      </c>
      <c r="AO126" s="36" t="str">
        <f t="shared" si="313"/>
        <v>NO OFERTADO</v>
      </c>
      <c r="AP126" s="36" t="s">
        <v>30</v>
      </c>
      <c r="AQ126" s="36" t="str">
        <f t="shared" si="314"/>
        <v>NO</v>
      </c>
      <c r="AR126" s="34">
        <v>19850</v>
      </c>
      <c r="AS126" s="34">
        <f t="shared" si="328"/>
        <v>3771.5</v>
      </c>
      <c r="AT126" s="34">
        <f t="shared" si="224"/>
        <v>23621.5</v>
      </c>
      <c r="AU126" s="208">
        <f t="shared" si="225"/>
        <v>23621.5</v>
      </c>
      <c r="AV126" s="36" t="str">
        <f t="shared" si="315"/>
        <v>CUMPLE</v>
      </c>
      <c r="AW126" s="36" t="s">
        <v>10</v>
      </c>
      <c r="AX126" s="36" t="str">
        <f t="shared" si="316"/>
        <v>SI</v>
      </c>
      <c r="AY126" s="34">
        <v>17451</v>
      </c>
      <c r="AZ126" s="34">
        <v>3315.69</v>
      </c>
      <c r="BA126" s="34">
        <f t="shared" si="226"/>
        <v>20766.689999999999</v>
      </c>
      <c r="BB126" s="35">
        <f t="shared" si="317"/>
        <v>20766.689999999999</v>
      </c>
      <c r="BC126" s="36" t="str">
        <f t="shared" si="318"/>
        <v>CUMPLE</v>
      </c>
      <c r="BD126" s="36" t="s">
        <v>10</v>
      </c>
      <c r="BE126" s="36" t="str">
        <f t="shared" si="319"/>
        <v>SI</v>
      </c>
      <c r="BF126" s="53"/>
      <c r="BG126" s="54" t="str">
        <f t="shared" si="227"/>
        <v/>
      </c>
      <c r="BH126" s="54">
        <f t="shared" si="228"/>
        <v>22848</v>
      </c>
      <c r="BI126" s="54">
        <f t="shared" si="229"/>
        <v>21600</v>
      </c>
      <c r="BJ126" s="69" t="str">
        <f t="shared" si="230"/>
        <v/>
      </c>
      <c r="BK126" s="69" t="str">
        <f t="shared" si="231"/>
        <v/>
      </c>
      <c r="BL126" s="69">
        <f t="shared" si="232"/>
        <v>23621.5</v>
      </c>
      <c r="BM126" s="69">
        <f t="shared" si="233"/>
        <v>20766.689999999999</v>
      </c>
      <c r="BN126" s="212">
        <f t="shared" si="320"/>
        <v>20766.689999999999</v>
      </c>
      <c r="BO126" s="212" t="e">
        <f t="shared" si="234"/>
        <v>#VALUE!</v>
      </c>
      <c r="BP126" s="212">
        <f t="shared" si="235"/>
        <v>454.45312499999994</v>
      </c>
      <c r="BQ126" s="212">
        <f t="shared" si="236"/>
        <v>480.71041666666662</v>
      </c>
      <c r="BR126" s="212" t="e">
        <f t="shared" si="237"/>
        <v>#VALUE!</v>
      </c>
      <c r="BS126" s="212" t="e">
        <f t="shared" si="238"/>
        <v>#VALUE!</v>
      </c>
      <c r="BT126" s="212">
        <f t="shared" si="239"/>
        <v>439.5717884130982</v>
      </c>
      <c r="BU126" s="212">
        <f t="shared" si="240"/>
        <v>500</v>
      </c>
      <c r="BV126" s="53"/>
      <c r="BW126" s="125"/>
    </row>
    <row r="127" spans="1:75" s="55" customFormat="1" ht="99.75">
      <c r="A127" s="177">
        <v>117</v>
      </c>
      <c r="B127" s="192" t="s">
        <v>304</v>
      </c>
      <c r="C127" s="192" t="s">
        <v>305</v>
      </c>
      <c r="D127" s="192" t="s">
        <v>301</v>
      </c>
      <c r="E127" s="194">
        <v>39.799999999999997</v>
      </c>
      <c r="F127" s="193">
        <v>1</v>
      </c>
      <c r="G127" s="194" t="s">
        <v>301</v>
      </c>
      <c r="H127" s="32">
        <v>23681</v>
      </c>
      <c r="I127" s="37">
        <v>13500</v>
      </c>
      <c r="J127" s="37">
        <f t="shared" si="327"/>
        <v>2565</v>
      </c>
      <c r="K127" s="37">
        <f t="shared" si="298"/>
        <v>16065</v>
      </c>
      <c r="L127" s="48">
        <f t="shared" si="325"/>
        <v>16065</v>
      </c>
      <c r="M127" s="36" t="str">
        <f t="shared" si="326"/>
        <v>ARTIFICIALIDAD</v>
      </c>
      <c r="N127" s="36" t="s">
        <v>30</v>
      </c>
      <c r="O127" s="36" t="str">
        <f t="shared" si="301"/>
        <v>NO</v>
      </c>
      <c r="P127" s="45">
        <v>19200</v>
      </c>
      <c r="Q127" s="45">
        <f t="shared" si="191"/>
        <v>3648</v>
      </c>
      <c r="R127" s="45">
        <f t="shared" si="221"/>
        <v>22848</v>
      </c>
      <c r="S127" s="35">
        <f t="shared" si="321"/>
        <v>22848</v>
      </c>
      <c r="T127" s="36" t="str">
        <f t="shared" si="322"/>
        <v>CUMPLE</v>
      </c>
      <c r="U127" s="36" t="s">
        <v>10</v>
      </c>
      <c r="V127" s="36" t="str">
        <f t="shared" si="323"/>
        <v>SI</v>
      </c>
      <c r="W127" s="37">
        <v>18151.26050420168</v>
      </c>
      <c r="X127" s="37">
        <v>3448.7394957983197</v>
      </c>
      <c r="Y127" s="37">
        <f t="shared" si="305"/>
        <v>21600</v>
      </c>
      <c r="Z127" s="35">
        <f t="shared" si="306"/>
        <v>21600</v>
      </c>
      <c r="AA127" s="36" t="str">
        <f t="shared" si="307"/>
        <v>CUMPLE</v>
      </c>
      <c r="AB127" s="36" t="s">
        <v>10</v>
      </c>
      <c r="AC127" s="36" t="str">
        <f t="shared" si="308"/>
        <v>SI</v>
      </c>
      <c r="AD127" s="32">
        <v>0</v>
      </c>
      <c r="AE127" s="32"/>
      <c r="AF127" s="47">
        <f t="shared" si="309"/>
        <v>0</v>
      </c>
      <c r="AG127" s="35">
        <f t="shared" si="222"/>
        <v>0</v>
      </c>
      <c r="AH127" s="36" t="str">
        <f t="shared" si="310"/>
        <v>NO OFERTADO</v>
      </c>
      <c r="AI127" s="36" t="s">
        <v>30</v>
      </c>
      <c r="AJ127" s="36" t="str">
        <f t="shared" si="311"/>
        <v>NO</v>
      </c>
      <c r="AK127" s="37"/>
      <c r="AL127" s="56"/>
      <c r="AM127" s="34">
        <f t="shared" si="312"/>
        <v>0</v>
      </c>
      <c r="AN127" s="35">
        <f t="shared" si="223"/>
        <v>0</v>
      </c>
      <c r="AO127" s="36" t="str">
        <f t="shared" si="313"/>
        <v>NO OFERTADO</v>
      </c>
      <c r="AP127" s="36" t="s">
        <v>30</v>
      </c>
      <c r="AQ127" s="36" t="str">
        <f t="shared" si="314"/>
        <v>NO</v>
      </c>
      <c r="AR127" s="34">
        <v>19850</v>
      </c>
      <c r="AS127" s="34">
        <f t="shared" si="328"/>
        <v>3771.5</v>
      </c>
      <c r="AT127" s="34">
        <f t="shared" si="224"/>
        <v>23621.5</v>
      </c>
      <c r="AU127" s="208">
        <f t="shared" si="225"/>
        <v>23621.5</v>
      </c>
      <c r="AV127" s="36" t="str">
        <f t="shared" si="315"/>
        <v>CUMPLE</v>
      </c>
      <c r="AW127" s="36" t="s">
        <v>10</v>
      </c>
      <c r="AX127" s="36" t="str">
        <f t="shared" si="316"/>
        <v>SI</v>
      </c>
      <c r="AY127" s="34">
        <v>17451</v>
      </c>
      <c r="AZ127" s="34">
        <v>3315.69</v>
      </c>
      <c r="BA127" s="34">
        <f t="shared" si="226"/>
        <v>20766.689999999999</v>
      </c>
      <c r="BB127" s="35">
        <f t="shared" si="317"/>
        <v>20766.689999999999</v>
      </c>
      <c r="BC127" s="36" t="str">
        <f t="shared" si="318"/>
        <v>CUMPLE</v>
      </c>
      <c r="BD127" s="36" t="s">
        <v>10</v>
      </c>
      <c r="BE127" s="36" t="str">
        <f t="shared" si="319"/>
        <v>SI</v>
      </c>
      <c r="BF127" s="53"/>
      <c r="BG127" s="54" t="str">
        <f t="shared" si="227"/>
        <v/>
      </c>
      <c r="BH127" s="54">
        <f t="shared" si="228"/>
        <v>22848</v>
      </c>
      <c r="BI127" s="54">
        <f t="shared" si="229"/>
        <v>21600</v>
      </c>
      <c r="BJ127" s="69" t="str">
        <f t="shared" si="230"/>
        <v/>
      </c>
      <c r="BK127" s="69" t="str">
        <f t="shared" si="231"/>
        <v/>
      </c>
      <c r="BL127" s="69">
        <f t="shared" si="232"/>
        <v>23621.5</v>
      </c>
      <c r="BM127" s="69">
        <f t="shared" si="233"/>
        <v>20766.689999999999</v>
      </c>
      <c r="BN127" s="212">
        <f t="shared" si="320"/>
        <v>20766.689999999999</v>
      </c>
      <c r="BO127" s="212" t="e">
        <f t="shared" si="234"/>
        <v>#VALUE!</v>
      </c>
      <c r="BP127" s="212">
        <f t="shared" si="235"/>
        <v>454.45312499999994</v>
      </c>
      <c r="BQ127" s="212">
        <f t="shared" si="236"/>
        <v>480.71041666666662</v>
      </c>
      <c r="BR127" s="212" t="e">
        <f t="shared" si="237"/>
        <v>#VALUE!</v>
      </c>
      <c r="BS127" s="212" t="e">
        <f t="shared" si="238"/>
        <v>#VALUE!</v>
      </c>
      <c r="BT127" s="212">
        <f t="shared" si="239"/>
        <v>439.5717884130982</v>
      </c>
      <c r="BU127" s="212">
        <f t="shared" si="240"/>
        <v>500</v>
      </c>
      <c r="BV127" s="53"/>
      <c r="BW127" s="125"/>
    </row>
    <row r="128" spans="1:75" s="55" customFormat="1" ht="99.75">
      <c r="A128" s="177">
        <v>118</v>
      </c>
      <c r="B128" s="192" t="s">
        <v>306</v>
      </c>
      <c r="C128" s="192" t="s">
        <v>307</v>
      </c>
      <c r="D128" s="192" t="s">
        <v>301</v>
      </c>
      <c r="E128" s="194">
        <v>133.4</v>
      </c>
      <c r="F128" s="193">
        <v>1</v>
      </c>
      <c r="G128" s="194" t="s">
        <v>301</v>
      </c>
      <c r="H128" s="32">
        <v>23681</v>
      </c>
      <c r="I128" s="37">
        <v>13500</v>
      </c>
      <c r="J128" s="37">
        <f t="shared" si="327"/>
        <v>2565</v>
      </c>
      <c r="K128" s="37">
        <f>I128+J128</f>
        <v>16065</v>
      </c>
      <c r="L128" s="48">
        <f>K128*$F128</f>
        <v>16065</v>
      </c>
      <c r="M128" s="36" t="str">
        <f>+IF(K128=0,"NO OFERTADO",IF(K128&gt;$H128,"NO CUMPLE",IF(((K128-$H128)/$H128)&lt;=-20%,"ARTIFICIALIDAD",IF(AND($H128=$H128,((K128-$H128)/$H128)&gt;-20%),"CUMPLE"))))</f>
        <v>ARTIFICIALIDAD</v>
      </c>
      <c r="N128" s="36" t="s">
        <v>30</v>
      </c>
      <c r="O128" s="36" t="str">
        <f>+IF(N128="CUMPLE","SI",IF(N128="NO CUMPLE","NO"))</f>
        <v>NO</v>
      </c>
      <c r="P128" s="45">
        <v>19200</v>
      </c>
      <c r="Q128" s="45">
        <f t="shared" si="191"/>
        <v>3648</v>
      </c>
      <c r="R128" s="45">
        <f t="shared" ref="R128:R166" si="329">P128+Q128</f>
        <v>22848</v>
      </c>
      <c r="S128" s="35">
        <f>R128*$F128</f>
        <v>22848</v>
      </c>
      <c r="T128" s="36" t="str">
        <f>+IF(R128=0,"NO OFERTADO",IF(R128&gt;$H128,"NO CUMPLE",IF(((R128-$H128)/$H128)&lt;=-20%,"ARTIFICIALIDAD",IF(AND($H128=$H128,((R128-$H128)/$H128)&gt;-20%),"CUMPLE"))))</f>
        <v>CUMPLE</v>
      </c>
      <c r="U128" s="36" t="s">
        <v>10</v>
      </c>
      <c r="V128" s="36" t="str">
        <f>+IF(U128="CUMPLE","SI",IF(U128="NO CUMPLE","NO"))</f>
        <v>SI</v>
      </c>
      <c r="W128" s="37">
        <v>18151.26050420168</v>
      </c>
      <c r="X128" s="37">
        <v>3448.7394957983197</v>
      </c>
      <c r="Y128" s="37">
        <f>W128+X128</f>
        <v>21600</v>
      </c>
      <c r="Z128" s="35">
        <f>Y128*$F128</f>
        <v>21600</v>
      </c>
      <c r="AA128" s="36" t="str">
        <f>+IF(Y128=0,"NO OFERTADO",IF(Y128&gt;$H128,"NO CUMPLE",IF(((Y128-$H128)/$H128)&lt;=-20%,"ARTIFICIALIDAD",IF(AND($H128=$H128,((Y128-$H128)/$H128)&gt;-20%),"CUMPLE"))))</f>
        <v>CUMPLE</v>
      </c>
      <c r="AB128" s="36" t="s">
        <v>10</v>
      </c>
      <c r="AC128" s="36" t="str">
        <f>+IF(AB128="CUMPLE","SI",IF(AB128="NO CUMPLE","NO"))</f>
        <v>SI</v>
      </c>
      <c r="AD128" s="32">
        <v>0</v>
      </c>
      <c r="AE128" s="32"/>
      <c r="AF128" s="47">
        <f>+AD128+AE128</f>
        <v>0</v>
      </c>
      <c r="AG128" s="35">
        <f t="shared" ref="AG128:AG166" si="330">AF128*$F128</f>
        <v>0</v>
      </c>
      <c r="AH128" s="36" t="str">
        <f>+IF(AF128=0,"NO OFERTADO",IF(AF128&gt;$H128,"NO CUMPLE",IF(((AF128-$H128)/$H128)&lt;=-20%,"ARTIFICIALIDAD",IF(AND($H128=$H128,((AF128-$H128)/$H128)&gt;-20%),"CUMPLE"))))</f>
        <v>NO OFERTADO</v>
      </c>
      <c r="AI128" s="36" t="s">
        <v>30</v>
      </c>
      <c r="AJ128" s="36" t="str">
        <f>+IF(AI128="CUMPLE","SI",IF(AI128="NO CUMPLE","NO"))</f>
        <v>NO</v>
      </c>
      <c r="AK128" s="37"/>
      <c r="AL128" s="37"/>
      <c r="AM128" s="34">
        <f>+AK128+AL128</f>
        <v>0</v>
      </c>
      <c r="AN128" s="35">
        <f t="shared" ref="AN128:AN166" si="331">AM128*$F128</f>
        <v>0</v>
      </c>
      <c r="AO128" s="36" t="str">
        <f>+IF(AM128=0,"NO OFERTADO",IF(AM128&gt;$H128,"NO CUMPLE",IF(((AM128-$H128)/$H128)&lt;=-20%,"ARTIFICIALIDAD",IF(AND($H128=$H128,((AM128-$H128)/$H128)&gt;-20%),"CUMPLE"))))</f>
        <v>NO OFERTADO</v>
      </c>
      <c r="AP128" s="36" t="s">
        <v>30</v>
      </c>
      <c r="AQ128" s="36" t="str">
        <f>+IF(AP128="CUMPLE","SI",IF(AP128="NO CUMPLE","NO"))</f>
        <v>NO</v>
      </c>
      <c r="AR128" s="34">
        <v>19850</v>
      </c>
      <c r="AS128" s="34">
        <f t="shared" si="328"/>
        <v>3771.5</v>
      </c>
      <c r="AT128" s="34">
        <f t="shared" ref="AT128:AT166" si="332">AR128+AS128</f>
        <v>23621.5</v>
      </c>
      <c r="AU128" s="208">
        <f t="shared" ref="AU128:AU166" si="333">AT128*$F128</f>
        <v>23621.5</v>
      </c>
      <c r="AV128" s="36" t="str">
        <f>+IF(AT128=0,"NO OFERTADO",IF(AT128&gt;$H128,"NO CUMPLE",IF(((AT128-$H128)/$H128)&lt;=-20%,"ARTIFICIALIDAD",IF(AND($H128=$H128,((AT128-$H128)/$H128)&gt;-20%),"CUMPLE"))))</f>
        <v>CUMPLE</v>
      </c>
      <c r="AW128" s="36" t="s">
        <v>10</v>
      </c>
      <c r="AX128" s="36" t="str">
        <f>+IF(AW128="CUMPLE","SI",IF(AW128="NO CUMPLE","NO"))</f>
        <v>SI</v>
      </c>
      <c r="AY128" s="34">
        <v>17451</v>
      </c>
      <c r="AZ128" s="34">
        <v>3315.69</v>
      </c>
      <c r="BA128" s="34">
        <f t="shared" ref="BA128:BA166" si="334">AY128+AZ128</f>
        <v>20766.689999999999</v>
      </c>
      <c r="BB128" s="35">
        <f>BA128*$F128</f>
        <v>20766.689999999999</v>
      </c>
      <c r="BC128" s="36" t="str">
        <f>+IF(BA128=0,"NO OFERTADO",IF(BA128&gt;$H128,"NO CUMPLE",IF(((BA128-$H128)/$H128)&lt;=-20%,"ARTIFICIALIDAD",IF(AND($H128=$H128,((BA128-$H128)/$H128)&gt;-20%),"CUMPLE"))))</f>
        <v>CUMPLE</v>
      </c>
      <c r="BD128" s="36" t="s">
        <v>10</v>
      </c>
      <c r="BE128" s="36" t="str">
        <f>+IF(BD128="CUMPLE","SI",IF(BD128="NO CUMPLE","NO"))</f>
        <v>SI</v>
      </c>
      <c r="BF128" s="53"/>
      <c r="BG128" s="54" t="str">
        <f t="shared" ref="BG128:BG166" si="335">IF(K128=0,"",IF(O128="NO","",K128))</f>
        <v/>
      </c>
      <c r="BH128" s="54">
        <f t="shared" ref="BH128:BH166" si="336">IF(R128=0,"",IF(V128="NO","",R128))</f>
        <v>22848</v>
      </c>
      <c r="BI128" s="54">
        <f t="shared" ref="BI128:BI166" si="337">IF(Y128=0,"",IF(AC128="NO","",Y128))</f>
        <v>21600</v>
      </c>
      <c r="BJ128" s="69" t="str">
        <f t="shared" ref="BJ128:BJ166" si="338">IF(AF128=0,"",IF(AJ128="NO","",AF128))</f>
        <v/>
      </c>
      <c r="BK128" s="69" t="str">
        <f t="shared" ref="BK128:BK166" si="339">IF(AM128="0","",IF(AQ128="NO","",AM128))</f>
        <v/>
      </c>
      <c r="BL128" s="69">
        <f t="shared" ref="BL128:BL166" si="340">IF(AT128=0,"",IF(AX128="NO","",AT128))</f>
        <v>23621.5</v>
      </c>
      <c r="BM128" s="69">
        <f t="shared" ref="BM128:BM166" si="341">IF(BA128=0,"",IF(BE128="NO","",BA128))</f>
        <v>20766.689999999999</v>
      </c>
      <c r="BN128" s="212">
        <f>MIN(BG128,BH128,BI128,BJ128,BK128,BL128,BM128)</f>
        <v>20766.689999999999</v>
      </c>
      <c r="BO128" s="212" t="e">
        <f t="shared" ref="BO128:BO166" si="342">500*(BN128/BG128)</f>
        <v>#VALUE!</v>
      </c>
      <c r="BP128" s="212">
        <f t="shared" ref="BP128:BP166" si="343">500*(BN128/BH128)</f>
        <v>454.45312499999994</v>
      </c>
      <c r="BQ128" s="212">
        <f t="shared" ref="BQ128:BQ166" si="344">500*(BN128/BI128)</f>
        <v>480.71041666666662</v>
      </c>
      <c r="BR128" s="212" t="e">
        <f t="shared" ref="BR128:BR166" si="345">500*(BN128/BJ128)</f>
        <v>#VALUE!</v>
      </c>
      <c r="BS128" s="212" t="e">
        <f t="shared" ref="BS128:BS166" si="346">500*(BN128/BK128)</f>
        <v>#VALUE!</v>
      </c>
      <c r="BT128" s="212">
        <f t="shared" ref="BT128:BT166" si="347">500*(BN128/BL128)</f>
        <v>439.5717884130982</v>
      </c>
      <c r="BU128" s="212">
        <f t="shared" ref="BU128:BU166" si="348">500*(BN128/BM128)</f>
        <v>500</v>
      </c>
      <c r="BV128" s="53"/>
      <c r="BW128" s="125"/>
    </row>
    <row r="129" spans="1:75" s="55" customFormat="1" ht="99.75">
      <c r="A129" s="177">
        <v>119</v>
      </c>
      <c r="B129" s="192" t="s">
        <v>308</v>
      </c>
      <c r="C129" s="192" t="s">
        <v>309</v>
      </c>
      <c r="D129" s="192" t="s">
        <v>301</v>
      </c>
      <c r="E129" s="194">
        <v>173.6</v>
      </c>
      <c r="F129" s="193">
        <v>1</v>
      </c>
      <c r="G129" s="194" t="s">
        <v>301</v>
      </c>
      <c r="H129" s="32">
        <v>23681</v>
      </c>
      <c r="I129" s="37">
        <v>13500</v>
      </c>
      <c r="J129" s="37">
        <f t="shared" si="327"/>
        <v>2565</v>
      </c>
      <c r="K129" s="37">
        <f t="shared" ref="K129:K140" si="349">I129+J129</f>
        <v>16065</v>
      </c>
      <c r="L129" s="48">
        <f t="shared" ref="L129:L133" si="350">K129*$F129</f>
        <v>16065</v>
      </c>
      <c r="M129" s="36" t="str">
        <f t="shared" ref="M129:M133" si="351">+IF(K129=0,"NO OFERTADO",IF(K129&gt;$H129,"NO CUMPLE",IF(((K129-$H129)/$H129)&lt;=-20%,"ARTIFICIALIDAD",IF(AND($H129=$H129,((K129-$H129)/$H129)&gt;-20%),"CUMPLE"))))</f>
        <v>ARTIFICIALIDAD</v>
      </c>
      <c r="N129" s="36" t="s">
        <v>30</v>
      </c>
      <c r="O129" s="36" t="str">
        <f t="shared" ref="O129:O140" si="352">+IF(N129="CUMPLE","SI",IF(N129="NO CUMPLE","NO"))</f>
        <v>NO</v>
      </c>
      <c r="P129" s="45">
        <v>19200</v>
      </c>
      <c r="Q129" s="45">
        <f t="shared" si="191"/>
        <v>3648</v>
      </c>
      <c r="R129" s="45">
        <f t="shared" si="329"/>
        <v>22848</v>
      </c>
      <c r="S129" s="35">
        <f t="shared" ref="S129:S130" si="353">R129*$F129</f>
        <v>22848</v>
      </c>
      <c r="T129" s="36" t="str">
        <f t="shared" ref="T129:T130" si="354">+IF(R129=0,"NO OFERTADO",IF(R129&gt;$H129,"NO CUMPLE",IF(((R129-$H129)/$H129)&lt;=-20%,"ARTIFICIALIDAD",IF(AND($H129=$H129,((R129-$H129)/$H129)&gt;-20%),"CUMPLE"))))</f>
        <v>CUMPLE</v>
      </c>
      <c r="U129" s="36" t="s">
        <v>10</v>
      </c>
      <c r="V129" s="36" t="str">
        <f t="shared" ref="V129:V130" si="355">+IF(U129="CUMPLE","SI",IF(U129="NO CUMPLE","NO"))</f>
        <v>SI</v>
      </c>
      <c r="W129" s="37">
        <v>18151.26050420168</v>
      </c>
      <c r="X129" s="37">
        <v>3448.7394957983197</v>
      </c>
      <c r="Y129" s="37">
        <f t="shared" ref="Y129:Y140" si="356">W129+X129</f>
        <v>21600</v>
      </c>
      <c r="Z129" s="35">
        <f t="shared" ref="Z129:Z140" si="357">Y129*$F129</f>
        <v>21600</v>
      </c>
      <c r="AA129" s="36" t="str">
        <f t="shared" ref="AA129:AA140" si="358">+IF(Y129=0,"NO OFERTADO",IF(Y129&gt;$H129,"NO CUMPLE",IF(((Y129-$H129)/$H129)&lt;=-20%,"ARTIFICIALIDAD",IF(AND($H129=$H129,((Y129-$H129)/$H129)&gt;-20%),"CUMPLE"))))</f>
        <v>CUMPLE</v>
      </c>
      <c r="AB129" s="36" t="s">
        <v>10</v>
      </c>
      <c r="AC129" s="36" t="str">
        <f t="shared" ref="AC129:AC140" si="359">+IF(AB129="CUMPLE","SI",IF(AB129="NO CUMPLE","NO"))</f>
        <v>SI</v>
      </c>
      <c r="AD129" s="32">
        <v>0</v>
      </c>
      <c r="AE129" s="32"/>
      <c r="AF129" s="47">
        <f t="shared" ref="AF129:AF140" si="360">+AD129+AE129</f>
        <v>0</v>
      </c>
      <c r="AG129" s="35">
        <f t="shared" si="330"/>
        <v>0</v>
      </c>
      <c r="AH129" s="36" t="str">
        <f t="shared" ref="AH129:AH140" si="361">+IF(AF129=0,"NO OFERTADO",IF(AF129&gt;$H129,"NO CUMPLE",IF(((AF129-$H129)/$H129)&lt;=-20%,"ARTIFICIALIDAD",IF(AND($H129=$H129,((AF129-$H129)/$H129)&gt;-20%),"CUMPLE"))))</f>
        <v>NO OFERTADO</v>
      </c>
      <c r="AI129" s="36" t="s">
        <v>30</v>
      </c>
      <c r="AJ129" s="36" t="str">
        <f t="shared" ref="AJ129:AJ140" si="362">+IF(AI129="CUMPLE","SI",IF(AI129="NO CUMPLE","NO"))</f>
        <v>NO</v>
      </c>
      <c r="AK129" s="37"/>
      <c r="AL129" s="56"/>
      <c r="AM129" s="34">
        <f t="shared" ref="AM129:AM140" si="363">+AK129+AL129</f>
        <v>0</v>
      </c>
      <c r="AN129" s="35">
        <f t="shared" si="331"/>
        <v>0</v>
      </c>
      <c r="AO129" s="36" t="str">
        <f t="shared" ref="AO129:AO140" si="364">+IF(AM129=0,"NO OFERTADO",IF(AM129&gt;$H129,"NO CUMPLE",IF(((AM129-$H129)/$H129)&lt;=-20%,"ARTIFICIALIDAD",IF(AND($H129=$H129,((AM129-$H129)/$H129)&gt;-20%),"CUMPLE"))))</f>
        <v>NO OFERTADO</v>
      </c>
      <c r="AP129" s="36" t="s">
        <v>30</v>
      </c>
      <c r="AQ129" s="36" t="str">
        <f t="shared" ref="AQ129:AQ140" si="365">+IF(AP129="CUMPLE","SI",IF(AP129="NO CUMPLE","NO"))</f>
        <v>NO</v>
      </c>
      <c r="AR129" s="34">
        <v>19850</v>
      </c>
      <c r="AS129" s="34">
        <f t="shared" si="328"/>
        <v>3771.5</v>
      </c>
      <c r="AT129" s="34">
        <f t="shared" si="332"/>
        <v>23621.5</v>
      </c>
      <c r="AU129" s="208">
        <f t="shared" si="333"/>
        <v>23621.5</v>
      </c>
      <c r="AV129" s="36" t="str">
        <f t="shared" ref="AV129:AV140" si="366">+IF(AT129=0,"NO OFERTADO",IF(AT129&gt;$H129,"NO CUMPLE",IF(((AT129-$H129)/$H129)&lt;=-20%,"ARTIFICIALIDAD",IF(AND($H129=$H129,((AT129-$H129)/$H129)&gt;-20%),"CUMPLE"))))</f>
        <v>CUMPLE</v>
      </c>
      <c r="AW129" s="36" t="s">
        <v>10</v>
      </c>
      <c r="AX129" s="36" t="str">
        <f t="shared" ref="AX129:AX140" si="367">+IF(AW129="CUMPLE","SI",IF(AW129="NO CUMPLE","NO"))</f>
        <v>SI</v>
      </c>
      <c r="AY129" s="34">
        <v>17451</v>
      </c>
      <c r="AZ129" s="34">
        <v>3315.69</v>
      </c>
      <c r="BA129" s="34">
        <f t="shared" si="334"/>
        <v>20766.689999999999</v>
      </c>
      <c r="BB129" s="35">
        <f t="shared" ref="BB129:BB140" si="368">BA129*$F129</f>
        <v>20766.689999999999</v>
      </c>
      <c r="BC129" s="36" t="str">
        <f t="shared" ref="BC129:BC140" si="369">+IF(BA129=0,"NO OFERTADO",IF(BA129&gt;$H129,"NO CUMPLE",IF(((BA129-$H129)/$H129)&lt;=-20%,"ARTIFICIALIDAD",IF(AND($H129=$H129,((BA129-$H129)/$H129)&gt;-20%),"CUMPLE"))))</f>
        <v>CUMPLE</v>
      </c>
      <c r="BD129" s="36" t="s">
        <v>10</v>
      </c>
      <c r="BE129" s="36" t="str">
        <f t="shared" ref="BE129:BE140" si="370">+IF(BD129="CUMPLE","SI",IF(BD129="NO CUMPLE","NO"))</f>
        <v>SI</v>
      </c>
      <c r="BF129" s="53"/>
      <c r="BG129" s="54" t="str">
        <f t="shared" si="335"/>
        <v/>
      </c>
      <c r="BH129" s="54">
        <f t="shared" si="336"/>
        <v>22848</v>
      </c>
      <c r="BI129" s="54">
        <f t="shared" si="337"/>
        <v>21600</v>
      </c>
      <c r="BJ129" s="69" t="str">
        <f t="shared" si="338"/>
        <v/>
      </c>
      <c r="BK129" s="69" t="str">
        <f t="shared" si="339"/>
        <v/>
      </c>
      <c r="BL129" s="69">
        <f t="shared" si="340"/>
        <v>23621.5</v>
      </c>
      <c r="BM129" s="69">
        <f t="shared" si="341"/>
        <v>20766.689999999999</v>
      </c>
      <c r="BN129" s="212">
        <f t="shared" ref="BN129:BN140" si="371">MIN(BG129,BH129,BI129,BJ129,BK129,BL129,BM129)</f>
        <v>20766.689999999999</v>
      </c>
      <c r="BO129" s="212" t="e">
        <f t="shared" si="342"/>
        <v>#VALUE!</v>
      </c>
      <c r="BP129" s="212">
        <f t="shared" si="343"/>
        <v>454.45312499999994</v>
      </c>
      <c r="BQ129" s="212">
        <f t="shared" si="344"/>
        <v>480.71041666666662</v>
      </c>
      <c r="BR129" s="212" t="e">
        <f t="shared" si="345"/>
        <v>#VALUE!</v>
      </c>
      <c r="BS129" s="212" t="e">
        <f t="shared" si="346"/>
        <v>#VALUE!</v>
      </c>
      <c r="BT129" s="212">
        <f t="shared" si="347"/>
        <v>439.5717884130982</v>
      </c>
      <c r="BU129" s="212">
        <f t="shared" si="348"/>
        <v>500</v>
      </c>
      <c r="BV129" s="53"/>
      <c r="BW129" s="125"/>
    </row>
    <row r="130" spans="1:75" s="55" customFormat="1" ht="99.75">
      <c r="A130" s="177">
        <v>120</v>
      </c>
      <c r="B130" s="192" t="s">
        <v>310</v>
      </c>
      <c r="C130" s="192" t="s">
        <v>311</v>
      </c>
      <c r="D130" s="192" t="s">
        <v>301</v>
      </c>
      <c r="E130" s="194">
        <v>45.2</v>
      </c>
      <c r="F130" s="193">
        <v>1</v>
      </c>
      <c r="G130" s="194" t="s">
        <v>301</v>
      </c>
      <c r="H130" s="32">
        <v>23681</v>
      </c>
      <c r="I130" s="37">
        <v>13500</v>
      </c>
      <c r="J130" s="37">
        <f t="shared" si="327"/>
        <v>2565</v>
      </c>
      <c r="K130" s="37">
        <f t="shared" si="349"/>
        <v>16065</v>
      </c>
      <c r="L130" s="48">
        <f t="shared" si="350"/>
        <v>16065</v>
      </c>
      <c r="M130" s="36" t="str">
        <f t="shared" si="351"/>
        <v>ARTIFICIALIDAD</v>
      </c>
      <c r="N130" s="36" t="s">
        <v>30</v>
      </c>
      <c r="O130" s="36" t="str">
        <f t="shared" si="352"/>
        <v>NO</v>
      </c>
      <c r="P130" s="45">
        <v>19200</v>
      </c>
      <c r="Q130" s="45">
        <f t="shared" si="191"/>
        <v>3648</v>
      </c>
      <c r="R130" s="45">
        <f t="shared" si="329"/>
        <v>22848</v>
      </c>
      <c r="S130" s="35">
        <f t="shared" si="353"/>
        <v>22848</v>
      </c>
      <c r="T130" s="36" t="str">
        <f t="shared" si="354"/>
        <v>CUMPLE</v>
      </c>
      <c r="U130" s="36" t="s">
        <v>10</v>
      </c>
      <c r="V130" s="36" t="str">
        <f t="shared" si="355"/>
        <v>SI</v>
      </c>
      <c r="W130" s="37">
        <v>18151.26050420168</v>
      </c>
      <c r="X130" s="37">
        <v>3448.7394957983197</v>
      </c>
      <c r="Y130" s="37">
        <f t="shared" si="356"/>
        <v>21600</v>
      </c>
      <c r="Z130" s="35">
        <f t="shared" si="357"/>
        <v>21600</v>
      </c>
      <c r="AA130" s="36" t="str">
        <f t="shared" si="358"/>
        <v>CUMPLE</v>
      </c>
      <c r="AB130" s="36" t="s">
        <v>10</v>
      </c>
      <c r="AC130" s="36" t="str">
        <f t="shared" si="359"/>
        <v>SI</v>
      </c>
      <c r="AD130" s="32">
        <v>0</v>
      </c>
      <c r="AE130" s="32"/>
      <c r="AF130" s="47">
        <f t="shared" si="360"/>
        <v>0</v>
      </c>
      <c r="AG130" s="35">
        <f t="shared" si="330"/>
        <v>0</v>
      </c>
      <c r="AH130" s="36" t="str">
        <f t="shared" si="361"/>
        <v>NO OFERTADO</v>
      </c>
      <c r="AI130" s="36" t="s">
        <v>30</v>
      </c>
      <c r="AJ130" s="36" t="str">
        <f t="shared" si="362"/>
        <v>NO</v>
      </c>
      <c r="AK130" s="37"/>
      <c r="AL130" s="56"/>
      <c r="AM130" s="34">
        <f t="shared" si="363"/>
        <v>0</v>
      </c>
      <c r="AN130" s="35">
        <f t="shared" si="331"/>
        <v>0</v>
      </c>
      <c r="AO130" s="36" t="str">
        <f t="shared" si="364"/>
        <v>NO OFERTADO</v>
      </c>
      <c r="AP130" s="36" t="s">
        <v>30</v>
      </c>
      <c r="AQ130" s="36" t="str">
        <f t="shared" si="365"/>
        <v>NO</v>
      </c>
      <c r="AR130" s="34">
        <v>19850</v>
      </c>
      <c r="AS130" s="34">
        <f t="shared" si="328"/>
        <v>3771.5</v>
      </c>
      <c r="AT130" s="34">
        <f t="shared" si="332"/>
        <v>23621.5</v>
      </c>
      <c r="AU130" s="208">
        <f t="shared" si="333"/>
        <v>23621.5</v>
      </c>
      <c r="AV130" s="36" t="str">
        <f t="shared" si="366"/>
        <v>CUMPLE</v>
      </c>
      <c r="AW130" s="36" t="s">
        <v>10</v>
      </c>
      <c r="AX130" s="36" t="str">
        <f t="shared" si="367"/>
        <v>SI</v>
      </c>
      <c r="AY130" s="34">
        <v>17451</v>
      </c>
      <c r="AZ130" s="34">
        <v>3315.69</v>
      </c>
      <c r="BA130" s="34">
        <f t="shared" si="334"/>
        <v>20766.689999999999</v>
      </c>
      <c r="BB130" s="35">
        <f t="shared" si="368"/>
        <v>20766.689999999999</v>
      </c>
      <c r="BC130" s="36" t="str">
        <f t="shared" si="369"/>
        <v>CUMPLE</v>
      </c>
      <c r="BD130" s="36" t="s">
        <v>10</v>
      </c>
      <c r="BE130" s="36" t="str">
        <f t="shared" si="370"/>
        <v>SI</v>
      </c>
      <c r="BF130" s="53"/>
      <c r="BG130" s="54" t="str">
        <f t="shared" si="335"/>
        <v/>
      </c>
      <c r="BH130" s="54">
        <f t="shared" si="336"/>
        <v>22848</v>
      </c>
      <c r="BI130" s="54">
        <f t="shared" si="337"/>
        <v>21600</v>
      </c>
      <c r="BJ130" s="69" t="str">
        <f t="shared" si="338"/>
        <v/>
      </c>
      <c r="BK130" s="69" t="str">
        <f t="shared" si="339"/>
        <v/>
      </c>
      <c r="BL130" s="69">
        <f t="shared" si="340"/>
        <v>23621.5</v>
      </c>
      <c r="BM130" s="69">
        <f t="shared" si="341"/>
        <v>20766.689999999999</v>
      </c>
      <c r="BN130" s="212">
        <f t="shared" si="371"/>
        <v>20766.689999999999</v>
      </c>
      <c r="BO130" s="212" t="e">
        <f t="shared" si="342"/>
        <v>#VALUE!</v>
      </c>
      <c r="BP130" s="212">
        <f t="shared" si="343"/>
        <v>454.45312499999994</v>
      </c>
      <c r="BQ130" s="212">
        <f t="shared" si="344"/>
        <v>480.71041666666662</v>
      </c>
      <c r="BR130" s="212" t="e">
        <f t="shared" si="345"/>
        <v>#VALUE!</v>
      </c>
      <c r="BS130" s="212" t="e">
        <f t="shared" si="346"/>
        <v>#VALUE!</v>
      </c>
      <c r="BT130" s="212">
        <f t="shared" si="347"/>
        <v>439.5717884130982</v>
      </c>
      <c r="BU130" s="212">
        <f t="shared" si="348"/>
        <v>500</v>
      </c>
      <c r="BV130" s="53"/>
      <c r="BW130" s="125"/>
    </row>
    <row r="131" spans="1:75" s="55" customFormat="1" ht="99.75">
      <c r="A131" s="177">
        <v>121</v>
      </c>
      <c r="B131" s="192" t="s">
        <v>312</v>
      </c>
      <c r="C131" s="192" t="s">
        <v>313</v>
      </c>
      <c r="D131" s="192" t="s">
        <v>301</v>
      </c>
      <c r="E131" s="194">
        <v>11.4</v>
      </c>
      <c r="F131" s="193">
        <v>1</v>
      </c>
      <c r="G131" s="194" t="s">
        <v>301</v>
      </c>
      <c r="H131" s="32">
        <v>23681</v>
      </c>
      <c r="I131" s="37">
        <v>13500</v>
      </c>
      <c r="J131" s="37">
        <f t="shared" si="327"/>
        <v>2565</v>
      </c>
      <c r="K131" s="37">
        <f t="shared" si="349"/>
        <v>16065</v>
      </c>
      <c r="L131" s="48">
        <f t="shared" si="350"/>
        <v>16065</v>
      </c>
      <c r="M131" s="36" t="str">
        <f t="shared" si="351"/>
        <v>ARTIFICIALIDAD</v>
      </c>
      <c r="N131" s="36" t="s">
        <v>30</v>
      </c>
      <c r="O131" s="36" t="str">
        <f t="shared" si="352"/>
        <v>NO</v>
      </c>
      <c r="P131" s="45">
        <v>19200</v>
      </c>
      <c r="Q131" s="45">
        <f t="shared" si="191"/>
        <v>3648</v>
      </c>
      <c r="R131" s="45">
        <f t="shared" si="329"/>
        <v>22848</v>
      </c>
      <c r="S131" s="35">
        <f>R131*$F131</f>
        <v>22848</v>
      </c>
      <c r="T131" s="36" t="str">
        <f>+IF(R131=0,"NO OFERTADO",IF(R131&gt;$H131,"NO CUMPLE",IF(((R131-$H131)/$H131)&lt;=-20%,"ARTIFICIALIDAD",IF(AND($H131=$H131,((R131-$H131)/$H131)&gt;-20%),"CUMPLE"))))</f>
        <v>CUMPLE</v>
      </c>
      <c r="U131" s="36" t="s">
        <v>10</v>
      </c>
      <c r="V131" s="36" t="str">
        <f>+IF(U131="CUMPLE","SI",IF(U131="NO CUMPLE","NO"))</f>
        <v>SI</v>
      </c>
      <c r="W131" s="37">
        <v>18151.26050420168</v>
      </c>
      <c r="X131" s="37">
        <v>3448.7394957983197</v>
      </c>
      <c r="Y131" s="37">
        <f t="shared" si="356"/>
        <v>21600</v>
      </c>
      <c r="Z131" s="35">
        <f t="shared" si="357"/>
        <v>21600</v>
      </c>
      <c r="AA131" s="36" t="str">
        <f t="shared" si="358"/>
        <v>CUMPLE</v>
      </c>
      <c r="AB131" s="36" t="s">
        <v>10</v>
      </c>
      <c r="AC131" s="36" t="str">
        <f t="shared" si="359"/>
        <v>SI</v>
      </c>
      <c r="AD131" s="32">
        <v>0</v>
      </c>
      <c r="AE131" s="32"/>
      <c r="AF131" s="47">
        <f t="shared" si="360"/>
        <v>0</v>
      </c>
      <c r="AG131" s="35">
        <f t="shared" si="330"/>
        <v>0</v>
      </c>
      <c r="AH131" s="36" t="str">
        <f t="shared" si="361"/>
        <v>NO OFERTADO</v>
      </c>
      <c r="AI131" s="36" t="s">
        <v>30</v>
      </c>
      <c r="AJ131" s="36" t="str">
        <f t="shared" si="362"/>
        <v>NO</v>
      </c>
      <c r="AK131" s="37"/>
      <c r="AL131" s="56"/>
      <c r="AM131" s="34">
        <f t="shared" si="363"/>
        <v>0</v>
      </c>
      <c r="AN131" s="35">
        <f t="shared" si="331"/>
        <v>0</v>
      </c>
      <c r="AO131" s="36" t="str">
        <f t="shared" si="364"/>
        <v>NO OFERTADO</v>
      </c>
      <c r="AP131" s="36" t="s">
        <v>30</v>
      </c>
      <c r="AQ131" s="36" t="str">
        <f t="shared" si="365"/>
        <v>NO</v>
      </c>
      <c r="AR131" s="34">
        <v>19850</v>
      </c>
      <c r="AS131" s="34">
        <f t="shared" si="328"/>
        <v>3771.5</v>
      </c>
      <c r="AT131" s="34">
        <f t="shared" si="332"/>
        <v>23621.5</v>
      </c>
      <c r="AU131" s="208">
        <f t="shared" si="333"/>
        <v>23621.5</v>
      </c>
      <c r="AV131" s="36" t="str">
        <f t="shared" si="366"/>
        <v>CUMPLE</v>
      </c>
      <c r="AW131" s="36" t="s">
        <v>10</v>
      </c>
      <c r="AX131" s="36" t="str">
        <f t="shared" si="367"/>
        <v>SI</v>
      </c>
      <c r="AY131" s="34">
        <v>17451</v>
      </c>
      <c r="AZ131" s="34">
        <v>3315.69</v>
      </c>
      <c r="BA131" s="34">
        <f t="shared" si="334"/>
        <v>20766.689999999999</v>
      </c>
      <c r="BB131" s="35">
        <f t="shared" si="368"/>
        <v>20766.689999999999</v>
      </c>
      <c r="BC131" s="36" t="str">
        <f t="shared" si="369"/>
        <v>CUMPLE</v>
      </c>
      <c r="BD131" s="36" t="s">
        <v>10</v>
      </c>
      <c r="BE131" s="36" t="str">
        <f t="shared" si="370"/>
        <v>SI</v>
      </c>
      <c r="BF131" s="53"/>
      <c r="BG131" s="54" t="str">
        <f t="shared" si="335"/>
        <v/>
      </c>
      <c r="BH131" s="54">
        <f t="shared" si="336"/>
        <v>22848</v>
      </c>
      <c r="BI131" s="54">
        <f t="shared" si="337"/>
        <v>21600</v>
      </c>
      <c r="BJ131" s="69" t="str">
        <f t="shared" si="338"/>
        <v/>
      </c>
      <c r="BK131" s="69" t="str">
        <f t="shared" si="339"/>
        <v/>
      </c>
      <c r="BL131" s="69">
        <f t="shared" si="340"/>
        <v>23621.5</v>
      </c>
      <c r="BM131" s="69">
        <f t="shared" si="341"/>
        <v>20766.689999999999</v>
      </c>
      <c r="BN131" s="212">
        <f t="shared" si="371"/>
        <v>20766.689999999999</v>
      </c>
      <c r="BO131" s="212" t="e">
        <f t="shared" si="342"/>
        <v>#VALUE!</v>
      </c>
      <c r="BP131" s="212">
        <f t="shared" si="343"/>
        <v>454.45312499999994</v>
      </c>
      <c r="BQ131" s="212">
        <f t="shared" si="344"/>
        <v>480.71041666666662</v>
      </c>
      <c r="BR131" s="212" t="e">
        <f t="shared" si="345"/>
        <v>#VALUE!</v>
      </c>
      <c r="BS131" s="212" t="e">
        <f t="shared" si="346"/>
        <v>#VALUE!</v>
      </c>
      <c r="BT131" s="212">
        <f t="shared" si="347"/>
        <v>439.5717884130982</v>
      </c>
      <c r="BU131" s="212">
        <f t="shared" si="348"/>
        <v>500</v>
      </c>
      <c r="BV131" s="53"/>
      <c r="BW131" s="125"/>
    </row>
    <row r="132" spans="1:75" s="55" customFormat="1" ht="99.75">
      <c r="A132" s="177">
        <v>122</v>
      </c>
      <c r="B132" s="192" t="s">
        <v>314</v>
      </c>
      <c r="C132" s="192" t="s">
        <v>315</v>
      </c>
      <c r="D132" s="192" t="s">
        <v>301</v>
      </c>
      <c r="E132" s="194">
        <v>8.4</v>
      </c>
      <c r="F132" s="193">
        <v>1</v>
      </c>
      <c r="G132" s="194" t="s">
        <v>301</v>
      </c>
      <c r="H132" s="32">
        <v>23681</v>
      </c>
      <c r="I132" s="37">
        <v>13500</v>
      </c>
      <c r="J132" s="37">
        <f t="shared" si="327"/>
        <v>2565</v>
      </c>
      <c r="K132" s="37">
        <f t="shared" si="349"/>
        <v>16065</v>
      </c>
      <c r="L132" s="48">
        <f t="shared" si="350"/>
        <v>16065</v>
      </c>
      <c r="M132" s="36" t="str">
        <f t="shared" si="351"/>
        <v>ARTIFICIALIDAD</v>
      </c>
      <c r="N132" s="36" t="s">
        <v>30</v>
      </c>
      <c r="O132" s="36" t="str">
        <f t="shared" si="352"/>
        <v>NO</v>
      </c>
      <c r="P132" s="45">
        <v>19200</v>
      </c>
      <c r="Q132" s="45">
        <f t="shared" si="191"/>
        <v>3648</v>
      </c>
      <c r="R132" s="45">
        <f t="shared" si="329"/>
        <v>22848</v>
      </c>
      <c r="S132" s="35">
        <f t="shared" ref="S132:S140" si="372">R132*$F132</f>
        <v>22848</v>
      </c>
      <c r="T132" s="36" t="str">
        <f t="shared" ref="T132:T140" si="373">+IF(R132=0,"NO OFERTADO",IF(R132&gt;$H132,"NO CUMPLE",IF(((R132-$H132)/$H132)&lt;=-20%,"ARTIFICIALIDAD",IF(AND($H132=$H132,((R132-$H132)/$H132)&gt;-20%),"CUMPLE"))))</f>
        <v>CUMPLE</v>
      </c>
      <c r="U132" s="36" t="s">
        <v>10</v>
      </c>
      <c r="V132" s="36" t="str">
        <f t="shared" ref="V132:V140" si="374">+IF(U132="CUMPLE","SI",IF(U132="NO CUMPLE","NO"))</f>
        <v>SI</v>
      </c>
      <c r="W132" s="37">
        <v>18151.26050420168</v>
      </c>
      <c r="X132" s="37">
        <v>3448.7394957983197</v>
      </c>
      <c r="Y132" s="37">
        <f t="shared" si="356"/>
        <v>21600</v>
      </c>
      <c r="Z132" s="35">
        <f t="shared" si="357"/>
        <v>21600</v>
      </c>
      <c r="AA132" s="36" t="str">
        <f t="shared" si="358"/>
        <v>CUMPLE</v>
      </c>
      <c r="AB132" s="36" t="s">
        <v>10</v>
      </c>
      <c r="AC132" s="36" t="str">
        <f t="shared" si="359"/>
        <v>SI</v>
      </c>
      <c r="AD132" s="32">
        <v>0</v>
      </c>
      <c r="AE132" s="32"/>
      <c r="AF132" s="47">
        <f t="shared" si="360"/>
        <v>0</v>
      </c>
      <c r="AG132" s="35">
        <f t="shared" si="330"/>
        <v>0</v>
      </c>
      <c r="AH132" s="36" t="str">
        <f t="shared" si="361"/>
        <v>NO OFERTADO</v>
      </c>
      <c r="AI132" s="36" t="s">
        <v>30</v>
      </c>
      <c r="AJ132" s="36" t="str">
        <f t="shared" si="362"/>
        <v>NO</v>
      </c>
      <c r="AK132" s="37"/>
      <c r="AL132" s="56"/>
      <c r="AM132" s="34">
        <f t="shared" si="363"/>
        <v>0</v>
      </c>
      <c r="AN132" s="35">
        <f t="shared" si="331"/>
        <v>0</v>
      </c>
      <c r="AO132" s="36" t="str">
        <f t="shared" si="364"/>
        <v>NO OFERTADO</v>
      </c>
      <c r="AP132" s="36" t="s">
        <v>30</v>
      </c>
      <c r="AQ132" s="36" t="str">
        <f t="shared" si="365"/>
        <v>NO</v>
      </c>
      <c r="AR132" s="34">
        <v>19850</v>
      </c>
      <c r="AS132" s="34">
        <f t="shared" si="328"/>
        <v>3771.5</v>
      </c>
      <c r="AT132" s="34">
        <f t="shared" si="332"/>
        <v>23621.5</v>
      </c>
      <c r="AU132" s="208">
        <f t="shared" si="333"/>
        <v>23621.5</v>
      </c>
      <c r="AV132" s="36" t="str">
        <f t="shared" si="366"/>
        <v>CUMPLE</v>
      </c>
      <c r="AW132" s="36" t="s">
        <v>10</v>
      </c>
      <c r="AX132" s="36" t="str">
        <f t="shared" si="367"/>
        <v>SI</v>
      </c>
      <c r="AY132" s="34">
        <v>17451</v>
      </c>
      <c r="AZ132" s="34">
        <v>3315.69</v>
      </c>
      <c r="BA132" s="34">
        <f t="shared" si="334"/>
        <v>20766.689999999999</v>
      </c>
      <c r="BB132" s="35">
        <f t="shared" si="368"/>
        <v>20766.689999999999</v>
      </c>
      <c r="BC132" s="36" t="str">
        <f t="shared" si="369"/>
        <v>CUMPLE</v>
      </c>
      <c r="BD132" s="36" t="s">
        <v>10</v>
      </c>
      <c r="BE132" s="36" t="str">
        <f t="shared" si="370"/>
        <v>SI</v>
      </c>
      <c r="BF132" s="53"/>
      <c r="BG132" s="54" t="str">
        <f t="shared" si="335"/>
        <v/>
      </c>
      <c r="BH132" s="54">
        <f t="shared" si="336"/>
        <v>22848</v>
      </c>
      <c r="BI132" s="54">
        <f t="shared" si="337"/>
        <v>21600</v>
      </c>
      <c r="BJ132" s="69" t="str">
        <f t="shared" si="338"/>
        <v/>
      </c>
      <c r="BK132" s="69" t="str">
        <f t="shared" si="339"/>
        <v/>
      </c>
      <c r="BL132" s="69">
        <f t="shared" si="340"/>
        <v>23621.5</v>
      </c>
      <c r="BM132" s="69">
        <f t="shared" si="341"/>
        <v>20766.689999999999</v>
      </c>
      <c r="BN132" s="212">
        <f t="shared" si="371"/>
        <v>20766.689999999999</v>
      </c>
      <c r="BO132" s="212" t="e">
        <f t="shared" si="342"/>
        <v>#VALUE!</v>
      </c>
      <c r="BP132" s="212">
        <f t="shared" si="343"/>
        <v>454.45312499999994</v>
      </c>
      <c r="BQ132" s="212">
        <f t="shared" si="344"/>
        <v>480.71041666666662</v>
      </c>
      <c r="BR132" s="212" t="e">
        <f t="shared" si="345"/>
        <v>#VALUE!</v>
      </c>
      <c r="BS132" s="212" t="e">
        <f t="shared" si="346"/>
        <v>#VALUE!</v>
      </c>
      <c r="BT132" s="212">
        <f t="shared" si="347"/>
        <v>439.5717884130982</v>
      </c>
      <c r="BU132" s="212">
        <f t="shared" si="348"/>
        <v>500</v>
      </c>
      <c r="BV132" s="53"/>
      <c r="BW132" s="125"/>
    </row>
    <row r="133" spans="1:75" s="55" customFormat="1" ht="99.75">
      <c r="A133" s="177">
        <v>123</v>
      </c>
      <c r="B133" s="192" t="s">
        <v>316</v>
      </c>
      <c r="C133" s="192" t="s">
        <v>317</v>
      </c>
      <c r="D133" s="192" t="s">
        <v>301</v>
      </c>
      <c r="E133" s="194">
        <v>11.2</v>
      </c>
      <c r="F133" s="193">
        <v>1</v>
      </c>
      <c r="G133" s="194" t="s">
        <v>301</v>
      </c>
      <c r="H133" s="32">
        <v>23681</v>
      </c>
      <c r="I133" s="37">
        <v>13500</v>
      </c>
      <c r="J133" s="37">
        <f t="shared" si="327"/>
        <v>2565</v>
      </c>
      <c r="K133" s="37">
        <f t="shared" si="349"/>
        <v>16065</v>
      </c>
      <c r="L133" s="48">
        <f t="shared" si="350"/>
        <v>16065</v>
      </c>
      <c r="M133" s="36" t="str">
        <f t="shared" si="351"/>
        <v>ARTIFICIALIDAD</v>
      </c>
      <c r="N133" s="36" t="s">
        <v>30</v>
      </c>
      <c r="O133" s="36" t="str">
        <f t="shared" si="352"/>
        <v>NO</v>
      </c>
      <c r="P133" s="45">
        <v>19200</v>
      </c>
      <c r="Q133" s="45">
        <f t="shared" si="191"/>
        <v>3648</v>
      </c>
      <c r="R133" s="45">
        <f t="shared" si="329"/>
        <v>22848</v>
      </c>
      <c r="S133" s="35">
        <f t="shared" si="372"/>
        <v>22848</v>
      </c>
      <c r="T133" s="36" t="str">
        <f t="shared" si="373"/>
        <v>CUMPLE</v>
      </c>
      <c r="U133" s="36" t="s">
        <v>10</v>
      </c>
      <c r="V133" s="36" t="str">
        <f t="shared" si="374"/>
        <v>SI</v>
      </c>
      <c r="W133" s="37">
        <v>18151.26050420168</v>
      </c>
      <c r="X133" s="37">
        <v>3448.7394957983197</v>
      </c>
      <c r="Y133" s="37">
        <f t="shared" si="356"/>
        <v>21600</v>
      </c>
      <c r="Z133" s="35">
        <f t="shared" si="357"/>
        <v>21600</v>
      </c>
      <c r="AA133" s="36" t="str">
        <f t="shared" si="358"/>
        <v>CUMPLE</v>
      </c>
      <c r="AB133" s="36" t="s">
        <v>10</v>
      </c>
      <c r="AC133" s="36" t="str">
        <f t="shared" si="359"/>
        <v>SI</v>
      </c>
      <c r="AD133" s="32">
        <v>0</v>
      </c>
      <c r="AE133" s="32"/>
      <c r="AF133" s="47">
        <f t="shared" si="360"/>
        <v>0</v>
      </c>
      <c r="AG133" s="35">
        <f t="shared" si="330"/>
        <v>0</v>
      </c>
      <c r="AH133" s="36" t="str">
        <f t="shared" si="361"/>
        <v>NO OFERTADO</v>
      </c>
      <c r="AI133" s="36" t="s">
        <v>30</v>
      </c>
      <c r="AJ133" s="36" t="str">
        <f t="shared" si="362"/>
        <v>NO</v>
      </c>
      <c r="AK133" s="37"/>
      <c r="AL133" s="56"/>
      <c r="AM133" s="34">
        <f t="shared" si="363"/>
        <v>0</v>
      </c>
      <c r="AN133" s="35">
        <f t="shared" si="331"/>
        <v>0</v>
      </c>
      <c r="AO133" s="36" t="str">
        <f t="shared" si="364"/>
        <v>NO OFERTADO</v>
      </c>
      <c r="AP133" s="36" t="s">
        <v>30</v>
      </c>
      <c r="AQ133" s="36" t="str">
        <f t="shared" si="365"/>
        <v>NO</v>
      </c>
      <c r="AR133" s="34">
        <v>19850</v>
      </c>
      <c r="AS133" s="34">
        <f t="shared" si="328"/>
        <v>3771.5</v>
      </c>
      <c r="AT133" s="34">
        <f t="shared" si="332"/>
        <v>23621.5</v>
      </c>
      <c r="AU133" s="208">
        <f t="shared" si="333"/>
        <v>23621.5</v>
      </c>
      <c r="AV133" s="36" t="str">
        <f t="shared" si="366"/>
        <v>CUMPLE</v>
      </c>
      <c r="AW133" s="36" t="s">
        <v>10</v>
      </c>
      <c r="AX133" s="36" t="str">
        <f t="shared" si="367"/>
        <v>SI</v>
      </c>
      <c r="AY133" s="34">
        <v>17451</v>
      </c>
      <c r="AZ133" s="34">
        <v>3315.69</v>
      </c>
      <c r="BA133" s="34">
        <f t="shared" si="334"/>
        <v>20766.689999999999</v>
      </c>
      <c r="BB133" s="35">
        <f t="shared" si="368"/>
        <v>20766.689999999999</v>
      </c>
      <c r="BC133" s="36" t="str">
        <f t="shared" si="369"/>
        <v>CUMPLE</v>
      </c>
      <c r="BD133" s="36" t="s">
        <v>10</v>
      </c>
      <c r="BE133" s="36" t="str">
        <f t="shared" si="370"/>
        <v>SI</v>
      </c>
      <c r="BF133" s="53"/>
      <c r="BG133" s="54" t="str">
        <f t="shared" si="335"/>
        <v/>
      </c>
      <c r="BH133" s="54">
        <f t="shared" si="336"/>
        <v>22848</v>
      </c>
      <c r="BI133" s="54">
        <f t="shared" si="337"/>
        <v>21600</v>
      </c>
      <c r="BJ133" s="69" t="str">
        <f t="shared" si="338"/>
        <v/>
      </c>
      <c r="BK133" s="69" t="str">
        <f t="shared" si="339"/>
        <v/>
      </c>
      <c r="BL133" s="69">
        <f t="shared" si="340"/>
        <v>23621.5</v>
      </c>
      <c r="BM133" s="69">
        <f t="shared" si="341"/>
        <v>20766.689999999999</v>
      </c>
      <c r="BN133" s="212">
        <f t="shared" si="371"/>
        <v>20766.689999999999</v>
      </c>
      <c r="BO133" s="212" t="e">
        <f t="shared" si="342"/>
        <v>#VALUE!</v>
      </c>
      <c r="BP133" s="212">
        <f t="shared" si="343"/>
        <v>454.45312499999994</v>
      </c>
      <c r="BQ133" s="212">
        <f t="shared" si="344"/>
        <v>480.71041666666662</v>
      </c>
      <c r="BR133" s="212" t="e">
        <f t="shared" si="345"/>
        <v>#VALUE!</v>
      </c>
      <c r="BS133" s="212" t="e">
        <f t="shared" si="346"/>
        <v>#VALUE!</v>
      </c>
      <c r="BT133" s="212">
        <f t="shared" si="347"/>
        <v>439.5717884130982</v>
      </c>
      <c r="BU133" s="212">
        <f t="shared" si="348"/>
        <v>500</v>
      </c>
      <c r="BV133" s="38"/>
      <c r="BW133" s="125"/>
    </row>
    <row r="134" spans="1:75" s="55" customFormat="1" ht="99.75">
      <c r="A134" s="177">
        <v>124</v>
      </c>
      <c r="B134" s="192" t="s">
        <v>318</v>
      </c>
      <c r="C134" s="192" t="s">
        <v>319</v>
      </c>
      <c r="D134" s="192" t="s">
        <v>301</v>
      </c>
      <c r="E134" s="194">
        <v>13</v>
      </c>
      <c r="F134" s="193">
        <v>1</v>
      </c>
      <c r="G134" s="194" t="s">
        <v>301</v>
      </c>
      <c r="H134" s="32">
        <v>23681</v>
      </c>
      <c r="I134" s="37">
        <v>13500</v>
      </c>
      <c r="J134" s="37">
        <f t="shared" si="327"/>
        <v>2565</v>
      </c>
      <c r="K134" s="37">
        <f t="shared" si="349"/>
        <v>16065</v>
      </c>
      <c r="L134" s="48">
        <f>K134*$F134</f>
        <v>16065</v>
      </c>
      <c r="M134" s="36" t="str">
        <f>+IF(K134=0,"NO OFERTADO",IF(K134&gt;$H134,"NO CUMPLE",IF(((K134-$H134)/$H134)&lt;=-20%,"ARTIFICIALIDAD",IF(AND($H134=$H134,((K134-$H134)/$H134)&gt;-20%),"CUMPLE"))))</f>
        <v>ARTIFICIALIDAD</v>
      </c>
      <c r="N134" s="36" t="s">
        <v>30</v>
      </c>
      <c r="O134" s="36" t="str">
        <f t="shared" si="352"/>
        <v>NO</v>
      </c>
      <c r="P134" s="45">
        <v>19200</v>
      </c>
      <c r="Q134" s="45">
        <f t="shared" si="191"/>
        <v>3648</v>
      </c>
      <c r="R134" s="45">
        <f t="shared" si="329"/>
        <v>22848</v>
      </c>
      <c r="S134" s="35">
        <f t="shared" si="372"/>
        <v>22848</v>
      </c>
      <c r="T134" s="36" t="str">
        <f t="shared" si="373"/>
        <v>CUMPLE</v>
      </c>
      <c r="U134" s="36" t="s">
        <v>10</v>
      </c>
      <c r="V134" s="36" t="str">
        <f t="shared" si="374"/>
        <v>SI</v>
      </c>
      <c r="W134" s="37">
        <v>18151.26050420168</v>
      </c>
      <c r="X134" s="37">
        <v>3448.7394957983197</v>
      </c>
      <c r="Y134" s="37">
        <f t="shared" si="356"/>
        <v>21600</v>
      </c>
      <c r="Z134" s="35">
        <f t="shared" si="357"/>
        <v>21600</v>
      </c>
      <c r="AA134" s="36" t="str">
        <f t="shared" si="358"/>
        <v>CUMPLE</v>
      </c>
      <c r="AB134" s="36" t="s">
        <v>10</v>
      </c>
      <c r="AC134" s="36" t="str">
        <f t="shared" si="359"/>
        <v>SI</v>
      </c>
      <c r="AD134" s="32">
        <v>0</v>
      </c>
      <c r="AE134" s="32"/>
      <c r="AF134" s="47">
        <f t="shared" si="360"/>
        <v>0</v>
      </c>
      <c r="AG134" s="35">
        <f t="shared" si="330"/>
        <v>0</v>
      </c>
      <c r="AH134" s="36" t="str">
        <f t="shared" si="361"/>
        <v>NO OFERTADO</v>
      </c>
      <c r="AI134" s="36" t="s">
        <v>30</v>
      </c>
      <c r="AJ134" s="36" t="str">
        <f t="shared" si="362"/>
        <v>NO</v>
      </c>
      <c r="AK134" s="37"/>
      <c r="AL134" s="56"/>
      <c r="AM134" s="34">
        <f t="shared" si="363"/>
        <v>0</v>
      </c>
      <c r="AN134" s="35">
        <f t="shared" si="331"/>
        <v>0</v>
      </c>
      <c r="AO134" s="36" t="str">
        <f t="shared" si="364"/>
        <v>NO OFERTADO</v>
      </c>
      <c r="AP134" s="36" t="s">
        <v>30</v>
      </c>
      <c r="AQ134" s="36" t="str">
        <f t="shared" si="365"/>
        <v>NO</v>
      </c>
      <c r="AR134" s="34">
        <v>19850</v>
      </c>
      <c r="AS134" s="34">
        <f t="shared" si="328"/>
        <v>3771.5</v>
      </c>
      <c r="AT134" s="34">
        <f t="shared" si="332"/>
        <v>23621.5</v>
      </c>
      <c r="AU134" s="208">
        <f t="shared" si="333"/>
        <v>23621.5</v>
      </c>
      <c r="AV134" s="36" t="str">
        <f t="shared" si="366"/>
        <v>CUMPLE</v>
      </c>
      <c r="AW134" s="36" t="s">
        <v>10</v>
      </c>
      <c r="AX134" s="36" t="str">
        <f t="shared" si="367"/>
        <v>SI</v>
      </c>
      <c r="AY134" s="34">
        <v>17451</v>
      </c>
      <c r="AZ134" s="34">
        <v>3315.69</v>
      </c>
      <c r="BA134" s="34">
        <f t="shared" si="334"/>
        <v>20766.689999999999</v>
      </c>
      <c r="BB134" s="35">
        <f t="shared" si="368"/>
        <v>20766.689999999999</v>
      </c>
      <c r="BC134" s="36" t="str">
        <f t="shared" si="369"/>
        <v>CUMPLE</v>
      </c>
      <c r="BD134" s="36" t="s">
        <v>10</v>
      </c>
      <c r="BE134" s="36" t="str">
        <f t="shared" si="370"/>
        <v>SI</v>
      </c>
      <c r="BF134" s="53"/>
      <c r="BG134" s="54" t="str">
        <f t="shared" si="335"/>
        <v/>
      </c>
      <c r="BH134" s="54">
        <f t="shared" si="336"/>
        <v>22848</v>
      </c>
      <c r="BI134" s="54">
        <f t="shared" si="337"/>
        <v>21600</v>
      </c>
      <c r="BJ134" s="69" t="str">
        <f t="shared" si="338"/>
        <v/>
      </c>
      <c r="BK134" s="69" t="str">
        <f t="shared" si="339"/>
        <v/>
      </c>
      <c r="BL134" s="69">
        <f t="shared" si="340"/>
        <v>23621.5</v>
      </c>
      <c r="BM134" s="69">
        <f t="shared" si="341"/>
        <v>20766.689999999999</v>
      </c>
      <c r="BN134" s="212">
        <f t="shared" si="371"/>
        <v>20766.689999999999</v>
      </c>
      <c r="BO134" s="212" t="e">
        <f t="shared" si="342"/>
        <v>#VALUE!</v>
      </c>
      <c r="BP134" s="212">
        <f t="shared" si="343"/>
        <v>454.45312499999994</v>
      </c>
      <c r="BQ134" s="212">
        <f t="shared" si="344"/>
        <v>480.71041666666662</v>
      </c>
      <c r="BR134" s="212" t="e">
        <f t="shared" si="345"/>
        <v>#VALUE!</v>
      </c>
      <c r="BS134" s="212" t="e">
        <f t="shared" si="346"/>
        <v>#VALUE!</v>
      </c>
      <c r="BT134" s="212">
        <f t="shared" si="347"/>
        <v>439.5717884130982</v>
      </c>
      <c r="BU134" s="212">
        <f t="shared" si="348"/>
        <v>500</v>
      </c>
      <c r="BV134" s="53"/>
      <c r="BW134" s="125"/>
    </row>
    <row r="135" spans="1:75" s="55" customFormat="1" ht="99.75">
      <c r="A135" s="177">
        <v>125</v>
      </c>
      <c r="B135" s="192" t="s">
        <v>320</v>
      </c>
      <c r="C135" s="192" t="s">
        <v>321</v>
      </c>
      <c r="D135" s="192" t="s">
        <v>301</v>
      </c>
      <c r="E135" s="194">
        <v>6</v>
      </c>
      <c r="F135" s="193">
        <v>1</v>
      </c>
      <c r="G135" s="194" t="s">
        <v>301</v>
      </c>
      <c r="H135" s="32">
        <v>23681</v>
      </c>
      <c r="I135" s="37">
        <v>13500</v>
      </c>
      <c r="J135" s="37">
        <f t="shared" si="327"/>
        <v>2565</v>
      </c>
      <c r="K135" s="37">
        <f t="shared" si="349"/>
        <v>16065</v>
      </c>
      <c r="L135" s="48">
        <f t="shared" ref="L135:L140" si="375">K135*$F135</f>
        <v>16065</v>
      </c>
      <c r="M135" s="36" t="str">
        <f t="shared" ref="M135:M140" si="376">+IF(K135=0,"NO OFERTADO",IF(K135&gt;$H135,"NO CUMPLE",IF(((K135-$H135)/$H135)&lt;=-20%,"ARTIFICIALIDAD",IF(AND($H135=$H135,((K135-$H135)/$H135)&gt;-20%),"CUMPLE"))))</f>
        <v>ARTIFICIALIDAD</v>
      </c>
      <c r="N135" s="36" t="s">
        <v>30</v>
      </c>
      <c r="O135" s="36" t="str">
        <f t="shared" si="352"/>
        <v>NO</v>
      </c>
      <c r="P135" s="45">
        <v>19200</v>
      </c>
      <c r="Q135" s="45">
        <f t="shared" si="191"/>
        <v>3648</v>
      </c>
      <c r="R135" s="45">
        <f t="shared" si="329"/>
        <v>22848</v>
      </c>
      <c r="S135" s="35">
        <f t="shared" si="372"/>
        <v>22848</v>
      </c>
      <c r="T135" s="36" t="str">
        <f t="shared" si="373"/>
        <v>CUMPLE</v>
      </c>
      <c r="U135" s="36" t="s">
        <v>10</v>
      </c>
      <c r="V135" s="36" t="str">
        <f t="shared" si="374"/>
        <v>SI</v>
      </c>
      <c r="W135" s="37">
        <v>18151.26050420168</v>
      </c>
      <c r="X135" s="37">
        <v>3448.7394957983197</v>
      </c>
      <c r="Y135" s="37">
        <f t="shared" si="356"/>
        <v>21600</v>
      </c>
      <c r="Z135" s="35">
        <f t="shared" si="357"/>
        <v>21600</v>
      </c>
      <c r="AA135" s="36" t="str">
        <f t="shared" si="358"/>
        <v>CUMPLE</v>
      </c>
      <c r="AB135" s="36" t="s">
        <v>10</v>
      </c>
      <c r="AC135" s="36" t="str">
        <f t="shared" si="359"/>
        <v>SI</v>
      </c>
      <c r="AD135" s="32">
        <v>0</v>
      </c>
      <c r="AE135" s="32"/>
      <c r="AF135" s="47">
        <f t="shared" si="360"/>
        <v>0</v>
      </c>
      <c r="AG135" s="35">
        <f t="shared" si="330"/>
        <v>0</v>
      </c>
      <c r="AH135" s="36" t="str">
        <f t="shared" si="361"/>
        <v>NO OFERTADO</v>
      </c>
      <c r="AI135" s="36" t="s">
        <v>30</v>
      </c>
      <c r="AJ135" s="36" t="str">
        <f t="shared" si="362"/>
        <v>NO</v>
      </c>
      <c r="AK135" s="37"/>
      <c r="AL135" s="56"/>
      <c r="AM135" s="34">
        <f t="shared" si="363"/>
        <v>0</v>
      </c>
      <c r="AN135" s="35">
        <f t="shared" si="331"/>
        <v>0</v>
      </c>
      <c r="AO135" s="36" t="str">
        <f t="shared" si="364"/>
        <v>NO OFERTADO</v>
      </c>
      <c r="AP135" s="36" t="s">
        <v>30</v>
      </c>
      <c r="AQ135" s="36" t="str">
        <f t="shared" si="365"/>
        <v>NO</v>
      </c>
      <c r="AR135" s="34">
        <v>19850</v>
      </c>
      <c r="AS135" s="34">
        <f t="shared" si="328"/>
        <v>3771.5</v>
      </c>
      <c r="AT135" s="34">
        <f t="shared" si="332"/>
        <v>23621.5</v>
      </c>
      <c r="AU135" s="208">
        <f t="shared" si="333"/>
        <v>23621.5</v>
      </c>
      <c r="AV135" s="36" t="str">
        <f t="shared" si="366"/>
        <v>CUMPLE</v>
      </c>
      <c r="AW135" s="36" t="s">
        <v>10</v>
      </c>
      <c r="AX135" s="36" t="str">
        <f t="shared" si="367"/>
        <v>SI</v>
      </c>
      <c r="AY135" s="34">
        <v>17451</v>
      </c>
      <c r="AZ135" s="34">
        <v>3315.69</v>
      </c>
      <c r="BA135" s="34">
        <f t="shared" si="334"/>
        <v>20766.689999999999</v>
      </c>
      <c r="BB135" s="35">
        <f t="shared" si="368"/>
        <v>20766.689999999999</v>
      </c>
      <c r="BC135" s="36" t="str">
        <f t="shared" si="369"/>
        <v>CUMPLE</v>
      </c>
      <c r="BD135" s="36" t="s">
        <v>10</v>
      </c>
      <c r="BE135" s="36" t="str">
        <f t="shared" si="370"/>
        <v>SI</v>
      </c>
      <c r="BF135" s="53"/>
      <c r="BG135" s="54" t="str">
        <f t="shared" si="335"/>
        <v/>
      </c>
      <c r="BH135" s="54">
        <f t="shared" si="336"/>
        <v>22848</v>
      </c>
      <c r="BI135" s="54">
        <f t="shared" si="337"/>
        <v>21600</v>
      </c>
      <c r="BJ135" s="69" t="str">
        <f t="shared" si="338"/>
        <v/>
      </c>
      <c r="BK135" s="69" t="str">
        <f t="shared" si="339"/>
        <v/>
      </c>
      <c r="BL135" s="69">
        <f t="shared" si="340"/>
        <v>23621.5</v>
      </c>
      <c r="BM135" s="69">
        <f t="shared" si="341"/>
        <v>20766.689999999999</v>
      </c>
      <c r="BN135" s="212">
        <f t="shared" si="371"/>
        <v>20766.689999999999</v>
      </c>
      <c r="BO135" s="212" t="e">
        <f t="shared" si="342"/>
        <v>#VALUE!</v>
      </c>
      <c r="BP135" s="212">
        <f t="shared" si="343"/>
        <v>454.45312499999994</v>
      </c>
      <c r="BQ135" s="212">
        <f t="shared" si="344"/>
        <v>480.71041666666662</v>
      </c>
      <c r="BR135" s="212" t="e">
        <f t="shared" si="345"/>
        <v>#VALUE!</v>
      </c>
      <c r="BS135" s="212" t="e">
        <f t="shared" si="346"/>
        <v>#VALUE!</v>
      </c>
      <c r="BT135" s="212">
        <f t="shared" si="347"/>
        <v>439.5717884130982</v>
      </c>
      <c r="BU135" s="212">
        <f t="shared" si="348"/>
        <v>500</v>
      </c>
      <c r="BV135" s="53"/>
      <c r="BW135" s="125"/>
    </row>
    <row r="136" spans="1:75" s="55" customFormat="1" ht="99.75">
      <c r="A136" s="177">
        <v>126</v>
      </c>
      <c r="B136" s="192" t="s">
        <v>322</v>
      </c>
      <c r="C136" s="192" t="s">
        <v>323</v>
      </c>
      <c r="D136" s="192" t="s">
        <v>301</v>
      </c>
      <c r="E136" s="194">
        <v>6.8</v>
      </c>
      <c r="F136" s="193">
        <v>1</v>
      </c>
      <c r="G136" s="194" t="s">
        <v>301</v>
      </c>
      <c r="H136" s="32">
        <v>23681</v>
      </c>
      <c r="I136" s="37">
        <v>13500</v>
      </c>
      <c r="J136" s="37">
        <f t="shared" si="327"/>
        <v>2565</v>
      </c>
      <c r="K136" s="37">
        <f t="shared" si="349"/>
        <v>16065</v>
      </c>
      <c r="L136" s="48">
        <f t="shared" si="375"/>
        <v>16065</v>
      </c>
      <c r="M136" s="36" t="str">
        <f t="shared" si="376"/>
        <v>ARTIFICIALIDAD</v>
      </c>
      <c r="N136" s="36" t="s">
        <v>30</v>
      </c>
      <c r="O136" s="36" t="str">
        <f t="shared" si="352"/>
        <v>NO</v>
      </c>
      <c r="P136" s="45">
        <v>19200</v>
      </c>
      <c r="Q136" s="45">
        <f t="shared" si="191"/>
        <v>3648</v>
      </c>
      <c r="R136" s="45">
        <f t="shared" si="329"/>
        <v>22848</v>
      </c>
      <c r="S136" s="35">
        <f t="shared" si="372"/>
        <v>22848</v>
      </c>
      <c r="T136" s="36" t="str">
        <f t="shared" si="373"/>
        <v>CUMPLE</v>
      </c>
      <c r="U136" s="36" t="s">
        <v>10</v>
      </c>
      <c r="V136" s="36" t="str">
        <f t="shared" si="374"/>
        <v>SI</v>
      </c>
      <c r="W136" s="37">
        <v>18151.26050420168</v>
      </c>
      <c r="X136" s="37">
        <v>3448.7394957983197</v>
      </c>
      <c r="Y136" s="37">
        <f t="shared" si="356"/>
        <v>21600</v>
      </c>
      <c r="Z136" s="35">
        <f t="shared" si="357"/>
        <v>21600</v>
      </c>
      <c r="AA136" s="36" t="str">
        <f t="shared" si="358"/>
        <v>CUMPLE</v>
      </c>
      <c r="AB136" s="36" t="s">
        <v>10</v>
      </c>
      <c r="AC136" s="36" t="str">
        <f t="shared" si="359"/>
        <v>SI</v>
      </c>
      <c r="AD136" s="32">
        <v>0</v>
      </c>
      <c r="AE136" s="32"/>
      <c r="AF136" s="47">
        <f t="shared" si="360"/>
        <v>0</v>
      </c>
      <c r="AG136" s="35">
        <f t="shared" si="330"/>
        <v>0</v>
      </c>
      <c r="AH136" s="36" t="str">
        <f t="shared" si="361"/>
        <v>NO OFERTADO</v>
      </c>
      <c r="AI136" s="36" t="s">
        <v>30</v>
      </c>
      <c r="AJ136" s="36" t="str">
        <f t="shared" si="362"/>
        <v>NO</v>
      </c>
      <c r="AK136" s="37"/>
      <c r="AL136" s="56"/>
      <c r="AM136" s="34">
        <f t="shared" si="363"/>
        <v>0</v>
      </c>
      <c r="AN136" s="35">
        <f t="shared" si="331"/>
        <v>0</v>
      </c>
      <c r="AO136" s="36" t="str">
        <f t="shared" si="364"/>
        <v>NO OFERTADO</v>
      </c>
      <c r="AP136" s="36" t="s">
        <v>30</v>
      </c>
      <c r="AQ136" s="36" t="str">
        <f t="shared" si="365"/>
        <v>NO</v>
      </c>
      <c r="AR136" s="34">
        <v>19850</v>
      </c>
      <c r="AS136" s="34">
        <f t="shared" si="328"/>
        <v>3771.5</v>
      </c>
      <c r="AT136" s="34">
        <f t="shared" si="332"/>
        <v>23621.5</v>
      </c>
      <c r="AU136" s="208">
        <f t="shared" si="333"/>
        <v>23621.5</v>
      </c>
      <c r="AV136" s="36" t="str">
        <f t="shared" si="366"/>
        <v>CUMPLE</v>
      </c>
      <c r="AW136" s="36" t="s">
        <v>10</v>
      </c>
      <c r="AX136" s="36" t="str">
        <f t="shared" si="367"/>
        <v>SI</v>
      </c>
      <c r="AY136" s="34">
        <v>17451</v>
      </c>
      <c r="AZ136" s="34">
        <v>3315.69</v>
      </c>
      <c r="BA136" s="34">
        <f t="shared" si="334"/>
        <v>20766.689999999999</v>
      </c>
      <c r="BB136" s="35">
        <f t="shared" si="368"/>
        <v>20766.689999999999</v>
      </c>
      <c r="BC136" s="36" t="str">
        <f t="shared" si="369"/>
        <v>CUMPLE</v>
      </c>
      <c r="BD136" s="36" t="s">
        <v>10</v>
      </c>
      <c r="BE136" s="36" t="str">
        <f t="shared" si="370"/>
        <v>SI</v>
      </c>
      <c r="BF136" s="53"/>
      <c r="BG136" s="54" t="str">
        <f t="shared" si="335"/>
        <v/>
      </c>
      <c r="BH136" s="54">
        <f t="shared" si="336"/>
        <v>22848</v>
      </c>
      <c r="BI136" s="54">
        <f t="shared" si="337"/>
        <v>21600</v>
      </c>
      <c r="BJ136" s="69" t="str">
        <f t="shared" si="338"/>
        <v/>
      </c>
      <c r="BK136" s="69" t="str">
        <f t="shared" si="339"/>
        <v/>
      </c>
      <c r="BL136" s="69">
        <f t="shared" si="340"/>
        <v>23621.5</v>
      </c>
      <c r="BM136" s="69">
        <f t="shared" si="341"/>
        <v>20766.689999999999</v>
      </c>
      <c r="BN136" s="212">
        <f t="shared" si="371"/>
        <v>20766.689999999999</v>
      </c>
      <c r="BO136" s="212" t="e">
        <f t="shared" si="342"/>
        <v>#VALUE!</v>
      </c>
      <c r="BP136" s="212">
        <f t="shared" si="343"/>
        <v>454.45312499999994</v>
      </c>
      <c r="BQ136" s="212">
        <f t="shared" si="344"/>
        <v>480.71041666666662</v>
      </c>
      <c r="BR136" s="212" t="e">
        <f t="shared" si="345"/>
        <v>#VALUE!</v>
      </c>
      <c r="BS136" s="212" t="e">
        <f t="shared" si="346"/>
        <v>#VALUE!</v>
      </c>
      <c r="BT136" s="212">
        <f t="shared" si="347"/>
        <v>439.5717884130982</v>
      </c>
      <c r="BU136" s="212">
        <f t="shared" si="348"/>
        <v>500</v>
      </c>
      <c r="BV136" s="53"/>
      <c r="BW136" s="125"/>
    </row>
    <row r="137" spans="1:75" s="55" customFormat="1" ht="99.75">
      <c r="A137" s="177">
        <v>127</v>
      </c>
      <c r="B137" s="192" t="s">
        <v>324</v>
      </c>
      <c r="C137" s="192" t="s">
        <v>325</v>
      </c>
      <c r="D137" s="192" t="s">
        <v>301</v>
      </c>
      <c r="E137" s="194">
        <v>6.6</v>
      </c>
      <c r="F137" s="193">
        <v>1</v>
      </c>
      <c r="G137" s="194" t="s">
        <v>301</v>
      </c>
      <c r="H137" s="32">
        <v>23681</v>
      </c>
      <c r="I137" s="37">
        <v>13500</v>
      </c>
      <c r="J137" s="37">
        <f t="shared" si="327"/>
        <v>2565</v>
      </c>
      <c r="K137" s="37">
        <f t="shared" si="349"/>
        <v>16065</v>
      </c>
      <c r="L137" s="48">
        <f t="shared" si="375"/>
        <v>16065</v>
      </c>
      <c r="M137" s="36" t="str">
        <f t="shared" si="376"/>
        <v>ARTIFICIALIDAD</v>
      </c>
      <c r="N137" s="36" t="s">
        <v>30</v>
      </c>
      <c r="O137" s="36" t="str">
        <f t="shared" si="352"/>
        <v>NO</v>
      </c>
      <c r="P137" s="45">
        <v>19200</v>
      </c>
      <c r="Q137" s="45">
        <f t="shared" si="191"/>
        <v>3648</v>
      </c>
      <c r="R137" s="45">
        <f t="shared" si="329"/>
        <v>22848</v>
      </c>
      <c r="S137" s="35">
        <f t="shared" si="372"/>
        <v>22848</v>
      </c>
      <c r="T137" s="36" t="str">
        <f t="shared" si="373"/>
        <v>CUMPLE</v>
      </c>
      <c r="U137" s="36" t="s">
        <v>10</v>
      </c>
      <c r="V137" s="36" t="str">
        <f t="shared" si="374"/>
        <v>SI</v>
      </c>
      <c r="W137" s="37">
        <v>18151.26050420168</v>
      </c>
      <c r="X137" s="37">
        <v>3448.7394957983197</v>
      </c>
      <c r="Y137" s="37">
        <f t="shared" si="356"/>
        <v>21600</v>
      </c>
      <c r="Z137" s="35">
        <f t="shared" si="357"/>
        <v>21600</v>
      </c>
      <c r="AA137" s="36" t="str">
        <f t="shared" si="358"/>
        <v>CUMPLE</v>
      </c>
      <c r="AB137" s="36" t="s">
        <v>10</v>
      </c>
      <c r="AC137" s="36" t="str">
        <f t="shared" si="359"/>
        <v>SI</v>
      </c>
      <c r="AD137" s="32">
        <v>0</v>
      </c>
      <c r="AE137" s="32"/>
      <c r="AF137" s="47">
        <f t="shared" si="360"/>
        <v>0</v>
      </c>
      <c r="AG137" s="35">
        <f t="shared" si="330"/>
        <v>0</v>
      </c>
      <c r="AH137" s="36" t="str">
        <f t="shared" si="361"/>
        <v>NO OFERTADO</v>
      </c>
      <c r="AI137" s="36" t="s">
        <v>30</v>
      </c>
      <c r="AJ137" s="36" t="str">
        <f t="shared" si="362"/>
        <v>NO</v>
      </c>
      <c r="AK137" s="37"/>
      <c r="AL137" s="56"/>
      <c r="AM137" s="34">
        <f t="shared" si="363"/>
        <v>0</v>
      </c>
      <c r="AN137" s="35">
        <f t="shared" si="331"/>
        <v>0</v>
      </c>
      <c r="AO137" s="36" t="str">
        <f t="shared" si="364"/>
        <v>NO OFERTADO</v>
      </c>
      <c r="AP137" s="36" t="s">
        <v>30</v>
      </c>
      <c r="AQ137" s="36" t="str">
        <f t="shared" si="365"/>
        <v>NO</v>
      </c>
      <c r="AR137" s="34">
        <v>19850</v>
      </c>
      <c r="AS137" s="34">
        <f t="shared" si="328"/>
        <v>3771.5</v>
      </c>
      <c r="AT137" s="34">
        <f t="shared" si="332"/>
        <v>23621.5</v>
      </c>
      <c r="AU137" s="208">
        <f t="shared" si="333"/>
        <v>23621.5</v>
      </c>
      <c r="AV137" s="36" t="str">
        <f t="shared" si="366"/>
        <v>CUMPLE</v>
      </c>
      <c r="AW137" s="36" t="s">
        <v>10</v>
      </c>
      <c r="AX137" s="36" t="str">
        <f t="shared" si="367"/>
        <v>SI</v>
      </c>
      <c r="AY137" s="34">
        <v>17451</v>
      </c>
      <c r="AZ137" s="34">
        <v>3315.69</v>
      </c>
      <c r="BA137" s="34">
        <f t="shared" si="334"/>
        <v>20766.689999999999</v>
      </c>
      <c r="BB137" s="35">
        <f t="shared" si="368"/>
        <v>20766.689999999999</v>
      </c>
      <c r="BC137" s="36" t="str">
        <f t="shared" si="369"/>
        <v>CUMPLE</v>
      </c>
      <c r="BD137" s="36" t="s">
        <v>10</v>
      </c>
      <c r="BE137" s="36" t="str">
        <f t="shared" si="370"/>
        <v>SI</v>
      </c>
      <c r="BF137" s="53"/>
      <c r="BG137" s="54" t="str">
        <f t="shared" si="335"/>
        <v/>
      </c>
      <c r="BH137" s="54">
        <f t="shared" si="336"/>
        <v>22848</v>
      </c>
      <c r="BI137" s="54">
        <f t="shared" si="337"/>
        <v>21600</v>
      </c>
      <c r="BJ137" s="69" t="str">
        <f t="shared" si="338"/>
        <v/>
      </c>
      <c r="BK137" s="69" t="str">
        <f t="shared" si="339"/>
        <v/>
      </c>
      <c r="BL137" s="69">
        <f t="shared" si="340"/>
        <v>23621.5</v>
      </c>
      <c r="BM137" s="69">
        <f t="shared" si="341"/>
        <v>20766.689999999999</v>
      </c>
      <c r="BN137" s="212">
        <f t="shared" si="371"/>
        <v>20766.689999999999</v>
      </c>
      <c r="BO137" s="212" t="e">
        <f t="shared" si="342"/>
        <v>#VALUE!</v>
      </c>
      <c r="BP137" s="212">
        <f t="shared" si="343"/>
        <v>454.45312499999994</v>
      </c>
      <c r="BQ137" s="212">
        <f t="shared" si="344"/>
        <v>480.71041666666662</v>
      </c>
      <c r="BR137" s="212" t="e">
        <f t="shared" si="345"/>
        <v>#VALUE!</v>
      </c>
      <c r="BS137" s="212" t="e">
        <f t="shared" si="346"/>
        <v>#VALUE!</v>
      </c>
      <c r="BT137" s="212">
        <f t="shared" si="347"/>
        <v>439.5717884130982</v>
      </c>
      <c r="BU137" s="212">
        <f t="shared" si="348"/>
        <v>500</v>
      </c>
      <c r="BV137" s="53"/>
      <c r="BW137" s="125"/>
    </row>
    <row r="138" spans="1:75" s="55" customFormat="1" ht="99.75">
      <c r="A138" s="177">
        <v>128</v>
      </c>
      <c r="B138" s="192" t="s">
        <v>326</v>
      </c>
      <c r="C138" s="192" t="s">
        <v>327</v>
      </c>
      <c r="D138" s="192" t="s">
        <v>301</v>
      </c>
      <c r="E138" s="194">
        <v>1.8</v>
      </c>
      <c r="F138" s="193">
        <v>1</v>
      </c>
      <c r="G138" s="194" t="s">
        <v>301</v>
      </c>
      <c r="H138" s="32">
        <v>23681</v>
      </c>
      <c r="I138" s="37">
        <v>13500</v>
      </c>
      <c r="J138" s="37">
        <f t="shared" si="327"/>
        <v>2565</v>
      </c>
      <c r="K138" s="37">
        <f t="shared" si="349"/>
        <v>16065</v>
      </c>
      <c r="L138" s="48">
        <f t="shared" si="375"/>
        <v>16065</v>
      </c>
      <c r="M138" s="36" t="str">
        <f t="shared" si="376"/>
        <v>ARTIFICIALIDAD</v>
      </c>
      <c r="N138" s="36" t="s">
        <v>30</v>
      </c>
      <c r="O138" s="36" t="str">
        <f t="shared" si="352"/>
        <v>NO</v>
      </c>
      <c r="P138" s="45">
        <v>19200</v>
      </c>
      <c r="Q138" s="45">
        <f t="shared" si="191"/>
        <v>3648</v>
      </c>
      <c r="R138" s="45">
        <f t="shared" si="329"/>
        <v>22848</v>
      </c>
      <c r="S138" s="35">
        <f t="shared" si="372"/>
        <v>22848</v>
      </c>
      <c r="T138" s="36" t="str">
        <f t="shared" si="373"/>
        <v>CUMPLE</v>
      </c>
      <c r="U138" s="36" t="s">
        <v>10</v>
      </c>
      <c r="V138" s="36" t="str">
        <f t="shared" si="374"/>
        <v>SI</v>
      </c>
      <c r="W138" s="37">
        <v>18151.26050420168</v>
      </c>
      <c r="X138" s="37">
        <v>3448.7394957983197</v>
      </c>
      <c r="Y138" s="37">
        <f t="shared" si="356"/>
        <v>21600</v>
      </c>
      <c r="Z138" s="35">
        <f t="shared" si="357"/>
        <v>21600</v>
      </c>
      <c r="AA138" s="36" t="str">
        <f t="shared" si="358"/>
        <v>CUMPLE</v>
      </c>
      <c r="AB138" s="36" t="s">
        <v>10</v>
      </c>
      <c r="AC138" s="36" t="str">
        <f t="shared" si="359"/>
        <v>SI</v>
      </c>
      <c r="AD138" s="32">
        <v>0</v>
      </c>
      <c r="AE138" s="32"/>
      <c r="AF138" s="47">
        <f t="shared" si="360"/>
        <v>0</v>
      </c>
      <c r="AG138" s="35">
        <f t="shared" si="330"/>
        <v>0</v>
      </c>
      <c r="AH138" s="36" t="str">
        <f t="shared" si="361"/>
        <v>NO OFERTADO</v>
      </c>
      <c r="AI138" s="36" t="s">
        <v>30</v>
      </c>
      <c r="AJ138" s="36" t="str">
        <f t="shared" si="362"/>
        <v>NO</v>
      </c>
      <c r="AK138" s="37"/>
      <c r="AL138" s="56"/>
      <c r="AM138" s="34">
        <f t="shared" si="363"/>
        <v>0</v>
      </c>
      <c r="AN138" s="35">
        <f t="shared" si="331"/>
        <v>0</v>
      </c>
      <c r="AO138" s="36" t="str">
        <f t="shared" si="364"/>
        <v>NO OFERTADO</v>
      </c>
      <c r="AP138" s="36" t="s">
        <v>30</v>
      </c>
      <c r="AQ138" s="36" t="str">
        <f t="shared" si="365"/>
        <v>NO</v>
      </c>
      <c r="AR138" s="34">
        <v>19850</v>
      </c>
      <c r="AS138" s="34">
        <f t="shared" si="328"/>
        <v>3771.5</v>
      </c>
      <c r="AT138" s="34">
        <f t="shared" si="332"/>
        <v>23621.5</v>
      </c>
      <c r="AU138" s="208">
        <f t="shared" si="333"/>
        <v>23621.5</v>
      </c>
      <c r="AV138" s="36" t="str">
        <f t="shared" si="366"/>
        <v>CUMPLE</v>
      </c>
      <c r="AW138" s="36" t="s">
        <v>10</v>
      </c>
      <c r="AX138" s="36" t="str">
        <f t="shared" si="367"/>
        <v>SI</v>
      </c>
      <c r="AY138" s="34">
        <v>17451</v>
      </c>
      <c r="AZ138" s="34">
        <v>3315.69</v>
      </c>
      <c r="BA138" s="34">
        <f t="shared" si="334"/>
        <v>20766.689999999999</v>
      </c>
      <c r="BB138" s="35">
        <f t="shared" si="368"/>
        <v>20766.689999999999</v>
      </c>
      <c r="BC138" s="36" t="str">
        <f t="shared" si="369"/>
        <v>CUMPLE</v>
      </c>
      <c r="BD138" s="36" t="s">
        <v>10</v>
      </c>
      <c r="BE138" s="36" t="str">
        <f t="shared" si="370"/>
        <v>SI</v>
      </c>
      <c r="BF138" s="53"/>
      <c r="BG138" s="54" t="str">
        <f t="shared" si="335"/>
        <v/>
      </c>
      <c r="BH138" s="54">
        <f t="shared" si="336"/>
        <v>22848</v>
      </c>
      <c r="BI138" s="54">
        <f t="shared" si="337"/>
        <v>21600</v>
      </c>
      <c r="BJ138" s="69" t="str">
        <f t="shared" si="338"/>
        <v/>
      </c>
      <c r="BK138" s="69" t="str">
        <f t="shared" si="339"/>
        <v/>
      </c>
      <c r="BL138" s="69">
        <f t="shared" si="340"/>
        <v>23621.5</v>
      </c>
      <c r="BM138" s="69">
        <f t="shared" si="341"/>
        <v>20766.689999999999</v>
      </c>
      <c r="BN138" s="212">
        <f t="shared" si="371"/>
        <v>20766.689999999999</v>
      </c>
      <c r="BO138" s="212" t="e">
        <f t="shared" si="342"/>
        <v>#VALUE!</v>
      </c>
      <c r="BP138" s="212">
        <f t="shared" si="343"/>
        <v>454.45312499999994</v>
      </c>
      <c r="BQ138" s="212">
        <f t="shared" si="344"/>
        <v>480.71041666666662</v>
      </c>
      <c r="BR138" s="212" t="e">
        <f t="shared" si="345"/>
        <v>#VALUE!</v>
      </c>
      <c r="BS138" s="212" t="e">
        <f t="shared" si="346"/>
        <v>#VALUE!</v>
      </c>
      <c r="BT138" s="212">
        <f t="shared" si="347"/>
        <v>439.5717884130982</v>
      </c>
      <c r="BU138" s="212">
        <f t="shared" si="348"/>
        <v>500</v>
      </c>
      <c r="BV138" s="53"/>
      <c r="BW138" s="125"/>
    </row>
    <row r="139" spans="1:75" s="55" customFormat="1" ht="99.75">
      <c r="A139" s="177">
        <v>129</v>
      </c>
      <c r="B139" s="192" t="s">
        <v>328</v>
      </c>
      <c r="C139" s="192" t="s">
        <v>329</v>
      </c>
      <c r="D139" s="192" t="s">
        <v>301</v>
      </c>
      <c r="E139" s="194">
        <v>2</v>
      </c>
      <c r="F139" s="193">
        <v>1</v>
      </c>
      <c r="G139" s="194" t="s">
        <v>301</v>
      </c>
      <c r="H139" s="32">
        <v>23681</v>
      </c>
      <c r="I139" s="37">
        <v>13500</v>
      </c>
      <c r="J139" s="37">
        <f t="shared" si="327"/>
        <v>2565</v>
      </c>
      <c r="K139" s="37">
        <f t="shared" si="349"/>
        <v>16065</v>
      </c>
      <c r="L139" s="48">
        <f t="shared" si="375"/>
        <v>16065</v>
      </c>
      <c r="M139" s="36" t="str">
        <f t="shared" si="376"/>
        <v>ARTIFICIALIDAD</v>
      </c>
      <c r="N139" s="36" t="s">
        <v>30</v>
      </c>
      <c r="O139" s="36" t="str">
        <f t="shared" si="352"/>
        <v>NO</v>
      </c>
      <c r="P139" s="45">
        <v>19200</v>
      </c>
      <c r="Q139" s="45">
        <f t="shared" si="191"/>
        <v>3648</v>
      </c>
      <c r="R139" s="45">
        <f t="shared" si="329"/>
        <v>22848</v>
      </c>
      <c r="S139" s="35">
        <f t="shared" si="372"/>
        <v>22848</v>
      </c>
      <c r="T139" s="36" t="str">
        <f t="shared" si="373"/>
        <v>CUMPLE</v>
      </c>
      <c r="U139" s="36" t="s">
        <v>10</v>
      </c>
      <c r="V139" s="36" t="str">
        <f t="shared" si="374"/>
        <v>SI</v>
      </c>
      <c r="W139" s="37">
        <v>18151.26050420168</v>
      </c>
      <c r="X139" s="37">
        <v>3448.7394957983197</v>
      </c>
      <c r="Y139" s="37">
        <f t="shared" si="356"/>
        <v>21600</v>
      </c>
      <c r="Z139" s="35">
        <f t="shared" si="357"/>
        <v>21600</v>
      </c>
      <c r="AA139" s="36" t="str">
        <f t="shared" si="358"/>
        <v>CUMPLE</v>
      </c>
      <c r="AB139" s="36" t="s">
        <v>10</v>
      </c>
      <c r="AC139" s="36" t="str">
        <f t="shared" si="359"/>
        <v>SI</v>
      </c>
      <c r="AD139" s="32">
        <v>0</v>
      </c>
      <c r="AE139" s="32"/>
      <c r="AF139" s="47">
        <f t="shared" si="360"/>
        <v>0</v>
      </c>
      <c r="AG139" s="35">
        <f t="shared" si="330"/>
        <v>0</v>
      </c>
      <c r="AH139" s="36" t="str">
        <f t="shared" si="361"/>
        <v>NO OFERTADO</v>
      </c>
      <c r="AI139" s="36" t="s">
        <v>30</v>
      </c>
      <c r="AJ139" s="36" t="str">
        <f t="shared" si="362"/>
        <v>NO</v>
      </c>
      <c r="AK139" s="37"/>
      <c r="AL139" s="56"/>
      <c r="AM139" s="34">
        <f t="shared" si="363"/>
        <v>0</v>
      </c>
      <c r="AN139" s="35">
        <f t="shared" si="331"/>
        <v>0</v>
      </c>
      <c r="AO139" s="36" t="str">
        <f t="shared" si="364"/>
        <v>NO OFERTADO</v>
      </c>
      <c r="AP139" s="36" t="s">
        <v>30</v>
      </c>
      <c r="AQ139" s="36" t="str">
        <f t="shared" si="365"/>
        <v>NO</v>
      </c>
      <c r="AR139" s="34">
        <v>19850</v>
      </c>
      <c r="AS139" s="34">
        <f t="shared" si="328"/>
        <v>3771.5</v>
      </c>
      <c r="AT139" s="34">
        <f t="shared" si="332"/>
        <v>23621.5</v>
      </c>
      <c r="AU139" s="208">
        <f t="shared" si="333"/>
        <v>23621.5</v>
      </c>
      <c r="AV139" s="36" t="str">
        <f t="shared" si="366"/>
        <v>CUMPLE</v>
      </c>
      <c r="AW139" s="36" t="s">
        <v>10</v>
      </c>
      <c r="AX139" s="36" t="str">
        <f t="shared" si="367"/>
        <v>SI</v>
      </c>
      <c r="AY139" s="34">
        <v>17451</v>
      </c>
      <c r="AZ139" s="34">
        <v>3315.69</v>
      </c>
      <c r="BA139" s="34">
        <f t="shared" si="334"/>
        <v>20766.689999999999</v>
      </c>
      <c r="BB139" s="35">
        <f t="shared" si="368"/>
        <v>20766.689999999999</v>
      </c>
      <c r="BC139" s="36" t="str">
        <f t="shared" si="369"/>
        <v>CUMPLE</v>
      </c>
      <c r="BD139" s="36" t="s">
        <v>10</v>
      </c>
      <c r="BE139" s="36" t="str">
        <f t="shared" si="370"/>
        <v>SI</v>
      </c>
      <c r="BF139" s="53"/>
      <c r="BG139" s="54" t="str">
        <f t="shared" si="335"/>
        <v/>
      </c>
      <c r="BH139" s="54">
        <f t="shared" si="336"/>
        <v>22848</v>
      </c>
      <c r="BI139" s="54">
        <f t="shared" si="337"/>
        <v>21600</v>
      </c>
      <c r="BJ139" s="69" t="str">
        <f t="shared" si="338"/>
        <v/>
      </c>
      <c r="BK139" s="69" t="str">
        <f t="shared" si="339"/>
        <v/>
      </c>
      <c r="BL139" s="69">
        <f t="shared" si="340"/>
        <v>23621.5</v>
      </c>
      <c r="BM139" s="69">
        <f t="shared" si="341"/>
        <v>20766.689999999999</v>
      </c>
      <c r="BN139" s="212">
        <f t="shared" si="371"/>
        <v>20766.689999999999</v>
      </c>
      <c r="BO139" s="212" t="e">
        <f t="shared" si="342"/>
        <v>#VALUE!</v>
      </c>
      <c r="BP139" s="212">
        <f t="shared" si="343"/>
        <v>454.45312499999994</v>
      </c>
      <c r="BQ139" s="212">
        <f t="shared" si="344"/>
        <v>480.71041666666662</v>
      </c>
      <c r="BR139" s="212" t="e">
        <f t="shared" si="345"/>
        <v>#VALUE!</v>
      </c>
      <c r="BS139" s="212" t="e">
        <f t="shared" si="346"/>
        <v>#VALUE!</v>
      </c>
      <c r="BT139" s="212">
        <f t="shared" si="347"/>
        <v>439.5717884130982</v>
      </c>
      <c r="BU139" s="212">
        <f t="shared" si="348"/>
        <v>500</v>
      </c>
      <c r="BV139" s="53"/>
      <c r="BW139" s="125"/>
    </row>
    <row r="140" spans="1:75" s="55" customFormat="1" ht="99.75">
      <c r="A140" s="177">
        <v>130</v>
      </c>
      <c r="B140" s="192" t="s">
        <v>330</v>
      </c>
      <c r="C140" s="192" t="s">
        <v>331</v>
      </c>
      <c r="D140" s="192" t="s">
        <v>301</v>
      </c>
      <c r="E140" s="194">
        <v>8.1999999999999993</v>
      </c>
      <c r="F140" s="193">
        <v>1</v>
      </c>
      <c r="G140" s="194" t="s">
        <v>301</v>
      </c>
      <c r="H140" s="32">
        <v>23681</v>
      </c>
      <c r="I140" s="37">
        <v>13500</v>
      </c>
      <c r="J140" s="37">
        <f t="shared" si="327"/>
        <v>2565</v>
      </c>
      <c r="K140" s="37">
        <f t="shared" si="349"/>
        <v>16065</v>
      </c>
      <c r="L140" s="48">
        <f t="shared" si="375"/>
        <v>16065</v>
      </c>
      <c r="M140" s="36" t="str">
        <f t="shared" si="376"/>
        <v>ARTIFICIALIDAD</v>
      </c>
      <c r="N140" s="36" t="s">
        <v>30</v>
      </c>
      <c r="O140" s="36" t="str">
        <f t="shared" si="352"/>
        <v>NO</v>
      </c>
      <c r="P140" s="45">
        <v>19200</v>
      </c>
      <c r="Q140" s="45">
        <f t="shared" ref="Q140:Q203" si="377">P140*19%</f>
        <v>3648</v>
      </c>
      <c r="R140" s="45">
        <f t="shared" si="329"/>
        <v>22848</v>
      </c>
      <c r="S140" s="35">
        <f t="shared" si="372"/>
        <v>22848</v>
      </c>
      <c r="T140" s="36" t="str">
        <f t="shared" si="373"/>
        <v>CUMPLE</v>
      </c>
      <c r="U140" s="36" t="s">
        <v>10</v>
      </c>
      <c r="V140" s="36" t="str">
        <f t="shared" si="374"/>
        <v>SI</v>
      </c>
      <c r="W140" s="37">
        <v>18151.26050420168</v>
      </c>
      <c r="X140" s="37">
        <v>3448.7394957983197</v>
      </c>
      <c r="Y140" s="37">
        <f t="shared" si="356"/>
        <v>21600</v>
      </c>
      <c r="Z140" s="35">
        <f t="shared" si="357"/>
        <v>21600</v>
      </c>
      <c r="AA140" s="36" t="str">
        <f t="shared" si="358"/>
        <v>CUMPLE</v>
      </c>
      <c r="AB140" s="36" t="s">
        <v>10</v>
      </c>
      <c r="AC140" s="36" t="str">
        <f t="shared" si="359"/>
        <v>SI</v>
      </c>
      <c r="AD140" s="32">
        <v>0</v>
      </c>
      <c r="AE140" s="32"/>
      <c r="AF140" s="47">
        <f t="shared" si="360"/>
        <v>0</v>
      </c>
      <c r="AG140" s="35">
        <f t="shared" si="330"/>
        <v>0</v>
      </c>
      <c r="AH140" s="36" t="str">
        <f t="shared" si="361"/>
        <v>NO OFERTADO</v>
      </c>
      <c r="AI140" s="36" t="s">
        <v>30</v>
      </c>
      <c r="AJ140" s="36" t="str">
        <f t="shared" si="362"/>
        <v>NO</v>
      </c>
      <c r="AK140" s="37"/>
      <c r="AL140" s="56"/>
      <c r="AM140" s="34">
        <f t="shared" si="363"/>
        <v>0</v>
      </c>
      <c r="AN140" s="35">
        <f t="shared" si="331"/>
        <v>0</v>
      </c>
      <c r="AO140" s="36" t="str">
        <f t="shared" si="364"/>
        <v>NO OFERTADO</v>
      </c>
      <c r="AP140" s="36" t="s">
        <v>30</v>
      </c>
      <c r="AQ140" s="36" t="str">
        <f t="shared" si="365"/>
        <v>NO</v>
      </c>
      <c r="AR140" s="34">
        <v>19850</v>
      </c>
      <c r="AS140" s="34">
        <f t="shared" si="328"/>
        <v>3771.5</v>
      </c>
      <c r="AT140" s="34">
        <f t="shared" si="332"/>
        <v>23621.5</v>
      </c>
      <c r="AU140" s="208">
        <f t="shared" si="333"/>
        <v>23621.5</v>
      </c>
      <c r="AV140" s="36" t="str">
        <f t="shared" si="366"/>
        <v>CUMPLE</v>
      </c>
      <c r="AW140" s="36" t="s">
        <v>10</v>
      </c>
      <c r="AX140" s="36" t="str">
        <f t="shared" si="367"/>
        <v>SI</v>
      </c>
      <c r="AY140" s="34">
        <v>26400</v>
      </c>
      <c r="AZ140" s="34">
        <v>5016</v>
      </c>
      <c r="BA140" s="34">
        <f t="shared" si="334"/>
        <v>31416</v>
      </c>
      <c r="BB140" s="35">
        <f t="shared" si="368"/>
        <v>31416</v>
      </c>
      <c r="BC140" s="36" t="str">
        <f t="shared" si="369"/>
        <v>NO CUMPLE</v>
      </c>
      <c r="BD140" s="36" t="s">
        <v>30</v>
      </c>
      <c r="BE140" s="36" t="str">
        <f t="shared" si="370"/>
        <v>NO</v>
      </c>
      <c r="BF140" s="53"/>
      <c r="BG140" s="54" t="str">
        <f t="shared" si="335"/>
        <v/>
      </c>
      <c r="BH140" s="54">
        <f t="shared" si="336"/>
        <v>22848</v>
      </c>
      <c r="BI140" s="54">
        <f t="shared" si="337"/>
        <v>21600</v>
      </c>
      <c r="BJ140" s="69" t="str">
        <f t="shared" si="338"/>
        <v/>
      </c>
      <c r="BK140" s="69" t="str">
        <f t="shared" si="339"/>
        <v/>
      </c>
      <c r="BL140" s="69">
        <f t="shared" si="340"/>
        <v>23621.5</v>
      </c>
      <c r="BM140" s="69" t="str">
        <f t="shared" si="341"/>
        <v/>
      </c>
      <c r="BN140" s="212">
        <f t="shared" si="371"/>
        <v>21600</v>
      </c>
      <c r="BO140" s="212" t="e">
        <f t="shared" si="342"/>
        <v>#VALUE!</v>
      </c>
      <c r="BP140" s="212">
        <f t="shared" si="343"/>
        <v>472.68907563025209</v>
      </c>
      <c r="BQ140" s="212">
        <f t="shared" si="344"/>
        <v>500</v>
      </c>
      <c r="BR140" s="212" t="e">
        <f t="shared" si="345"/>
        <v>#VALUE!</v>
      </c>
      <c r="BS140" s="212" t="e">
        <f t="shared" si="346"/>
        <v>#VALUE!</v>
      </c>
      <c r="BT140" s="212">
        <f t="shared" si="347"/>
        <v>457.21059204538238</v>
      </c>
      <c r="BU140" s="212" t="e">
        <f t="shared" si="348"/>
        <v>#VALUE!</v>
      </c>
      <c r="BV140" s="53"/>
      <c r="BW140" s="125"/>
    </row>
    <row r="141" spans="1:75" s="55" customFormat="1" ht="99.75">
      <c r="A141" s="177">
        <v>131</v>
      </c>
      <c r="B141" s="192" t="s">
        <v>332</v>
      </c>
      <c r="C141" s="192" t="s">
        <v>333</v>
      </c>
      <c r="D141" s="192" t="s">
        <v>301</v>
      </c>
      <c r="E141" s="194">
        <v>1.8</v>
      </c>
      <c r="F141" s="193">
        <v>1</v>
      </c>
      <c r="G141" s="194" t="s">
        <v>301</v>
      </c>
      <c r="H141" s="32">
        <v>23681</v>
      </c>
      <c r="I141" s="37">
        <v>13500</v>
      </c>
      <c r="J141" s="37">
        <f t="shared" si="327"/>
        <v>2565</v>
      </c>
      <c r="K141" s="37">
        <f>I141+J141</f>
        <v>16065</v>
      </c>
      <c r="L141" s="48">
        <f>K141*$F141</f>
        <v>16065</v>
      </c>
      <c r="M141" s="36" t="str">
        <f>+IF(K141=0,"NO OFERTADO",IF(K141&gt;$H141,"NO CUMPLE",IF(((K141-$H141)/$H141)&lt;=-20%,"ARTIFICIALIDAD",IF(AND($H141=$H141,((K141-$H141)/$H141)&gt;-20%),"CUMPLE"))))</f>
        <v>ARTIFICIALIDAD</v>
      </c>
      <c r="N141" s="36" t="s">
        <v>30</v>
      </c>
      <c r="O141" s="36" t="str">
        <f>+IF(N141="CUMPLE","SI",IF(N141="NO CUMPLE","NO"))</f>
        <v>NO</v>
      </c>
      <c r="P141" s="45">
        <v>19200</v>
      </c>
      <c r="Q141" s="45">
        <f t="shared" si="377"/>
        <v>3648</v>
      </c>
      <c r="R141" s="45">
        <f t="shared" si="329"/>
        <v>22848</v>
      </c>
      <c r="S141" s="35">
        <f>R141*$F141</f>
        <v>22848</v>
      </c>
      <c r="T141" s="36" t="str">
        <f>+IF(R141=0,"NO OFERTADO",IF(R141&gt;$H141,"NO CUMPLE",IF(((R141-$H141)/$H141)&lt;=-20%,"ARTIFICIALIDAD",IF(AND($H141=$H141,((R141-$H141)/$H141)&gt;-20%),"CUMPLE"))))</f>
        <v>CUMPLE</v>
      </c>
      <c r="U141" s="36" t="s">
        <v>10</v>
      </c>
      <c r="V141" s="36" t="str">
        <f>+IF(U141="CUMPLE","SI",IF(U141="NO CUMPLE","NO"))</f>
        <v>SI</v>
      </c>
      <c r="W141" s="37">
        <v>18151.26050420168</v>
      </c>
      <c r="X141" s="37">
        <v>3448.7394957983197</v>
      </c>
      <c r="Y141" s="37">
        <f>W141+X141</f>
        <v>21600</v>
      </c>
      <c r="Z141" s="35">
        <f>Y141*$F141</f>
        <v>21600</v>
      </c>
      <c r="AA141" s="36" t="str">
        <f>+IF(Y141=0,"NO OFERTADO",IF(Y141&gt;$H141,"NO CUMPLE",IF(((Y141-$H141)/$H141)&lt;=-20%,"ARTIFICIALIDAD",IF(AND($H141=$H141,((Y141-$H141)/$H141)&gt;-20%),"CUMPLE"))))</f>
        <v>CUMPLE</v>
      </c>
      <c r="AB141" s="36" t="s">
        <v>10</v>
      </c>
      <c r="AC141" s="36" t="str">
        <f>+IF(AB141="CUMPLE","SI",IF(AB141="NO CUMPLE","NO"))</f>
        <v>SI</v>
      </c>
      <c r="AD141" s="32">
        <v>0</v>
      </c>
      <c r="AE141" s="32"/>
      <c r="AF141" s="47">
        <f>+AD141+AE141</f>
        <v>0</v>
      </c>
      <c r="AG141" s="35">
        <f t="shared" si="330"/>
        <v>0</v>
      </c>
      <c r="AH141" s="36" t="str">
        <f>+IF(AF141=0,"NO OFERTADO",IF(AF141&gt;$H141,"NO CUMPLE",IF(((AF141-$H141)/$H141)&lt;=-20%,"ARTIFICIALIDAD",IF(AND($H141=$H141,((AF141-$H141)/$H141)&gt;-20%),"CUMPLE"))))</f>
        <v>NO OFERTADO</v>
      </c>
      <c r="AI141" s="36" t="s">
        <v>30</v>
      </c>
      <c r="AJ141" s="36" t="str">
        <f>+IF(AI141="CUMPLE","SI",IF(AI141="NO CUMPLE","NO"))</f>
        <v>NO</v>
      </c>
      <c r="AK141" s="37"/>
      <c r="AL141" s="37"/>
      <c r="AM141" s="34">
        <f>+AK141+AL141</f>
        <v>0</v>
      </c>
      <c r="AN141" s="35">
        <f t="shared" si="331"/>
        <v>0</v>
      </c>
      <c r="AO141" s="36" t="str">
        <f>+IF(AM141=0,"NO OFERTADO",IF(AM141&gt;$H141,"NO CUMPLE",IF(((AM141-$H141)/$H141)&lt;=-20%,"ARTIFICIALIDAD",IF(AND($H141=$H141,((AM141-$H141)/$H141)&gt;-20%),"CUMPLE"))))</f>
        <v>NO OFERTADO</v>
      </c>
      <c r="AP141" s="36" t="s">
        <v>30</v>
      </c>
      <c r="AQ141" s="36" t="str">
        <f>+IF(AP141="CUMPLE","SI",IF(AP141="NO CUMPLE","NO"))</f>
        <v>NO</v>
      </c>
      <c r="AR141" s="34">
        <v>19850</v>
      </c>
      <c r="AS141" s="34">
        <f t="shared" si="328"/>
        <v>3771.5</v>
      </c>
      <c r="AT141" s="34">
        <f t="shared" si="332"/>
        <v>23621.5</v>
      </c>
      <c r="AU141" s="208">
        <f t="shared" si="333"/>
        <v>23621.5</v>
      </c>
      <c r="AV141" s="36" t="str">
        <f>+IF(AT141=0,"NO OFERTADO",IF(AT141&gt;$H141,"NO CUMPLE",IF(((AT141-$H141)/$H141)&lt;=-20%,"ARTIFICIALIDAD",IF(AND($H141=$H141,((AT141-$H141)/$H141)&gt;-20%),"CUMPLE"))))</f>
        <v>CUMPLE</v>
      </c>
      <c r="AW141" s="36" t="s">
        <v>10</v>
      </c>
      <c r="AX141" s="36" t="str">
        <f>+IF(AW141="CUMPLE","SI",IF(AW141="NO CUMPLE","NO"))</f>
        <v>SI</v>
      </c>
      <c r="AY141" s="34">
        <v>26400</v>
      </c>
      <c r="AZ141" s="34">
        <v>5016</v>
      </c>
      <c r="BA141" s="34">
        <f t="shared" si="334"/>
        <v>31416</v>
      </c>
      <c r="BB141" s="35">
        <f>BA141*$F141</f>
        <v>31416</v>
      </c>
      <c r="BC141" s="36" t="str">
        <f>+IF(BA141=0,"NO OFERTADO",IF(BA141&gt;$H141,"NO CUMPLE",IF(((BA141-$H141)/$H141)&lt;=-20%,"ARTIFICIALIDAD",IF(AND($H141=$H141,((BA141-$H141)/$H141)&gt;-20%),"CUMPLE"))))</f>
        <v>NO CUMPLE</v>
      </c>
      <c r="BD141" s="36" t="s">
        <v>30</v>
      </c>
      <c r="BE141" s="36" t="str">
        <f>+IF(BD141="CUMPLE","SI",IF(BD141="NO CUMPLE","NO"))</f>
        <v>NO</v>
      </c>
      <c r="BF141" s="53"/>
      <c r="BG141" s="54" t="str">
        <f t="shared" si="335"/>
        <v/>
      </c>
      <c r="BH141" s="54">
        <f t="shared" si="336"/>
        <v>22848</v>
      </c>
      <c r="BI141" s="54">
        <f t="shared" si="337"/>
        <v>21600</v>
      </c>
      <c r="BJ141" s="69" t="str">
        <f t="shared" si="338"/>
        <v/>
      </c>
      <c r="BK141" s="69" t="str">
        <f t="shared" si="339"/>
        <v/>
      </c>
      <c r="BL141" s="69">
        <f t="shared" si="340"/>
        <v>23621.5</v>
      </c>
      <c r="BM141" s="69" t="str">
        <f t="shared" si="341"/>
        <v/>
      </c>
      <c r="BN141" s="212">
        <f>MIN(BG141,BH141,BI141,BJ141,BK141,BL141,BM141)</f>
        <v>21600</v>
      </c>
      <c r="BO141" s="212" t="e">
        <f t="shared" si="342"/>
        <v>#VALUE!</v>
      </c>
      <c r="BP141" s="212">
        <f t="shared" si="343"/>
        <v>472.68907563025209</v>
      </c>
      <c r="BQ141" s="212">
        <f t="shared" si="344"/>
        <v>500</v>
      </c>
      <c r="BR141" s="212" t="e">
        <f t="shared" si="345"/>
        <v>#VALUE!</v>
      </c>
      <c r="BS141" s="212" t="e">
        <f t="shared" si="346"/>
        <v>#VALUE!</v>
      </c>
      <c r="BT141" s="212">
        <f t="shared" si="347"/>
        <v>457.21059204538238</v>
      </c>
      <c r="BU141" s="212" t="e">
        <f t="shared" si="348"/>
        <v>#VALUE!</v>
      </c>
      <c r="BV141" s="53"/>
      <c r="BW141" s="125"/>
    </row>
    <row r="142" spans="1:75" s="55" customFormat="1" ht="99.75">
      <c r="A142" s="177">
        <v>132</v>
      </c>
      <c r="B142" s="192" t="s">
        <v>334</v>
      </c>
      <c r="C142" s="192" t="s">
        <v>335</v>
      </c>
      <c r="D142" s="192" t="s">
        <v>301</v>
      </c>
      <c r="E142" s="194">
        <v>2</v>
      </c>
      <c r="F142" s="193">
        <v>1</v>
      </c>
      <c r="G142" s="194" t="s">
        <v>301</v>
      </c>
      <c r="H142" s="32">
        <v>23681</v>
      </c>
      <c r="I142" s="37">
        <v>13500</v>
      </c>
      <c r="J142" s="37">
        <f t="shared" si="327"/>
        <v>2565</v>
      </c>
      <c r="K142" s="37">
        <f t="shared" ref="K142:K153" si="378">I142+J142</f>
        <v>16065</v>
      </c>
      <c r="L142" s="48">
        <f t="shared" ref="L142:L146" si="379">K142*$F142</f>
        <v>16065</v>
      </c>
      <c r="M142" s="36" t="str">
        <f t="shared" ref="M142:M146" si="380">+IF(K142=0,"NO OFERTADO",IF(K142&gt;$H142,"NO CUMPLE",IF(((K142-$H142)/$H142)&lt;=-20%,"ARTIFICIALIDAD",IF(AND($H142=$H142,((K142-$H142)/$H142)&gt;-20%),"CUMPLE"))))</f>
        <v>ARTIFICIALIDAD</v>
      </c>
      <c r="N142" s="36" t="s">
        <v>30</v>
      </c>
      <c r="O142" s="36" t="str">
        <f t="shared" ref="O142:O153" si="381">+IF(N142="CUMPLE","SI",IF(N142="NO CUMPLE","NO"))</f>
        <v>NO</v>
      </c>
      <c r="P142" s="45">
        <v>19200</v>
      </c>
      <c r="Q142" s="45">
        <f t="shared" si="377"/>
        <v>3648</v>
      </c>
      <c r="R142" s="45">
        <f t="shared" si="329"/>
        <v>22848</v>
      </c>
      <c r="S142" s="35">
        <f t="shared" ref="S142:S143" si="382">R142*$F142</f>
        <v>22848</v>
      </c>
      <c r="T142" s="36" t="str">
        <f t="shared" ref="T142:T143" si="383">+IF(R142=0,"NO OFERTADO",IF(R142&gt;$H142,"NO CUMPLE",IF(((R142-$H142)/$H142)&lt;=-20%,"ARTIFICIALIDAD",IF(AND($H142=$H142,((R142-$H142)/$H142)&gt;-20%),"CUMPLE"))))</f>
        <v>CUMPLE</v>
      </c>
      <c r="U142" s="36" t="s">
        <v>10</v>
      </c>
      <c r="V142" s="36" t="str">
        <f t="shared" ref="V142:V143" si="384">+IF(U142="CUMPLE","SI",IF(U142="NO CUMPLE","NO"))</f>
        <v>SI</v>
      </c>
      <c r="W142" s="37">
        <v>18151.26050420168</v>
      </c>
      <c r="X142" s="37">
        <v>3448.7394957983197</v>
      </c>
      <c r="Y142" s="37">
        <f t="shared" ref="Y142:Y153" si="385">W142+X142</f>
        <v>21600</v>
      </c>
      <c r="Z142" s="35">
        <f t="shared" ref="Z142:Z153" si="386">Y142*$F142</f>
        <v>21600</v>
      </c>
      <c r="AA142" s="36" t="str">
        <f t="shared" ref="AA142:AA153" si="387">+IF(Y142=0,"NO OFERTADO",IF(Y142&gt;$H142,"NO CUMPLE",IF(((Y142-$H142)/$H142)&lt;=-20%,"ARTIFICIALIDAD",IF(AND($H142=$H142,((Y142-$H142)/$H142)&gt;-20%),"CUMPLE"))))</f>
        <v>CUMPLE</v>
      </c>
      <c r="AB142" s="36" t="s">
        <v>10</v>
      </c>
      <c r="AC142" s="36" t="str">
        <f t="shared" ref="AC142:AC153" si="388">+IF(AB142="CUMPLE","SI",IF(AB142="NO CUMPLE","NO"))</f>
        <v>SI</v>
      </c>
      <c r="AD142" s="32">
        <v>0</v>
      </c>
      <c r="AE142" s="32"/>
      <c r="AF142" s="47">
        <f t="shared" ref="AF142:AF153" si="389">+AD142+AE142</f>
        <v>0</v>
      </c>
      <c r="AG142" s="35">
        <f t="shared" si="330"/>
        <v>0</v>
      </c>
      <c r="AH142" s="36" t="str">
        <f t="shared" ref="AH142:AH153" si="390">+IF(AF142=0,"NO OFERTADO",IF(AF142&gt;$H142,"NO CUMPLE",IF(((AF142-$H142)/$H142)&lt;=-20%,"ARTIFICIALIDAD",IF(AND($H142=$H142,((AF142-$H142)/$H142)&gt;-20%),"CUMPLE"))))</f>
        <v>NO OFERTADO</v>
      </c>
      <c r="AI142" s="36" t="s">
        <v>30</v>
      </c>
      <c r="AJ142" s="36" t="str">
        <f t="shared" ref="AJ142:AJ153" si="391">+IF(AI142="CUMPLE","SI",IF(AI142="NO CUMPLE","NO"))</f>
        <v>NO</v>
      </c>
      <c r="AK142" s="37"/>
      <c r="AL142" s="56"/>
      <c r="AM142" s="34">
        <f t="shared" ref="AM142:AM153" si="392">+AK142+AL142</f>
        <v>0</v>
      </c>
      <c r="AN142" s="35">
        <f t="shared" si="331"/>
        <v>0</v>
      </c>
      <c r="AO142" s="36" t="str">
        <f t="shared" ref="AO142:AO153" si="393">+IF(AM142=0,"NO OFERTADO",IF(AM142&gt;$H142,"NO CUMPLE",IF(((AM142-$H142)/$H142)&lt;=-20%,"ARTIFICIALIDAD",IF(AND($H142=$H142,((AM142-$H142)/$H142)&gt;-20%),"CUMPLE"))))</f>
        <v>NO OFERTADO</v>
      </c>
      <c r="AP142" s="36" t="s">
        <v>30</v>
      </c>
      <c r="AQ142" s="36" t="str">
        <f t="shared" ref="AQ142:AQ153" si="394">+IF(AP142="CUMPLE","SI",IF(AP142="NO CUMPLE","NO"))</f>
        <v>NO</v>
      </c>
      <c r="AR142" s="34">
        <v>19850</v>
      </c>
      <c r="AS142" s="34">
        <f t="shared" si="328"/>
        <v>3771.5</v>
      </c>
      <c r="AT142" s="34">
        <f t="shared" si="332"/>
        <v>23621.5</v>
      </c>
      <c r="AU142" s="208">
        <f t="shared" si="333"/>
        <v>23621.5</v>
      </c>
      <c r="AV142" s="36" t="str">
        <f t="shared" ref="AV142:AV153" si="395">+IF(AT142=0,"NO OFERTADO",IF(AT142&gt;$H142,"NO CUMPLE",IF(((AT142-$H142)/$H142)&lt;=-20%,"ARTIFICIALIDAD",IF(AND($H142=$H142,((AT142-$H142)/$H142)&gt;-20%),"CUMPLE"))))</f>
        <v>CUMPLE</v>
      </c>
      <c r="AW142" s="36" t="s">
        <v>10</v>
      </c>
      <c r="AX142" s="36" t="str">
        <f t="shared" ref="AX142:AX153" si="396">+IF(AW142="CUMPLE","SI",IF(AW142="NO CUMPLE","NO"))</f>
        <v>SI</v>
      </c>
      <c r="AY142" s="34">
        <v>26400</v>
      </c>
      <c r="AZ142" s="34">
        <v>5016</v>
      </c>
      <c r="BA142" s="34">
        <f t="shared" si="334"/>
        <v>31416</v>
      </c>
      <c r="BB142" s="35">
        <f t="shared" ref="BB142:BB153" si="397">BA142*$F142</f>
        <v>31416</v>
      </c>
      <c r="BC142" s="36" t="str">
        <f t="shared" ref="BC142:BC153" si="398">+IF(BA142=0,"NO OFERTADO",IF(BA142&gt;$H142,"NO CUMPLE",IF(((BA142-$H142)/$H142)&lt;=-20%,"ARTIFICIALIDAD",IF(AND($H142=$H142,((BA142-$H142)/$H142)&gt;-20%),"CUMPLE"))))</f>
        <v>NO CUMPLE</v>
      </c>
      <c r="BD142" s="36" t="s">
        <v>30</v>
      </c>
      <c r="BE142" s="36" t="str">
        <f t="shared" ref="BE142:BE153" si="399">+IF(BD142="CUMPLE","SI",IF(BD142="NO CUMPLE","NO"))</f>
        <v>NO</v>
      </c>
      <c r="BF142" s="53"/>
      <c r="BG142" s="54" t="str">
        <f t="shared" si="335"/>
        <v/>
      </c>
      <c r="BH142" s="54">
        <f t="shared" si="336"/>
        <v>22848</v>
      </c>
      <c r="BI142" s="54">
        <f t="shared" si="337"/>
        <v>21600</v>
      </c>
      <c r="BJ142" s="69" t="str">
        <f t="shared" si="338"/>
        <v/>
      </c>
      <c r="BK142" s="69" t="str">
        <f t="shared" si="339"/>
        <v/>
      </c>
      <c r="BL142" s="69">
        <f t="shared" si="340"/>
        <v>23621.5</v>
      </c>
      <c r="BM142" s="69" t="str">
        <f t="shared" si="341"/>
        <v/>
      </c>
      <c r="BN142" s="212">
        <f t="shared" ref="BN142:BN153" si="400">MIN(BG142,BH142,BI142,BJ142,BK142,BL142,BM142)</f>
        <v>21600</v>
      </c>
      <c r="BO142" s="212" t="e">
        <f t="shared" si="342"/>
        <v>#VALUE!</v>
      </c>
      <c r="BP142" s="212">
        <f t="shared" si="343"/>
        <v>472.68907563025209</v>
      </c>
      <c r="BQ142" s="212">
        <f t="shared" si="344"/>
        <v>500</v>
      </c>
      <c r="BR142" s="212" t="e">
        <f t="shared" si="345"/>
        <v>#VALUE!</v>
      </c>
      <c r="BS142" s="212" t="e">
        <f t="shared" si="346"/>
        <v>#VALUE!</v>
      </c>
      <c r="BT142" s="212">
        <f t="shared" si="347"/>
        <v>457.21059204538238</v>
      </c>
      <c r="BU142" s="212" t="e">
        <f t="shared" si="348"/>
        <v>#VALUE!</v>
      </c>
      <c r="BV142" s="53"/>
      <c r="BW142" s="125"/>
    </row>
    <row r="143" spans="1:75" s="55" customFormat="1" ht="99.75">
      <c r="A143" s="177">
        <v>133</v>
      </c>
      <c r="B143" s="192" t="s">
        <v>336</v>
      </c>
      <c r="C143" s="192" t="s">
        <v>337</v>
      </c>
      <c r="D143" s="192" t="s">
        <v>301</v>
      </c>
      <c r="E143" s="194">
        <v>1.8</v>
      </c>
      <c r="F143" s="193">
        <v>1</v>
      </c>
      <c r="G143" s="194" t="s">
        <v>301</v>
      </c>
      <c r="H143" s="32">
        <v>23681</v>
      </c>
      <c r="I143" s="37">
        <v>13500</v>
      </c>
      <c r="J143" s="37">
        <f t="shared" si="327"/>
        <v>2565</v>
      </c>
      <c r="K143" s="37">
        <f t="shared" si="378"/>
        <v>16065</v>
      </c>
      <c r="L143" s="48">
        <f t="shared" si="379"/>
        <v>16065</v>
      </c>
      <c r="M143" s="36" t="str">
        <f t="shared" si="380"/>
        <v>ARTIFICIALIDAD</v>
      </c>
      <c r="N143" s="36" t="s">
        <v>30</v>
      </c>
      <c r="O143" s="36" t="str">
        <f t="shared" si="381"/>
        <v>NO</v>
      </c>
      <c r="P143" s="45">
        <v>19200</v>
      </c>
      <c r="Q143" s="45">
        <f t="shared" si="377"/>
        <v>3648</v>
      </c>
      <c r="R143" s="45">
        <f t="shared" si="329"/>
        <v>22848</v>
      </c>
      <c r="S143" s="35">
        <f t="shared" si="382"/>
        <v>22848</v>
      </c>
      <c r="T143" s="36" t="str">
        <f t="shared" si="383"/>
        <v>CUMPLE</v>
      </c>
      <c r="U143" s="36" t="s">
        <v>10</v>
      </c>
      <c r="V143" s="36" t="str">
        <f t="shared" si="384"/>
        <v>SI</v>
      </c>
      <c r="W143" s="37">
        <v>18151.26050420168</v>
      </c>
      <c r="X143" s="37">
        <v>3448.7394957983197</v>
      </c>
      <c r="Y143" s="37">
        <f t="shared" si="385"/>
        <v>21600</v>
      </c>
      <c r="Z143" s="35">
        <f t="shared" si="386"/>
        <v>21600</v>
      </c>
      <c r="AA143" s="36" t="str">
        <f t="shared" si="387"/>
        <v>CUMPLE</v>
      </c>
      <c r="AB143" s="36" t="s">
        <v>10</v>
      </c>
      <c r="AC143" s="36" t="str">
        <f t="shared" si="388"/>
        <v>SI</v>
      </c>
      <c r="AD143" s="32">
        <v>0</v>
      </c>
      <c r="AE143" s="32"/>
      <c r="AF143" s="47">
        <f t="shared" si="389"/>
        <v>0</v>
      </c>
      <c r="AG143" s="35">
        <f t="shared" si="330"/>
        <v>0</v>
      </c>
      <c r="AH143" s="36" t="str">
        <f t="shared" si="390"/>
        <v>NO OFERTADO</v>
      </c>
      <c r="AI143" s="36" t="s">
        <v>30</v>
      </c>
      <c r="AJ143" s="36" t="str">
        <f t="shared" si="391"/>
        <v>NO</v>
      </c>
      <c r="AK143" s="37"/>
      <c r="AL143" s="56"/>
      <c r="AM143" s="34">
        <f t="shared" si="392"/>
        <v>0</v>
      </c>
      <c r="AN143" s="35">
        <f t="shared" si="331"/>
        <v>0</v>
      </c>
      <c r="AO143" s="36" t="str">
        <f t="shared" si="393"/>
        <v>NO OFERTADO</v>
      </c>
      <c r="AP143" s="36" t="s">
        <v>30</v>
      </c>
      <c r="AQ143" s="36" t="str">
        <f t="shared" si="394"/>
        <v>NO</v>
      </c>
      <c r="AR143" s="34">
        <v>19850</v>
      </c>
      <c r="AS143" s="34">
        <f t="shared" si="328"/>
        <v>3771.5</v>
      </c>
      <c r="AT143" s="34">
        <f t="shared" si="332"/>
        <v>23621.5</v>
      </c>
      <c r="AU143" s="208">
        <f t="shared" si="333"/>
        <v>23621.5</v>
      </c>
      <c r="AV143" s="36" t="str">
        <f t="shared" si="395"/>
        <v>CUMPLE</v>
      </c>
      <c r="AW143" s="36" t="s">
        <v>10</v>
      </c>
      <c r="AX143" s="36" t="str">
        <f t="shared" si="396"/>
        <v>SI</v>
      </c>
      <c r="AY143" s="34">
        <v>26400</v>
      </c>
      <c r="AZ143" s="34">
        <v>5016</v>
      </c>
      <c r="BA143" s="34">
        <f t="shared" si="334"/>
        <v>31416</v>
      </c>
      <c r="BB143" s="35">
        <f t="shared" si="397"/>
        <v>31416</v>
      </c>
      <c r="BC143" s="36" t="str">
        <f t="shared" si="398"/>
        <v>NO CUMPLE</v>
      </c>
      <c r="BD143" s="36" t="s">
        <v>30</v>
      </c>
      <c r="BE143" s="36" t="str">
        <f t="shared" si="399"/>
        <v>NO</v>
      </c>
      <c r="BF143" s="53"/>
      <c r="BG143" s="54" t="str">
        <f t="shared" si="335"/>
        <v/>
      </c>
      <c r="BH143" s="54">
        <f t="shared" si="336"/>
        <v>22848</v>
      </c>
      <c r="BI143" s="54">
        <f t="shared" si="337"/>
        <v>21600</v>
      </c>
      <c r="BJ143" s="69" t="str">
        <f t="shared" si="338"/>
        <v/>
      </c>
      <c r="BK143" s="69" t="str">
        <f t="shared" si="339"/>
        <v/>
      </c>
      <c r="BL143" s="69">
        <f t="shared" si="340"/>
        <v>23621.5</v>
      </c>
      <c r="BM143" s="69" t="str">
        <f t="shared" si="341"/>
        <v/>
      </c>
      <c r="BN143" s="212">
        <f t="shared" si="400"/>
        <v>21600</v>
      </c>
      <c r="BO143" s="212" t="e">
        <f t="shared" si="342"/>
        <v>#VALUE!</v>
      </c>
      <c r="BP143" s="212">
        <f t="shared" si="343"/>
        <v>472.68907563025209</v>
      </c>
      <c r="BQ143" s="212">
        <f t="shared" si="344"/>
        <v>500</v>
      </c>
      <c r="BR143" s="212" t="e">
        <f t="shared" si="345"/>
        <v>#VALUE!</v>
      </c>
      <c r="BS143" s="212" t="e">
        <f t="shared" si="346"/>
        <v>#VALUE!</v>
      </c>
      <c r="BT143" s="212">
        <f t="shared" si="347"/>
        <v>457.21059204538238</v>
      </c>
      <c r="BU143" s="212" t="e">
        <f t="shared" si="348"/>
        <v>#VALUE!</v>
      </c>
      <c r="BV143" s="53"/>
      <c r="BW143" s="125"/>
    </row>
    <row r="144" spans="1:75" s="55" customFormat="1" ht="99.75">
      <c r="A144" s="177">
        <v>134</v>
      </c>
      <c r="B144" s="192" t="s">
        <v>338</v>
      </c>
      <c r="C144" s="192" t="s">
        <v>339</v>
      </c>
      <c r="D144" s="192" t="s">
        <v>301</v>
      </c>
      <c r="E144" s="194">
        <v>6.2</v>
      </c>
      <c r="F144" s="193">
        <v>1</v>
      </c>
      <c r="G144" s="194" t="s">
        <v>301</v>
      </c>
      <c r="H144" s="32">
        <v>23681</v>
      </c>
      <c r="I144" s="37">
        <v>13500</v>
      </c>
      <c r="J144" s="37">
        <f t="shared" si="327"/>
        <v>2565</v>
      </c>
      <c r="K144" s="37">
        <f t="shared" si="378"/>
        <v>16065</v>
      </c>
      <c r="L144" s="48">
        <f t="shared" si="379"/>
        <v>16065</v>
      </c>
      <c r="M144" s="36" t="str">
        <f t="shared" si="380"/>
        <v>ARTIFICIALIDAD</v>
      </c>
      <c r="N144" s="36" t="s">
        <v>30</v>
      </c>
      <c r="O144" s="36" t="str">
        <f t="shared" si="381"/>
        <v>NO</v>
      </c>
      <c r="P144" s="45">
        <v>19200</v>
      </c>
      <c r="Q144" s="45">
        <f t="shared" si="377"/>
        <v>3648</v>
      </c>
      <c r="R144" s="45">
        <f t="shared" si="329"/>
        <v>22848</v>
      </c>
      <c r="S144" s="35">
        <f>R144*$F144</f>
        <v>22848</v>
      </c>
      <c r="T144" s="36" t="str">
        <f>+IF(R144=0,"NO OFERTADO",IF(R144&gt;$H144,"NO CUMPLE",IF(((R144-$H144)/$H144)&lt;=-20%,"ARTIFICIALIDAD",IF(AND($H144=$H144,((R144-$H144)/$H144)&gt;-20%),"CUMPLE"))))</f>
        <v>CUMPLE</v>
      </c>
      <c r="U144" s="36" t="s">
        <v>10</v>
      </c>
      <c r="V144" s="36" t="str">
        <f>+IF(U144="CUMPLE","SI",IF(U144="NO CUMPLE","NO"))</f>
        <v>SI</v>
      </c>
      <c r="W144" s="37">
        <v>18151.26050420168</v>
      </c>
      <c r="X144" s="37">
        <v>3448.7394957983197</v>
      </c>
      <c r="Y144" s="37">
        <f t="shared" si="385"/>
        <v>21600</v>
      </c>
      <c r="Z144" s="35">
        <f t="shared" si="386"/>
        <v>21600</v>
      </c>
      <c r="AA144" s="36" t="str">
        <f t="shared" si="387"/>
        <v>CUMPLE</v>
      </c>
      <c r="AB144" s="36" t="s">
        <v>10</v>
      </c>
      <c r="AC144" s="36" t="str">
        <f t="shared" si="388"/>
        <v>SI</v>
      </c>
      <c r="AD144" s="32">
        <v>0</v>
      </c>
      <c r="AE144" s="32"/>
      <c r="AF144" s="47">
        <f t="shared" si="389"/>
        <v>0</v>
      </c>
      <c r="AG144" s="35">
        <f t="shared" si="330"/>
        <v>0</v>
      </c>
      <c r="AH144" s="36" t="str">
        <f t="shared" si="390"/>
        <v>NO OFERTADO</v>
      </c>
      <c r="AI144" s="36" t="s">
        <v>30</v>
      </c>
      <c r="AJ144" s="36" t="str">
        <f t="shared" si="391"/>
        <v>NO</v>
      </c>
      <c r="AK144" s="37"/>
      <c r="AL144" s="56"/>
      <c r="AM144" s="34">
        <f t="shared" si="392"/>
        <v>0</v>
      </c>
      <c r="AN144" s="35">
        <f t="shared" si="331"/>
        <v>0</v>
      </c>
      <c r="AO144" s="36" t="str">
        <f t="shared" si="393"/>
        <v>NO OFERTADO</v>
      </c>
      <c r="AP144" s="36" t="s">
        <v>30</v>
      </c>
      <c r="AQ144" s="36" t="str">
        <f t="shared" si="394"/>
        <v>NO</v>
      </c>
      <c r="AR144" s="34">
        <v>19850</v>
      </c>
      <c r="AS144" s="34">
        <f t="shared" si="328"/>
        <v>3771.5</v>
      </c>
      <c r="AT144" s="34">
        <f t="shared" si="332"/>
        <v>23621.5</v>
      </c>
      <c r="AU144" s="208">
        <f t="shared" si="333"/>
        <v>23621.5</v>
      </c>
      <c r="AV144" s="36" t="str">
        <f t="shared" si="395"/>
        <v>CUMPLE</v>
      </c>
      <c r="AW144" s="36" t="s">
        <v>10</v>
      </c>
      <c r="AX144" s="36" t="str">
        <f t="shared" si="396"/>
        <v>SI</v>
      </c>
      <c r="AY144" s="34">
        <v>26400</v>
      </c>
      <c r="AZ144" s="34">
        <v>5016</v>
      </c>
      <c r="BA144" s="34">
        <f t="shared" si="334"/>
        <v>31416</v>
      </c>
      <c r="BB144" s="35">
        <f t="shared" si="397"/>
        <v>31416</v>
      </c>
      <c r="BC144" s="36" t="str">
        <f t="shared" si="398"/>
        <v>NO CUMPLE</v>
      </c>
      <c r="BD144" s="36" t="s">
        <v>30</v>
      </c>
      <c r="BE144" s="36" t="str">
        <f t="shared" si="399"/>
        <v>NO</v>
      </c>
      <c r="BF144" s="53"/>
      <c r="BG144" s="54" t="str">
        <f t="shared" si="335"/>
        <v/>
      </c>
      <c r="BH144" s="54">
        <f t="shared" si="336"/>
        <v>22848</v>
      </c>
      <c r="BI144" s="54">
        <f t="shared" si="337"/>
        <v>21600</v>
      </c>
      <c r="BJ144" s="69" t="str">
        <f t="shared" si="338"/>
        <v/>
      </c>
      <c r="BK144" s="69" t="str">
        <f t="shared" si="339"/>
        <v/>
      </c>
      <c r="BL144" s="69">
        <f t="shared" si="340"/>
        <v>23621.5</v>
      </c>
      <c r="BM144" s="69" t="str">
        <f t="shared" si="341"/>
        <v/>
      </c>
      <c r="BN144" s="212">
        <f t="shared" si="400"/>
        <v>21600</v>
      </c>
      <c r="BO144" s="212" t="e">
        <f t="shared" si="342"/>
        <v>#VALUE!</v>
      </c>
      <c r="BP144" s="212">
        <f t="shared" si="343"/>
        <v>472.68907563025209</v>
      </c>
      <c r="BQ144" s="212">
        <f t="shared" si="344"/>
        <v>500</v>
      </c>
      <c r="BR144" s="212" t="e">
        <f t="shared" si="345"/>
        <v>#VALUE!</v>
      </c>
      <c r="BS144" s="212" t="e">
        <f t="shared" si="346"/>
        <v>#VALUE!</v>
      </c>
      <c r="BT144" s="212">
        <f t="shared" si="347"/>
        <v>457.21059204538238</v>
      </c>
      <c r="BU144" s="212" t="e">
        <f t="shared" si="348"/>
        <v>#VALUE!</v>
      </c>
      <c r="BV144" s="53"/>
      <c r="BW144" s="125"/>
    </row>
    <row r="145" spans="1:75" s="55" customFormat="1" ht="99.75">
      <c r="A145" s="177">
        <v>135</v>
      </c>
      <c r="B145" s="192" t="s">
        <v>340</v>
      </c>
      <c r="C145" s="192" t="s">
        <v>341</v>
      </c>
      <c r="D145" s="192" t="s">
        <v>301</v>
      </c>
      <c r="E145" s="194">
        <v>7.2</v>
      </c>
      <c r="F145" s="193">
        <v>1</v>
      </c>
      <c r="G145" s="194" t="s">
        <v>301</v>
      </c>
      <c r="H145" s="32">
        <v>23681</v>
      </c>
      <c r="I145" s="37">
        <v>13500</v>
      </c>
      <c r="J145" s="37">
        <f t="shared" si="327"/>
        <v>2565</v>
      </c>
      <c r="K145" s="37">
        <f t="shared" si="378"/>
        <v>16065</v>
      </c>
      <c r="L145" s="48">
        <f t="shared" si="379"/>
        <v>16065</v>
      </c>
      <c r="M145" s="36" t="str">
        <f t="shared" si="380"/>
        <v>ARTIFICIALIDAD</v>
      </c>
      <c r="N145" s="36" t="s">
        <v>30</v>
      </c>
      <c r="O145" s="36" t="str">
        <f t="shared" si="381"/>
        <v>NO</v>
      </c>
      <c r="P145" s="45">
        <v>19200</v>
      </c>
      <c r="Q145" s="45">
        <f t="shared" si="377"/>
        <v>3648</v>
      </c>
      <c r="R145" s="45">
        <f t="shared" si="329"/>
        <v>22848</v>
      </c>
      <c r="S145" s="35">
        <f t="shared" ref="S145:S153" si="401">R145*$F145</f>
        <v>22848</v>
      </c>
      <c r="T145" s="36" t="str">
        <f t="shared" ref="T145:T153" si="402">+IF(R145=0,"NO OFERTADO",IF(R145&gt;$H145,"NO CUMPLE",IF(((R145-$H145)/$H145)&lt;=-20%,"ARTIFICIALIDAD",IF(AND($H145=$H145,((R145-$H145)/$H145)&gt;-20%),"CUMPLE"))))</f>
        <v>CUMPLE</v>
      </c>
      <c r="U145" s="36" t="s">
        <v>10</v>
      </c>
      <c r="V145" s="36" t="str">
        <f t="shared" ref="V145:V153" si="403">+IF(U145="CUMPLE","SI",IF(U145="NO CUMPLE","NO"))</f>
        <v>SI</v>
      </c>
      <c r="W145" s="37">
        <v>18151.26050420168</v>
      </c>
      <c r="X145" s="37">
        <v>3448.7394957983197</v>
      </c>
      <c r="Y145" s="37">
        <f t="shared" si="385"/>
        <v>21600</v>
      </c>
      <c r="Z145" s="35">
        <f t="shared" si="386"/>
        <v>21600</v>
      </c>
      <c r="AA145" s="36" t="str">
        <f t="shared" si="387"/>
        <v>CUMPLE</v>
      </c>
      <c r="AB145" s="36" t="s">
        <v>10</v>
      </c>
      <c r="AC145" s="36" t="str">
        <f t="shared" si="388"/>
        <v>SI</v>
      </c>
      <c r="AD145" s="32">
        <v>0</v>
      </c>
      <c r="AE145" s="32"/>
      <c r="AF145" s="47">
        <f t="shared" si="389"/>
        <v>0</v>
      </c>
      <c r="AG145" s="35">
        <f t="shared" si="330"/>
        <v>0</v>
      </c>
      <c r="AH145" s="36" t="str">
        <f t="shared" si="390"/>
        <v>NO OFERTADO</v>
      </c>
      <c r="AI145" s="36" t="s">
        <v>30</v>
      </c>
      <c r="AJ145" s="36" t="str">
        <f t="shared" si="391"/>
        <v>NO</v>
      </c>
      <c r="AK145" s="37"/>
      <c r="AL145" s="56"/>
      <c r="AM145" s="34">
        <f t="shared" si="392"/>
        <v>0</v>
      </c>
      <c r="AN145" s="35">
        <f t="shared" si="331"/>
        <v>0</v>
      </c>
      <c r="AO145" s="36" t="str">
        <f t="shared" si="393"/>
        <v>NO OFERTADO</v>
      </c>
      <c r="AP145" s="36" t="s">
        <v>30</v>
      </c>
      <c r="AQ145" s="36" t="str">
        <f t="shared" si="394"/>
        <v>NO</v>
      </c>
      <c r="AR145" s="34">
        <v>19850</v>
      </c>
      <c r="AS145" s="34">
        <f t="shared" si="328"/>
        <v>3771.5</v>
      </c>
      <c r="AT145" s="34">
        <f t="shared" si="332"/>
        <v>23621.5</v>
      </c>
      <c r="AU145" s="208">
        <f t="shared" si="333"/>
        <v>23621.5</v>
      </c>
      <c r="AV145" s="36" t="str">
        <f t="shared" si="395"/>
        <v>CUMPLE</v>
      </c>
      <c r="AW145" s="36" t="s">
        <v>10</v>
      </c>
      <c r="AX145" s="36" t="str">
        <f t="shared" si="396"/>
        <v>SI</v>
      </c>
      <c r="AY145" s="34">
        <v>26400</v>
      </c>
      <c r="AZ145" s="34">
        <v>5016</v>
      </c>
      <c r="BA145" s="34">
        <f t="shared" si="334"/>
        <v>31416</v>
      </c>
      <c r="BB145" s="35">
        <f t="shared" si="397"/>
        <v>31416</v>
      </c>
      <c r="BC145" s="36" t="str">
        <f t="shared" si="398"/>
        <v>NO CUMPLE</v>
      </c>
      <c r="BD145" s="36" t="s">
        <v>30</v>
      </c>
      <c r="BE145" s="36" t="str">
        <f t="shared" si="399"/>
        <v>NO</v>
      </c>
      <c r="BF145" s="53"/>
      <c r="BG145" s="54" t="str">
        <f t="shared" si="335"/>
        <v/>
      </c>
      <c r="BH145" s="54">
        <f t="shared" si="336"/>
        <v>22848</v>
      </c>
      <c r="BI145" s="54">
        <f t="shared" si="337"/>
        <v>21600</v>
      </c>
      <c r="BJ145" s="69" t="str">
        <f t="shared" si="338"/>
        <v/>
      </c>
      <c r="BK145" s="69" t="str">
        <f t="shared" si="339"/>
        <v/>
      </c>
      <c r="BL145" s="69">
        <f t="shared" si="340"/>
        <v>23621.5</v>
      </c>
      <c r="BM145" s="69" t="str">
        <f t="shared" si="341"/>
        <v/>
      </c>
      <c r="BN145" s="212">
        <f t="shared" si="400"/>
        <v>21600</v>
      </c>
      <c r="BO145" s="212" t="e">
        <f t="shared" si="342"/>
        <v>#VALUE!</v>
      </c>
      <c r="BP145" s="212">
        <f t="shared" si="343"/>
        <v>472.68907563025209</v>
      </c>
      <c r="BQ145" s="212">
        <f t="shared" si="344"/>
        <v>500</v>
      </c>
      <c r="BR145" s="212" t="e">
        <f t="shared" si="345"/>
        <v>#VALUE!</v>
      </c>
      <c r="BS145" s="212" t="e">
        <f t="shared" si="346"/>
        <v>#VALUE!</v>
      </c>
      <c r="BT145" s="212">
        <f t="shared" si="347"/>
        <v>457.21059204538238</v>
      </c>
      <c r="BU145" s="212" t="e">
        <f t="shared" si="348"/>
        <v>#VALUE!</v>
      </c>
      <c r="BV145" s="53"/>
      <c r="BW145" s="125"/>
    </row>
    <row r="146" spans="1:75" s="55" customFormat="1" ht="99.75">
      <c r="A146" s="177">
        <v>136</v>
      </c>
      <c r="B146" s="192" t="s">
        <v>342</v>
      </c>
      <c r="C146" s="192" t="s">
        <v>343</v>
      </c>
      <c r="D146" s="192" t="s">
        <v>301</v>
      </c>
      <c r="E146" s="194">
        <v>5.4</v>
      </c>
      <c r="F146" s="193">
        <v>1</v>
      </c>
      <c r="G146" s="194" t="s">
        <v>301</v>
      </c>
      <c r="H146" s="32">
        <v>23681</v>
      </c>
      <c r="I146" s="37">
        <v>13500</v>
      </c>
      <c r="J146" s="37">
        <f t="shared" si="327"/>
        <v>2565</v>
      </c>
      <c r="K146" s="37">
        <f t="shared" si="378"/>
        <v>16065</v>
      </c>
      <c r="L146" s="48">
        <f t="shared" si="379"/>
        <v>16065</v>
      </c>
      <c r="M146" s="36" t="str">
        <f t="shared" si="380"/>
        <v>ARTIFICIALIDAD</v>
      </c>
      <c r="N146" s="36" t="s">
        <v>30</v>
      </c>
      <c r="O146" s="36" t="str">
        <f t="shared" si="381"/>
        <v>NO</v>
      </c>
      <c r="P146" s="45">
        <v>19200</v>
      </c>
      <c r="Q146" s="45">
        <f t="shared" si="377"/>
        <v>3648</v>
      </c>
      <c r="R146" s="45">
        <f t="shared" si="329"/>
        <v>22848</v>
      </c>
      <c r="S146" s="35">
        <f t="shared" si="401"/>
        <v>22848</v>
      </c>
      <c r="T146" s="36" t="str">
        <f t="shared" si="402"/>
        <v>CUMPLE</v>
      </c>
      <c r="U146" s="36" t="s">
        <v>10</v>
      </c>
      <c r="V146" s="36" t="str">
        <f t="shared" si="403"/>
        <v>SI</v>
      </c>
      <c r="W146" s="37">
        <v>18151.26050420168</v>
      </c>
      <c r="X146" s="37">
        <v>3448.7394957983197</v>
      </c>
      <c r="Y146" s="37">
        <f t="shared" si="385"/>
        <v>21600</v>
      </c>
      <c r="Z146" s="35">
        <f t="shared" si="386"/>
        <v>21600</v>
      </c>
      <c r="AA146" s="36" t="str">
        <f t="shared" si="387"/>
        <v>CUMPLE</v>
      </c>
      <c r="AB146" s="36" t="s">
        <v>10</v>
      </c>
      <c r="AC146" s="36" t="str">
        <f t="shared" si="388"/>
        <v>SI</v>
      </c>
      <c r="AD146" s="32">
        <v>19800</v>
      </c>
      <c r="AE146" s="32">
        <f>+AD146*19%</f>
        <v>3762</v>
      </c>
      <c r="AF146" s="47">
        <f t="shared" si="389"/>
        <v>23562</v>
      </c>
      <c r="AG146" s="35">
        <f t="shared" si="330"/>
        <v>23562</v>
      </c>
      <c r="AH146" s="36" t="str">
        <f t="shared" si="390"/>
        <v>CUMPLE</v>
      </c>
      <c r="AI146" s="36" t="s">
        <v>10</v>
      </c>
      <c r="AJ146" s="36" t="str">
        <f t="shared" si="391"/>
        <v>SI</v>
      </c>
      <c r="AK146" s="37"/>
      <c r="AL146" s="56"/>
      <c r="AM146" s="34">
        <f t="shared" si="392"/>
        <v>0</v>
      </c>
      <c r="AN146" s="35">
        <f t="shared" si="331"/>
        <v>0</v>
      </c>
      <c r="AO146" s="36" t="str">
        <f t="shared" si="393"/>
        <v>NO OFERTADO</v>
      </c>
      <c r="AP146" s="36" t="s">
        <v>30</v>
      </c>
      <c r="AQ146" s="36" t="str">
        <f t="shared" si="394"/>
        <v>NO</v>
      </c>
      <c r="AR146" s="34">
        <v>19850</v>
      </c>
      <c r="AS146" s="34">
        <f t="shared" si="328"/>
        <v>3771.5</v>
      </c>
      <c r="AT146" s="34">
        <f t="shared" si="332"/>
        <v>23621.5</v>
      </c>
      <c r="AU146" s="208">
        <f t="shared" si="333"/>
        <v>23621.5</v>
      </c>
      <c r="AV146" s="36" t="str">
        <f t="shared" si="395"/>
        <v>CUMPLE</v>
      </c>
      <c r="AW146" s="36" t="s">
        <v>10</v>
      </c>
      <c r="AX146" s="36" t="str">
        <f t="shared" si="396"/>
        <v>SI</v>
      </c>
      <c r="AY146" s="34">
        <v>26400</v>
      </c>
      <c r="AZ146" s="34">
        <v>5016</v>
      </c>
      <c r="BA146" s="34">
        <f t="shared" si="334"/>
        <v>31416</v>
      </c>
      <c r="BB146" s="35">
        <f t="shared" si="397"/>
        <v>31416</v>
      </c>
      <c r="BC146" s="36" t="str">
        <f t="shared" si="398"/>
        <v>NO CUMPLE</v>
      </c>
      <c r="BD146" s="36" t="s">
        <v>30</v>
      </c>
      <c r="BE146" s="36" t="str">
        <f t="shared" si="399"/>
        <v>NO</v>
      </c>
      <c r="BF146" s="53"/>
      <c r="BG146" s="54" t="str">
        <f t="shared" si="335"/>
        <v/>
      </c>
      <c r="BH146" s="54">
        <f t="shared" si="336"/>
        <v>22848</v>
      </c>
      <c r="BI146" s="54">
        <f t="shared" si="337"/>
        <v>21600</v>
      </c>
      <c r="BJ146" s="69">
        <f t="shared" si="338"/>
        <v>23562</v>
      </c>
      <c r="BK146" s="69" t="str">
        <f t="shared" si="339"/>
        <v/>
      </c>
      <c r="BL146" s="69">
        <f t="shared" si="340"/>
        <v>23621.5</v>
      </c>
      <c r="BM146" s="69" t="str">
        <f t="shared" si="341"/>
        <v/>
      </c>
      <c r="BN146" s="212">
        <f t="shared" si="400"/>
        <v>21600</v>
      </c>
      <c r="BO146" s="212" t="e">
        <f t="shared" si="342"/>
        <v>#VALUE!</v>
      </c>
      <c r="BP146" s="212">
        <f t="shared" si="343"/>
        <v>472.68907563025209</v>
      </c>
      <c r="BQ146" s="212">
        <f t="shared" si="344"/>
        <v>500</v>
      </c>
      <c r="BR146" s="212">
        <f t="shared" si="345"/>
        <v>458.36516424751716</v>
      </c>
      <c r="BS146" s="212" t="e">
        <f t="shared" si="346"/>
        <v>#VALUE!</v>
      </c>
      <c r="BT146" s="212">
        <f t="shared" si="347"/>
        <v>457.21059204538238</v>
      </c>
      <c r="BU146" s="212" t="e">
        <f t="shared" si="348"/>
        <v>#VALUE!</v>
      </c>
      <c r="BV146" s="38"/>
      <c r="BW146" s="125"/>
    </row>
    <row r="147" spans="1:75" s="55" customFormat="1" ht="42.75">
      <c r="A147" s="177">
        <v>137</v>
      </c>
      <c r="B147" s="192" t="s">
        <v>344</v>
      </c>
      <c r="C147" s="192" t="s">
        <v>345</v>
      </c>
      <c r="D147" s="192" t="s">
        <v>346</v>
      </c>
      <c r="E147" s="194">
        <v>14.8</v>
      </c>
      <c r="F147" s="193">
        <v>1</v>
      </c>
      <c r="G147" s="194" t="s">
        <v>346</v>
      </c>
      <c r="H147" s="32">
        <v>227587.5</v>
      </c>
      <c r="I147" s="37"/>
      <c r="J147" s="37"/>
      <c r="K147" s="37">
        <f t="shared" si="378"/>
        <v>0</v>
      </c>
      <c r="L147" s="48">
        <f>K147*$F147</f>
        <v>0</v>
      </c>
      <c r="M147" s="36" t="str">
        <f>+IF(K147=0,"NO OFERTADO",IF(K147&gt;$H147,"NO CUMPLE",IF(((K147-$H147)/$H147)&lt;=-20%,"ARTIFICIALIDAD",IF(AND($H147=$H147,((K147-$H147)/$H147)&gt;-20%),"CUMPLE"))))</f>
        <v>NO OFERTADO</v>
      </c>
      <c r="N147" s="36" t="s">
        <v>30</v>
      </c>
      <c r="O147" s="36" t="str">
        <f t="shared" si="381"/>
        <v>NO</v>
      </c>
      <c r="P147" s="45">
        <v>161200</v>
      </c>
      <c r="Q147" s="45">
        <f t="shared" si="377"/>
        <v>30628</v>
      </c>
      <c r="R147" s="45">
        <f t="shared" si="329"/>
        <v>191828</v>
      </c>
      <c r="S147" s="35">
        <f t="shared" si="401"/>
        <v>191828</v>
      </c>
      <c r="T147" s="36" t="str">
        <f t="shared" si="402"/>
        <v>CUMPLE</v>
      </c>
      <c r="U147" s="36" t="s">
        <v>10</v>
      </c>
      <c r="V147" s="36" t="str">
        <f t="shared" si="403"/>
        <v>SI</v>
      </c>
      <c r="W147" s="37">
        <v>152268.90756302522</v>
      </c>
      <c r="X147" s="37">
        <v>28931.092436974781</v>
      </c>
      <c r="Y147" s="37">
        <f t="shared" si="385"/>
        <v>181200</v>
      </c>
      <c r="Z147" s="35">
        <f t="shared" si="386"/>
        <v>181200</v>
      </c>
      <c r="AA147" s="36" t="str">
        <f t="shared" si="387"/>
        <v>ARTIFICIALIDAD</v>
      </c>
      <c r="AB147" s="36" t="s">
        <v>10</v>
      </c>
      <c r="AC147" s="36" t="str">
        <f t="shared" si="388"/>
        <v>SI</v>
      </c>
      <c r="AD147" s="32">
        <v>177000</v>
      </c>
      <c r="AE147" s="32">
        <f>+AD147*19%</f>
        <v>33630</v>
      </c>
      <c r="AF147" s="47">
        <f t="shared" si="389"/>
        <v>210630</v>
      </c>
      <c r="AG147" s="35">
        <f t="shared" si="330"/>
        <v>210630</v>
      </c>
      <c r="AH147" s="36" t="str">
        <f t="shared" si="390"/>
        <v>CUMPLE</v>
      </c>
      <c r="AI147" s="36" t="s">
        <v>10</v>
      </c>
      <c r="AJ147" s="36" t="str">
        <f t="shared" si="391"/>
        <v>SI</v>
      </c>
      <c r="AK147" s="37"/>
      <c r="AL147" s="56"/>
      <c r="AM147" s="34">
        <f t="shared" si="392"/>
        <v>0</v>
      </c>
      <c r="AN147" s="35">
        <f t="shared" si="331"/>
        <v>0</v>
      </c>
      <c r="AO147" s="36" t="str">
        <f t="shared" si="393"/>
        <v>NO OFERTADO</v>
      </c>
      <c r="AP147" s="36" t="s">
        <v>30</v>
      </c>
      <c r="AQ147" s="36" t="str">
        <f t="shared" si="394"/>
        <v>NO</v>
      </c>
      <c r="AR147" s="34">
        <v>169898</v>
      </c>
      <c r="AS147" s="34">
        <f t="shared" si="328"/>
        <v>32280.62</v>
      </c>
      <c r="AT147" s="34">
        <f t="shared" si="332"/>
        <v>202178.62</v>
      </c>
      <c r="AU147" s="208">
        <f t="shared" si="333"/>
        <v>202178.62</v>
      </c>
      <c r="AV147" s="36" t="str">
        <f t="shared" si="395"/>
        <v>CUMPLE</v>
      </c>
      <c r="AW147" s="36" t="s">
        <v>10</v>
      </c>
      <c r="AX147" s="36" t="str">
        <f t="shared" si="396"/>
        <v>SI</v>
      </c>
      <c r="AY147" s="34">
        <v>191250</v>
      </c>
      <c r="AZ147" s="34">
        <v>36337.5</v>
      </c>
      <c r="BA147" s="34">
        <f t="shared" si="334"/>
        <v>227587.5</v>
      </c>
      <c r="BB147" s="35">
        <f t="shared" si="397"/>
        <v>227587.5</v>
      </c>
      <c r="BC147" s="36" t="str">
        <f t="shared" si="398"/>
        <v>CUMPLE</v>
      </c>
      <c r="BD147" s="36" t="s">
        <v>10</v>
      </c>
      <c r="BE147" s="36" t="str">
        <f t="shared" si="399"/>
        <v>SI</v>
      </c>
      <c r="BF147" s="53"/>
      <c r="BG147" s="54" t="str">
        <f t="shared" si="335"/>
        <v/>
      </c>
      <c r="BH147" s="54">
        <f t="shared" si="336"/>
        <v>191828</v>
      </c>
      <c r="BI147" s="54">
        <f t="shared" si="337"/>
        <v>181200</v>
      </c>
      <c r="BJ147" s="69">
        <f t="shared" si="338"/>
        <v>210630</v>
      </c>
      <c r="BK147" s="69" t="str">
        <f t="shared" si="339"/>
        <v/>
      </c>
      <c r="BL147" s="69">
        <f t="shared" si="340"/>
        <v>202178.62</v>
      </c>
      <c r="BM147" s="69">
        <f t="shared" si="341"/>
        <v>227587.5</v>
      </c>
      <c r="BN147" s="212">
        <f t="shared" si="400"/>
        <v>181200</v>
      </c>
      <c r="BO147" s="212" t="e">
        <f t="shared" si="342"/>
        <v>#VALUE!</v>
      </c>
      <c r="BP147" s="212">
        <f t="shared" si="343"/>
        <v>472.29810038159189</v>
      </c>
      <c r="BQ147" s="212">
        <f t="shared" si="344"/>
        <v>500</v>
      </c>
      <c r="BR147" s="212">
        <f t="shared" si="345"/>
        <v>430.13815695769836</v>
      </c>
      <c r="BS147" s="212" t="e">
        <f t="shared" si="346"/>
        <v>#VALUE!</v>
      </c>
      <c r="BT147" s="212">
        <f t="shared" si="347"/>
        <v>448.11859928611642</v>
      </c>
      <c r="BU147" s="212">
        <f t="shared" si="348"/>
        <v>398.08864722359533</v>
      </c>
      <c r="BV147" s="53"/>
      <c r="BW147" s="125"/>
    </row>
    <row r="148" spans="1:75" s="55" customFormat="1" ht="42.75">
      <c r="A148" s="177">
        <v>138</v>
      </c>
      <c r="B148" s="192" t="s">
        <v>347</v>
      </c>
      <c r="C148" s="192" t="s">
        <v>348</v>
      </c>
      <c r="D148" s="192" t="s">
        <v>346</v>
      </c>
      <c r="E148" s="194">
        <v>15</v>
      </c>
      <c r="F148" s="193">
        <v>1</v>
      </c>
      <c r="G148" s="194" t="s">
        <v>346</v>
      </c>
      <c r="H148" s="32">
        <v>227587.5</v>
      </c>
      <c r="I148" s="37"/>
      <c r="J148" s="37"/>
      <c r="K148" s="37">
        <f t="shared" si="378"/>
        <v>0</v>
      </c>
      <c r="L148" s="48">
        <f t="shared" ref="L148:L153" si="404">K148*$F148</f>
        <v>0</v>
      </c>
      <c r="M148" s="36" t="str">
        <f t="shared" ref="M148:M153" si="405">+IF(K148=0,"NO OFERTADO",IF(K148&gt;$H148,"NO CUMPLE",IF(((K148-$H148)/$H148)&lt;=-20%,"ARTIFICIALIDAD",IF(AND($H148=$H148,((K148-$H148)/$H148)&gt;-20%),"CUMPLE"))))</f>
        <v>NO OFERTADO</v>
      </c>
      <c r="N148" s="36" t="s">
        <v>30</v>
      </c>
      <c r="O148" s="36" t="str">
        <f t="shared" si="381"/>
        <v>NO</v>
      </c>
      <c r="P148" s="45">
        <v>161200</v>
      </c>
      <c r="Q148" s="45">
        <f t="shared" si="377"/>
        <v>30628</v>
      </c>
      <c r="R148" s="45">
        <f t="shared" si="329"/>
        <v>191828</v>
      </c>
      <c r="S148" s="35">
        <f t="shared" si="401"/>
        <v>191828</v>
      </c>
      <c r="T148" s="36" t="str">
        <f t="shared" si="402"/>
        <v>CUMPLE</v>
      </c>
      <c r="U148" s="36" t="s">
        <v>10</v>
      </c>
      <c r="V148" s="36" t="str">
        <f t="shared" si="403"/>
        <v>SI</v>
      </c>
      <c r="W148" s="37">
        <v>152268.90756302522</v>
      </c>
      <c r="X148" s="37">
        <v>28931.092436974781</v>
      </c>
      <c r="Y148" s="37">
        <f t="shared" si="385"/>
        <v>181200</v>
      </c>
      <c r="Z148" s="35">
        <f t="shared" si="386"/>
        <v>181200</v>
      </c>
      <c r="AA148" s="36" t="str">
        <f t="shared" si="387"/>
        <v>ARTIFICIALIDAD</v>
      </c>
      <c r="AB148" s="36" t="s">
        <v>10</v>
      </c>
      <c r="AC148" s="36" t="str">
        <f t="shared" si="388"/>
        <v>SI</v>
      </c>
      <c r="AD148" s="32">
        <v>177000</v>
      </c>
      <c r="AE148" s="32">
        <f>+AD148*19%</f>
        <v>33630</v>
      </c>
      <c r="AF148" s="47">
        <f t="shared" si="389"/>
        <v>210630</v>
      </c>
      <c r="AG148" s="35">
        <f t="shared" si="330"/>
        <v>210630</v>
      </c>
      <c r="AH148" s="36" t="str">
        <f t="shared" si="390"/>
        <v>CUMPLE</v>
      </c>
      <c r="AI148" s="36" t="s">
        <v>10</v>
      </c>
      <c r="AJ148" s="36" t="str">
        <f t="shared" si="391"/>
        <v>SI</v>
      </c>
      <c r="AK148" s="37"/>
      <c r="AL148" s="56"/>
      <c r="AM148" s="34">
        <f t="shared" si="392"/>
        <v>0</v>
      </c>
      <c r="AN148" s="35">
        <f t="shared" si="331"/>
        <v>0</v>
      </c>
      <c r="AO148" s="36" t="str">
        <f t="shared" si="393"/>
        <v>NO OFERTADO</v>
      </c>
      <c r="AP148" s="36" t="s">
        <v>30</v>
      </c>
      <c r="AQ148" s="36" t="str">
        <f t="shared" si="394"/>
        <v>NO</v>
      </c>
      <c r="AR148" s="34">
        <v>169898</v>
      </c>
      <c r="AS148" s="34">
        <f t="shared" si="328"/>
        <v>32280.62</v>
      </c>
      <c r="AT148" s="34">
        <f t="shared" si="332"/>
        <v>202178.62</v>
      </c>
      <c r="AU148" s="208">
        <f t="shared" si="333"/>
        <v>202178.62</v>
      </c>
      <c r="AV148" s="36" t="str">
        <f t="shared" si="395"/>
        <v>CUMPLE</v>
      </c>
      <c r="AW148" s="36" t="s">
        <v>10</v>
      </c>
      <c r="AX148" s="36" t="str">
        <f t="shared" si="396"/>
        <v>SI</v>
      </c>
      <c r="AY148" s="34">
        <v>191250</v>
      </c>
      <c r="AZ148" s="34">
        <v>36337.5</v>
      </c>
      <c r="BA148" s="34">
        <f t="shared" si="334"/>
        <v>227587.5</v>
      </c>
      <c r="BB148" s="35">
        <f t="shared" si="397"/>
        <v>227587.5</v>
      </c>
      <c r="BC148" s="36" t="str">
        <f t="shared" si="398"/>
        <v>CUMPLE</v>
      </c>
      <c r="BD148" s="36" t="s">
        <v>10</v>
      </c>
      <c r="BE148" s="36" t="str">
        <f t="shared" si="399"/>
        <v>SI</v>
      </c>
      <c r="BF148" s="53"/>
      <c r="BG148" s="54" t="str">
        <f t="shared" si="335"/>
        <v/>
      </c>
      <c r="BH148" s="54">
        <f t="shared" si="336"/>
        <v>191828</v>
      </c>
      <c r="BI148" s="54">
        <f t="shared" si="337"/>
        <v>181200</v>
      </c>
      <c r="BJ148" s="69">
        <f t="shared" si="338"/>
        <v>210630</v>
      </c>
      <c r="BK148" s="69" t="str">
        <f t="shared" si="339"/>
        <v/>
      </c>
      <c r="BL148" s="69">
        <f t="shared" si="340"/>
        <v>202178.62</v>
      </c>
      <c r="BM148" s="69">
        <f t="shared" si="341"/>
        <v>227587.5</v>
      </c>
      <c r="BN148" s="212">
        <f t="shared" si="400"/>
        <v>181200</v>
      </c>
      <c r="BO148" s="212" t="e">
        <f t="shared" si="342"/>
        <v>#VALUE!</v>
      </c>
      <c r="BP148" s="212">
        <f t="shared" si="343"/>
        <v>472.29810038159189</v>
      </c>
      <c r="BQ148" s="212">
        <f t="shared" si="344"/>
        <v>500</v>
      </c>
      <c r="BR148" s="212">
        <f t="shared" si="345"/>
        <v>430.13815695769836</v>
      </c>
      <c r="BS148" s="212" t="e">
        <f t="shared" si="346"/>
        <v>#VALUE!</v>
      </c>
      <c r="BT148" s="212">
        <f t="shared" si="347"/>
        <v>448.11859928611642</v>
      </c>
      <c r="BU148" s="212">
        <f t="shared" si="348"/>
        <v>398.08864722359533</v>
      </c>
      <c r="BV148" s="53"/>
      <c r="BW148" s="125"/>
    </row>
    <row r="149" spans="1:75" s="55" customFormat="1" ht="42.75">
      <c r="A149" s="177">
        <v>139</v>
      </c>
      <c r="B149" s="192" t="s">
        <v>349</v>
      </c>
      <c r="C149" s="192" t="s">
        <v>350</v>
      </c>
      <c r="D149" s="192" t="s">
        <v>346</v>
      </c>
      <c r="E149" s="194">
        <v>16.600000000000001</v>
      </c>
      <c r="F149" s="193">
        <v>1</v>
      </c>
      <c r="G149" s="194" t="s">
        <v>346</v>
      </c>
      <c r="H149" s="32">
        <v>227587.5</v>
      </c>
      <c r="I149" s="37"/>
      <c r="J149" s="37"/>
      <c r="K149" s="37">
        <f t="shared" si="378"/>
        <v>0</v>
      </c>
      <c r="L149" s="48">
        <f t="shared" si="404"/>
        <v>0</v>
      </c>
      <c r="M149" s="36" t="str">
        <f t="shared" si="405"/>
        <v>NO OFERTADO</v>
      </c>
      <c r="N149" s="36" t="s">
        <v>30</v>
      </c>
      <c r="O149" s="36" t="str">
        <f t="shared" si="381"/>
        <v>NO</v>
      </c>
      <c r="P149" s="45">
        <v>161200</v>
      </c>
      <c r="Q149" s="45">
        <f t="shared" si="377"/>
        <v>30628</v>
      </c>
      <c r="R149" s="45">
        <f t="shared" si="329"/>
        <v>191828</v>
      </c>
      <c r="S149" s="35">
        <f t="shared" si="401"/>
        <v>191828</v>
      </c>
      <c r="T149" s="36" t="str">
        <f t="shared" si="402"/>
        <v>CUMPLE</v>
      </c>
      <c r="U149" s="36" t="s">
        <v>10</v>
      </c>
      <c r="V149" s="36" t="str">
        <f t="shared" si="403"/>
        <v>SI</v>
      </c>
      <c r="W149" s="37">
        <v>152268.90756302522</v>
      </c>
      <c r="X149" s="37">
        <v>28931.092436974781</v>
      </c>
      <c r="Y149" s="37">
        <f t="shared" si="385"/>
        <v>181200</v>
      </c>
      <c r="Z149" s="35">
        <f t="shared" si="386"/>
        <v>181200</v>
      </c>
      <c r="AA149" s="36" t="str">
        <f t="shared" si="387"/>
        <v>ARTIFICIALIDAD</v>
      </c>
      <c r="AB149" s="36" t="s">
        <v>10</v>
      </c>
      <c r="AC149" s="36" t="str">
        <f t="shared" si="388"/>
        <v>SI</v>
      </c>
      <c r="AD149" s="32">
        <v>167100</v>
      </c>
      <c r="AE149" s="32">
        <f>+AD149*19%</f>
        <v>31749</v>
      </c>
      <c r="AF149" s="47">
        <f t="shared" si="389"/>
        <v>198849</v>
      </c>
      <c r="AG149" s="35">
        <f t="shared" si="330"/>
        <v>198849</v>
      </c>
      <c r="AH149" s="36" t="str">
        <f t="shared" si="390"/>
        <v>CUMPLE</v>
      </c>
      <c r="AI149" s="36" t="s">
        <v>10</v>
      </c>
      <c r="AJ149" s="36" t="str">
        <f t="shared" si="391"/>
        <v>SI</v>
      </c>
      <c r="AK149" s="37"/>
      <c r="AL149" s="56"/>
      <c r="AM149" s="34">
        <f t="shared" si="392"/>
        <v>0</v>
      </c>
      <c r="AN149" s="35">
        <f t="shared" si="331"/>
        <v>0</v>
      </c>
      <c r="AO149" s="36" t="str">
        <f t="shared" si="393"/>
        <v>NO OFERTADO</v>
      </c>
      <c r="AP149" s="36" t="s">
        <v>30</v>
      </c>
      <c r="AQ149" s="36" t="str">
        <f t="shared" si="394"/>
        <v>NO</v>
      </c>
      <c r="AR149" s="34">
        <v>169898</v>
      </c>
      <c r="AS149" s="34">
        <f t="shared" si="328"/>
        <v>32280.62</v>
      </c>
      <c r="AT149" s="34">
        <f t="shared" si="332"/>
        <v>202178.62</v>
      </c>
      <c r="AU149" s="208">
        <f t="shared" si="333"/>
        <v>202178.62</v>
      </c>
      <c r="AV149" s="36" t="str">
        <f t="shared" si="395"/>
        <v>CUMPLE</v>
      </c>
      <c r="AW149" s="36" t="s">
        <v>10</v>
      </c>
      <c r="AX149" s="36" t="str">
        <f t="shared" si="396"/>
        <v>SI</v>
      </c>
      <c r="AY149" s="34">
        <v>191250</v>
      </c>
      <c r="AZ149" s="34">
        <v>36337.5</v>
      </c>
      <c r="BA149" s="34">
        <f t="shared" si="334"/>
        <v>227587.5</v>
      </c>
      <c r="BB149" s="35">
        <f t="shared" si="397"/>
        <v>227587.5</v>
      </c>
      <c r="BC149" s="36" t="str">
        <f t="shared" si="398"/>
        <v>CUMPLE</v>
      </c>
      <c r="BD149" s="36" t="s">
        <v>10</v>
      </c>
      <c r="BE149" s="36" t="str">
        <f t="shared" si="399"/>
        <v>SI</v>
      </c>
      <c r="BF149" s="53"/>
      <c r="BG149" s="54" t="str">
        <f t="shared" si="335"/>
        <v/>
      </c>
      <c r="BH149" s="54">
        <f t="shared" si="336"/>
        <v>191828</v>
      </c>
      <c r="BI149" s="54">
        <f t="shared" si="337"/>
        <v>181200</v>
      </c>
      <c r="BJ149" s="69">
        <f t="shared" si="338"/>
        <v>198849</v>
      </c>
      <c r="BK149" s="69" t="str">
        <f t="shared" si="339"/>
        <v/>
      </c>
      <c r="BL149" s="69">
        <f t="shared" si="340"/>
        <v>202178.62</v>
      </c>
      <c r="BM149" s="69">
        <f t="shared" si="341"/>
        <v>227587.5</v>
      </c>
      <c r="BN149" s="212">
        <f t="shared" si="400"/>
        <v>181200</v>
      </c>
      <c r="BO149" s="212" t="e">
        <f t="shared" si="342"/>
        <v>#VALUE!</v>
      </c>
      <c r="BP149" s="212">
        <f t="shared" si="343"/>
        <v>472.29810038159189</v>
      </c>
      <c r="BQ149" s="212">
        <f t="shared" si="344"/>
        <v>500</v>
      </c>
      <c r="BR149" s="212">
        <f t="shared" si="345"/>
        <v>455.62210521551526</v>
      </c>
      <c r="BS149" s="212" t="e">
        <f t="shared" si="346"/>
        <v>#VALUE!</v>
      </c>
      <c r="BT149" s="212">
        <f t="shared" si="347"/>
        <v>448.11859928611642</v>
      </c>
      <c r="BU149" s="212">
        <f t="shared" si="348"/>
        <v>398.08864722359533</v>
      </c>
      <c r="BV149" s="53"/>
      <c r="BW149" s="125"/>
    </row>
    <row r="150" spans="1:75" s="55" customFormat="1" ht="42.75">
      <c r="A150" s="177">
        <v>140</v>
      </c>
      <c r="B150" s="192" t="s">
        <v>351</v>
      </c>
      <c r="C150" s="192" t="s">
        <v>352</v>
      </c>
      <c r="D150" s="192" t="s">
        <v>346</v>
      </c>
      <c r="E150" s="194">
        <v>17</v>
      </c>
      <c r="F150" s="193">
        <v>1</v>
      </c>
      <c r="G150" s="194" t="s">
        <v>346</v>
      </c>
      <c r="H150" s="32">
        <v>227587.5</v>
      </c>
      <c r="I150" s="37"/>
      <c r="J150" s="37"/>
      <c r="K150" s="37">
        <f t="shared" si="378"/>
        <v>0</v>
      </c>
      <c r="L150" s="48">
        <f t="shared" si="404"/>
        <v>0</v>
      </c>
      <c r="M150" s="36" t="str">
        <f t="shared" si="405"/>
        <v>NO OFERTADO</v>
      </c>
      <c r="N150" s="36" t="s">
        <v>30</v>
      </c>
      <c r="O150" s="36" t="str">
        <f t="shared" si="381"/>
        <v>NO</v>
      </c>
      <c r="P150" s="45">
        <v>161200</v>
      </c>
      <c r="Q150" s="45">
        <f t="shared" si="377"/>
        <v>30628</v>
      </c>
      <c r="R150" s="45">
        <f t="shared" si="329"/>
        <v>191828</v>
      </c>
      <c r="S150" s="35">
        <f t="shared" si="401"/>
        <v>191828</v>
      </c>
      <c r="T150" s="36" t="str">
        <f t="shared" si="402"/>
        <v>CUMPLE</v>
      </c>
      <c r="U150" s="36" t="s">
        <v>10</v>
      </c>
      <c r="V150" s="36" t="str">
        <f t="shared" si="403"/>
        <v>SI</v>
      </c>
      <c r="W150" s="37">
        <v>152268.90756302522</v>
      </c>
      <c r="X150" s="37">
        <v>28931.092436974781</v>
      </c>
      <c r="Y150" s="37">
        <f t="shared" si="385"/>
        <v>181200</v>
      </c>
      <c r="Z150" s="35">
        <f t="shared" si="386"/>
        <v>181200</v>
      </c>
      <c r="AA150" s="36" t="str">
        <f t="shared" si="387"/>
        <v>ARTIFICIALIDAD</v>
      </c>
      <c r="AB150" s="36" t="s">
        <v>10</v>
      </c>
      <c r="AC150" s="36" t="str">
        <f t="shared" si="388"/>
        <v>SI</v>
      </c>
      <c r="AD150" s="32">
        <v>177000</v>
      </c>
      <c r="AE150" s="32">
        <f>+AD150*19%</f>
        <v>33630</v>
      </c>
      <c r="AF150" s="47">
        <f t="shared" si="389"/>
        <v>210630</v>
      </c>
      <c r="AG150" s="35">
        <f t="shared" si="330"/>
        <v>210630</v>
      </c>
      <c r="AH150" s="36" t="str">
        <f t="shared" si="390"/>
        <v>CUMPLE</v>
      </c>
      <c r="AI150" s="36" t="s">
        <v>10</v>
      </c>
      <c r="AJ150" s="36" t="str">
        <f t="shared" si="391"/>
        <v>SI</v>
      </c>
      <c r="AK150" s="37"/>
      <c r="AL150" s="56"/>
      <c r="AM150" s="34">
        <f t="shared" si="392"/>
        <v>0</v>
      </c>
      <c r="AN150" s="35">
        <f t="shared" si="331"/>
        <v>0</v>
      </c>
      <c r="AO150" s="36" t="str">
        <f t="shared" si="393"/>
        <v>NO OFERTADO</v>
      </c>
      <c r="AP150" s="36" t="s">
        <v>30</v>
      </c>
      <c r="AQ150" s="36" t="str">
        <f t="shared" si="394"/>
        <v>NO</v>
      </c>
      <c r="AR150" s="34">
        <v>169898</v>
      </c>
      <c r="AS150" s="34">
        <f t="shared" si="328"/>
        <v>32280.62</v>
      </c>
      <c r="AT150" s="34">
        <f t="shared" si="332"/>
        <v>202178.62</v>
      </c>
      <c r="AU150" s="208">
        <f t="shared" si="333"/>
        <v>202178.62</v>
      </c>
      <c r="AV150" s="36" t="str">
        <f t="shared" si="395"/>
        <v>CUMPLE</v>
      </c>
      <c r="AW150" s="36" t="s">
        <v>10</v>
      </c>
      <c r="AX150" s="36" t="str">
        <f t="shared" si="396"/>
        <v>SI</v>
      </c>
      <c r="AY150" s="34">
        <v>191250</v>
      </c>
      <c r="AZ150" s="34">
        <v>36337.5</v>
      </c>
      <c r="BA150" s="34">
        <f t="shared" si="334"/>
        <v>227587.5</v>
      </c>
      <c r="BB150" s="35">
        <f t="shared" si="397"/>
        <v>227587.5</v>
      </c>
      <c r="BC150" s="36" t="str">
        <f t="shared" si="398"/>
        <v>CUMPLE</v>
      </c>
      <c r="BD150" s="36" t="s">
        <v>10</v>
      </c>
      <c r="BE150" s="36" t="str">
        <f t="shared" si="399"/>
        <v>SI</v>
      </c>
      <c r="BF150" s="53"/>
      <c r="BG150" s="54" t="str">
        <f t="shared" si="335"/>
        <v/>
      </c>
      <c r="BH150" s="54">
        <f t="shared" si="336"/>
        <v>191828</v>
      </c>
      <c r="BI150" s="54">
        <f t="shared" si="337"/>
        <v>181200</v>
      </c>
      <c r="BJ150" s="69">
        <f t="shared" si="338"/>
        <v>210630</v>
      </c>
      <c r="BK150" s="69" t="str">
        <f t="shared" si="339"/>
        <v/>
      </c>
      <c r="BL150" s="69">
        <f t="shared" si="340"/>
        <v>202178.62</v>
      </c>
      <c r="BM150" s="69">
        <f t="shared" si="341"/>
        <v>227587.5</v>
      </c>
      <c r="BN150" s="212">
        <f t="shared" si="400"/>
        <v>181200</v>
      </c>
      <c r="BO150" s="212" t="e">
        <f t="shared" si="342"/>
        <v>#VALUE!</v>
      </c>
      <c r="BP150" s="212">
        <f t="shared" si="343"/>
        <v>472.29810038159189</v>
      </c>
      <c r="BQ150" s="212">
        <f t="shared" si="344"/>
        <v>500</v>
      </c>
      <c r="BR150" s="212">
        <f t="shared" si="345"/>
        <v>430.13815695769836</v>
      </c>
      <c r="BS150" s="212" t="e">
        <f t="shared" si="346"/>
        <v>#VALUE!</v>
      </c>
      <c r="BT150" s="212">
        <f t="shared" si="347"/>
        <v>448.11859928611642</v>
      </c>
      <c r="BU150" s="212">
        <f t="shared" si="348"/>
        <v>398.08864722359533</v>
      </c>
      <c r="BV150" s="53"/>
      <c r="BW150" s="125"/>
    </row>
    <row r="151" spans="1:75" s="55" customFormat="1" ht="28.5">
      <c r="A151" s="177">
        <v>141</v>
      </c>
      <c r="B151" s="192" t="s">
        <v>353</v>
      </c>
      <c r="C151" s="192" t="s">
        <v>354</v>
      </c>
      <c r="D151" s="192" t="s">
        <v>26</v>
      </c>
      <c r="E151" s="194">
        <v>8.4</v>
      </c>
      <c r="F151" s="193">
        <v>1</v>
      </c>
      <c r="G151" s="194" t="s">
        <v>26</v>
      </c>
      <c r="H151" s="32">
        <v>25145</v>
      </c>
      <c r="I151" s="37">
        <v>28000</v>
      </c>
      <c r="J151" s="37">
        <v>0</v>
      </c>
      <c r="K151" s="37">
        <f t="shared" si="378"/>
        <v>28000</v>
      </c>
      <c r="L151" s="48">
        <f t="shared" si="404"/>
        <v>28000</v>
      </c>
      <c r="M151" s="36" t="str">
        <f t="shared" si="405"/>
        <v>NO CUMPLE</v>
      </c>
      <c r="N151" s="36" t="s">
        <v>30</v>
      </c>
      <c r="O151" s="36" t="str">
        <f t="shared" si="381"/>
        <v>NO</v>
      </c>
      <c r="P151" s="45">
        <v>23100</v>
      </c>
      <c r="Q151" s="45">
        <v>0</v>
      </c>
      <c r="R151" s="45">
        <f t="shared" si="329"/>
        <v>23100</v>
      </c>
      <c r="S151" s="35">
        <f t="shared" si="401"/>
        <v>23100</v>
      </c>
      <c r="T151" s="36" t="str">
        <f t="shared" si="402"/>
        <v>CUMPLE</v>
      </c>
      <c r="U151" s="36" t="s">
        <v>10</v>
      </c>
      <c r="V151" s="36" t="str">
        <f t="shared" si="403"/>
        <v>SI</v>
      </c>
      <c r="W151" s="37">
        <v>25100</v>
      </c>
      <c r="X151" s="37">
        <v>0</v>
      </c>
      <c r="Y151" s="37">
        <f t="shared" si="385"/>
        <v>25100</v>
      </c>
      <c r="Z151" s="35">
        <f t="shared" si="386"/>
        <v>25100</v>
      </c>
      <c r="AA151" s="36" t="str">
        <f t="shared" si="387"/>
        <v>CUMPLE</v>
      </c>
      <c r="AB151" s="36" t="s">
        <v>10</v>
      </c>
      <c r="AC151" s="36" t="str">
        <f t="shared" si="388"/>
        <v>SI</v>
      </c>
      <c r="AD151" s="32">
        <v>0</v>
      </c>
      <c r="AE151" s="32"/>
      <c r="AF151" s="47">
        <f t="shared" si="389"/>
        <v>0</v>
      </c>
      <c r="AG151" s="35">
        <f t="shared" si="330"/>
        <v>0</v>
      </c>
      <c r="AH151" s="36" t="str">
        <f t="shared" si="390"/>
        <v>NO OFERTADO</v>
      </c>
      <c r="AI151" s="36" t="s">
        <v>30</v>
      </c>
      <c r="AJ151" s="36" t="str">
        <f t="shared" si="391"/>
        <v>NO</v>
      </c>
      <c r="AK151" s="37"/>
      <c r="AL151" s="56"/>
      <c r="AM151" s="34">
        <f t="shared" si="392"/>
        <v>0</v>
      </c>
      <c r="AN151" s="35">
        <f t="shared" si="331"/>
        <v>0</v>
      </c>
      <c r="AO151" s="36" t="str">
        <f t="shared" si="393"/>
        <v>NO OFERTADO</v>
      </c>
      <c r="AP151" s="36" t="s">
        <v>30</v>
      </c>
      <c r="AQ151" s="36" t="str">
        <f t="shared" si="394"/>
        <v>NO</v>
      </c>
      <c r="AR151" s="34">
        <v>23425</v>
      </c>
      <c r="AS151" s="56">
        <v>0</v>
      </c>
      <c r="AT151" s="34">
        <f t="shared" si="332"/>
        <v>23425</v>
      </c>
      <c r="AU151" s="208">
        <f t="shared" si="333"/>
        <v>23425</v>
      </c>
      <c r="AV151" s="36" t="str">
        <f t="shared" si="395"/>
        <v>CUMPLE</v>
      </c>
      <c r="AW151" s="36" t="s">
        <v>10</v>
      </c>
      <c r="AX151" s="36" t="str">
        <f t="shared" si="396"/>
        <v>SI</v>
      </c>
      <c r="AY151" s="34">
        <v>26000</v>
      </c>
      <c r="AZ151" s="34">
        <v>0</v>
      </c>
      <c r="BA151" s="34">
        <f t="shared" si="334"/>
        <v>26000</v>
      </c>
      <c r="BB151" s="35">
        <f t="shared" si="397"/>
        <v>26000</v>
      </c>
      <c r="BC151" s="36" t="str">
        <f t="shared" si="398"/>
        <v>NO CUMPLE</v>
      </c>
      <c r="BD151" s="36" t="s">
        <v>30</v>
      </c>
      <c r="BE151" s="36" t="str">
        <f t="shared" si="399"/>
        <v>NO</v>
      </c>
      <c r="BF151" s="53"/>
      <c r="BG151" s="54" t="str">
        <f t="shared" si="335"/>
        <v/>
      </c>
      <c r="BH151" s="54">
        <f t="shared" si="336"/>
        <v>23100</v>
      </c>
      <c r="BI151" s="54">
        <f t="shared" si="337"/>
        <v>25100</v>
      </c>
      <c r="BJ151" s="69" t="str">
        <f t="shared" si="338"/>
        <v/>
      </c>
      <c r="BK151" s="69" t="str">
        <f t="shared" si="339"/>
        <v/>
      </c>
      <c r="BL151" s="69">
        <f t="shared" si="340"/>
        <v>23425</v>
      </c>
      <c r="BM151" s="69" t="str">
        <f t="shared" si="341"/>
        <v/>
      </c>
      <c r="BN151" s="212">
        <f t="shared" si="400"/>
        <v>23100</v>
      </c>
      <c r="BO151" s="212" t="e">
        <f t="shared" si="342"/>
        <v>#VALUE!</v>
      </c>
      <c r="BP151" s="212">
        <f t="shared" si="343"/>
        <v>500</v>
      </c>
      <c r="BQ151" s="212">
        <f t="shared" si="344"/>
        <v>460.15936254980079</v>
      </c>
      <c r="BR151" s="212" t="e">
        <f t="shared" si="345"/>
        <v>#VALUE!</v>
      </c>
      <c r="BS151" s="212" t="e">
        <f t="shared" si="346"/>
        <v>#VALUE!</v>
      </c>
      <c r="BT151" s="212">
        <f t="shared" si="347"/>
        <v>493.06296691568838</v>
      </c>
      <c r="BU151" s="212" t="e">
        <f t="shared" si="348"/>
        <v>#VALUE!</v>
      </c>
      <c r="BV151" s="53"/>
      <c r="BW151" s="125"/>
    </row>
    <row r="152" spans="1:75" s="55" customFormat="1" ht="28.5">
      <c r="A152" s="177">
        <v>142</v>
      </c>
      <c r="B152" s="192" t="s">
        <v>355</v>
      </c>
      <c r="C152" s="192" t="s">
        <v>356</v>
      </c>
      <c r="D152" s="192" t="s">
        <v>26</v>
      </c>
      <c r="E152" s="194">
        <v>4.4000000000000004</v>
      </c>
      <c r="F152" s="193">
        <v>1</v>
      </c>
      <c r="G152" s="194" t="s">
        <v>26</v>
      </c>
      <c r="H152" s="32">
        <v>7437.5</v>
      </c>
      <c r="I152" s="37">
        <v>7200</v>
      </c>
      <c r="J152" s="37">
        <f t="shared" ref="J152" si="406">I152*19%</f>
        <v>1368</v>
      </c>
      <c r="K152" s="37">
        <f t="shared" si="378"/>
        <v>8568</v>
      </c>
      <c r="L152" s="48">
        <f t="shared" si="404"/>
        <v>8568</v>
      </c>
      <c r="M152" s="36" t="str">
        <f t="shared" si="405"/>
        <v>NO CUMPLE</v>
      </c>
      <c r="N152" s="36" t="s">
        <v>30</v>
      </c>
      <c r="O152" s="36" t="str">
        <f t="shared" si="381"/>
        <v>NO</v>
      </c>
      <c r="P152" s="45">
        <v>5900</v>
      </c>
      <c r="Q152" s="45">
        <f t="shared" si="377"/>
        <v>1121</v>
      </c>
      <c r="R152" s="45">
        <f t="shared" si="329"/>
        <v>7021</v>
      </c>
      <c r="S152" s="35">
        <f t="shared" si="401"/>
        <v>7021</v>
      </c>
      <c r="T152" s="36" t="str">
        <f t="shared" si="402"/>
        <v>CUMPLE</v>
      </c>
      <c r="U152" s="36" t="s">
        <v>10</v>
      </c>
      <c r="V152" s="36" t="str">
        <f t="shared" si="403"/>
        <v>SI</v>
      </c>
      <c r="W152" s="37">
        <v>0</v>
      </c>
      <c r="X152" s="37">
        <v>0</v>
      </c>
      <c r="Y152" s="37">
        <f t="shared" si="385"/>
        <v>0</v>
      </c>
      <c r="Z152" s="35">
        <f t="shared" si="386"/>
        <v>0</v>
      </c>
      <c r="AA152" s="36" t="str">
        <f t="shared" si="387"/>
        <v>NO OFERTADO</v>
      </c>
      <c r="AB152" s="36" t="s">
        <v>30</v>
      </c>
      <c r="AC152" s="36" t="str">
        <f t="shared" si="388"/>
        <v>NO</v>
      </c>
      <c r="AD152" s="32">
        <v>0</v>
      </c>
      <c r="AE152" s="32"/>
      <c r="AF152" s="47">
        <f t="shared" si="389"/>
        <v>0</v>
      </c>
      <c r="AG152" s="35">
        <f t="shared" si="330"/>
        <v>0</v>
      </c>
      <c r="AH152" s="36" t="str">
        <f t="shared" si="390"/>
        <v>NO OFERTADO</v>
      </c>
      <c r="AI152" s="36" t="s">
        <v>30</v>
      </c>
      <c r="AJ152" s="36" t="str">
        <f t="shared" si="391"/>
        <v>NO</v>
      </c>
      <c r="AK152" s="37"/>
      <c r="AL152" s="56"/>
      <c r="AM152" s="34">
        <f t="shared" si="392"/>
        <v>0</v>
      </c>
      <c r="AN152" s="35">
        <f t="shared" si="331"/>
        <v>0</v>
      </c>
      <c r="AO152" s="36" t="str">
        <f t="shared" si="393"/>
        <v>NO OFERTADO</v>
      </c>
      <c r="AP152" s="36" t="s">
        <v>30</v>
      </c>
      <c r="AQ152" s="36" t="str">
        <f t="shared" si="394"/>
        <v>NO</v>
      </c>
      <c r="AR152" s="34">
        <v>5650</v>
      </c>
      <c r="AS152" s="34">
        <f t="shared" ref="AS152:AS157" si="407">+AR152*19%</f>
        <v>1073.5</v>
      </c>
      <c r="AT152" s="34">
        <f t="shared" si="332"/>
        <v>6723.5</v>
      </c>
      <c r="AU152" s="208">
        <f t="shared" si="333"/>
        <v>6723.5</v>
      </c>
      <c r="AV152" s="36" t="str">
        <f t="shared" si="395"/>
        <v>CUMPLE</v>
      </c>
      <c r="AW152" s="36" t="s">
        <v>10</v>
      </c>
      <c r="AX152" s="36" t="str">
        <f t="shared" si="396"/>
        <v>SI</v>
      </c>
      <c r="AY152" s="34">
        <v>6600</v>
      </c>
      <c r="AZ152" s="34">
        <v>1254</v>
      </c>
      <c r="BA152" s="34">
        <f t="shared" si="334"/>
        <v>7854</v>
      </c>
      <c r="BB152" s="35">
        <f t="shared" si="397"/>
        <v>7854</v>
      </c>
      <c r="BC152" s="36" t="str">
        <f t="shared" si="398"/>
        <v>NO CUMPLE</v>
      </c>
      <c r="BD152" s="36" t="s">
        <v>30</v>
      </c>
      <c r="BE152" s="36" t="str">
        <f t="shared" si="399"/>
        <v>NO</v>
      </c>
      <c r="BF152" s="53"/>
      <c r="BG152" s="54" t="str">
        <f t="shared" si="335"/>
        <v/>
      </c>
      <c r="BH152" s="54">
        <f t="shared" si="336"/>
        <v>7021</v>
      </c>
      <c r="BI152" s="54" t="str">
        <f t="shared" si="337"/>
        <v/>
      </c>
      <c r="BJ152" s="69" t="str">
        <f t="shared" si="338"/>
        <v/>
      </c>
      <c r="BK152" s="69" t="str">
        <f t="shared" si="339"/>
        <v/>
      </c>
      <c r="BL152" s="69">
        <f t="shared" si="340"/>
        <v>6723.5</v>
      </c>
      <c r="BM152" s="69" t="str">
        <f t="shared" si="341"/>
        <v/>
      </c>
      <c r="BN152" s="212">
        <f t="shared" si="400"/>
        <v>6723.5</v>
      </c>
      <c r="BO152" s="212" t="e">
        <f t="shared" si="342"/>
        <v>#VALUE!</v>
      </c>
      <c r="BP152" s="212">
        <f t="shared" si="343"/>
        <v>478.81355932203388</v>
      </c>
      <c r="BQ152" s="212" t="e">
        <f t="shared" si="344"/>
        <v>#VALUE!</v>
      </c>
      <c r="BR152" s="212" t="e">
        <f t="shared" si="345"/>
        <v>#VALUE!</v>
      </c>
      <c r="BS152" s="212" t="e">
        <f t="shared" si="346"/>
        <v>#VALUE!</v>
      </c>
      <c r="BT152" s="212">
        <f t="shared" si="347"/>
        <v>500</v>
      </c>
      <c r="BU152" s="212" t="e">
        <f t="shared" si="348"/>
        <v>#VALUE!</v>
      </c>
      <c r="BV152" s="53"/>
      <c r="BW152" s="125"/>
    </row>
    <row r="153" spans="1:75" s="55" customFormat="1" ht="28.5">
      <c r="A153" s="177">
        <v>143</v>
      </c>
      <c r="B153" s="192" t="s">
        <v>357</v>
      </c>
      <c r="C153" s="192" t="s">
        <v>358</v>
      </c>
      <c r="D153" s="192" t="s">
        <v>26</v>
      </c>
      <c r="E153" s="194">
        <v>7</v>
      </c>
      <c r="F153" s="193">
        <v>1</v>
      </c>
      <c r="G153" s="194" t="s">
        <v>26</v>
      </c>
      <c r="H153" s="32">
        <v>20527.5</v>
      </c>
      <c r="I153" s="37"/>
      <c r="J153" s="37"/>
      <c r="K153" s="37">
        <f t="shared" si="378"/>
        <v>0</v>
      </c>
      <c r="L153" s="48">
        <f t="shared" si="404"/>
        <v>0</v>
      </c>
      <c r="M153" s="36" t="str">
        <f t="shared" si="405"/>
        <v>NO OFERTADO</v>
      </c>
      <c r="N153" s="36" t="s">
        <v>30</v>
      </c>
      <c r="O153" s="36" t="str">
        <f t="shared" si="381"/>
        <v>NO</v>
      </c>
      <c r="P153" s="45">
        <v>17200</v>
      </c>
      <c r="Q153" s="45">
        <f t="shared" si="377"/>
        <v>3268</v>
      </c>
      <c r="R153" s="45">
        <f t="shared" si="329"/>
        <v>20468</v>
      </c>
      <c r="S153" s="35">
        <f t="shared" si="401"/>
        <v>20468</v>
      </c>
      <c r="T153" s="36" t="str">
        <f t="shared" si="402"/>
        <v>CUMPLE</v>
      </c>
      <c r="U153" s="36" t="s">
        <v>10</v>
      </c>
      <c r="V153" s="36" t="str">
        <f t="shared" si="403"/>
        <v>SI</v>
      </c>
      <c r="W153" s="37">
        <v>0</v>
      </c>
      <c r="X153" s="37">
        <v>0</v>
      </c>
      <c r="Y153" s="37">
        <f t="shared" si="385"/>
        <v>0</v>
      </c>
      <c r="Z153" s="35">
        <f t="shared" si="386"/>
        <v>0</v>
      </c>
      <c r="AA153" s="36" t="str">
        <f t="shared" si="387"/>
        <v>NO OFERTADO</v>
      </c>
      <c r="AB153" s="36" t="s">
        <v>30</v>
      </c>
      <c r="AC153" s="36" t="str">
        <f t="shared" si="388"/>
        <v>NO</v>
      </c>
      <c r="AD153" s="32">
        <v>0</v>
      </c>
      <c r="AE153" s="32"/>
      <c r="AF153" s="47">
        <f t="shared" si="389"/>
        <v>0</v>
      </c>
      <c r="AG153" s="35">
        <f t="shared" si="330"/>
        <v>0</v>
      </c>
      <c r="AH153" s="36" t="str">
        <f t="shared" si="390"/>
        <v>NO OFERTADO</v>
      </c>
      <c r="AI153" s="36" t="s">
        <v>30</v>
      </c>
      <c r="AJ153" s="36" t="str">
        <f t="shared" si="391"/>
        <v>NO</v>
      </c>
      <c r="AK153" s="37"/>
      <c r="AL153" s="56"/>
      <c r="AM153" s="34">
        <f t="shared" si="392"/>
        <v>0</v>
      </c>
      <c r="AN153" s="35">
        <f t="shared" si="331"/>
        <v>0</v>
      </c>
      <c r="AO153" s="36" t="str">
        <f t="shared" si="393"/>
        <v>NO OFERTADO</v>
      </c>
      <c r="AP153" s="36" t="s">
        <v>30</v>
      </c>
      <c r="AQ153" s="36" t="str">
        <f t="shared" si="394"/>
        <v>NO</v>
      </c>
      <c r="AR153" s="34">
        <v>17250</v>
      </c>
      <c r="AS153" s="34">
        <f t="shared" si="407"/>
        <v>3277.5</v>
      </c>
      <c r="AT153" s="34">
        <f t="shared" si="332"/>
        <v>20527.5</v>
      </c>
      <c r="AU153" s="208">
        <f t="shared" si="333"/>
        <v>20527.5</v>
      </c>
      <c r="AV153" s="36" t="str">
        <f t="shared" si="395"/>
        <v>CUMPLE</v>
      </c>
      <c r="AW153" s="36" t="s">
        <v>10</v>
      </c>
      <c r="AX153" s="36" t="str">
        <f t="shared" si="396"/>
        <v>SI</v>
      </c>
      <c r="AY153" s="34">
        <v>19200</v>
      </c>
      <c r="AZ153" s="34">
        <v>3648</v>
      </c>
      <c r="BA153" s="34">
        <f t="shared" si="334"/>
        <v>22848</v>
      </c>
      <c r="BB153" s="35">
        <f t="shared" si="397"/>
        <v>22848</v>
      </c>
      <c r="BC153" s="36" t="str">
        <f t="shared" si="398"/>
        <v>NO CUMPLE</v>
      </c>
      <c r="BD153" s="36" t="s">
        <v>30</v>
      </c>
      <c r="BE153" s="36" t="str">
        <f t="shared" si="399"/>
        <v>NO</v>
      </c>
      <c r="BF153" s="53"/>
      <c r="BG153" s="54" t="str">
        <f t="shared" si="335"/>
        <v/>
      </c>
      <c r="BH153" s="54">
        <f t="shared" si="336"/>
        <v>20468</v>
      </c>
      <c r="BI153" s="54" t="str">
        <f t="shared" si="337"/>
        <v/>
      </c>
      <c r="BJ153" s="69" t="str">
        <f t="shared" si="338"/>
        <v/>
      </c>
      <c r="BK153" s="69" t="str">
        <f t="shared" si="339"/>
        <v/>
      </c>
      <c r="BL153" s="69">
        <f t="shared" si="340"/>
        <v>20527.5</v>
      </c>
      <c r="BM153" s="69" t="str">
        <f t="shared" si="341"/>
        <v/>
      </c>
      <c r="BN153" s="212">
        <f t="shared" si="400"/>
        <v>20468</v>
      </c>
      <c r="BO153" s="212" t="e">
        <f t="shared" si="342"/>
        <v>#VALUE!</v>
      </c>
      <c r="BP153" s="212">
        <f t="shared" si="343"/>
        <v>500</v>
      </c>
      <c r="BQ153" s="212" t="e">
        <f t="shared" si="344"/>
        <v>#VALUE!</v>
      </c>
      <c r="BR153" s="212" t="e">
        <f t="shared" si="345"/>
        <v>#VALUE!</v>
      </c>
      <c r="BS153" s="212" t="e">
        <f t="shared" si="346"/>
        <v>#VALUE!</v>
      </c>
      <c r="BT153" s="212">
        <f t="shared" si="347"/>
        <v>498.55072463768118</v>
      </c>
      <c r="BU153" s="212" t="e">
        <f t="shared" si="348"/>
        <v>#VALUE!</v>
      </c>
      <c r="BV153" s="53"/>
      <c r="BW153" s="125"/>
    </row>
    <row r="154" spans="1:75" s="233" customFormat="1" ht="31.5">
      <c r="A154" s="214">
        <v>144</v>
      </c>
      <c r="B154" s="215" t="s">
        <v>359</v>
      </c>
      <c r="C154" s="215" t="s">
        <v>360</v>
      </c>
      <c r="D154" s="215" t="s">
        <v>28</v>
      </c>
      <c r="E154" s="216">
        <v>1.6</v>
      </c>
      <c r="F154" s="217">
        <v>1</v>
      </c>
      <c r="G154" s="216" t="s">
        <v>28</v>
      </c>
      <c r="H154" s="218">
        <v>3570</v>
      </c>
      <c r="I154" s="37"/>
      <c r="J154" s="37"/>
      <c r="K154" s="37">
        <f>I154+J154</f>
        <v>0</v>
      </c>
      <c r="L154" s="48">
        <f>K154*$F154</f>
        <v>0</v>
      </c>
      <c r="M154" s="36" t="str">
        <f>+IF(K154=0,"NO OFERTADO",IF(K154&gt;$H154,"NO CUMPLE",IF(((K154-$H154)/$H154)&lt;=-20%,"ARTIFICIALIDAD",IF(AND($H154=$H154,((K154-$H154)/$H154)&gt;-20%),"CUMPLE"))))</f>
        <v>NO OFERTADO</v>
      </c>
      <c r="N154" s="36" t="s">
        <v>30</v>
      </c>
      <c r="O154" s="36" t="str">
        <f>+IF(N154="CUMPLE","SI",IF(N154="NO CUMPLE","NO"))</f>
        <v>NO</v>
      </c>
      <c r="P154" s="45"/>
      <c r="Q154" s="45">
        <f t="shared" si="377"/>
        <v>0</v>
      </c>
      <c r="R154" s="45">
        <f t="shared" si="329"/>
        <v>0</v>
      </c>
      <c r="S154" s="35">
        <f>R154*$F154</f>
        <v>0</v>
      </c>
      <c r="T154" s="36" t="str">
        <f>+IF(R154=0,"NO OFERTADO",IF(R154&gt;$H154,"NO CUMPLE",IF(((R154-$H154)/$H154)&lt;=-20%,"ARTIFICIALIDAD",IF(AND($H154=$H154,((R154-$H154)/$H154)&gt;-20%),"CUMPLE"))))</f>
        <v>NO OFERTADO</v>
      </c>
      <c r="U154" s="36" t="s">
        <v>30</v>
      </c>
      <c r="V154" s="36" t="str">
        <f>+IF(U154="CUMPLE","SI",IF(U154="NO CUMPLE","NO"))</f>
        <v>NO</v>
      </c>
      <c r="W154" s="37">
        <v>2773.1092436974791</v>
      </c>
      <c r="X154" s="37">
        <v>526.89075630252091</v>
      </c>
      <c r="Y154" s="37">
        <f>W154+X154</f>
        <v>3300</v>
      </c>
      <c r="Z154" s="35">
        <f>Y154*$F154</f>
        <v>3300</v>
      </c>
      <c r="AA154" s="36" t="str">
        <f>+IF(Y154=0,"NO OFERTADO",IF(Y154&gt;$H154,"NO CUMPLE",IF(((Y154-$H154)/$H154)&lt;=-20%,"ARTIFICIALIDAD",IF(AND($H154=$H154,((Y154-$H154)/$H154)&gt;-20%),"CUMPLE"))))</f>
        <v>CUMPLE</v>
      </c>
      <c r="AB154" s="36" t="s">
        <v>10</v>
      </c>
      <c r="AC154" s="36" t="str">
        <f>+IF(AB154="CUMPLE","SI",IF(AB154="NO CUMPLE","NO"))</f>
        <v>SI</v>
      </c>
      <c r="AD154" s="218">
        <v>2600</v>
      </c>
      <c r="AE154" s="218">
        <f>+AD154*19%</f>
        <v>494</v>
      </c>
      <c r="AF154" s="223">
        <f>+AD154+AE154</f>
        <v>3094</v>
      </c>
      <c r="AG154" s="220">
        <f t="shared" si="330"/>
        <v>3094</v>
      </c>
      <c r="AH154" s="221" t="str">
        <f>+IF(AF154=0,"NO OFERTADO",IF(AF154&gt;$H154,"NO CUMPLE",IF(((AF154-$H154)/$H154)&lt;=-20%,"ARTIFICIALIDAD",IF(AND($H154=$H154,((AF154-$H154)/$H154)&gt;-20%),"CUMPLE"))))</f>
        <v>CUMPLE</v>
      </c>
      <c r="AI154" s="221" t="s">
        <v>10</v>
      </c>
      <c r="AJ154" s="221" t="str">
        <f>+IF(AI154="CUMPLE","SI",IF(AI154="NO CUMPLE","NO"))</f>
        <v>SI</v>
      </c>
      <c r="AK154" s="222"/>
      <c r="AL154" s="222"/>
      <c r="AM154" s="226">
        <f>+AK154+AL154</f>
        <v>0</v>
      </c>
      <c r="AN154" s="220">
        <f t="shared" si="331"/>
        <v>0</v>
      </c>
      <c r="AO154" s="221" t="str">
        <f>+IF(AM154=0,"NO OFERTADO",IF(AM154&gt;$H154,"NO CUMPLE",IF(((AM154-$H154)/$H154)&lt;=-20%,"ARTIFICIALIDAD",IF(AND($H154=$H154,((AM154-$H154)/$H154)&gt;-20%),"CUMPLE"))))</f>
        <v>NO OFERTADO</v>
      </c>
      <c r="AP154" s="221" t="s">
        <v>30</v>
      </c>
      <c r="AQ154" s="221" t="str">
        <f>+IF(AP154="CUMPLE","SI",IF(AP154="NO CUMPLE","NO"))</f>
        <v>NO</v>
      </c>
      <c r="AR154" s="226">
        <v>2945</v>
      </c>
      <c r="AS154" s="226">
        <f t="shared" si="407"/>
        <v>559.54999999999995</v>
      </c>
      <c r="AT154" s="226">
        <f t="shared" si="332"/>
        <v>3504.55</v>
      </c>
      <c r="AU154" s="227">
        <f t="shared" si="333"/>
        <v>3504.55</v>
      </c>
      <c r="AV154" s="221" t="str">
        <f>+IF(AT154=0,"NO OFERTADO",IF(AT154&gt;$H154,"NO CUMPLE",IF(((AT154-$H154)/$H154)&lt;=-20%,"ARTIFICIALIDAD",IF(AND($H154=$H154,((AT154-$H154)/$H154)&gt;-20%),"CUMPLE"))))</f>
        <v>CUMPLE</v>
      </c>
      <c r="AW154" s="221" t="s">
        <v>10</v>
      </c>
      <c r="AX154" s="221" t="str">
        <f>+IF(AW154="CUMPLE","SI",IF(AW154="NO CUMPLE","NO"))</f>
        <v>SI</v>
      </c>
      <c r="AY154" s="226">
        <v>2600</v>
      </c>
      <c r="AZ154" s="226">
        <v>494</v>
      </c>
      <c r="BA154" s="226">
        <f t="shared" si="334"/>
        <v>3094</v>
      </c>
      <c r="BB154" s="220">
        <f>BA154*$F154</f>
        <v>3094</v>
      </c>
      <c r="BC154" s="221" t="str">
        <f>+IF(BA154=0,"NO OFERTADO",IF(BA154&gt;$H154,"NO CUMPLE",IF(((BA154-$H154)/$H154)&lt;=-20%,"ARTIFICIALIDAD",IF(AND($H154=$H154,((BA154-$H154)/$H154)&gt;-20%),"CUMPLE"))))</f>
        <v>CUMPLE</v>
      </c>
      <c r="BD154" s="221" t="s">
        <v>10</v>
      </c>
      <c r="BE154" s="221" t="str">
        <f>+IF(BD154="CUMPLE","SI",IF(BD154="NO CUMPLE","NO"))</f>
        <v>SI</v>
      </c>
      <c r="BF154" s="228"/>
      <c r="BG154" s="229" t="str">
        <f t="shared" si="335"/>
        <v/>
      </c>
      <c r="BH154" s="229" t="str">
        <f t="shared" si="336"/>
        <v/>
      </c>
      <c r="BI154" s="229">
        <f t="shared" si="337"/>
        <v>3300</v>
      </c>
      <c r="BJ154" s="230">
        <f t="shared" si="338"/>
        <v>3094</v>
      </c>
      <c r="BK154" s="230" t="str">
        <f t="shared" si="339"/>
        <v/>
      </c>
      <c r="BL154" s="230">
        <f t="shared" si="340"/>
        <v>3504.55</v>
      </c>
      <c r="BM154" s="230">
        <f t="shared" si="341"/>
        <v>3094</v>
      </c>
      <c r="BN154" s="231">
        <f>MIN(BG154,BH154,BI154,BJ154,BK154,BL154,BM154)</f>
        <v>3094</v>
      </c>
      <c r="BO154" s="231" t="e">
        <f t="shared" si="342"/>
        <v>#VALUE!</v>
      </c>
      <c r="BP154" s="231" t="e">
        <f t="shared" si="343"/>
        <v>#VALUE!</v>
      </c>
      <c r="BQ154" s="231">
        <f t="shared" si="344"/>
        <v>468.78787878787881</v>
      </c>
      <c r="BR154" s="231">
        <f>500*(BN154/BJ154)</f>
        <v>500</v>
      </c>
      <c r="BS154" s="231" t="e">
        <f t="shared" si="346"/>
        <v>#VALUE!</v>
      </c>
      <c r="BT154" s="231">
        <f t="shared" si="347"/>
        <v>441.42614601018676</v>
      </c>
      <c r="BU154" s="231">
        <f>500*(BN154/BM154)</f>
        <v>500</v>
      </c>
      <c r="BV154" s="228"/>
      <c r="BW154" s="232"/>
    </row>
    <row r="155" spans="1:75" s="55" customFormat="1" ht="31.5">
      <c r="A155" s="177">
        <v>145</v>
      </c>
      <c r="B155" s="192" t="s">
        <v>361</v>
      </c>
      <c r="C155" s="192" t="s">
        <v>362</v>
      </c>
      <c r="D155" s="192" t="s">
        <v>28</v>
      </c>
      <c r="E155" s="194">
        <v>3.4</v>
      </c>
      <c r="F155" s="193">
        <v>1</v>
      </c>
      <c r="G155" s="194" t="s">
        <v>28</v>
      </c>
      <c r="H155" s="32">
        <v>51527</v>
      </c>
      <c r="I155" s="37"/>
      <c r="J155" s="37"/>
      <c r="K155" s="37">
        <f t="shared" ref="K155:K166" si="408">I155+J155</f>
        <v>0</v>
      </c>
      <c r="L155" s="48">
        <f t="shared" ref="L155:L159" si="409">K155*$F155</f>
        <v>0</v>
      </c>
      <c r="M155" s="36" t="str">
        <f t="shared" ref="M155:M159" si="410">+IF(K155=0,"NO OFERTADO",IF(K155&gt;$H155,"NO CUMPLE",IF(((K155-$H155)/$H155)&lt;=-20%,"ARTIFICIALIDAD",IF(AND($H155=$H155,((K155-$H155)/$H155)&gt;-20%),"CUMPLE"))))</f>
        <v>NO OFERTADO</v>
      </c>
      <c r="N155" s="36" t="s">
        <v>30</v>
      </c>
      <c r="O155" s="36" t="str">
        <f t="shared" ref="O155:O166" si="411">+IF(N155="CUMPLE","SI",IF(N155="NO CUMPLE","NO"))</f>
        <v>NO</v>
      </c>
      <c r="P155" s="45"/>
      <c r="Q155" s="45">
        <f t="shared" si="377"/>
        <v>0</v>
      </c>
      <c r="R155" s="45">
        <f t="shared" si="329"/>
        <v>0</v>
      </c>
      <c r="S155" s="35">
        <f t="shared" ref="S155:S156" si="412">R155*$F155</f>
        <v>0</v>
      </c>
      <c r="T155" s="36" t="str">
        <f t="shared" ref="T155:T156" si="413">+IF(R155=0,"NO OFERTADO",IF(R155&gt;$H155,"NO CUMPLE",IF(((R155-$H155)/$H155)&lt;=-20%,"ARTIFICIALIDAD",IF(AND($H155=$H155,((R155-$H155)/$H155)&gt;-20%),"CUMPLE"))))</f>
        <v>NO OFERTADO</v>
      </c>
      <c r="U155" s="36" t="s">
        <v>30</v>
      </c>
      <c r="V155" s="36" t="str">
        <f t="shared" ref="V155:V156" si="414">+IF(U155="CUMPLE","SI",IF(U155="NO CUMPLE","NO"))</f>
        <v>NO</v>
      </c>
      <c r="W155" s="37">
        <v>19327.731092436974</v>
      </c>
      <c r="X155" s="37">
        <v>3672.268907563026</v>
      </c>
      <c r="Y155" s="37">
        <f t="shared" ref="Y155:Y166" si="415">W155+X155</f>
        <v>23000</v>
      </c>
      <c r="Z155" s="35">
        <f t="shared" ref="Z155:Z166" si="416">Y155*$F155</f>
        <v>23000</v>
      </c>
      <c r="AA155" s="36" t="str">
        <f t="shared" ref="AA155:AA166" si="417">+IF(Y155=0,"NO OFERTADO",IF(Y155&gt;$H155,"NO CUMPLE",IF(((Y155-$H155)/$H155)&lt;=-20%,"ARTIFICIALIDAD",IF(AND($H155=$H155,((Y155-$H155)/$H155)&gt;-20%),"CUMPLE"))))</f>
        <v>ARTIFICIALIDAD</v>
      </c>
      <c r="AB155" s="36" t="s">
        <v>10</v>
      </c>
      <c r="AC155" s="36" t="str">
        <f t="shared" ref="AC155:AC166" si="418">+IF(AB155="CUMPLE","SI",IF(AB155="NO CUMPLE","NO"))</f>
        <v>SI</v>
      </c>
      <c r="AD155" s="32">
        <v>22000</v>
      </c>
      <c r="AE155" s="32">
        <f>+AD155*19%</f>
        <v>4180</v>
      </c>
      <c r="AF155" s="47">
        <f t="shared" ref="AF155:AF166" si="419">+AD155+AE155</f>
        <v>26180</v>
      </c>
      <c r="AG155" s="35">
        <f t="shared" si="330"/>
        <v>26180</v>
      </c>
      <c r="AH155" s="36" t="str">
        <f t="shared" ref="AH155:AH166" si="420">+IF(AF155=0,"NO OFERTADO",IF(AF155&gt;$H155,"NO CUMPLE",IF(((AF155-$H155)/$H155)&lt;=-20%,"ARTIFICIALIDAD",IF(AND($H155=$H155,((AF155-$H155)/$H155)&gt;-20%),"CUMPLE"))))</f>
        <v>ARTIFICIALIDAD</v>
      </c>
      <c r="AI155" s="36" t="s">
        <v>10</v>
      </c>
      <c r="AJ155" s="36" t="str">
        <f t="shared" ref="AJ155:AJ166" si="421">+IF(AI155="CUMPLE","SI",IF(AI155="NO CUMPLE","NO"))</f>
        <v>SI</v>
      </c>
      <c r="AK155" s="37"/>
      <c r="AL155" s="56"/>
      <c r="AM155" s="34">
        <f t="shared" ref="AM155:AM166" si="422">+AK155+AL155</f>
        <v>0</v>
      </c>
      <c r="AN155" s="35">
        <f t="shared" si="331"/>
        <v>0</v>
      </c>
      <c r="AO155" s="36" t="str">
        <f t="shared" ref="AO155:AO166" si="423">+IF(AM155=0,"NO OFERTADO",IF(AM155&gt;$H155,"NO CUMPLE",IF(((AM155-$H155)/$H155)&lt;=-20%,"ARTIFICIALIDAD",IF(AND($H155=$H155,((AM155-$H155)/$H155)&gt;-20%),"CUMPLE"))))</f>
        <v>NO OFERTADO</v>
      </c>
      <c r="AP155" s="36" t="s">
        <v>30</v>
      </c>
      <c r="AQ155" s="36" t="str">
        <f t="shared" ref="AQ155:AQ166" si="424">+IF(AP155="CUMPLE","SI",IF(AP155="NO CUMPLE","NO"))</f>
        <v>NO</v>
      </c>
      <c r="AR155" s="34">
        <v>1390</v>
      </c>
      <c r="AS155" s="34">
        <f t="shared" si="407"/>
        <v>264.10000000000002</v>
      </c>
      <c r="AT155" s="34">
        <f t="shared" si="332"/>
        <v>1654.1</v>
      </c>
      <c r="AU155" s="208">
        <f t="shared" si="333"/>
        <v>1654.1</v>
      </c>
      <c r="AV155" s="36" t="str">
        <f t="shared" ref="AV155:AV166" si="425">+IF(AT155=0,"NO OFERTADO",IF(AT155&gt;$H155,"NO CUMPLE",IF(((AT155-$H155)/$H155)&lt;=-20%,"ARTIFICIALIDAD",IF(AND($H155=$H155,((AT155-$H155)/$H155)&gt;-20%),"CUMPLE"))))</f>
        <v>ARTIFICIALIDAD</v>
      </c>
      <c r="AW155" s="36" t="s">
        <v>10</v>
      </c>
      <c r="AX155" s="36" t="str">
        <f t="shared" ref="AX155:AX166" si="426">+IF(AW155="CUMPLE","SI",IF(AW155="NO CUMPLE","NO"))</f>
        <v>SI</v>
      </c>
      <c r="AY155" s="34"/>
      <c r="AZ155" s="34"/>
      <c r="BA155" s="34">
        <f t="shared" si="334"/>
        <v>0</v>
      </c>
      <c r="BB155" s="35">
        <f t="shared" ref="BB155:BB166" si="427">BA155*$F155</f>
        <v>0</v>
      </c>
      <c r="BC155" s="36" t="str">
        <f t="shared" ref="BC155:BC166" si="428">+IF(BA155=0,"NO OFERTADO",IF(BA155&gt;$H155,"NO CUMPLE",IF(((BA155-$H155)/$H155)&lt;=-20%,"ARTIFICIALIDAD",IF(AND($H155=$H155,((BA155-$H155)/$H155)&gt;-20%),"CUMPLE"))))</f>
        <v>NO OFERTADO</v>
      </c>
      <c r="BD155" s="36" t="s">
        <v>30</v>
      </c>
      <c r="BE155" s="36" t="str">
        <f t="shared" ref="BE155:BE166" si="429">+IF(BD155="CUMPLE","SI",IF(BD155="NO CUMPLE","NO"))</f>
        <v>NO</v>
      </c>
      <c r="BF155" s="53"/>
      <c r="BG155" s="54" t="str">
        <f t="shared" si="335"/>
        <v/>
      </c>
      <c r="BH155" s="54" t="str">
        <f t="shared" si="336"/>
        <v/>
      </c>
      <c r="BI155" s="54">
        <f t="shared" si="337"/>
        <v>23000</v>
      </c>
      <c r="BJ155" s="69">
        <f t="shared" si="338"/>
        <v>26180</v>
      </c>
      <c r="BK155" s="69" t="str">
        <f t="shared" si="339"/>
        <v/>
      </c>
      <c r="BL155" s="69">
        <f t="shared" si="340"/>
        <v>1654.1</v>
      </c>
      <c r="BM155" s="69" t="str">
        <f t="shared" si="341"/>
        <v/>
      </c>
      <c r="BN155" s="212">
        <f t="shared" ref="BN155:BN166" si="430">MIN(BG155,BH155,BI155,BJ155,BK155,BL155,BM155)</f>
        <v>1654.1</v>
      </c>
      <c r="BO155" s="212" t="e">
        <f t="shared" si="342"/>
        <v>#VALUE!</v>
      </c>
      <c r="BP155" s="212" t="e">
        <f t="shared" si="343"/>
        <v>#VALUE!</v>
      </c>
      <c r="BQ155" s="212">
        <f t="shared" si="344"/>
        <v>35.958695652173908</v>
      </c>
      <c r="BR155" s="212">
        <f t="shared" si="345"/>
        <v>31.590909090909086</v>
      </c>
      <c r="BS155" s="212" t="e">
        <f t="shared" si="346"/>
        <v>#VALUE!</v>
      </c>
      <c r="BT155" s="212">
        <f t="shared" si="347"/>
        <v>500</v>
      </c>
      <c r="BU155" s="212" t="e">
        <f t="shared" si="348"/>
        <v>#VALUE!</v>
      </c>
      <c r="BV155" s="53"/>
      <c r="BW155" s="125"/>
    </row>
    <row r="156" spans="1:75" s="55" customFormat="1" ht="31.5">
      <c r="A156" s="177">
        <v>146</v>
      </c>
      <c r="B156" s="192" t="s">
        <v>363</v>
      </c>
      <c r="C156" s="192" t="s">
        <v>364</v>
      </c>
      <c r="D156" s="192" t="s">
        <v>365</v>
      </c>
      <c r="E156" s="194">
        <v>1</v>
      </c>
      <c r="F156" s="193">
        <v>1</v>
      </c>
      <c r="G156" s="194" t="s">
        <v>365</v>
      </c>
      <c r="H156" s="32">
        <v>3332</v>
      </c>
      <c r="I156" s="37"/>
      <c r="J156" s="37"/>
      <c r="K156" s="37">
        <f t="shared" si="408"/>
        <v>0</v>
      </c>
      <c r="L156" s="48">
        <f t="shared" si="409"/>
        <v>0</v>
      </c>
      <c r="M156" s="36" t="str">
        <f t="shared" si="410"/>
        <v>NO OFERTADO</v>
      </c>
      <c r="N156" s="36" t="s">
        <v>30</v>
      </c>
      <c r="O156" s="36" t="str">
        <f t="shared" si="411"/>
        <v>NO</v>
      </c>
      <c r="P156" s="45"/>
      <c r="Q156" s="45">
        <f t="shared" si="377"/>
        <v>0</v>
      </c>
      <c r="R156" s="45">
        <f t="shared" si="329"/>
        <v>0</v>
      </c>
      <c r="S156" s="35">
        <f t="shared" si="412"/>
        <v>0</v>
      </c>
      <c r="T156" s="36" t="str">
        <f t="shared" si="413"/>
        <v>NO OFERTADO</v>
      </c>
      <c r="U156" s="36" t="s">
        <v>30</v>
      </c>
      <c r="V156" s="36" t="str">
        <f t="shared" si="414"/>
        <v>NO</v>
      </c>
      <c r="W156" s="37">
        <v>0</v>
      </c>
      <c r="X156" s="37">
        <v>0</v>
      </c>
      <c r="Y156" s="37">
        <f t="shared" si="415"/>
        <v>0</v>
      </c>
      <c r="Z156" s="35">
        <f t="shared" si="416"/>
        <v>0</v>
      </c>
      <c r="AA156" s="36" t="str">
        <f t="shared" si="417"/>
        <v>NO OFERTADO</v>
      </c>
      <c r="AB156" s="36" t="s">
        <v>30</v>
      </c>
      <c r="AC156" s="36" t="str">
        <f t="shared" si="418"/>
        <v>NO</v>
      </c>
      <c r="AD156" s="32">
        <v>0</v>
      </c>
      <c r="AE156" s="32"/>
      <c r="AF156" s="47">
        <f t="shared" si="419"/>
        <v>0</v>
      </c>
      <c r="AG156" s="35">
        <f t="shared" si="330"/>
        <v>0</v>
      </c>
      <c r="AH156" s="36" t="str">
        <f t="shared" si="420"/>
        <v>NO OFERTADO</v>
      </c>
      <c r="AI156" s="36" t="s">
        <v>30</v>
      </c>
      <c r="AJ156" s="36" t="str">
        <f t="shared" si="421"/>
        <v>NO</v>
      </c>
      <c r="AK156" s="37"/>
      <c r="AL156" s="56"/>
      <c r="AM156" s="34">
        <f t="shared" si="422"/>
        <v>0</v>
      </c>
      <c r="AN156" s="35">
        <f t="shared" si="331"/>
        <v>0</v>
      </c>
      <c r="AO156" s="36" t="str">
        <f t="shared" si="423"/>
        <v>NO OFERTADO</v>
      </c>
      <c r="AP156" s="36" t="s">
        <v>30</v>
      </c>
      <c r="AQ156" s="36" t="str">
        <f t="shared" si="424"/>
        <v>NO</v>
      </c>
      <c r="AR156" s="34">
        <v>1890</v>
      </c>
      <c r="AS156" s="34">
        <f t="shared" si="407"/>
        <v>359.1</v>
      </c>
      <c r="AT156" s="34">
        <f t="shared" si="332"/>
        <v>2249.1</v>
      </c>
      <c r="AU156" s="208">
        <f t="shared" si="333"/>
        <v>2249.1</v>
      </c>
      <c r="AV156" s="36" t="str">
        <f t="shared" si="425"/>
        <v>ARTIFICIALIDAD</v>
      </c>
      <c r="AW156" s="36" t="s">
        <v>10</v>
      </c>
      <c r="AX156" s="36" t="str">
        <f t="shared" si="426"/>
        <v>SI</v>
      </c>
      <c r="AY156" s="34">
        <v>2890</v>
      </c>
      <c r="AZ156" s="34">
        <v>549.1</v>
      </c>
      <c r="BA156" s="34">
        <f t="shared" si="334"/>
        <v>3439.1</v>
      </c>
      <c r="BB156" s="35">
        <f t="shared" si="427"/>
        <v>3439.1</v>
      </c>
      <c r="BC156" s="36" t="str">
        <f t="shared" si="428"/>
        <v>NO CUMPLE</v>
      </c>
      <c r="BD156" s="36" t="s">
        <v>30</v>
      </c>
      <c r="BE156" s="36" t="str">
        <f t="shared" si="429"/>
        <v>NO</v>
      </c>
      <c r="BF156" s="53"/>
      <c r="BG156" s="54" t="str">
        <f t="shared" si="335"/>
        <v/>
      </c>
      <c r="BH156" s="54" t="str">
        <f t="shared" si="336"/>
        <v/>
      </c>
      <c r="BI156" s="54" t="str">
        <f t="shared" si="337"/>
        <v/>
      </c>
      <c r="BJ156" s="69" t="str">
        <f t="shared" si="338"/>
        <v/>
      </c>
      <c r="BK156" s="69" t="str">
        <f t="shared" si="339"/>
        <v/>
      </c>
      <c r="BL156" s="69">
        <f t="shared" si="340"/>
        <v>2249.1</v>
      </c>
      <c r="BM156" s="69" t="str">
        <f t="shared" si="341"/>
        <v/>
      </c>
      <c r="BN156" s="212">
        <f t="shared" si="430"/>
        <v>2249.1</v>
      </c>
      <c r="BO156" s="212" t="e">
        <f t="shared" si="342"/>
        <v>#VALUE!</v>
      </c>
      <c r="BP156" s="212" t="e">
        <f t="shared" si="343"/>
        <v>#VALUE!</v>
      </c>
      <c r="BQ156" s="212" t="e">
        <f t="shared" si="344"/>
        <v>#VALUE!</v>
      </c>
      <c r="BR156" s="212" t="e">
        <f t="shared" si="345"/>
        <v>#VALUE!</v>
      </c>
      <c r="BS156" s="212" t="e">
        <f t="shared" si="346"/>
        <v>#VALUE!</v>
      </c>
      <c r="BT156" s="212">
        <f t="shared" si="347"/>
        <v>500</v>
      </c>
      <c r="BU156" s="212" t="e">
        <f t="shared" si="348"/>
        <v>#VALUE!</v>
      </c>
      <c r="BV156" s="53"/>
      <c r="BW156" s="125"/>
    </row>
    <row r="157" spans="1:75" s="55" customFormat="1" ht="31.5">
      <c r="A157" s="177">
        <v>147</v>
      </c>
      <c r="B157" s="192" t="s">
        <v>366</v>
      </c>
      <c r="C157" s="192" t="s">
        <v>367</v>
      </c>
      <c r="D157" s="192" t="s">
        <v>49</v>
      </c>
      <c r="E157" s="194">
        <v>1</v>
      </c>
      <c r="F157" s="193">
        <v>1</v>
      </c>
      <c r="G157" s="194" t="s">
        <v>49</v>
      </c>
      <c r="H157" s="32">
        <v>8074.15</v>
      </c>
      <c r="I157" s="37"/>
      <c r="J157" s="37"/>
      <c r="K157" s="37">
        <f t="shared" si="408"/>
        <v>0</v>
      </c>
      <c r="L157" s="48">
        <f t="shared" si="409"/>
        <v>0</v>
      </c>
      <c r="M157" s="36" t="str">
        <f t="shared" si="410"/>
        <v>NO OFERTADO</v>
      </c>
      <c r="N157" s="36" t="s">
        <v>30</v>
      </c>
      <c r="O157" s="36" t="str">
        <f t="shared" si="411"/>
        <v>NO</v>
      </c>
      <c r="P157" s="45"/>
      <c r="Q157" s="45">
        <f t="shared" si="377"/>
        <v>0</v>
      </c>
      <c r="R157" s="45">
        <f t="shared" si="329"/>
        <v>0</v>
      </c>
      <c r="S157" s="35">
        <f>R157*$F157</f>
        <v>0</v>
      </c>
      <c r="T157" s="36" t="str">
        <f>+IF(R157=0,"NO OFERTADO",IF(R157&gt;$H157,"NO CUMPLE",IF(((R157-$H157)/$H157)&lt;=-20%,"ARTIFICIALIDAD",IF(AND($H157=$H157,((R157-$H157)/$H157)&gt;-20%),"CUMPLE"))))</f>
        <v>NO OFERTADO</v>
      </c>
      <c r="U157" s="36" t="s">
        <v>30</v>
      </c>
      <c r="V157" s="36" t="str">
        <f>+IF(U157="CUMPLE","SI",IF(U157="NO CUMPLE","NO"))</f>
        <v>NO</v>
      </c>
      <c r="W157" s="37">
        <v>0</v>
      </c>
      <c r="X157" s="37">
        <v>0</v>
      </c>
      <c r="Y157" s="37">
        <f t="shared" si="415"/>
        <v>0</v>
      </c>
      <c r="Z157" s="35">
        <f t="shared" si="416"/>
        <v>0</v>
      </c>
      <c r="AA157" s="36" t="str">
        <f t="shared" si="417"/>
        <v>NO OFERTADO</v>
      </c>
      <c r="AB157" s="36" t="s">
        <v>30</v>
      </c>
      <c r="AC157" s="36" t="str">
        <f t="shared" si="418"/>
        <v>NO</v>
      </c>
      <c r="AD157" s="32">
        <v>5800</v>
      </c>
      <c r="AE157" s="32">
        <f>+AD157*19%</f>
        <v>1102</v>
      </c>
      <c r="AF157" s="47">
        <f t="shared" si="419"/>
        <v>6902</v>
      </c>
      <c r="AG157" s="35">
        <f t="shared" si="330"/>
        <v>6902</v>
      </c>
      <c r="AH157" s="36" t="str">
        <f t="shared" si="420"/>
        <v>CUMPLE</v>
      </c>
      <c r="AI157" s="210" t="s">
        <v>30</v>
      </c>
      <c r="AJ157" s="36" t="str">
        <f t="shared" si="421"/>
        <v>NO</v>
      </c>
      <c r="AK157" s="37"/>
      <c r="AL157" s="56"/>
      <c r="AM157" s="34">
        <f t="shared" si="422"/>
        <v>0</v>
      </c>
      <c r="AN157" s="35">
        <f t="shared" si="331"/>
        <v>0</v>
      </c>
      <c r="AO157" s="36" t="str">
        <f t="shared" si="423"/>
        <v>NO OFERTADO</v>
      </c>
      <c r="AP157" s="36" t="s">
        <v>30</v>
      </c>
      <c r="AQ157" s="36" t="str">
        <f t="shared" si="424"/>
        <v>NO</v>
      </c>
      <c r="AR157" s="34">
        <v>6000</v>
      </c>
      <c r="AS157" s="34">
        <f t="shared" si="407"/>
        <v>1140</v>
      </c>
      <c r="AT157" s="34">
        <f t="shared" si="332"/>
        <v>7140</v>
      </c>
      <c r="AU157" s="208">
        <f t="shared" si="333"/>
        <v>7140</v>
      </c>
      <c r="AV157" s="36" t="str">
        <f t="shared" si="425"/>
        <v>CUMPLE</v>
      </c>
      <c r="AW157" s="36" t="s">
        <v>10</v>
      </c>
      <c r="AX157" s="36" t="str">
        <f t="shared" si="426"/>
        <v>SI</v>
      </c>
      <c r="AY157" s="34">
        <v>7500</v>
      </c>
      <c r="AZ157" s="34">
        <v>1425</v>
      </c>
      <c r="BA157" s="34">
        <f t="shared" si="334"/>
        <v>8925</v>
      </c>
      <c r="BB157" s="35">
        <f t="shared" si="427"/>
        <v>8925</v>
      </c>
      <c r="BC157" s="36" t="str">
        <f t="shared" si="428"/>
        <v>NO CUMPLE</v>
      </c>
      <c r="BD157" s="36" t="s">
        <v>30</v>
      </c>
      <c r="BE157" s="36" t="str">
        <f t="shared" si="429"/>
        <v>NO</v>
      </c>
      <c r="BF157" s="53"/>
      <c r="BG157" s="54" t="str">
        <f t="shared" si="335"/>
        <v/>
      </c>
      <c r="BH157" s="54" t="str">
        <f t="shared" si="336"/>
        <v/>
      </c>
      <c r="BI157" s="54" t="str">
        <f t="shared" si="337"/>
        <v/>
      </c>
      <c r="BJ157" s="69" t="str">
        <f t="shared" si="338"/>
        <v/>
      </c>
      <c r="BK157" s="69" t="str">
        <f t="shared" si="339"/>
        <v/>
      </c>
      <c r="BL157" s="69">
        <f t="shared" si="340"/>
        <v>7140</v>
      </c>
      <c r="BM157" s="69" t="str">
        <f t="shared" si="341"/>
        <v/>
      </c>
      <c r="BN157" s="212">
        <f t="shared" si="430"/>
        <v>7140</v>
      </c>
      <c r="BO157" s="212" t="e">
        <f t="shared" si="342"/>
        <v>#VALUE!</v>
      </c>
      <c r="BP157" s="212" t="e">
        <f t="shared" si="343"/>
        <v>#VALUE!</v>
      </c>
      <c r="BQ157" s="212" t="e">
        <f t="shared" si="344"/>
        <v>#VALUE!</v>
      </c>
      <c r="BR157" s="212" t="e">
        <f t="shared" si="345"/>
        <v>#VALUE!</v>
      </c>
      <c r="BS157" s="212" t="e">
        <f t="shared" si="346"/>
        <v>#VALUE!</v>
      </c>
      <c r="BT157" s="212">
        <f t="shared" si="347"/>
        <v>500</v>
      </c>
      <c r="BU157" s="212" t="e">
        <f t="shared" si="348"/>
        <v>#VALUE!</v>
      </c>
      <c r="BV157" s="53"/>
      <c r="BW157" s="125"/>
    </row>
    <row r="158" spans="1:75" s="55" customFormat="1" ht="28.5">
      <c r="A158" s="177">
        <v>148</v>
      </c>
      <c r="B158" s="192" t="s">
        <v>368</v>
      </c>
      <c r="C158" s="192" t="s">
        <v>369</v>
      </c>
      <c r="D158" s="192" t="s">
        <v>121</v>
      </c>
      <c r="E158" s="194">
        <v>9.1999999999999993</v>
      </c>
      <c r="F158" s="193">
        <v>1</v>
      </c>
      <c r="G158" s="194" t="s">
        <v>121</v>
      </c>
      <c r="H158" s="32">
        <v>79325</v>
      </c>
      <c r="I158" s="37">
        <v>63000</v>
      </c>
      <c r="J158" s="37">
        <v>0</v>
      </c>
      <c r="K158" s="37">
        <f t="shared" si="408"/>
        <v>63000</v>
      </c>
      <c r="L158" s="48">
        <f t="shared" si="409"/>
        <v>63000</v>
      </c>
      <c r="M158" s="36" t="str">
        <f t="shared" si="410"/>
        <v>ARTIFICIALIDAD</v>
      </c>
      <c r="N158" s="36" t="s">
        <v>30</v>
      </c>
      <c r="O158" s="36" t="str">
        <f t="shared" si="411"/>
        <v>NO</v>
      </c>
      <c r="P158" s="45">
        <v>65400</v>
      </c>
      <c r="Q158" s="45">
        <v>0</v>
      </c>
      <c r="R158" s="45">
        <f t="shared" si="329"/>
        <v>65400</v>
      </c>
      <c r="S158" s="35">
        <f t="shared" ref="S158:S166" si="431">R158*$F158</f>
        <v>65400</v>
      </c>
      <c r="T158" s="36" t="str">
        <f t="shared" ref="T158:T166" si="432">+IF(R158=0,"NO OFERTADO",IF(R158&gt;$H158,"NO CUMPLE",IF(((R158-$H158)/$H158)&lt;=-20%,"ARTIFICIALIDAD",IF(AND($H158=$H158,((R158-$H158)/$H158)&gt;-20%),"CUMPLE"))))</f>
        <v>CUMPLE</v>
      </c>
      <c r="U158" s="36" t="s">
        <v>10</v>
      </c>
      <c r="V158" s="36" t="str">
        <f t="shared" ref="V158:V166" si="433">+IF(U158="CUMPLE","SI",IF(U158="NO CUMPLE","NO"))</f>
        <v>SI</v>
      </c>
      <c r="W158" s="37">
        <v>65000</v>
      </c>
      <c r="X158" s="37">
        <v>0</v>
      </c>
      <c r="Y158" s="37">
        <f t="shared" si="415"/>
        <v>65000</v>
      </c>
      <c r="Z158" s="35">
        <f t="shared" si="416"/>
        <v>65000</v>
      </c>
      <c r="AA158" s="36" t="str">
        <f t="shared" si="417"/>
        <v>CUMPLE</v>
      </c>
      <c r="AB158" s="36" t="s">
        <v>10</v>
      </c>
      <c r="AC158" s="36" t="str">
        <f t="shared" si="418"/>
        <v>SI</v>
      </c>
      <c r="AD158" s="32">
        <v>71300</v>
      </c>
      <c r="AE158" s="32"/>
      <c r="AF158" s="47">
        <f t="shared" si="419"/>
        <v>71300</v>
      </c>
      <c r="AG158" s="35">
        <f t="shared" si="330"/>
        <v>71300</v>
      </c>
      <c r="AH158" s="36" t="str">
        <f t="shared" si="420"/>
        <v>CUMPLE</v>
      </c>
      <c r="AI158" s="36" t="s">
        <v>10</v>
      </c>
      <c r="AJ158" s="36" t="str">
        <f t="shared" si="421"/>
        <v>SI</v>
      </c>
      <c r="AK158" s="37"/>
      <c r="AL158" s="56"/>
      <c r="AM158" s="34">
        <f t="shared" si="422"/>
        <v>0</v>
      </c>
      <c r="AN158" s="35">
        <f t="shared" si="331"/>
        <v>0</v>
      </c>
      <c r="AO158" s="36" t="str">
        <f t="shared" si="423"/>
        <v>NO OFERTADO</v>
      </c>
      <c r="AP158" s="36" t="s">
        <v>30</v>
      </c>
      <c r="AQ158" s="36" t="str">
        <f t="shared" si="424"/>
        <v>NO</v>
      </c>
      <c r="AR158" s="34">
        <v>73854</v>
      </c>
      <c r="AS158" s="56">
        <v>0</v>
      </c>
      <c r="AT158" s="34">
        <f t="shared" si="332"/>
        <v>73854</v>
      </c>
      <c r="AU158" s="208">
        <f t="shared" si="333"/>
        <v>73854</v>
      </c>
      <c r="AV158" s="36" t="str">
        <f t="shared" si="425"/>
        <v>CUMPLE</v>
      </c>
      <c r="AW158" s="36" t="s">
        <v>10</v>
      </c>
      <c r="AX158" s="36" t="str">
        <f t="shared" si="426"/>
        <v>SI</v>
      </c>
      <c r="AY158" s="34">
        <v>72000</v>
      </c>
      <c r="AZ158" s="34">
        <v>0</v>
      </c>
      <c r="BA158" s="34">
        <f t="shared" si="334"/>
        <v>72000</v>
      </c>
      <c r="BB158" s="35">
        <f t="shared" si="427"/>
        <v>72000</v>
      </c>
      <c r="BC158" s="36" t="str">
        <f t="shared" si="428"/>
        <v>CUMPLE</v>
      </c>
      <c r="BD158" s="36" t="s">
        <v>10</v>
      </c>
      <c r="BE158" s="36" t="str">
        <f t="shared" si="429"/>
        <v>SI</v>
      </c>
      <c r="BF158" s="53"/>
      <c r="BG158" s="54" t="str">
        <f t="shared" si="335"/>
        <v/>
      </c>
      <c r="BH158" s="54">
        <f t="shared" si="336"/>
        <v>65400</v>
      </c>
      <c r="BI158" s="54">
        <f t="shared" si="337"/>
        <v>65000</v>
      </c>
      <c r="BJ158" s="69">
        <f t="shared" si="338"/>
        <v>71300</v>
      </c>
      <c r="BK158" s="69" t="str">
        <f t="shared" si="339"/>
        <v/>
      </c>
      <c r="BL158" s="69">
        <f t="shared" si="340"/>
        <v>73854</v>
      </c>
      <c r="BM158" s="69">
        <f t="shared" si="341"/>
        <v>72000</v>
      </c>
      <c r="BN158" s="212">
        <f t="shared" si="430"/>
        <v>65000</v>
      </c>
      <c r="BO158" s="212" t="e">
        <f t="shared" si="342"/>
        <v>#VALUE!</v>
      </c>
      <c r="BP158" s="212">
        <f t="shared" si="343"/>
        <v>496.94189602446482</v>
      </c>
      <c r="BQ158" s="212">
        <f t="shared" si="344"/>
        <v>500</v>
      </c>
      <c r="BR158" s="212">
        <f t="shared" si="345"/>
        <v>455.82047685834505</v>
      </c>
      <c r="BS158" s="212" t="e">
        <f t="shared" si="346"/>
        <v>#VALUE!</v>
      </c>
      <c r="BT158" s="212">
        <f t="shared" si="347"/>
        <v>440.05741056679392</v>
      </c>
      <c r="BU158" s="212">
        <f t="shared" si="348"/>
        <v>451.38888888888891</v>
      </c>
      <c r="BV158" s="53"/>
      <c r="BW158" s="125"/>
    </row>
    <row r="159" spans="1:75" s="55" customFormat="1" ht="15.75">
      <c r="A159" s="177">
        <v>149</v>
      </c>
      <c r="B159" s="192" t="s">
        <v>370</v>
      </c>
      <c r="C159" s="192" t="s">
        <v>371</v>
      </c>
      <c r="D159" s="192" t="s">
        <v>26</v>
      </c>
      <c r="E159" s="194">
        <v>4.5999999999999996</v>
      </c>
      <c r="F159" s="193">
        <v>1</v>
      </c>
      <c r="G159" s="194" t="s">
        <v>26</v>
      </c>
      <c r="H159" s="32">
        <v>12520</v>
      </c>
      <c r="I159" s="37">
        <v>8700</v>
      </c>
      <c r="J159" s="37">
        <v>0</v>
      </c>
      <c r="K159" s="37">
        <f t="shared" si="408"/>
        <v>8700</v>
      </c>
      <c r="L159" s="48">
        <f t="shared" si="409"/>
        <v>8700</v>
      </c>
      <c r="M159" s="36" t="str">
        <f t="shared" si="410"/>
        <v>ARTIFICIALIDAD</v>
      </c>
      <c r="N159" s="36" t="s">
        <v>30</v>
      </c>
      <c r="O159" s="36" t="str">
        <f t="shared" si="411"/>
        <v>NO</v>
      </c>
      <c r="P159" s="45">
        <v>9600</v>
      </c>
      <c r="Q159" s="45">
        <v>0</v>
      </c>
      <c r="R159" s="45">
        <f t="shared" si="329"/>
        <v>9600</v>
      </c>
      <c r="S159" s="35">
        <f t="shared" si="431"/>
        <v>9600</v>
      </c>
      <c r="T159" s="36" t="str">
        <f t="shared" si="432"/>
        <v>ARTIFICIALIDAD</v>
      </c>
      <c r="U159" s="36" t="s">
        <v>10</v>
      </c>
      <c r="V159" s="36" t="str">
        <f t="shared" si="433"/>
        <v>SI</v>
      </c>
      <c r="W159" s="37">
        <v>9100</v>
      </c>
      <c r="X159" s="37">
        <v>0</v>
      </c>
      <c r="Y159" s="37">
        <f t="shared" si="415"/>
        <v>9100</v>
      </c>
      <c r="Z159" s="35">
        <f t="shared" si="416"/>
        <v>9100</v>
      </c>
      <c r="AA159" s="36" t="str">
        <f t="shared" si="417"/>
        <v>ARTIFICIALIDAD</v>
      </c>
      <c r="AB159" s="36" t="s">
        <v>10</v>
      </c>
      <c r="AC159" s="36" t="str">
        <f t="shared" si="418"/>
        <v>SI</v>
      </c>
      <c r="AD159" s="32">
        <v>9000</v>
      </c>
      <c r="AE159" s="32"/>
      <c r="AF159" s="47">
        <f t="shared" si="419"/>
        <v>9000</v>
      </c>
      <c r="AG159" s="35">
        <f t="shared" si="330"/>
        <v>9000</v>
      </c>
      <c r="AH159" s="36" t="str">
        <f t="shared" si="420"/>
        <v>ARTIFICIALIDAD</v>
      </c>
      <c r="AI159" s="36" t="s">
        <v>10</v>
      </c>
      <c r="AJ159" s="36" t="str">
        <f t="shared" si="421"/>
        <v>SI</v>
      </c>
      <c r="AK159" s="37"/>
      <c r="AL159" s="56"/>
      <c r="AM159" s="34">
        <f t="shared" si="422"/>
        <v>0</v>
      </c>
      <c r="AN159" s="35">
        <f t="shared" si="331"/>
        <v>0</v>
      </c>
      <c r="AO159" s="36" t="str">
        <f t="shared" si="423"/>
        <v>NO OFERTADO</v>
      </c>
      <c r="AP159" s="36" t="s">
        <v>30</v>
      </c>
      <c r="AQ159" s="36" t="str">
        <f t="shared" si="424"/>
        <v>NO</v>
      </c>
      <c r="AR159" s="34">
        <v>11000</v>
      </c>
      <c r="AS159" s="56">
        <v>0</v>
      </c>
      <c r="AT159" s="34">
        <f t="shared" si="332"/>
        <v>11000</v>
      </c>
      <c r="AU159" s="208">
        <f t="shared" si="333"/>
        <v>11000</v>
      </c>
      <c r="AV159" s="36" t="str">
        <f t="shared" si="425"/>
        <v>CUMPLE</v>
      </c>
      <c r="AW159" s="36" t="s">
        <v>10</v>
      </c>
      <c r="AX159" s="36" t="str">
        <f t="shared" si="426"/>
        <v>SI</v>
      </c>
      <c r="AY159" s="34">
        <v>9300</v>
      </c>
      <c r="AZ159" s="34">
        <v>0</v>
      </c>
      <c r="BA159" s="34">
        <f t="shared" si="334"/>
        <v>9300</v>
      </c>
      <c r="BB159" s="35">
        <f t="shared" si="427"/>
        <v>9300</v>
      </c>
      <c r="BC159" s="36" t="str">
        <f t="shared" si="428"/>
        <v>ARTIFICIALIDAD</v>
      </c>
      <c r="BD159" s="36" t="s">
        <v>10</v>
      </c>
      <c r="BE159" s="36" t="str">
        <f t="shared" si="429"/>
        <v>SI</v>
      </c>
      <c r="BF159" s="53"/>
      <c r="BG159" s="54" t="str">
        <f t="shared" si="335"/>
        <v/>
      </c>
      <c r="BH159" s="54">
        <f t="shared" si="336"/>
        <v>9600</v>
      </c>
      <c r="BI159" s="54">
        <f t="shared" si="337"/>
        <v>9100</v>
      </c>
      <c r="BJ159" s="69">
        <f t="shared" si="338"/>
        <v>9000</v>
      </c>
      <c r="BK159" s="69" t="str">
        <f t="shared" si="339"/>
        <v/>
      </c>
      <c r="BL159" s="69">
        <f t="shared" si="340"/>
        <v>11000</v>
      </c>
      <c r="BM159" s="69">
        <f t="shared" si="341"/>
        <v>9300</v>
      </c>
      <c r="BN159" s="212">
        <f t="shared" si="430"/>
        <v>9000</v>
      </c>
      <c r="BO159" s="212" t="e">
        <f t="shared" si="342"/>
        <v>#VALUE!</v>
      </c>
      <c r="BP159" s="212">
        <f t="shared" si="343"/>
        <v>468.75</v>
      </c>
      <c r="BQ159" s="212">
        <f t="shared" si="344"/>
        <v>494.50549450549454</v>
      </c>
      <c r="BR159" s="212">
        <f t="shared" si="345"/>
        <v>500</v>
      </c>
      <c r="BS159" s="212" t="e">
        <f t="shared" si="346"/>
        <v>#VALUE!</v>
      </c>
      <c r="BT159" s="212">
        <f t="shared" si="347"/>
        <v>409.09090909090912</v>
      </c>
      <c r="BU159" s="212">
        <f t="shared" si="348"/>
        <v>483.87096774193549</v>
      </c>
      <c r="BV159" s="38"/>
      <c r="BW159" s="125"/>
    </row>
    <row r="160" spans="1:75" s="55" customFormat="1" ht="28.5">
      <c r="A160" s="177">
        <v>150</v>
      </c>
      <c r="B160" s="192" t="s">
        <v>372</v>
      </c>
      <c r="C160" s="192" t="s">
        <v>373</v>
      </c>
      <c r="D160" s="192" t="s">
        <v>26</v>
      </c>
      <c r="E160" s="194">
        <v>3.6</v>
      </c>
      <c r="F160" s="193">
        <v>1</v>
      </c>
      <c r="G160" s="194" t="s">
        <v>26</v>
      </c>
      <c r="H160" s="32">
        <v>14000</v>
      </c>
      <c r="I160" s="37">
        <v>13900</v>
      </c>
      <c r="J160" s="37">
        <v>0</v>
      </c>
      <c r="K160" s="37">
        <f t="shared" si="408"/>
        <v>13900</v>
      </c>
      <c r="L160" s="48">
        <f>K160*$F160</f>
        <v>13900</v>
      </c>
      <c r="M160" s="36" t="str">
        <f>+IF(K160=0,"NO OFERTADO",IF(K160&gt;$H160,"NO CUMPLE",IF(((K160-$H160)/$H160)&lt;=-20%,"ARTIFICIALIDAD",IF(AND($H160=$H160,((K160-$H160)/$H160)&gt;-20%),"CUMPLE"))))</f>
        <v>CUMPLE</v>
      </c>
      <c r="N160" s="36" t="s">
        <v>30</v>
      </c>
      <c r="O160" s="36" t="str">
        <f t="shared" si="411"/>
        <v>NO</v>
      </c>
      <c r="P160" s="45">
        <v>13500</v>
      </c>
      <c r="Q160" s="45">
        <v>0</v>
      </c>
      <c r="R160" s="45">
        <f t="shared" si="329"/>
        <v>13500</v>
      </c>
      <c r="S160" s="35">
        <f t="shared" si="431"/>
        <v>13500</v>
      </c>
      <c r="T160" s="36" t="str">
        <f t="shared" si="432"/>
        <v>CUMPLE</v>
      </c>
      <c r="U160" s="36" t="s">
        <v>10</v>
      </c>
      <c r="V160" s="36" t="str">
        <f t="shared" si="433"/>
        <v>SI</v>
      </c>
      <c r="W160" s="37">
        <v>12700</v>
      </c>
      <c r="X160" s="37">
        <v>0</v>
      </c>
      <c r="Y160" s="37">
        <f t="shared" si="415"/>
        <v>12700</v>
      </c>
      <c r="Z160" s="35">
        <f t="shared" si="416"/>
        <v>12700</v>
      </c>
      <c r="AA160" s="36" t="str">
        <f t="shared" si="417"/>
        <v>CUMPLE</v>
      </c>
      <c r="AB160" s="36" t="s">
        <v>10</v>
      </c>
      <c r="AC160" s="36" t="str">
        <f t="shared" si="418"/>
        <v>SI</v>
      </c>
      <c r="AD160" s="32">
        <v>0</v>
      </c>
      <c r="AE160" s="32"/>
      <c r="AF160" s="47">
        <f t="shared" si="419"/>
        <v>0</v>
      </c>
      <c r="AG160" s="35">
        <f t="shared" si="330"/>
        <v>0</v>
      </c>
      <c r="AH160" s="36" t="str">
        <f t="shared" si="420"/>
        <v>NO OFERTADO</v>
      </c>
      <c r="AI160" s="36" t="s">
        <v>30</v>
      </c>
      <c r="AJ160" s="36" t="str">
        <f t="shared" si="421"/>
        <v>NO</v>
      </c>
      <c r="AK160" s="37"/>
      <c r="AL160" s="56"/>
      <c r="AM160" s="34">
        <f t="shared" si="422"/>
        <v>0</v>
      </c>
      <c r="AN160" s="35">
        <f t="shared" si="331"/>
        <v>0</v>
      </c>
      <c r="AO160" s="36" t="str">
        <f t="shared" si="423"/>
        <v>NO OFERTADO</v>
      </c>
      <c r="AP160" s="36" t="s">
        <v>30</v>
      </c>
      <c r="AQ160" s="36" t="str">
        <f t="shared" si="424"/>
        <v>NO</v>
      </c>
      <c r="AR160" s="34">
        <v>13920</v>
      </c>
      <c r="AS160" s="56">
        <v>0</v>
      </c>
      <c r="AT160" s="34">
        <f t="shared" si="332"/>
        <v>13920</v>
      </c>
      <c r="AU160" s="208">
        <f t="shared" si="333"/>
        <v>13920</v>
      </c>
      <c r="AV160" s="36" t="str">
        <f t="shared" si="425"/>
        <v>CUMPLE</v>
      </c>
      <c r="AW160" s="36" t="s">
        <v>10</v>
      </c>
      <c r="AX160" s="36" t="str">
        <f t="shared" si="426"/>
        <v>SI</v>
      </c>
      <c r="AY160" s="34">
        <v>14800</v>
      </c>
      <c r="AZ160" s="34">
        <v>0</v>
      </c>
      <c r="BA160" s="34">
        <f t="shared" si="334"/>
        <v>14800</v>
      </c>
      <c r="BB160" s="35">
        <f t="shared" si="427"/>
        <v>14800</v>
      </c>
      <c r="BC160" s="36" t="str">
        <f t="shared" si="428"/>
        <v>NO CUMPLE</v>
      </c>
      <c r="BD160" s="36" t="s">
        <v>30</v>
      </c>
      <c r="BE160" s="36" t="str">
        <f t="shared" si="429"/>
        <v>NO</v>
      </c>
      <c r="BF160" s="53"/>
      <c r="BG160" s="54" t="str">
        <f t="shared" si="335"/>
        <v/>
      </c>
      <c r="BH160" s="54">
        <f t="shared" si="336"/>
        <v>13500</v>
      </c>
      <c r="BI160" s="54">
        <f t="shared" si="337"/>
        <v>12700</v>
      </c>
      <c r="BJ160" s="69" t="str">
        <f t="shared" si="338"/>
        <v/>
      </c>
      <c r="BK160" s="69" t="str">
        <f t="shared" si="339"/>
        <v/>
      </c>
      <c r="BL160" s="69">
        <f t="shared" si="340"/>
        <v>13920</v>
      </c>
      <c r="BM160" s="69" t="str">
        <f t="shared" si="341"/>
        <v/>
      </c>
      <c r="BN160" s="212">
        <f t="shared" si="430"/>
        <v>12700</v>
      </c>
      <c r="BO160" s="212" t="e">
        <f t="shared" si="342"/>
        <v>#VALUE!</v>
      </c>
      <c r="BP160" s="212">
        <f t="shared" si="343"/>
        <v>470.37037037037038</v>
      </c>
      <c r="BQ160" s="212">
        <f t="shared" si="344"/>
        <v>500</v>
      </c>
      <c r="BR160" s="212" t="e">
        <f t="shared" si="345"/>
        <v>#VALUE!</v>
      </c>
      <c r="BS160" s="212" t="e">
        <f t="shared" si="346"/>
        <v>#VALUE!</v>
      </c>
      <c r="BT160" s="212">
        <f t="shared" si="347"/>
        <v>456.17816091954023</v>
      </c>
      <c r="BU160" s="212" t="e">
        <f t="shared" si="348"/>
        <v>#VALUE!</v>
      </c>
      <c r="BV160" s="53"/>
      <c r="BW160" s="125"/>
    </row>
    <row r="161" spans="1:75" s="55" customFormat="1" ht="31.5">
      <c r="A161" s="177">
        <v>151</v>
      </c>
      <c r="B161" s="192" t="s">
        <v>374</v>
      </c>
      <c r="C161" s="192" t="s">
        <v>375</v>
      </c>
      <c r="D161" s="192" t="s">
        <v>28</v>
      </c>
      <c r="E161" s="194">
        <v>75.8</v>
      </c>
      <c r="F161" s="193">
        <v>1</v>
      </c>
      <c r="G161" s="194" t="s">
        <v>28</v>
      </c>
      <c r="H161" s="32">
        <v>2261</v>
      </c>
      <c r="I161" s="37">
        <v>2100</v>
      </c>
      <c r="J161" s="37">
        <f t="shared" ref="J161:J162" si="434">I161*19%</f>
        <v>399</v>
      </c>
      <c r="K161" s="37">
        <f t="shared" si="408"/>
        <v>2499</v>
      </c>
      <c r="L161" s="48">
        <f t="shared" ref="L161:L166" si="435">K161*$F161</f>
        <v>2499</v>
      </c>
      <c r="M161" s="36" t="str">
        <f t="shared" ref="M161:M166" si="436">+IF(K161=0,"NO OFERTADO",IF(K161&gt;$H161,"NO CUMPLE",IF(((K161-$H161)/$H161)&lt;=-20%,"ARTIFICIALIDAD",IF(AND($H161=$H161,((K161-$H161)/$H161)&gt;-20%),"CUMPLE"))))</f>
        <v>NO CUMPLE</v>
      </c>
      <c r="N161" s="36" t="s">
        <v>30</v>
      </c>
      <c r="O161" s="36" t="str">
        <f t="shared" si="411"/>
        <v>NO</v>
      </c>
      <c r="P161" s="45">
        <v>0</v>
      </c>
      <c r="Q161" s="45">
        <f t="shared" si="377"/>
        <v>0</v>
      </c>
      <c r="R161" s="45">
        <f t="shared" si="329"/>
        <v>0</v>
      </c>
      <c r="S161" s="35">
        <f t="shared" si="431"/>
        <v>0</v>
      </c>
      <c r="T161" s="36" t="str">
        <f t="shared" si="432"/>
        <v>NO OFERTADO</v>
      </c>
      <c r="U161" s="210" t="s">
        <v>30</v>
      </c>
      <c r="V161" s="36" t="str">
        <f t="shared" si="433"/>
        <v>NO</v>
      </c>
      <c r="W161" s="37">
        <v>0</v>
      </c>
      <c r="X161" s="37">
        <v>0</v>
      </c>
      <c r="Y161" s="37">
        <f t="shared" si="415"/>
        <v>0</v>
      </c>
      <c r="Z161" s="35">
        <f t="shared" si="416"/>
        <v>0</v>
      </c>
      <c r="AA161" s="36" t="str">
        <f t="shared" si="417"/>
        <v>NO OFERTADO</v>
      </c>
      <c r="AB161" s="36" t="s">
        <v>30</v>
      </c>
      <c r="AC161" s="36" t="str">
        <f t="shared" si="418"/>
        <v>NO</v>
      </c>
      <c r="AD161" s="32">
        <v>900</v>
      </c>
      <c r="AE161" s="32">
        <f>+AD161*19%</f>
        <v>171</v>
      </c>
      <c r="AF161" s="47">
        <f t="shared" si="419"/>
        <v>1071</v>
      </c>
      <c r="AG161" s="35">
        <f t="shared" si="330"/>
        <v>1071</v>
      </c>
      <c r="AH161" s="36" t="str">
        <f t="shared" si="420"/>
        <v>ARTIFICIALIDAD</v>
      </c>
      <c r="AI161" s="36" t="s">
        <v>10</v>
      </c>
      <c r="AJ161" s="36" t="str">
        <f t="shared" si="421"/>
        <v>SI</v>
      </c>
      <c r="AK161" s="37"/>
      <c r="AL161" s="56"/>
      <c r="AM161" s="34">
        <f t="shared" si="422"/>
        <v>0</v>
      </c>
      <c r="AN161" s="35">
        <f t="shared" si="331"/>
        <v>0</v>
      </c>
      <c r="AO161" s="36" t="str">
        <f t="shared" si="423"/>
        <v>NO OFERTADO</v>
      </c>
      <c r="AP161" s="36" t="s">
        <v>30</v>
      </c>
      <c r="AQ161" s="36" t="str">
        <f t="shared" si="424"/>
        <v>NO</v>
      </c>
      <c r="AR161" s="34">
        <v>1900</v>
      </c>
      <c r="AS161" s="34">
        <f>+AR161*19%</f>
        <v>361</v>
      </c>
      <c r="AT161" s="34">
        <f t="shared" si="332"/>
        <v>2261</v>
      </c>
      <c r="AU161" s="208">
        <f t="shared" si="333"/>
        <v>2261</v>
      </c>
      <c r="AV161" s="36" t="str">
        <f t="shared" si="425"/>
        <v>CUMPLE</v>
      </c>
      <c r="AW161" s="36" t="s">
        <v>10</v>
      </c>
      <c r="AX161" s="36" t="str">
        <f t="shared" si="426"/>
        <v>SI</v>
      </c>
      <c r="AY161" s="34">
        <v>1850</v>
      </c>
      <c r="AZ161" s="34">
        <v>351.5</v>
      </c>
      <c r="BA161" s="34">
        <f t="shared" si="334"/>
        <v>2201.5</v>
      </c>
      <c r="BB161" s="35">
        <f t="shared" si="427"/>
        <v>2201.5</v>
      </c>
      <c r="BC161" s="36" t="str">
        <f t="shared" si="428"/>
        <v>CUMPLE</v>
      </c>
      <c r="BD161" s="36" t="s">
        <v>10</v>
      </c>
      <c r="BE161" s="36" t="str">
        <f t="shared" si="429"/>
        <v>SI</v>
      </c>
      <c r="BF161" s="53"/>
      <c r="BG161" s="54" t="str">
        <f t="shared" si="335"/>
        <v/>
      </c>
      <c r="BH161" s="54" t="str">
        <f t="shared" si="336"/>
        <v/>
      </c>
      <c r="BI161" s="54" t="str">
        <f t="shared" si="337"/>
        <v/>
      </c>
      <c r="BJ161" s="69">
        <f t="shared" si="338"/>
        <v>1071</v>
      </c>
      <c r="BK161" s="69" t="str">
        <f t="shared" si="339"/>
        <v/>
      </c>
      <c r="BL161" s="69">
        <f t="shared" si="340"/>
        <v>2261</v>
      </c>
      <c r="BM161" s="69">
        <f t="shared" si="341"/>
        <v>2201.5</v>
      </c>
      <c r="BN161" s="212">
        <f t="shared" si="430"/>
        <v>1071</v>
      </c>
      <c r="BO161" s="212" t="e">
        <f t="shared" si="342"/>
        <v>#VALUE!</v>
      </c>
      <c r="BP161" s="212" t="e">
        <f t="shared" si="343"/>
        <v>#VALUE!</v>
      </c>
      <c r="BQ161" s="212" t="e">
        <f t="shared" si="344"/>
        <v>#VALUE!</v>
      </c>
      <c r="BR161" s="212">
        <f t="shared" si="345"/>
        <v>500</v>
      </c>
      <c r="BS161" s="212" t="e">
        <f t="shared" si="346"/>
        <v>#VALUE!</v>
      </c>
      <c r="BT161" s="212">
        <f t="shared" si="347"/>
        <v>236.84210526315789</v>
      </c>
      <c r="BU161" s="212">
        <f t="shared" si="348"/>
        <v>243.24324324324326</v>
      </c>
      <c r="BV161" s="53"/>
      <c r="BW161" s="125"/>
    </row>
    <row r="162" spans="1:75" s="55" customFormat="1" ht="42.75">
      <c r="A162" s="177">
        <v>152</v>
      </c>
      <c r="B162" s="192" t="s">
        <v>376</v>
      </c>
      <c r="C162" s="192" t="s">
        <v>377</v>
      </c>
      <c r="D162" s="192" t="s">
        <v>378</v>
      </c>
      <c r="E162" s="194">
        <v>30.2</v>
      </c>
      <c r="F162" s="193">
        <v>1</v>
      </c>
      <c r="G162" s="194" t="s">
        <v>378</v>
      </c>
      <c r="H162" s="32">
        <v>12155.85</v>
      </c>
      <c r="I162" s="37">
        <v>9300</v>
      </c>
      <c r="J162" s="37">
        <f t="shared" si="434"/>
        <v>1767</v>
      </c>
      <c r="K162" s="37">
        <f t="shared" si="408"/>
        <v>11067</v>
      </c>
      <c r="L162" s="48">
        <f t="shared" si="435"/>
        <v>11067</v>
      </c>
      <c r="M162" s="36" t="str">
        <f t="shared" si="436"/>
        <v>CUMPLE</v>
      </c>
      <c r="N162" s="36" t="s">
        <v>30</v>
      </c>
      <c r="O162" s="36" t="str">
        <f t="shared" si="411"/>
        <v>NO</v>
      </c>
      <c r="P162" s="45">
        <v>9700</v>
      </c>
      <c r="Q162" s="45">
        <f t="shared" si="377"/>
        <v>1843</v>
      </c>
      <c r="R162" s="45">
        <f t="shared" si="329"/>
        <v>11543</v>
      </c>
      <c r="S162" s="35">
        <f t="shared" si="431"/>
        <v>11543</v>
      </c>
      <c r="T162" s="36" t="str">
        <f t="shared" si="432"/>
        <v>CUMPLE</v>
      </c>
      <c r="U162" s="36" t="s">
        <v>10</v>
      </c>
      <c r="V162" s="36" t="str">
        <f t="shared" si="433"/>
        <v>SI</v>
      </c>
      <c r="W162" s="37">
        <v>10000</v>
      </c>
      <c r="X162" s="37">
        <v>0</v>
      </c>
      <c r="Y162" s="37">
        <f t="shared" si="415"/>
        <v>10000</v>
      </c>
      <c r="Z162" s="35">
        <f t="shared" si="416"/>
        <v>10000</v>
      </c>
      <c r="AA162" s="36" t="str">
        <f t="shared" si="417"/>
        <v>CUMPLE</v>
      </c>
      <c r="AB162" s="36" t="s">
        <v>10</v>
      </c>
      <c r="AC162" s="36" t="str">
        <f t="shared" si="418"/>
        <v>SI</v>
      </c>
      <c r="AD162" s="32">
        <v>9500</v>
      </c>
      <c r="AE162" s="32">
        <f>+AD162*19%</f>
        <v>1805</v>
      </c>
      <c r="AF162" s="47">
        <f t="shared" si="419"/>
        <v>11305</v>
      </c>
      <c r="AG162" s="35">
        <f t="shared" si="330"/>
        <v>11305</v>
      </c>
      <c r="AH162" s="36" t="str">
        <f t="shared" si="420"/>
        <v>CUMPLE</v>
      </c>
      <c r="AI162" s="36" t="s">
        <v>10</v>
      </c>
      <c r="AJ162" s="36" t="str">
        <f t="shared" si="421"/>
        <v>SI</v>
      </c>
      <c r="AK162" s="37"/>
      <c r="AL162" s="56"/>
      <c r="AM162" s="34">
        <f t="shared" si="422"/>
        <v>0</v>
      </c>
      <c r="AN162" s="35">
        <f t="shared" si="331"/>
        <v>0</v>
      </c>
      <c r="AO162" s="36" t="str">
        <f t="shared" si="423"/>
        <v>NO OFERTADO</v>
      </c>
      <c r="AP162" s="36" t="s">
        <v>30</v>
      </c>
      <c r="AQ162" s="36" t="str">
        <f t="shared" si="424"/>
        <v>NO</v>
      </c>
      <c r="AR162" s="34">
        <v>7120</v>
      </c>
      <c r="AS162" s="34">
        <f>+AR162*19%</f>
        <v>1352.8</v>
      </c>
      <c r="AT162" s="34">
        <f t="shared" si="332"/>
        <v>8472.7999999999993</v>
      </c>
      <c r="AU162" s="208">
        <f t="shared" si="333"/>
        <v>8472.7999999999993</v>
      </c>
      <c r="AV162" s="36" t="str">
        <f t="shared" si="425"/>
        <v>ARTIFICIALIDAD</v>
      </c>
      <c r="AW162" s="36" t="s">
        <v>10</v>
      </c>
      <c r="AX162" s="36" t="str">
        <f t="shared" si="426"/>
        <v>SI</v>
      </c>
      <c r="AY162" s="34">
        <v>9850</v>
      </c>
      <c r="AZ162" s="34">
        <v>1871.5</v>
      </c>
      <c r="BA162" s="34">
        <f t="shared" si="334"/>
        <v>11721.5</v>
      </c>
      <c r="BB162" s="35">
        <f t="shared" si="427"/>
        <v>11721.5</v>
      </c>
      <c r="BC162" s="36" t="str">
        <f t="shared" si="428"/>
        <v>CUMPLE</v>
      </c>
      <c r="BD162" s="36" t="s">
        <v>10</v>
      </c>
      <c r="BE162" s="36" t="str">
        <f t="shared" si="429"/>
        <v>SI</v>
      </c>
      <c r="BF162" s="53"/>
      <c r="BG162" s="54" t="str">
        <f t="shared" si="335"/>
        <v/>
      </c>
      <c r="BH162" s="54">
        <f t="shared" si="336"/>
        <v>11543</v>
      </c>
      <c r="BI162" s="54">
        <f t="shared" si="337"/>
        <v>10000</v>
      </c>
      <c r="BJ162" s="69">
        <f t="shared" si="338"/>
        <v>11305</v>
      </c>
      <c r="BK162" s="69" t="str">
        <f t="shared" si="339"/>
        <v/>
      </c>
      <c r="BL162" s="69">
        <f t="shared" si="340"/>
        <v>8472.7999999999993</v>
      </c>
      <c r="BM162" s="69">
        <f t="shared" si="341"/>
        <v>11721.5</v>
      </c>
      <c r="BN162" s="212">
        <f t="shared" si="430"/>
        <v>8472.7999999999993</v>
      </c>
      <c r="BO162" s="212" t="e">
        <f t="shared" si="342"/>
        <v>#VALUE!</v>
      </c>
      <c r="BP162" s="212">
        <f t="shared" si="343"/>
        <v>367.01030927835046</v>
      </c>
      <c r="BQ162" s="212">
        <f t="shared" si="344"/>
        <v>423.64</v>
      </c>
      <c r="BR162" s="212">
        <f t="shared" si="345"/>
        <v>374.73684210526312</v>
      </c>
      <c r="BS162" s="212" t="e">
        <f t="shared" si="346"/>
        <v>#VALUE!</v>
      </c>
      <c r="BT162" s="212">
        <f t="shared" si="347"/>
        <v>500</v>
      </c>
      <c r="BU162" s="212">
        <f t="shared" si="348"/>
        <v>361.42131979695432</v>
      </c>
      <c r="BV162" s="53"/>
      <c r="BW162" s="125"/>
    </row>
    <row r="163" spans="1:75" s="55" customFormat="1" ht="31.5">
      <c r="A163" s="177">
        <v>153</v>
      </c>
      <c r="B163" s="192" t="s">
        <v>379</v>
      </c>
      <c r="C163" s="192" t="s">
        <v>380</v>
      </c>
      <c r="D163" s="192" t="s">
        <v>381</v>
      </c>
      <c r="E163" s="194">
        <v>200</v>
      </c>
      <c r="F163" s="193">
        <v>1</v>
      </c>
      <c r="G163" s="194" t="s">
        <v>381</v>
      </c>
      <c r="H163" s="32">
        <v>7378</v>
      </c>
      <c r="I163" s="37"/>
      <c r="J163" s="37"/>
      <c r="K163" s="37">
        <f t="shared" si="408"/>
        <v>0</v>
      </c>
      <c r="L163" s="48">
        <f t="shared" si="435"/>
        <v>0</v>
      </c>
      <c r="M163" s="36" t="str">
        <f t="shared" si="436"/>
        <v>NO OFERTADO</v>
      </c>
      <c r="N163" s="36" t="s">
        <v>30</v>
      </c>
      <c r="O163" s="36" t="str">
        <f t="shared" si="411"/>
        <v>NO</v>
      </c>
      <c r="P163" s="45"/>
      <c r="Q163" s="45">
        <f t="shared" si="377"/>
        <v>0</v>
      </c>
      <c r="R163" s="45">
        <f t="shared" si="329"/>
        <v>0</v>
      </c>
      <c r="S163" s="35">
        <f t="shared" si="431"/>
        <v>0</v>
      </c>
      <c r="T163" s="36" t="str">
        <f t="shared" si="432"/>
        <v>NO OFERTADO</v>
      </c>
      <c r="U163" s="36" t="s">
        <v>30</v>
      </c>
      <c r="V163" s="36" t="str">
        <f t="shared" si="433"/>
        <v>NO</v>
      </c>
      <c r="W163" s="37">
        <v>0</v>
      </c>
      <c r="X163" s="37">
        <v>0</v>
      </c>
      <c r="Y163" s="37">
        <f t="shared" si="415"/>
        <v>0</v>
      </c>
      <c r="Z163" s="35">
        <f t="shared" si="416"/>
        <v>0</v>
      </c>
      <c r="AA163" s="36" t="str">
        <f t="shared" si="417"/>
        <v>NO OFERTADO</v>
      </c>
      <c r="AB163" s="36" t="s">
        <v>30</v>
      </c>
      <c r="AC163" s="36" t="str">
        <f t="shared" si="418"/>
        <v>NO</v>
      </c>
      <c r="AD163" s="32">
        <v>5200</v>
      </c>
      <c r="AE163" s="32">
        <f>+AD163*19%</f>
        <v>988</v>
      </c>
      <c r="AF163" s="47">
        <f t="shared" si="419"/>
        <v>6188</v>
      </c>
      <c r="AG163" s="35">
        <f t="shared" si="330"/>
        <v>6188</v>
      </c>
      <c r="AH163" s="36" t="str">
        <f t="shared" si="420"/>
        <v>CUMPLE</v>
      </c>
      <c r="AI163" s="36" t="s">
        <v>10</v>
      </c>
      <c r="AJ163" s="36" t="str">
        <f t="shared" si="421"/>
        <v>SI</v>
      </c>
      <c r="AK163" s="37"/>
      <c r="AL163" s="56"/>
      <c r="AM163" s="34">
        <f t="shared" si="422"/>
        <v>0</v>
      </c>
      <c r="AN163" s="35">
        <f t="shared" si="331"/>
        <v>0</v>
      </c>
      <c r="AO163" s="36" t="str">
        <f t="shared" si="423"/>
        <v>NO OFERTADO</v>
      </c>
      <c r="AP163" s="36" t="s">
        <v>30</v>
      </c>
      <c r="AQ163" s="36" t="str">
        <f t="shared" si="424"/>
        <v>NO</v>
      </c>
      <c r="AR163" s="34">
        <v>5000</v>
      </c>
      <c r="AS163" s="34">
        <f>+AR163*19%</f>
        <v>950</v>
      </c>
      <c r="AT163" s="34">
        <f t="shared" si="332"/>
        <v>5950</v>
      </c>
      <c r="AU163" s="208">
        <f t="shared" si="333"/>
        <v>5950</v>
      </c>
      <c r="AV163" s="36" t="str">
        <f t="shared" si="425"/>
        <v>CUMPLE</v>
      </c>
      <c r="AW163" s="36" t="s">
        <v>10</v>
      </c>
      <c r="AX163" s="36" t="str">
        <f t="shared" si="426"/>
        <v>SI</v>
      </c>
      <c r="AY163" s="34">
        <v>4500</v>
      </c>
      <c r="AZ163" s="34">
        <v>855</v>
      </c>
      <c r="BA163" s="34">
        <f t="shared" si="334"/>
        <v>5355</v>
      </c>
      <c r="BB163" s="35">
        <f t="shared" si="427"/>
        <v>5355</v>
      </c>
      <c r="BC163" s="36" t="str">
        <f t="shared" si="428"/>
        <v>ARTIFICIALIDAD</v>
      </c>
      <c r="BD163" s="36" t="s">
        <v>10</v>
      </c>
      <c r="BE163" s="36" t="str">
        <f t="shared" si="429"/>
        <v>SI</v>
      </c>
      <c r="BF163" s="53"/>
      <c r="BG163" s="54" t="str">
        <f t="shared" si="335"/>
        <v/>
      </c>
      <c r="BH163" s="54" t="str">
        <f t="shared" si="336"/>
        <v/>
      </c>
      <c r="BI163" s="54" t="str">
        <f t="shared" si="337"/>
        <v/>
      </c>
      <c r="BJ163" s="69">
        <f t="shared" si="338"/>
        <v>6188</v>
      </c>
      <c r="BK163" s="69" t="str">
        <f t="shared" si="339"/>
        <v/>
      </c>
      <c r="BL163" s="69">
        <f t="shared" si="340"/>
        <v>5950</v>
      </c>
      <c r="BM163" s="69">
        <f t="shared" si="341"/>
        <v>5355</v>
      </c>
      <c r="BN163" s="212">
        <f t="shared" si="430"/>
        <v>5355</v>
      </c>
      <c r="BO163" s="212" t="e">
        <f t="shared" si="342"/>
        <v>#VALUE!</v>
      </c>
      <c r="BP163" s="212" t="e">
        <f t="shared" si="343"/>
        <v>#VALUE!</v>
      </c>
      <c r="BQ163" s="212" t="e">
        <f t="shared" si="344"/>
        <v>#VALUE!</v>
      </c>
      <c r="BR163" s="212">
        <f t="shared" si="345"/>
        <v>432.69230769230774</v>
      </c>
      <c r="BS163" s="212" t="e">
        <f t="shared" si="346"/>
        <v>#VALUE!</v>
      </c>
      <c r="BT163" s="212">
        <f t="shared" si="347"/>
        <v>450</v>
      </c>
      <c r="BU163" s="212">
        <f t="shared" si="348"/>
        <v>500</v>
      </c>
      <c r="BV163" s="53"/>
      <c r="BW163" s="125"/>
    </row>
    <row r="164" spans="1:75" s="55" customFormat="1" ht="31.5">
      <c r="A164" s="177">
        <v>154</v>
      </c>
      <c r="B164" s="192" t="s">
        <v>382</v>
      </c>
      <c r="C164" s="192" t="s">
        <v>383</v>
      </c>
      <c r="D164" s="192" t="s">
        <v>28</v>
      </c>
      <c r="E164" s="194">
        <v>3.6</v>
      </c>
      <c r="F164" s="193">
        <v>1</v>
      </c>
      <c r="G164" s="194" t="s">
        <v>28</v>
      </c>
      <c r="H164" s="32">
        <v>33141.5</v>
      </c>
      <c r="I164" s="37"/>
      <c r="J164" s="37"/>
      <c r="K164" s="37">
        <f t="shared" si="408"/>
        <v>0</v>
      </c>
      <c r="L164" s="48">
        <f t="shared" si="435"/>
        <v>0</v>
      </c>
      <c r="M164" s="36" t="str">
        <f t="shared" si="436"/>
        <v>NO OFERTADO</v>
      </c>
      <c r="N164" s="36" t="s">
        <v>30</v>
      </c>
      <c r="O164" s="36" t="str">
        <f t="shared" si="411"/>
        <v>NO</v>
      </c>
      <c r="P164" s="45"/>
      <c r="Q164" s="45">
        <f t="shared" si="377"/>
        <v>0</v>
      </c>
      <c r="R164" s="45">
        <f t="shared" si="329"/>
        <v>0</v>
      </c>
      <c r="S164" s="35">
        <f t="shared" si="431"/>
        <v>0</v>
      </c>
      <c r="T164" s="36" t="str">
        <f t="shared" si="432"/>
        <v>NO OFERTADO</v>
      </c>
      <c r="U164" s="36" t="s">
        <v>30</v>
      </c>
      <c r="V164" s="36" t="str">
        <f t="shared" si="433"/>
        <v>NO</v>
      </c>
      <c r="W164" s="37">
        <v>0</v>
      </c>
      <c r="X164" s="37">
        <v>0</v>
      </c>
      <c r="Y164" s="37">
        <f t="shared" si="415"/>
        <v>0</v>
      </c>
      <c r="Z164" s="35">
        <f t="shared" si="416"/>
        <v>0</v>
      </c>
      <c r="AA164" s="36" t="str">
        <f t="shared" si="417"/>
        <v>NO OFERTADO</v>
      </c>
      <c r="AB164" s="36" t="s">
        <v>30</v>
      </c>
      <c r="AC164" s="36" t="str">
        <f t="shared" si="418"/>
        <v>NO</v>
      </c>
      <c r="AD164" s="32">
        <v>0</v>
      </c>
      <c r="AE164" s="32"/>
      <c r="AF164" s="47">
        <f t="shared" si="419"/>
        <v>0</v>
      </c>
      <c r="AG164" s="35">
        <f t="shared" si="330"/>
        <v>0</v>
      </c>
      <c r="AH164" s="36" t="str">
        <f t="shared" si="420"/>
        <v>NO OFERTADO</v>
      </c>
      <c r="AI164" s="36" t="s">
        <v>30</v>
      </c>
      <c r="AJ164" s="36" t="str">
        <f t="shared" si="421"/>
        <v>NO</v>
      </c>
      <c r="AK164" s="37"/>
      <c r="AL164" s="56"/>
      <c r="AM164" s="34">
        <f t="shared" si="422"/>
        <v>0</v>
      </c>
      <c r="AN164" s="35">
        <f t="shared" si="331"/>
        <v>0</v>
      </c>
      <c r="AO164" s="36" t="str">
        <f t="shared" si="423"/>
        <v>NO OFERTADO</v>
      </c>
      <c r="AP164" s="36" t="s">
        <v>30</v>
      </c>
      <c r="AQ164" s="36" t="str">
        <f t="shared" si="424"/>
        <v>NO</v>
      </c>
      <c r="AR164" s="34">
        <v>27850</v>
      </c>
      <c r="AS164" s="34">
        <f>+AR164*19%</f>
        <v>5291.5</v>
      </c>
      <c r="AT164" s="34">
        <f t="shared" si="332"/>
        <v>33141.5</v>
      </c>
      <c r="AU164" s="208">
        <f t="shared" si="333"/>
        <v>33141.5</v>
      </c>
      <c r="AV164" s="36" t="str">
        <f t="shared" si="425"/>
        <v>CUMPLE</v>
      </c>
      <c r="AW164" s="36" t="s">
        <v>10</v>
      </c>
      <c r="AX164" s="36" t="str">
        <f t="shared" si="426"/>
        <v>SI</v>
      </c>
      <c r="AY164" s="34">
        <v>35800</v>
      </c>
      <c r="AZ164" s="34">
        <v>6802</v>
      </c>
      <c r="BA164" s="34">
        <f t="shared" si="334"/>
        <v>42602</v>
      </c>
      <c r="BB164" s="35">
        <f t="shared" si="427"/>
        <v>42602</v>
      </c>
      <c r="BC164" s="36" t="str">
        <f t="shared" si="428"/>
        <v>NO CUMPLE</v>
      </c>
      <c r="BD164" s="36" t="s">
        <v>30</v>
      </c>
      <c r="BE164" s="36" t="str">
        <f t="shared" si="429"/>
        <v>NO</v>
      </c>
      <c r="BF164" s="53"/>
      <c r="BG164" s="54" t="str">
        <f t="shared" si="335"/>
        <v/>
      </c>
      <c r="BH164" s="54" t="str">
        <f t="shared" si="336"/>
        <v/>
      </c>
      <c r="BI164" s="54" t="str">
        <f t="shared" si="337"/>
        <v/>
      </c>
      <c r="BJ164" s="69" t="str">
        <f t="shared" si="338"/>
        <v/>
      </c>
      <c r="BK164" s="69" t="str">
        <f t="shared" si="339"/>
        <v/>
      </c>
      <c r="BL164" s="69">
        <f t="shared" si="340"/>
        <v>33141.5</v>
      </c>
      <c r="BM164" s="69" t="str">
        <f t="shared" si="341"/>
        <v/>
      </c>
      <c r="BN164" s="212">
        <f t="shared" si="430"/>
        <v>33141.5</v>
      </c>
      <c r="BO164" s="212" t="e">
        <f t="shared" si="342"/>
        <v>#VALUE!</v>
      </c>
      <c r="BP164" s="212" t="e">
        <f t="shared" si="343"/>
        <v>#VALUE!</v>
      </c>
      <c r="BQ164" s="212" t="e">
        <f t="shared" si="344"/>
        <v>#VALUE!</v>
      </c>
      <c r="BR164" s="212" t="e">
        <f t="shared" si="345"/>
        <v>#VALUE!</v>
      </c>
      <c r="BS164" s="212" t="e">
        <f t="shared" si="346"/>
        <v>#VALUE!</v>
      </c>
      <c r="BT164" s="212">
        <f t="shared" si="347"/>
        <v>500</v>
      </c>
      <c r="BU164" s="212" t="e">
        <f t="shared" si="348"/>
        <v>#VALUE!</v>
      </c>
      <c r="BV164" s="53"/>
      <c r="BW164" s="125"/>
    </row>
    <row r="165" spans="1:75" s="55" customFormat="1" ht="28.5">
      <c r="A165" s="177">
        <v>155</v>
      </c>
      <c r="B165" s="192" t="s">
        <v>384</v>
      </c>
      <c r="C165" s="192" t="s">
        <v>385</v>
      </c>
      <c r="D165" s="192" t="s">
        <v>28</v>
      </c>
      <c r="E165" s="194">
        <v>50</v>
      </c>
      <c r="F165" s="193">
        <v>1</v>
      </c>
      <c r="G165" s="194" t="s">
        <v>28</v>
      </c>
      <c r="H165" s="32">
        <v>9668.75</v>
      </c>
      <c r="I165" s="37">
        <v>8000</v>
      </c>
      <c r="J165" s="37">
        <f t="shared" ref="J165:J166" si="437">I165*19%</f>
        <v>1520</v>
      </c>
      <c r="K165" s="37">
        <f t="shared" si="408"/>
        <v>9520</v>
      </c>
      <c r="L165" s="48">
        <f t="shared" si="435"/>
        <v>9520</v>
      </c>
      <c r="M165" s="36" t="str">
        <f t="shared" si="436"/>
        <v>CUMPLE</v>
      </c>
      <c r="N165" s="36" t="s">
        <v>30</v>
      </c>
      <c r="O165" s="36" t="str">
        <f t="shared" si="411"/>
        <v>NO</v>
      </c>
      <c r="P165" s="45">
        <v>8100</v>
      </c>
      <c r="Q165" s="45">
        <f t="shared" si="377"/>
        <v>1539</v>
      </c>
      <c r="R165" s="45">
        <f t="shared" si="329"/>
        <v>9639</v>
      </c>
      <c r="S165" s="35">
        <f t="shared" si="431"/>
        <v>9639</v>
      </c>
      <c r="T165" s="36" t="str">
        <f t="shared" si="432"/>
        <v>CUMPLE</v>
      </c>
      <c r="U165" s="36" t="s">
        <v>10</v>
      </c>
      <c r="V165" s="36" t="str">
        <f t="shared" si="433"/>
        <v>SI</v>
      </c>
      <c r="W165" s="37">
        <v>5462.1848739495799</v>
      </c>
      <c r="X165" s="37">
        <v>1037.8151260504201</v>
      </c>
      <c r="Y165" s="37">
        <f t="shared" si="415"/>
        <v>6500</v>
      </c>
      <c r="Z165" s="35">
        <f t="shared" si="416"/>
        <v>6500</v>
      </c>
      <c r="AA165" s="36" t="str">
        <f t="shared" si="417"/>
        <v>ARTIFICIALIDAD</v>
      </c>
      <c r="AB165" s="36" t="s">
        <v>10</v>
      </c>
      <c r="AC165" s="36" t="str">
        <f t="shared" si="418"/>
        <v>SI</v>
      </c>
      <c r="AD165" s="32">
        <v>7100</v>
      </c>
      <c r="AE165" s="32">
        <f>+AD165*19%</f>
        <v>1349</v>
      </c>
      <c r="AF165" s="47">
        <f t="shared" si="419"/>
        <v>8449</v>
      </c>
      <c r="AG165" s="35">
        <f t="shared" si="330"/>
        <v>8449</v>
      </c>
      <c r="AH165" s="36" t="str">
        <f t="shared" si="420"/>
        <v>CUMPLE</v>
      </c>
      <c r="AI165" s="36" t="s">
        <v>10</v>
      </c>
      <c r="AJ165" s="36" t="str">
        <f t="shared" si="421"/>
        <v>SI</v>
      </c>
      <c r="AK165" s="37"/>
      <c r="AL165" s="56"/>
      <c r="AM165" s="34">
        <f t="shared" si="422"/>
        <v>0</v>
      </c>
      <c r="AN165" s="35">
        <f t="shared" si="331"/>
        <v>0</v>
      </c>
      <c r="AO165" s="36" t="str">
        <f t="shared" si="423"/>
        <v>NO OFERTADO</v>
      </c>
      <c r="AP165" s="36" t="s">
        <v>30</v>
      </c>
      <c r="AQ165" s="36" t="str">
        <f t="shared" si="424"/>
        <v>NO</v>
      </c>
      <c r="AR165" s="34">
        <v>6900</v>
      </c>
      <c r="AS165" s="34">
        <f>+AR165*19%</f>
        <v>1311</v>
      </c>
      <c r="AT165" s="34">
        <f t="shared" si="332"/>
        <v>8211</v>
      </c>
      <c r="AU165" s="208">
        <f t="shared" si="333"/>
        <v>8211</v>
      </c>
      <c r="AV165" s="36" t="str">
        <f t="shared" si="425"/>
        <v>CUMPLE</v>
      </c>
      <c r="AW165" s="36" t="s">
        <v>10</v>
      </c>
      <c r="AX165" s="36" t="str">
        <f t="shared" si="426"/>
        <v>SI</v>
      </c>
      <c r="AY165" s="34">
        <v>8700</v>
      </c>
      <c r="AZ165" s="34">
        <v>1653</v>
      </c>
      <c r="BA165" s="34">
        <f t="shared" si="334"/>
        <v>10353</v>
      </c>
      <c r="BB165" s="35">
        <f t="shared" si="427"/>
        <v>10353</v>
      </c>
      <c r="BC165" s="36" t="str">
        <f t="shared" si="428"/>
        <v>NO CUMPLE</v>
      </c>
      <c r="BD165" s="36" t="s">
        <v>30</v>
      </c>
      <c r="BE165" s="36" t="str">
        <f t="shared" si="429"/>
        <v>NO</v>
      </c>
      <c r="BF165" s="53"/>
      <c r="BG165" s="54" t="str">
        <f t="shared" si="335"/>
        <v/>
      </c>
      <c r="BH165" s="54">
        <f t="shared" si="336"/>
        <v>9639</v>
      </c>
      <c r="BI165" s="54">
        <f t="shared" si="337"/>
        <v>6500</v>
      </c>
      <c r="BJ165" s="69">
        <f t="shared" si="338"/>
        <v>8449</v>
      </c>
      <c r="BK165" s="69" t="str">
        <f t="shared" si="339"/>
        <v/>
      </c>
      <c r="BL165" s="69">
        <f t="shared" si="340"/>
        <v>8211</v>
      </c>
      <c r="BM165" s="69" t="str">
        <f t="shared" si="341"/>
        <v/>
      </c>
      <c r="BN165" s="212">
        <f t="shared" si="430"/>
        <v>6500</v>
      </c>
      <c r="BO165" s="212" t="e">
        <f t="shared" si="342"/>
        <v>#VALUE!</v>
      </c>
      <c r="BP165" s="212">
        <f t="shared" si="343"/>
        <v>337.17190579935681</v>
      </c>
      <c r="BQ165" s="212">
        <f t="shared" si="344"/>
        <v>500</v>
      </c>
      <c r="BR165" s="212">
        <f t="shared" si="345"/>
        <v>384.66090661616761</v>
      </c>
      <c r="BS165" s="212" t="e">
        <f t="shared" si="346"/>
        <v>#VALUE!</v>
      </c>
      <c r="BT165" s="212">
        <f t="shared" si="347"/>
        <v>395.81049811228843</v>
      </c>
      <c r="BU165" s="212" t="e">
        <f t="shared" si="348"/>
        <v>#VALUE!</v>
      </c>
      <c r="BV165" s="53"/>
      <c r="BW165" s="125"/>
    </row>
    <row r="166" spans="1:75" s="55" customFormat="1" ht="42.75">
      <c r="A166" s="177">
        <v>156</v>
      </c>
      <c r="B166" s="192" t="s">
        <v>386</v>
      </c>
      <c r="C166" s="192" t="s">
        <v>387</v>
      </c>
      <c r="D166" s="192" t="s">
        <v>121</v>
      </c>
      <c r="E166" s="194">
        <v>1</v>
      </c>
      <c r="F166" s="193">
        <v>1</v>
      </c>
      <c r="G166" s="194" t="s">
        <v>121</v>
      </c>
      <c r="H166" s="32">
        <v>357000</v>
      </c>
      <c r="I166" s="37">
        <v>220000</v>
      </c>
      <c r="J166" s="37">
        <f t="shared" si="437"/>
        <v>41800</v>
      </c>
      <c r="K166" s="37">
        <f t="shared" si="408"/>
        <v>261800</v>
      </c>
      <c r="L166" s="48">
        <f t="shared" si="435"/>
        <v>261800</v>
      </c>
      <c r="M166" s="36" t="str">
        <f t="shared" si="436"/>
        <v>ARTIFICIALIDAD</v>
      </c>
      <c r="N166" s="210" t="s">
        <v>30</v>
      </c>
      <c r="O166" s="36" t="str">
        <f t="shared" si="411"/>
        <v>NO</v>
      </c>
      <c r="P166" s="45"/>
      <c r="Q166" s="45">
        <f t="shared" si="377"/>
        <v>0</v>
      </c>
      <c r="R166" s="45">
        <f t="shared" si="329"/>
        <v>0</v>
      </c>
      <c r="S166" s="35">
        <f t="shared" si="431"/>
        <v>0</v>
      </c>
      <c r="T166" s="36" t="str">
        <f t="shared" si="432"/>
        <v>NO OFERTADO</v>
      </c>
      <c r="U166" s="36" t="s">
        <v>30</v>
      </c>
      <c r="V166" s="36" t="str">
        <f t="shared" si="433"/>
        <v>NO</v>
      </c>
      <c r="W166" s="37">
        <v>0</v>
      </c>
      <c r="X166" s="37">
        <v>0</v>
      </c>
      <c r="Y166" s="37">
        <f t="shared" si="415"/>
        <v>0</v>
      </c>
      <c r="Z166" s="35">
        <f t="shared" si="416"/>
        <v>0</v>
      </c>
      <c r="AA166" s="36" t="str">
        <f t="shared" si="417"/>
        <v>NO OFERTADO</v>
      </c>
      <c r="AB166" s="36" t="s">
        <v>30</v>
      </c>
      <c r="AC166" s="36" t="str">
        <f t="shared" si="418"/>
        <v>NO</v>
      </c>
      <c r="AD166" s="32">
        <v>0</v>
      </c>
      <c r="AE166" s="32"/>
      <c r="AF166" s="47">
        <f t="shared" si="419"/>
        <v>0</v>
      </c>
      <c r="AG166" s="35">
        <f t="shared" si="330"/>
        <v>0</v>
      </c>
      <c r="AH166" s="36" t="str">
        <f t="shared" si="420"/>
        <v>NO OFERTADO</v>
      </c>
      <c r="AI166" s="36" t="s">
        <v>30</v>
      </c>
      <c r="AJ166" s="36" t="str">
        <f t="shared" si="421"/>
        <v>NO</v>
      </c>
      <c r="AK166" s="37"/>
      <c r="AL166" s="56"/>
      <c r="AM166" s="34">
        <f t="shared" si="422"/>
        <v>0</v>
      </c>
      <c r="AN166" s="35">
        <f t="shared" si="331"/>
        <v>0</v>
      </c>
      <c r="AO166" s="36" t="str">
        <f t="shared" si="423"/>
        <v>NO OFERTADO</v>
      </c>
      <c r="AP166" s="36" t="s">
        <v>30</v>
      </c>
      <c r="AQ166" s="36" t="str">
        <f t="shared" si="424"/>
        <v>NO</v>
      </c>
      <c r="AR166" s="34">
        <v>0</v>
      </c>
      <c r="AS166" s="56"/>
      <c r="AT166" s="34">
        <f t="shared" si="332"/>
        <v>0</v>
      </c>
      <c r="AU166" s="208">
        <f t="shared" si="333"/>
        <v>0</v>
      </c>
      <c r="AV166" s="36" t="str">
        <f t="shared" si="425"/>
        <v>NO OFERTADO</v>
      </c>
      <c r="AW166" s="36" t="s">
        <v>30</v>
      </c>
      <c r="AX166" s="36" t="str">
        <f t="shared" si="426"/>
        <v>NO</v>
      </c>
      <c r="AY166" s="34"/>
      <c r="AZ166" s="34"/>
      <c r="BA166" s="34">
        <f t="shared" si="334"/>
        <v>0</v>
      </c>
      <c r="BB166" s="35">
        <f t="shared" si="427"/>
        <v>0</v>
      </c>
      <c r="BC166" s="36" t="str">
        <f t="shared" si="428"/>
        <v>NO OFERTADO</v>
      </c>
      <c r="BD166" s="36" t="s">
        <v>30</v>
      </c>
      <c r="BE166" s="36" t="str">
        <f t="shared" si="429"/>
        <v>NO</v>
      </c>
      <c r="BF166" s="53"/>
      <c r="BG166" s="54" t="str">
        <f t="shared" si="335"/>
        <v/>
      </c>
      <c r="BH166" s="54" t="str">
        <f t="shared" si="336"/>
        <v/>
      </c>
      <c r="BI166" s="54" t="str">
        <f t="shared" si="337"/>
        <v/>
      </c>
      <c r="BJ166" s="69" t="str">
        <f t="shared" si="338"/>
        <v/>
      </c>
      <c r="BK166" s="69" t="str">
        <f t="shared" si="339"/>
        <v/>
      </c>
      <c r="BL166" s="69" t="str">
        <f t="shared" si="340"/>
        <v/>
      </c>
      <c r="BM166" s="69" t="str">
        <f t="shared" si="341"/>
        <v/>
      </c>
      <c r="BN166" s="212">
        <f t="shared" si="430"/>
        <v>0</v>
      </c>
      <c r="BO166" s="212" t="e">
        <f t="shared" si="342"/>
        <v>#VALUE!</v>
      </c>
      <c r="BP166" s="212" t="e">
        <f t="shared" si="343"/>
        <v>#VALUE!</v>
      </c>
      <c r="BQ166" s="212" t="e">
        <f t="shared" si="344"/>
        <v>#VALUE!</v>
      </c>
      <c r="BR166" s="212" t="e">
        <f t="shared" si="345"/>
        <v>#VALUE!</v>
      </c>
      <c r="BS166" s="212" t="e">
        <f t="shared" si="346"/>
        <v>#VALUE!</v>
      </c>
      <c r="BT166" s="212" t="e">
        <f t="shared" si="347"/>
        <v>#VALUE!</v>
      </c>
      <c r="BU166" s="212" t="e">
        <f t="shared" si="348"/>
        <v>#VALUE!</v>
      </c>
      <c r="BV166" s="53"/>
      <c r="BW166" s="125"/>
    </row>
    <row r="167" spans="1:75" s="55" customFormat="1" ht="42.75">
      <c r="A167" s="177">
        <v>157</v>
      </c>
      <c r="B167" s="192" t="s">
        <v>388</v>
      </c>
      <c r="C167" s="192" t="s">
        <v>389</v>
      </c>
      <c r="D167" s="192" t="s">
        <v>121</v>
      </c>
      <c r="E167" s="194">
        <v>1</v>
      </c>
      <c r="F167" s="193">
        <v>1</v>
      </c>
      <c r="G167" s="194" t="s">
        <v>121</v>
      </c>
      <c r="H167" s="32">
        <v>357000</v>
      </c>
      <c r="I167" s="37"/>
      <c r="J167" s="37"/>
      <c r="K167" s="37">
        <f>I167+J167</f>
        <v>0</v>
      </c>
      <c r="L167" s="48">
        <f>K167*$F167</f>
        <v>0</v>
      </c>
      <c r="M167" s="36" t="str">
        <f>+IF(K167=0,"NO OFERTADO",IF(K167&gt;$H167,"NO CUMPLE",IF(((K167-$H167)/$H167)&lt;=-20%,"ARTIFICIALIDAD",IF(AND($H167=$H167,((K167-$H167)/$H167)&gt;-20%),"CUMPLE"))))</f>
        <v>NO OFERTADO</v>
      </c>
      <c r="N167" s="36" t="s">
        <v>30</v>
      </c>
      <c r="O167" s="36" t="str">
        <f>+IF(N167="CUMPLE","SI",IF(N167="NO CUMPLE","NO"))</f>
        <v>NO</v>
      </c>
      <c r="P167" s="45"/>
      <c r="Q167" s="45">
        <f t="shared" si="377"/>
        <v>0</v>
      </c>
      <c r="R167" s="45">
        <f t="shared" ref="R167:R205" si="438">P167+Q167</f>
        <v>0</v>
      </c>
      <c r="S167" s="35">
        <f>R167*$F167</f>
        <v>0</v>
      </c>
      <c r="T167" s="36" t="str">
        <f>+IF(R167=0,"NO OFERTADO",IF(R167&gt;$H167,"NO CUMPLE",IF(((R167-$H167)/$H167)&lt;=-20%,"ARTIFICIALIDAD",IF(AND($H167=$H167,((R167-$H167)/$H167)&gt;-20%),"CUMPLE"))))</f>
        <v>NO OFERTADO</v>
      </c>
      <c r="U167" s="36" t="s">
        <v>30</v>
      </c>
      <c r="V167" s="36" t="str">
        <f>+IF(U167="CUMPLE","SI",IF(U167="NO CUMPLE","NO"))</f>
        <v>NO</v>
      </c>
      <c r="W167" s="37">
        <v>0</v>
      </c>
      <c r="X167" s="37">
        <v>0</v>
      </c>
      <c r="Y167" s="37">
        <f>W167+X167</f>
        <v>0</v>
      </c>
      <c r="Z167" s="35">
        <f>Y167*$F167</f>
        <v>0</v>
      </c>
      <c r="AA167" s="36" t="str">
        <f>+IF(Y167=0,"NO OFERTADO",IF(Y167&gt;$H167,"NO CUMPLE",IF(((Y167-$H167)/$H167)&lt;=-20%,"ARTIFICIALIDAD",IF(AND($H167=$H167,((Y167-$H167)/$H167)&gt;-20%),"CUMPLE"))))</f>
        <v>NO OFERTADO</v>
      </c>
      <c r="AB167" s="36" t="s">
        <v>30</v>
      </c>
      <c r="AC167" s="36" t="str">
        <f>+IF(AB167="CUMPLE","SI",IF(AB167="NO CUMPLE","NO"))</f>
        <v>NO</v>
      </c>
      <c r="AD167" s="32">
        <v>0</v>
      </c>
      <c r="AE167" s="32"/>
      <c r="AF167" s="47">
        <f>+AD167+AE167</f>
        <v>0</v>
      </c>
      <c r="AG167" s="35">
        <f t="shared" ref="AG167:AG205" si="439">AF167*$F167</f>
        <v>0</v>
      </c>
      <c r="AH167" s="36" t="str">
        <f>+IF(AF167=0,"NO OFERTADO",IF(AF167&gt;$H167,"NO CUMPLE",IF(((AF167-$H167)/$H167)&lt;=-20%,"ARTIFICIALIDAD",IF(AND($H167=$H167,((AF167-$H167)/$H167)&gt;-20%),"CUMPLE"))))</f>
        <v>NO OFERTADO</v>
      </c>
      <c r="AI167" s="36" t="s">
        <v>30</v>
      </c>
      <c r="AJ167" s="36" t="str">
        <f>+IF(AI167="CUMPLE","SI",IF(AI167="NO CUMPLE","NO"))</f>
        <v>NO</v>
      </c>
      <c r="AK167" s="37"/>
      <c r="AL167" s="37"/>
      <c r="AM167" s="34">
        <f>+AK167+AL167</f>
        <v>0</v>
      </c>
      <c r="AN167" s="35">
        <f t="shared" ref="AN167:AN205" si="440">AM167*$F167</f>
        <v>0</v>
      </c>
      <c r="AO167" s="36" t="str">
        <f>+IF(AM167=0,"NO OFERTADO",IF(AM167&gt;$H167,"NO CUMPLE",IF(((AM167-$H167)/$H167)&lt;=-20%,"ARTIFICIALIDAD",IF(AND($H167=$H167,((AM167-$H167)/$H167)&gt;-20%),"CUMPLE"))))</f>
        <v>NO OFERTADO</v>
      </c>
      <c r="AP167" s="36" t="s">
        <v>30</v>
      </c>
      <c r="AQ167" s="36" t="str">
        <f>+IF(AP167="CUMPLE","SI",IF(AP167="NO CUMPLE","NO"))</f>
        <v>NO</v>
      </c>
      <c r="AR167" s="34">
        <v>0</v>
      </c>
      <c r="AS167" s="37"/>
      <c r="AT167" s="34">
        <f t="shared" ref="AT167:AT205" si="441">AR167+AS167</f>
        <v>0</v>
      </c>
      <c r="AU167" s="208">
        <f t="shared" ref="AU167:AU205" si="442">AT167*$F167</f>
        <v>0</v>
      </c>
      <c r="AV167" s="36" t="str">
        <f>+IF(AT167=0,"NO OFERTADO",IF(AT167&gt;$H167,"NO CUMPLE",IF(((AT167-$H167)/$H167)&lt;=-20%,"ARTIFICIALIDAD",IF(AND($H167=$H167,((AT167-$H167)/$H167)&gt;-20%),"CUMPLE"))))</f>
        <v>NO OFERTADO</v>
      </c>
      <c r="AW167" s="36" t="s">
        <v>30</v>
      </c>
      <c r="AX167" s="36" t="str">
        <f>+IF(AW167="CUMPLE","SI",IF(AW167="NO CUMPLE","NO"))</f>
        <v>NO</v>
      </c>
      <c r="AY167" s="34"/>
      <c r="AZ167" s="34"/>
      <c r="BA167" s="34">
        <f t="shared" ref="BA167:BA205" si="443">AY167+AZ167</f>
        <v>0</v>
      </c>
      <c r="BB167" s="35">
        <f>BA167*$F167</f>
        <v>0</v>
      </c>
      <c r="BC167" s="36" t="str">
        <f>+IF(BA167=0,"NO OFERTADO",IF(BA167&gt;$H167,"NO CUMPLE",IF(((BA167-$H167)/$H167)&lt;=-20%,"ARTIFICIALIDAD",IF(AND($H167=$H167,((BA167-$H167)/$H167)&gt;-20%),"CUMPLE"))))</f>
        <v>NO OFERTADO</v>
      </c>
      <c r="BD167" s="36" t="s">
        <v>30</v>
      </c>
      <c r="BE167" s="36" t="str">
        <f>+IF(BD167="CUMPLE","SI",IF(BD167="NO CUMPLE","NO"))</f>
        <v>NO</v>
      </c>
      <c r="BF167" s="53"/>
      <c r="BG167" s="54" t="str">
        <f t="shared" ref="BG167:BG205" si="444">IF(K167=0,"",IF(O167="NO","",K167))</f>
        <v/>
      </c>
      <c r="BH167" s="54" t="str">
        <f t="shared" ref="BH167:BH205" si="445">IF(R167=0,"",IF(V167="NO","",R167))</f>
        <v/>
      </c>
      <c r="BI167" s="54" t="str">
        <f t="shared" ref="BI167:BI205" si="446">IF(Y167=0,"",IF(AC167="NO","",Y167))</f>
        <v/>
      </c>
      <c r="BJ167" s="69" t="str">
        <f t="shared" ref="BJ167:BJ205" si="447">IF(AF167=0,"",IF(AJ167="NO","",AF167))</f>
        <v/>
      </c>
      <c r="BK167" s="69" t="str">
        <f t="shared" ref="BK167:BK205" si="448">IF(AM167="0","",IF(AQ167="NO","",AM167))</f>
        <v/>
      </c>
      <c r="BL167" s="69" t="str">
        <f t="shared" ref="BL167:BL205" si="449">IF(AT167=0,"",IF(AX167="NO","",AT167))</f>
        <v/>
      </c>
      <c r="BM167" s="69" t="str">
        <f t="shared" ref="BM167:BM205" si="450">IF(BA167=0,"",IF(BE167="NO","",BA167))</f>
        <v/>
      </c>
      <c r="BN167" s="212">
        <f>MIN(BG167,BH167,BI167,BJ167,BK167,BL167,BM167)</f>
        <v>0</v>
      </c>
      <c r="BO167" s="212" t="e">
        <f t="shared" ref="BO167:BO205" si="451">500*(BN167/BG167)</f>
        <v>#VALUE!</v>
      </c>
      <c r="BP167" s="212" t="e">
        <f t="shared" ref="BP167:BP205" si="452">500*(BN167/BH167)</f>
        <v>#VALUE!</v>
      </c>
      <c r="BQ167" s="212" t="e">
        <f t="shared" ref="BQ167:BQ205" si="453">500*(BN167/BI167)</f>
        <v>#VALUE!</v>
      </c>
      <c r="BR167" s="212" t="e">
        <f t="shared" ref="BR167:BR205" si="454">500*(BN167/BJ167)</f>
        <v>#VALUE!</v>
      </c>
      <c r="BS167" s="212" t="e">
        <f t="shared" ref="BS167:BS205" si="455">500*(BN167/BK167)</f>
        <v>#VALUE!</v>
      </c>
      <c r="BT167" s="212" t="e">
        <f t="shared" ref="BT167:BT205" si="456">500*(BN167/BL167)</f>
        <v>#VALUE!</v>
      </c>
      <c r="BU167" s="212" t="e">
        <f t="shared" ref="BU167:BU205" si="457">500*(BN167/BM167)</f>
        <v>#VALUE!</v>
      </c>
      <c r="BV167" s="53"/>
      <c r="BW167" s="125"/>
    </row>
    <row r="168" spans="1:75" s="55" customFormat="1" ht="31.5">
      <c r="A168" s="177">
        <v>158</v>
      </c>
      <c r="B168" s="192" t="s">
        <v>390</v>
      </c>
      <c r="C168" s="192" t="s">
        <v>391</v>
      </c>
      <c r="D168" s="192" t="s">
        <v>28</v>
      </c>
      <c r="E168" s="194">
        <v>2.2000000000000002</v>
      </c>
      <c r="F168" s="193">
        <v>1</v>
      </c>
      <c r="G168" s="194" t="s">
        <v>28</v>
      </c>
      <c r="H168" s="32">
        <v>63255.093171200002</v>
      </c>
      <c r="I168" s="37"/>
      <c r="J168" s="37"/>
      <c r="K168" s="37">
        <f t="shared" ref="K168:K179" si="458">I168+J168</f>
        <v>0</v>
      </c>
      <c r="L168" s="48">
        <f t="shared" ref="L168:L172" si="459">K168*$F168</f>
        <v>0</v>
      </c>
      <c r="M168" s="36" t="str">
        <f t="shared" ref="M168:M172" si="460">+IF(K168=0,"NO OFERTADO",IF(K168&gt;$H168,"NO CUMPLE",IF(((K168-$H168)/$H168)&lt;=-20%,"ARTIFICIALIDAD",IF(AND($H168=$H168,((K168-$H168)/$H168)&gt;-20%),"CUMPLE"))))</f>
        <v>NO OFERTADO</v>
      </c>
      <c r="N168" s="36" t="s">
        <v>30</v>
      </c>
      <c r="O168" s="36" t="str">
        <f t="shared" ref="O168:O179" si="461">+IF(N168="CUMPLE","SI",IF(N168="NO CUMPLE","NO"))</f>
        <v>NO</v>
      </c>
      <c r="P168" s="45"/>
      <c r="Q168" s="45">
        <f t="shared" si="377"/>
        <v>0</v>
      </c>
      <c r="R168" s="45">
        <f t="shared" si="438"/>
        <v>0</v>
      </c>
      <c r="S168" s="35">
        <f t="shared" ref="S168:S169" si="462">R168*$F168</f>
        <v>0</v>
      </c>
      <c r="T168" s="36" t="str">
        <f t="shared" ref="T168:T169" si="463">+IF(R168=0,"NO OFERTADO",IF(R168&gt;$H168,"NO CUMPLE",IF(((R168-$H168)/$H168)&lt;=-20%,"ARTIFICIALIDAD",IF(AND($H168=$H168,((R168-$H168)/$H168)&gt;-20%),"CUMPLE"))))</f>
        <v>NO OFERTADO</v>
      </c>
      <c r="U168" s="36" t="s">
        <v>30</v>
      </c>
      <c r="V168" s="36" t="str">
        <f t="shared" ref="V168:V169" si="464">+IF(U168="CUMPLE","SI",IF(U168="NO CUMPLE","NO"))</f>
        <v>NO</v>
      </c>
      <c r="W168" s="37">
        <v>0</v>
      </c>
      <c r="X168" s="37">
        <v>0</v>
      </c>
      <c r="Y168" s="37">
        <f t="shared" ref="Y168:Y179" si="465">W168+X168</f>
        <v>0</v>
      </c>
      <c r="Z168" s="35">
        <f t="shared" ref="Z168:Z179" si="466">Y168*$F168</f>
        <v>0</v>
      </c>
      <c r="AA168" s="36" t="str">
        <f t="shared" ref="AA168:AA179" si="467">+IF(Y168=0,"NO OFERTADO",IF(Y168&gt;$H168,"NO CUMPLE",IF(((Y168-$H168)/$H168)&lt;=-20%,"ARTIFICIALIDAD",IF(AND($H168=$H168,((Y168-$H168)/$H168)&gt;-20%),"CUMPLE"))))</f>
        <v>NO OFERTADO</v>
      </c>
      <c r="AB168" s="36" t="s">
        <v>30</v>
      </c>
      <c r="AC168" s="36" t="str">
        <f t="shared" ref="AC168:AC179" si="468">+IF(AB168="CUMPLE","SI",IF(AB168="NO CUMPLE","NO"))</f>
        <v>NO</v>
      </c>
      <c r="AD168" s="32">
        <v>0</v>
      </c>
      <c r="AE168" s="32"/>
      <c r="AF168" s="47">
        <f t="shared" ref="AF168:AF179" si="469">+AD168+AE168</f>
        <v>0</v>
      </c>
      <c r="AG168" s="35">
        <f t="shared" si="439"/>
        <v>0</v>
      </c>
      <c r="AH168" s="36" t="str">
        <f t="shared" ref="AH168:AH179" si="470">+IF(AF168=0,"NO OFERTADO",IF(AF168&gt;$H168,"NO CUMPLE",IF(((AF168-$H168)/$H168)&lt;=-20%,"ARTIFICIALIDAD",IF(AND($H168=$H168,((AF168-$H168)/$H168)&gt;-20%),"CUMPLE"))))</f>
        <v>NO OFERTADO</v>
      </c>
      <c r="AI168" s="36" t="s">
        <v>30</v>
      </c>
      <c r="AJ168" s="36" t="str">
        <f t="shared" ref="AJ168:AJ179" si="471">+IF(AI168="CUMPLE","SI",IF(AI168="NO CUMPLE","NO"))</f>
        <v>NO</v>
      </c>
      <c r="AK168" s="37"/>
      <c r="AL168" s="56"/>
      <c r="AM168" s="34">
        <f t="shared" ref="AM168:AM179" si="472">+AK168+AL168</f>
        <v>0</v>
      </c>
      <c r="AN168" s="35">
        <f t="shared" si="440"/>
        <v>0</v>
      </c>
      <c r="AO168" s="36" t="str">
        <f t="shared" ref="AO168:AO179" si="473">+IF(AM168=0,"NO OFERTADO",IF(AM168&gt;$H168,"NO CUMPLE",IF(((AM168-$H168)/$H168)&lt;=-20%,"ARTIFICIALIDAD",IF(AND($H168=$H168,((AM168-$H168)/$H168)&gt;-20%),"CUMPLE"))))</f>
        <v>NO OFERTADO</v>
      </c>
      <c r="AP168" s="36" t="s">
        <v>30</v>
      </c>
      <c r="AQ168" s="36" t="str">
        <f t="shared" ref="AQ168:AQ179" si="474">+IF(AP168="CUMPLE","SI",IF(AP168="NO CUMPLE","NO"))</f>
        <v>NO</v>
      </c>
      <c r="AR168" s="34">
        <v>35000</v>
      </c>
      <c r="AS168" s="34">
        <f t="shared" ref="AS168:AS175" si="475">+AR168*19%</f>
        <v>6650</v>
      </c>
      <c r="AT168" s="34">
        <f t="shared" si="441"/>
        <v>41650</v>
      </c>
      <c r="AU168" s="208">
        <f t="shared" si="442"/>
        <v>41650</v>
      </c>
      <c r="AV168" s="36" t="str">
        <f t="shared" ref="AV168:AV179" si="476">+IF(AT168=0,"NO OFERTADO",IF(AT168&gt;$H168,"NO CUMPLE",IF(((AT168-$H168)/$H168)&lt;=-20%,"ARTIFICIALIDAD",IF(AND($H168=$H168,((AT168-$H168)/$H168)&gt;-20%),"CUMPLE"))))</f>
        <v>ARTIFICIALIDAD</v>
      </c>
      <c r="AW168" s="36" t="s">
        <v>10</v>
      </c>
      <c r="AX168" s="36" t="str">
        <f t="shared" ref="AX168:AX179" si="477">+IF(AW168="CUMPLE","SI",IF(AW168="NO CUMPLE","NO"))</f>
        <v>SI</v>
      </c>
      <c r="AY168" s="34"/>
      <c r="AZ168" s="34"/>
      <c r="BA168" s="34">
        <f t="shared" si="443"/>
        <v>0</v>
      </c>
      <c r="BB168" s="35">
        <f t="shared" ref="BB168:BB179" si="478">BA168*$F168</f>
        <v>0</v>
      </c>
      <c r="BC168" s="36" t="str">
        <f t="shared" ref="BC168:BC179" si="479">+IF(BA168=0,"NO OFERTADO",IF(BA168&gt;$H168,"NO CUMPLE",IF(((BA168-$H168)/$H168)&lt;=-20%,"ARTIFICIALIDAD",IF(AND($H168=$H168,((BA168-$H168)/$H168)&gt;-20%),"CUMPLE"))))</f>
        <v>NO OFERTADO</v>
      </c>
      <c r="BD168" s="36" t="s">
        <v>30</v>
      </c>
      <c r="BE168" s="36" t="str">
        <f t="shared" ref="BE168:BE179" si="480">+IF(BD168="CUMPLE","SI",IF(BD168="NO CUMPLE","NO"))</f>
        <v>NO</v>
      </c>
      <c r="BF168" s="53"/>
      <c r="BG168" s="54" t="str">
        <f t="shared" si="444"/>
        <v/>
      </c>
      <c r="BH168" s="54" t="str">
        <f t="shared" si="445"/>
        <v/>
      </c>
      <c r="BI168" s="54" t="str">
        <f t="shared" si="446"/>
        <v/>
      </c>
      <c r="BJ168" s="69" t="str">
        <f t="shared" si="447"/>
        <v/>
      </c>
      <c r="BK168" s="69" t="str">
        <f t="shared" si="448"/>
        <v/>
      </c>
      <c r="BL168" s="69">
        <f t="shared" si="449"/>
        <v>41650</v>
      </c>
      <c r="BM168" s="69" t="str">
        <f t="shared" si="450"/>
        <v/>
      </c>
      <c r="BN168" s="212">
        <f t="shared" ref="BN168:BN179" si="481">MIN(BG168,BH168,BI168,BJ168,BK168,BL168,BM168)</f>
        <v>41650</v>
      </c>
      <c r="BO168" s="212" t="e">
        <f t="shared" si="451"/>
        <v>#VALUE!</v>
      </c>
      <c r="BP168" s="212" t="e">
        <f t="shared" si="452"/>
        <v>#VALUE!</v>
      </c>
      <c r="BQ168" s="212" t="e">
        <f t="shared" si="453"/>
        <v>#VALUE!</v>
      </c>
      <c r="BR168" s="212" t="e">
        <f t="shared" si="454"/>
        <v>#VALUE!</v>
      </c>
      <c r="BS168" s="212" t="e">
        <f t="shared" si="455"/>
        <v>#VALUE!</v>
      </c>
      <c r="BT168" s="212">
        <f t="shared" si="456"/>
        <v>500</v>
      </c>
      <c r="BU168" s="212" t="e">
        <f t="shared" si="457"/>
        <v>#VALUE!</v>
      </c>
      <c r="BV168" s="53"/>
      <c r="BW168" s="125"/>
    </row>
    <row r="169" spans="1:75" s="55" customFormat="1" ht="31.5">
      <c r="A169" s="177">
        <v>159</v>
      </c>
      <c r="B169" s="192" t="s">
        <v>392</v>
      </c>
      <c r="C169" s="192" t="s">
        <v>393</v>
      </c>
      <c r="D169" s="192" t="s">
        <v>28</v>
      </c>
      <c r="E169" s="194">
        <v>1.4</v>
      </c>
      <c r="F169" s="193">
        <v>1</v>
      </c>
      <c r="G169" s="194" t="s">
        <v>28</v>
      </c>
      <c r="H169" s="32">
        <v>63255.093171200002</v>
      </c>
      <c r="I169" s="37"/>
      <c r="J169" s="37"/>
      <c r="K169" s="37">
        <f t="shared" si="458"/>
        <v>0</v>
      </c>
      <c r="L169" s="48">
        <f t="shared" si="459"/>
        <v>0</v>
      </c>
      <c r="M169" s="36" t="str">
        <f t="shared" si="460"/>
        <v>NO OFERTADO</v>
      </c>
      <c r="N169" s="36" t="s">
        <v>30</v>
      </c>
      <c r="O169" s="36" t="str">
        <f t="shared" si="461"/>
        <v>NO</v>
      </c>
      <c r="P169" s="45"/>
      <c r="Q169" s="45">
        <f t="shared" si="377"/>
        <v>0</v>
      </c>
      <c r="R169" s="45">
        <f t="shared" si="438"/>
        <v>0</v>
      </c>
      <c r="S169" s="35">
        <f t="shared" si="462"/>
        <v>0</v>
      </c>
      <c r="T169" s="36" t="str">
        <f t="shared" si="463"/>
        <v>NO OFERTADO</v>
      </c>
      <c r="U169" s="36" t="s">
        <v>30</v>
      </c>
      <c r="V169" s="36" t="str">
        <f t="shared" si="464"/>
        <v>NO</v>
      </c>
      <c r="W169" s="37">
        <v>0</v>
      </c>
      <c r="X169" s="37">
        <v>0</v>
      </c>
      <c r="Y169" s="37">
        <f t="shared" si="465"/>
        <v>0</v>
      </c>
      <c r="Z169" s="35">
        <f t="shared" si="466"/>
        <v>0</v>
      </c>
      <c r="AA169" s="36" t="str">
        <f t="shared" si="467"/>
        <v>NO OFERTADO</v>
      </c>
      <c r="AB169" s="36" t="s">
        <v>30</v>
      </c>
      <c r="AC169" s="36" t="str">
        <f t="shared" si="468"/>
        <v>NO</v>
      </c>
      <c r="AD169" s="32">
        <v>0</v>
      </c>
      <c r="AE169" s="32"/>
      <c r="AF169" s="47">
        <f t="shared" si="469"/>
        <v>0</v>
      </c>
      <c r="AG169" s="35">
        <f t="shared" si="439"/>
        <v>0</v>
      </c>
      <c r="AH169" s="36" t="str">
        <f t="shared" si="470"/>
        <v>NO OFERTADO</v>
      </c>
      <c r="AI169" s="36" t="s">
        <v>30</v>
      </c>
      <c r="AJ169" s="36" t="str">
        <f t="shared" si="471"/>
        <v>NO</v>
      </c>
      <c r="AK169" s="37"/>
      <c r="AL169" s="56"/>
      <c r="AM169" s="34">
        <f t="shared" si="472"/>
        <v>0</v>
      </c>
      <c r="AN169" s="35">
        <f t="shared" si="440"/>
        <v>0</v>
      </c>
      <c r="AO169" s="36" t="str">
        <f t="shared" si="473"/>
        <v>NO OFERTADO</v>
      </c>
      <c r="AP169" s="36" t="s">
        <v>30</v>
      </c>
      <c r="AQ169" s="36" t="str">
        <f t="shared" si="474"/>
        <v>NO</v>
      </c>
      <c r="AR169" s="34">
        <v>35000</v>
      </c>
      <c r="AS169" s="34">
        <f t="shared" si="475"/>
        <v>6650</v>
      </c>
      <c r="AT169" s="34">
        <f t="shared" si="441"/>
        <v>41650</v>
      </c>
      <c r="AU169" s="208">
        <f t="shared" si="442"/>
        <v>41650</v>
      </c>
      <c r="AV169" s="36" t="str">
        <f t="shared" si="476"/>
        <v>ARTIFICIALIDAD</v>
      </c>
      <c r="AW169" s="36" t="s">
        <v>10</v>
      </c>
      <c r="AX169" s="36" t="str">
        <f t="shared" si="477"/>
        <v>SI</v>
      </c>
      <c r="AY169" s="34"/>
      <c r="AZ169" s="34"/>
      <c r="BA169" s="34">
        <f t="shared" si="443"/>
        <v>0</v>
      </c>
      <c r="BB169" s="35">
        <f t="shared" si="478"/>
        <v>0</v>
      </c>
      <c r="BC169" s="36" t="str">
        <f t="shared" si="479"/>
        <v>NO OFERTADO</v>
      </c>
      <c r="BD169" s="36" t="s">
        <v>30</v>
      </c>
      <c r="BE169" s="36" t="str">
        <f t="shared" si="480"/>
        <v>NO</v>
      </c>
      <c r="BF169" s="53"/>
      <c r="BG169" s="54" t="str">
        <f t="shared" si="444"/>
        <v/>
      </c>
      <c r="BH169" s="54" t="str">
        <f t="shared" si="445"/>
        <v/>
      </c>
      <c r="BI169" s="54" t="str">
        <f t="shared" si="446"/>
        <v/>
      </c>
      <c r="BJ169" s="69" t="str">
        <f t="shared" si="447"/>
        <v/>
      </c>
      <c r="BK169" s="69" t="str">
        <f t="shared" si="448"/>
        <v/>
      </c>
      <c r="BL169" s="69">
        <f t="shared" si="449"/>
        <v>41650</v>
      </c>
      <c r="BM169" s="69" t="str">
        <f t="shared" si="450"/>
        <v/>
      </c>
      <c r="BN169" s="212">
        <f t="shared" si="481"/>
        <v>41650</v>
      </c>
      <c r="BO169" s="212" t="e">
        <f t="shared" si="451"/>
        <v>#VALUE!</v>
      </c>
      <c r="BP169" s="212" t="e">
        <f t="shared" si="452"/>
        <v>#VALUE!</v>
      </c>
      <c r="BQ169" s="212" t="e">
        <f t="shared" si="453"/>
        <v>#VALUE!</v>
      </c>
      <c r="BR169" s="212" t="e">
        <f t="shared" si="454"/>
        <v>#VALUE!</v>
      </c>
      <c r="BS169" s="212" t="e">
        <f t="shared" si="455"/>
        <v>#VALUE!</v>
      </c>
      <c r="BT169" s="212">
        <f t="shared" si="456"/>
        <v>500</v>
      </c>
      <c r="BU169" s="212" t="e">
        <f t="shared" si="457"/>
        <v>#VALUE!</v>
      </c>
      <c r="BV169" s="53"/>
      <c r="BW169" s="125"/>
    </row>
    <row r="170" spans="1:75" s="55" customFormat="1" ht="31.5">
      <c r="A170" s="177">
        <v>160</v>
      </c>
      <c r="B170" s="192" t="s">
        <v>394</v>
      </c>
      <c r="C170" s="192" t="s">
        <v>395</v>
      </c>
      <c r="D170" s="192" t="s">
        <v>28</v>
      </c>
      <c r="E170" s="194">
        <v>1.6</v>
      </c>
      <c r="F170" s="193">
        <v>1</v>
      </c>
      <c r="G170" s="194" t="s">
        <v>28</v>
      </c>
      <c r="H170" s="32">
        <v>63255.093171200002</v>
      </c>
      <c r="I170" s="37"/>
      <c r="J170" s="37"/>
      <c r="K170" s="37">
        <f t="shared" si="458"/>
        <v>0</v>
      </c>
      <c r="L170" s="48">
        <f t="shared" si="459"/>
        <v>0</v>
      </c>
      <c r="M170" s="36" t="str">
        <f t="shared" si="460"/>
        <v>NO OFERTADO</v>
      </c>
      <c r="N170" s="36" t="s">
        <v>30</v>
      </c>
      <c r="O170" s="36" t="str">
        <f t="shared" si="461"/>
        <v>NO</v>
      </c>
      <c r="P170" s="45"/>
      <c r="Q170" s="45">
        <f t="shared" si="377"/>
        <v>0</v>
      </c>
      <c r="R170" s="45">
        <f t="shared" si="438"/>
        <v>0</v>
      </c>
      <c r="S170" s="35">
        <f>R170*$F170</f>
        <v>0</v>
      </c>
      <c r="T170" s="36" t="str">
        <f>+IF(R170=0,"NO OFERTADO",IF(R170&gt;$H170,"NO CUMPLE",IF(((R170-$H170)/$H170)&lt;=-20%,"ARTIFICIALIDAD",IF(AND($H170=$H170,((R170-$H170)/$H170)&gt;-20%),"CUMPLE"))))</f>
        <v>NO OFERTADO</v>
      </c>
      <c r="U170" s="36" t="s">
        <v>30</v>
      </c>
      <c r="V170" s="36" t="str">
        <f>+IF(U170="CUMPLE","SI",IF(U170="NO CUMPLE","NO"))</f>
        <v>NO</v>
      </c>
      <c r="W170" s="37">
        <v>0</v>
      </c>
      <c r="X170" s="37">
        <v>0</v>
      </c>
      <c r="Y170" s="37">
        <f t="shared" si="465"/>
        <v>0</v>
      </c>
      <c r="Z170" s="35">
        <f t="shared" si="466"/>
        <v>0</v>
      </c>
      <c r="AA170" s="36" t="str">
        <f t="shared" si="467"/>
        <v>NO OFERTADO</v>
      </c>
      <c r="AB170" s="36" t="s">
        <v>30</v>
      </c>
      <c r="AC170" s="36" t="str">
        <f t="shared" si="468"/>
        <v>NO</v>
      </c>
      <c r="AD170" s="32">
        <v>0</v>
      </c>
      <c r="AE170" s="32"/>
      <c r="AF170" s="47">
        <f t="shared" si="469"/>
        <v>0</v>
      </c>
      <c r="AG170" s="35">
        <f t="shared" si="439"/>
        <v>0</v>
      </c>
      <c r="AH170" s="36" t="str">
        <f t="shared" si="470"/>
        <v>NO OFERTADO</v>
      </c>
      <c r="AI170" s="36" t="s">
        <v>30</v>
      </c>
      <c r="AJ170" s="36" t="str">
        <f t="shared" si="471"/>
        <v>NO</v>
      </c>
      <c r="AK170" s="37"/>
      <c r="AL170" s="56"/>
      <c r="AM170" s="34">
        <f t="shared" si="472"/>
        <v>0</v>
      </c>
      <c r="AN170" s="35">
        <f t="shared" si="440"/>
        <v>0</v>
      </c>
      <c r="AO170" s="36" t="str">
        <f t="shared" si="473"/>
        <v>NO OFERTADO</v>
      </c>
      <c r="AP170" s="36" t="s">
        <v>30</v>
      </c>
      <c r="AQ170" s="36" t="str">
        <f t="shared" si="474"/>
        <v>NO</v>
      </c>
      <c r="AR170" s="34">
        <v>35000</v>
      </c>
      <c r="AS170" s="34">
        <f t="shared" si="475"/>
        <v>6650</v>
      </c>
      <c r="AT170" s="34">
        <f t="shared" si="441"/>
        <v>41650</v>
      </c>
      <c r="AU170" s="208">
        <f t="shared" si="442"/>
        <v>41650</v>
      </c>
      <c r="AV170" s="36" t="str">
        <f t="shared" si="476"/>
        <v>ARTIFICIALIDAD</v>
      </c>
      <c r="AW170" s="36" t="s">
        <v>10</v>
      </c>
      <c r="AX170" s="36" t="str">
        <f t="shared" si="477"/>
        <v>SI</v>
      </c>
      <c r="AY170" s="34"/>
      <c r="AZ170" s="34"/>
      <c r="BA170" s="34">
        <f t="shared" si="443"/>
        <v>0</v>
      </c>
      <c r="BB170" s="35">
        <f t="shared" si="478"/>
        <v>0</v>
      </c>
      <c r="BC170" s="36" t="str">
        <f t="shared" si="479"/>
        <v>NO OFERTADO</v>
      </c>
      <c r="BD170" s="36" t="s">
        <v>30</v>
      </c>
      <c r="BE170" s="36" t="str">
        <f t="shared" si="480"/>
        <v>NO</v>
      </c>
      <c r="BF170" s="53"/>
      <c r="BG170" s="54" t="str">
        <f t="shared" si="444"/>
        <v/>
      </c>
      <c r="BH170" s="54" t="str">
        <f t="shared" si="445"/>
        <v/>
      </c>
      <c r="BI170" s="54" t="str">
        <f t="shared" si="446"/>
        <v/>
      </c>
      <c r="BJ170" s="69" t="str">
        <f t="shared" si="447"/>
        <v/>
      </c>
      <c r="BK170" s="69" t="str">
        <f t="shared" si="448"/>
        <v/>
      </c>
      <c r="BL170" s="69">
        <f t="shared" si="449"/>
        <v>41650</v>
      </c>
      <c r="BM170" s="69" t="str">
        <f t="shared" si="450"/>
        <v/>
      </c>
      <c r="BN170" s="212">
        <f t="shared" si="481"/>
        <v>41650</v>
      </c>
      <c r="BO170" s="212" t="e">
        <f t="shared" si="451"/>
        <v>#VALUE!</v>
      </c>
      <c r="BP170" s="212" t="e">
        <f t="shared" si="452"/>
        <v>#VALUE!</v>
      </c>
      <c r="BQ170" s="212" t="e">
        <f t="shared" si="453"/>
        <v>#VALUE!</v>
      </c>
      <c r="BR170" s="212" t="e">
        <f t="shared" si="454"/>
        <v>#VALUE!</v>
      </c>
      <c r="BS170" s="212" t="e">
        <f t="shared" si="455"/>
        <v>#VALUE!</v>
      </c>
      <c r="BT170" s="212">
        <f t="shared" si="456"/>
        <v>500</v>
      </c>
      <c r="BU170" s="212" t="e">
        <f t="shared" si="457"/>
        <v>#VALUE!</v>
      </c>
      <c r="BV170" s="53"/>
      <c r="BW170" s="125"/>
    </row>
    <row r="171" spans="1:75" s="55" customFormat="1" ht="57">
      <c r="A171" s="177">
        <v>161</v>
      </c>
      <c r="B171" s="192" t="s">
        <v>396</v>
      </c>
      <c r="C171" s="192" t="s">
        <v>397</v>
      </c>
      <c r="D171" s="192" t="s">
        <v>28</v>
      </c>
      <c r="E171" s="194">
        <v>10</v>
      </c>
      <c r="F171" s="193">
        <v>1</v>
      </c>
      <c r="G171" s="194" t="s">
        <v>28</v>
      </c>
      <c r="H171" s="32">
        <v>85085</v>
      </c>
      <c r="I171" s="37"/>
      <c r="J171" s="37"/>
      <c r="K171" s="37">
        <f t="shared" si="458"/>
        <v>0</v>
      </c>
      <c r="L171" s="48">
        <f t="shared" si="459"/>
        <v>0</v>
      </c>
      <c r="M171" s="36" t="str">
        <f t="shared" si="460"/>
        <v>NO OFERTADO</v>
      </c>
      <c r="N171" s="36" t="s">
        <v>30</v>
      </c>
      <c r="O171" s="36" t="str">
        <f t="shared" si="461"/>
        <v>NO</v>
      </c>
      <c r="P171" s="45">
        <v>45000</v>
      </c>
      <c r="Q171" s="45">
        <f t="shared" si="377"/>
        <v>8550</v>
      </c>
      <c r="R171" s="45">
        <f t="shared" si="438"/>
        <v>53550</v>
      </c>
      <c r="S171" s="35">
        <f t="shared" ref="S171:S179" si="482">R171*$F171</f>
        <v>53550</v>
      </c>
      <c r="T171" s="36" t="str">
        <f t="shared" ref="T171:T179" si="483">+IF(R171=0,"NO OFERTADO",IF(R171&gt;$H171,"NO CUMPLE",IF(((R171-$H171)/$H171)&lt;=-20%,"ARTIFICIALIDAD",IF(AND($H171=$H171,((R171-$H171)/$H171)&gt;-20%),"CUMPLE"))))</f>
        <v>ARTIFICIALIDAD</v>
      </c>
      <c r="U171" s="36" t="s">
        <v>10</v>
      </c>
      <c r="V171" s="36" t="str">
        <f t="shared" ref="V171:V179" si="484">+IF(U171="CUMPLE","SI",IF(U171="NO CUMPLE","NO"))</f>
        <v>SI</v>
      </c>
      <c r="W171" s="37">
        <v>0</v>
      </c>
      <c r="X171" s="37">
        <v>0</v>
      </c>
      <c r="Y171" s="37">
        <f t="shared" si="465"/>
        <v>0</v>
      </c>
      <c r="Z171" s="35">
        <f t="shared" si="466"/>
        <v>0</v>
      </c>
      <c r="AA171" s="36" t="str">
        <f t="shared" si="467"/>
        <v>NO OFERTADO</v>
      </c>
      <c r="AB171" s="36" t="s">
        <v>30</v>
      </c>
      <c r="AC171" s="36" t="str">
        <f t="shared" si="468"/>
        <v>NO</v>
      </c>
      <c r="AD171" s="32">
        <v>0</v>
      </c>
      <c r="AE171" s="32"/>
      <c r="AF171" s="47">
        <f t="shared" si="469"/>
        <v>0</v>
      </c>
      <c r="AG171" s="35">
        <f t="shared" si="439"/>
        <v>0</v>
      </c>
      <c r="AH171" s="36" t="str">
        <f t="shared" si="470"/>
        <v>NO OFERTADO</v>
      </c>
      <c r="AI171" s="36" t="s">
        <v>30</v>
      </c>
      <c r="AJ171" s="36" t="str">
        <f t="shared" si="471"/>
        <v>NO</v>
      </c>
      <c r="AK171" s="37"/>
      <c r="AL171" s="56"/>
      <c r="AM171" s="34">
        <f t="shared" si="472"/>
        <v>0</v>
      </c>
      <c r="AN171" s="35">
        <f t="shared" si="440"/>
        <v>0</v>
      </c>
      <c r="AO171" s="36" t="str">
        <f t="shared" si="473"/>
        <v>NO OFERTADO</v>
      </c>
      <c r="AP171" s="36" t="s">
        <v>30</v>
      </c>
      <c r="AQ171" s="36" t="str">
        <f t="shared" si="474"/>
        <v>NO</v>
      </c>
      <c r="AR171" s="34">
        <v>48000</v>
      </c>
      <c r="AS171" s="34">
        <f t="shared" si="475"/>
        <v>9120</v>
      </c>
      <c r="AT171" s="34">
        <f t="shared" si="441"/>
        <v>57120</v>
      </c>
      <c r="AU171" s="208">
        <f t="shared" si="442"/>
        <v>57120</v>
      </c>
      <c r="AV171" s="36" t="str">
        <f t="shared" si="476"/>
        <v>ARTIFICIALIDAD</v>
      </c>
      <c r="AW171" s="36" t="s">
        <v>10</v>
      </c>
      <c r="AX171" s="36" t="str">
        <f t="shared" si="477"/>
        <v>SI</v>
      </c>
      <c r="AY171" s="34"/>
      <c r="AZ171" s="34"/>
      <c r="BA171" s="34">
        <f t="shared" si="443"/>
        <v>0</v>
      </c>
      <c r="BB171" s="35">
        <f t="shared" si="478"/>
        <v>0</v>
      </c>
      <c r="BC171" s="36" t="str">
        <f t="shared" si="479"/>
        <v>NO OFERTADO</v>
      </c>
      <c r="BD171" s="36" t="s">
        <v>30</v>
      </c>
      <c r="BE171" s="36" t="str">
        <f t="shared" si="480"/>
        <v>NO</v>
      </c>
      <c r="BF171" s="53"/>
      <c r="BG171" s="54" t="str">
        <f t="shared" si="444"/>
        <v/>
      </c>
      <c r="BH171" s="54">
        <f t="shared" si="445"/>
        <v>53550</v>
      </c>
      <c r="BI171" s="54" t="str">
        <f t="shared" si="446"/>
        <v/>
      </c>
      <c r="BJ171" s="69" t="str">
        <f t="shared" si="447"/>
        <v/>
      </c>
      <c r="BK171" s="69" t="str">
        <f t="shared" si="448"/>
        <v/>
      </c>
      <c r="BL171" s="69">
        <f t="shared" si="449"/>
        <v>57120</v>
      </c>
      <c r="BM171" s="69" t="str">
        <f t="shared" si="450"/>
        <v/>
      </c>
      <c r="BN171" s="212">
        <f t="shared" si="481"/>
        <v>53550</v>
      </c>
      <c r="BO171" s="212" t="e">
        <f t="shared" si="451"/>
        <v>#VALUE!</v>
      </c>
      <c r="BP171" s="212">
        <f t="shared" si="452"/>
        <v>500</v>
      </c>
      <c r="BQ171" s="212" t="e">
        <f t="shared" si="453"/>
        <v>#VALUE!</v>
      </c>
      <c r="BR171" s="212" t="e">
        <f t="shared" si="454"/>
        <v>#VALUE!</v>
      </c>
      <c r="BS171" s="212" t="e">
        <f t="shared" si="455"/>
        <v>#VALUE!</v>
      </c>
      <c r="BT171" s="212">
        <f t="shared" si="456"/>
        <v>468.75</v>
      </c>
      <c r="BU171" s="212" t="e">
        <f t="shared" si="457"/>
        <v>#VALUE!</v>
      </c>
      <c r="BV171" s="53"/>
      <c r="BW171" s="125"/>
    </row>
    <row r="172" spans="1:75" s="55" customFormat="1" ht="57">
      <c r="A172" s="177">
        <v>162</v>
      </c>
      <c r="B172" s="192" t="s">
        <v>398</v>
      </c>
      <c r="C172" s="192" t="s">
        <v>399</v>
      </c>
      <c r="D172" s="192" t="s">
        <v>28</v>
      </c>
      <c r="E172" s="194">
        <v>8.6</v>
      </c>
      <c r="F172" s="193">
        <v>1</v>
      </c>
      <c r="G172" s="194" t="s">
        <v>28</v>
      </c>
      <c r="H172" s="32">
        <v>382585</v>
      </c>
      <c r="I172" s="37">
        <v>305000</v>
      </c>
      <c r="J172" s="37">
        <f t="shared" ref="J172:J177" si="485">I172*19%</f>
        <v>57950</v>
      </c>
      <c r="K172" s="37">
        <f t="shared" si="458"/>
        <v>362950</v>
      </c>
      <c r="L172" s="48">
        <f t="shared" si="459"/>
        <v>362950</v>
      </c>
      <c r="M172" s="36" t="str">
        <f t="shared" si="460"/>
        <v>CUMPLE</v>
      </c>
      <c r="N172" s="36" t="s">
        <v>30</v>
      </c>
      <c r="O172" s="36" t="str">
        <f t="shared" si="461"/>
        <v>NO</v>
      </c>
      <c r="P172" s="45">
        <v>253000</v>
      </c>
      <c r="Q172" s="45">
        <f t="shared" si="377"/>
        <v>48070</v>
      </c>
      <c r="R172" s="45">
        <f t="shared" si="438"/>
        <v>301070</v>
      </c>
      <c r="S172" s="35">
        <f t="shared" si="482"/>
        <v>301070</v>
      </c>
      <c r="T172" s="36" t="str">
        <f t="shared" si="483"/>
        <v>ARTIFICIALIDAD</v>
      </c>
      <c r="U172" s="36" t="s">
        <v>10</v>
      </c>
      <c r="V172" s="36" t="str">
        <f t="shared" si="484"/>
        <v>SI</v>
      </c>
      <c r="W172" s="37">
        <v>0</v>
      </c>
      <c r="X172" s="37">
        <v>0</v>
      </c>
      <c r="Y172" s="37">
        <f t="shared" si="465"/>
        <v>0</v>
      </c>
      <c r="Z172" s="35">
        <f t="shared" si="466"/>
        <v>0</v>
      </c>
      <c r="AA172" s="36" t="str">
        <f t="shared" si="467"/>
        <v>NO OFERTADO</v>
      </c>
      <c r="AB172" s="36" t="s">
        <v>30</v>
      </c>
      <c r="AC172" s="36" t="str">
        <f t="shared" si="468"/>
        <v>NO</v>
      </c>
      <c r="AD172" s="32">
        <v>266000</v>
      </c>
      <c r="AE172" s="32">
        <f>+AD172*19%</f>
        <v>50540</v>
      </c>
      <c r="AF172" s="47">
        <f t="shared" si="469"/>
        <v>316540</v>
      </c>
      <c r="AG172" s="35">
        <f t="shared" si="439"/>
        <v>316540</v>
      </c>
      <c r="AH172" s="36" t="str">
        <f t="shared" si="470"/>
        <v>CUMPLE</v>
      </c>
      <c r="AI172" s="36" t="s">
        <v>10</v>
      </c>
      <c r="AJ172" s="36" t="str">
        <f t="shared" si="471"/>
        <v>SI</v>
      </c>
      <c r="AK172" s="37"/>
      <c r="AL172" s="56"/>
      <c r="AM172" s="34">
        <f t="shared" si="472"/>
        <v>0</v>
      </c>
      <c r="AN172" s="35">
        <f t="shared" si="440"/>
        <v>0</v>
      </c>
      <c r="AO172" s="36" t="str">
        <f t="shared" si="473"/>
        <v>NO OFERTADO</v>
      </c>
      <c r="AP172" s="36" t="s">
        <v>30</v>
      </c>
      <c r="AQ172" s="36" t="str">
        <f t="shared" si="474"/>
        <v>NO</v>
      </c>
      <c r="AR172" s="34">
        <v>315200</v>
      </c>
      <c r="AS172" s="34">
        <f t="shared" si="475"/>
        <v>59888</v>
      </c>
      <c r="AT172" s="34">
        <f t="shared" si="441"/>
        <v>375088</v>
      </c>
      <c r="AU172" s="208">
        <f t="shared" si="442"/>
        <v>375088</v>
      </c>
      <c r="AV172" s="36" t="str">
        <f t="shared" si="476"/>
        <v>CUMPLE</v>
      </c>
      <c r="AW172" s="36" t="s">
        <v>10</v>
      </c>
      <c r="AX172" s="36" t="str">
        <f t="shared" si="477"/>
        <v>SI</v>
      </c>
      <c r="AY172" s="34">
        <v>394500</v>
      </c>
      <c r="AZ172" s="34">
        <v>74955</v>
      </c>
      <c r="BA172" s="34">
        <f t="shared" si="443"/>
        <v>469455</v>
      </c>
      <c r="BB172" s="35">
        <f t="shared" si="478"/>
        <v>469455</v>
      </c>
      <c r="BC172" s="36" t="str">
        <f t="shared" si="479"/>
        <v>NO CUMPLE</v>
      </c>
      <c r="BD172" s="36" t="s">
        <v>30</v>
      </c>
      <c r="BE172" s="36" t="str">
        <f t="shared" si="480"/>
        <v>NO</v>
      </c>
      <c r="BF172" s="53"/>
      <c r="BG172" s="54" t="str">
        <f t="shared" si="444"/>
        <v/>
      </c>
      <c r="BH172" s="54">
        <f t="shared" si="445"/>
        <v>301070</v>
      </c>
      <c r="BI172" s="54" t="str">
        <f t="shared" si="446"/>
        <v/>
      </c>
      <c r="BJ172" s="69">
        <f t="shared" si="447"/>
        <v>316540</v>
      </c>
      <c r="BK172" s="69" t="str">
        <f t="shared" si="448"/>
        <v/>
      </c>
      <c r="BL172" s="69">
        <f t="shared" si="449"/>
        <v>375088</v>
      </c>
      <c r="BM172" s="69" t="str">
        <f t="shared" si="450"/>
        <v/>
      </c>
      <c r="BN172" s="212">
        <f t="shared" si="481"/>
        <v>301070</v>
      </c>
      <c r="BO172" s="212" t="e">
        <f t="shared" si="451"/>
        <v>#VALUE!</v>
      </c>
      <c r="BP172" s="212">
        <f t="shared" si="452"/>
        <v>500</v>
      </c>
      <c r="BQ172" s="212" t="e">
        <f t="shared" si="453"/>
        <v>#VALUE!</v>
      </c>
      <c r="BR172" s="212">
        <f t="shared" si="454"/>
        <v>475.56390977443607</v>
      </c>
      <c r="BS172" s="212" t="e">
        <f t="shared" si="455"/>
        <v>#VALUE!</v>
      </c>
      <c r="BT172" s="212">
        <f t="shared" si="456"/>
        <v>401.33248730964465</v>
      </c>
      <c r="BU172" s="212" t="e">
        <f t="shared" si="457"/>
        <v>#VALUE!</v>
      </c>
      <c r="BV172" s="38"/>
      <c r="BW172" s="125"/>
    </row>
    <row r="173" spans="1:75" s="55" customFormat="1" ht="28.5">
      <c r="A173" s="177">
        <v>163</v>
      </c>
      <c r="B173" s="192" t="s">
        <v>400</v>
      </c>
      <c r="C173" s="192" t="s">
        <v>401</v>
      </c>
      <c r="D173" s="192" t="s">
        <v>49</v>
      </c>
      <c r="E173" s="194">
        <v>25</v>
      </c>
      <c r="F173" s="193">
        <v>1</v>
      </c>
      <c r="G173" s="194" t="s">
        <v>49</v>
      </c>
      <c r="H173" s="32">
        <v>7140</v>
      </c>
      <c r="I173" s="37">
        <v>9000</v>
      </c>
      <c r="J173" s="37">
        <f t="shared" si="485"/>
        <v>1710</v>
      </c>
      <c r="K173" s="37">
        <f t="shared" si="458"/>
        <v>10710</v>
      </c>
      <c r="L173" s="48">
        <f>K173*$F173</f>
        <v>10710</v>
      </c>
      <c r="M173" s="36" t="str">
        <f>+IF(K173=0,"NO OFERTADO",IF(K173&gt;$H173,"NO CUMPLE",IF(((K173-$H173)/$H173)&lt;=-20%,"ARTIFICIALIDAD",IF(AND($H173=$H173,((K173-$H173)/$H173)&gt;-20%),"CUMPLE"))))</f>
        <v>NO CUMPLE</v>
      </c>
      <c r="N173" s="210" t="s">
        <v>30</v>
      </c>
      <c r="O173" s="36" t="str">
        <f t="shared" si="461"/>
        <v>NO</v>
      </c>
      <c r="P173" s="45">
        <v>3900</v>
      </c>
      <c r="Q173" s="45">
        <f t="shared" si="377"/>
        <v>741</v>
      </c>
      <c r="R173" s="45">
        <f t="shared" si="438"/>
        <v>4641</v>
      </c>
      <c r="S173" s="35">
        <f t="shared" si="482"/>
        <v>4641</v>
      </c>
      <c r="T173" s="36" t="str">
        <f t="shared" si="483"/>
        <v>ARTIFICIALIDAD</v>
      </c>
      <c r="U173" s="36" t="s">
        <v>10</v>
      </c>
      <c r="V173" s="36" t="str">
        <f t="shared" si="484"/>
        <v>SI</v>
      </c>
      <c r="W173" s="37">
        <v>0</v>
      </c>
      <c r="X173" s="37">
        <v>0</v>
      </c>
      <c r="Y173" s="37">
        <f t="shared" si="465"/>
        <v>0</v>
      </c>
      <c r="Z173" s="35">
        <f t="shared" si="466"/>
        <v>0</v>
      </c>
      <c r="AA173" s="36" t="str">
        <f t="shared" si="467"/>
        <v>NO OFERTADO</v>
      </c>
      <c r="AB173" s="36" t="s">
        <v>30</v>
      </c>
      <c r="AC173" s="36" t="str">
        <f t="shared" si="468"/>
        <v>NO</v>
      </c>
      <c r="AD173" s="32">
        <v>3900</v>
      </c>
      <c r="AE173" s="32">
        <f>+AD173*19%</f>
        <v>741</v>
      </c>
      <c r="AF173" s="47">
        <f t="shared" si="469"/>
        <v>4641</v>
      </c>
      <c r="AG173" s="35">
        <f t="shared" si="439"/>
        <v>4641</v>
      </c>
      <c r="AH173" s="36" t="str">
        <f t="shared" si="470"/>
        <v>ARTIFICIALIDAD</v>
      </c>
      <c r="AI173" s="210" t="s">
        <v>30</v>
      </c>
      <c r="AJ173" s="36" t="str">
        <f t="shared" si="471"/>
        <v>NO</v>
      </c>
      <c r="AK173" s="37"/>
      <c r="AL173" s="56"/>
      <c r="AM173" s="34">
        <f t="shared" si="472"/>
        <v>0</v>
      </c>
      <c r="AN173" s="35">
        <f t="shared" si="440"/>
        <v>0</v>
      </c>
      <c r="AO173" s="36" t="str">
        <f t="shared" si="473"/>
        <v>NO OFERTADO</v>
      </c>
      <c r="AP173" s="36" t="s">
        <v>30</v>
      </c>
      <c r="AQ173" s="36" t="str">
        <f t="shared" si="474"/>
        <v>NO</v>
      </c>
      <c r="AR173" s="34">
        <v>4200</v>
      </c>
      <c r="AS173" s="34">
        <f t="shared" si="475"/>
        <v>798</v>
      </c>
      <c r="AT173" s="34">
        <f t="shared" si="441"/>
        <v>4998</v>
      </c>
      <c r="AU173" s="208">
        <f t="shared" si="442"/>
        <v>4998</v>
      </c>
      <c r="AV173" s="36" t="str">
        <f t="shared" si="476"/>
        <v>ARTIFICIALIDAD</v>
      </c>
      <c r="AW173" s="36" t="s">
        <v>10</v>
      </c>
      <c r="AX173" s="36" t="str">
        <f t="shared" si="477"/>
        <v>SI</v>
      </c>
      <c r="AY173" s="34">
        <v>4300</v>
      </c>
      <c r="AZ173" s="34">
        <v>817</v>
      </c>
      <c r="BA173" s="34">
        <f t="shared" si="443"/>
        <v>5117</v>
      </c>
      <c r="BB173" s="35">
        <f t="shared" si="478"/>
        <v>5117</v>
      </c>
      <c r="BC173" s="36" t="str">
        <f t="shared" si="479"/>
        <v>ARTIFICIALIDAD</v>
      </c>
      <c r="BD173" s="36" t="s">
        <v>10</v>
      </c>
      <c r="BE173" s="36" t="str">
        <f t="shared" si="480"/>
        <v>SI</v>
      </c>
      <c r="BF173" s="53"/>
      <c r="BG173" s="54" t="str">
        <f t="shared" si="444"/>
        <v/>
      </c>
      <c r="BH173" s="54">
        <f t="shared" si="445"/>
        <v>4641</v>
      </c>
      <c r="BI173" s="54" t="str">
        <f t="shared" si="446"/>
        <v/>
      </c>
      <c r="BJ173" s="69" t="str">
        <f t="shared" si="447"/>
        <v/>
      </c>
      <c r="BK173" s="69" t="str">
        <f t="shared" si="448"/>
        <v/>
      </c>
      <c r="BL173" s="69">
        <f t="shared" si="449"/>
        <v>4998</v>
      </c>
      <c r="BM173" s="69">
        <f t="shared" si="450"/>
        <v>5117</v>
      </c>
      <c r="BN173" s="212">
        <f t="shared" si="481"/>
        <v>4641</v>
      </c>
      <c r="BO173" s="212" t="e">
        <f t="shared" si="451"/>
        <v>#VALUE!</v>
      </c>
      <c r="BP173" s="212">
        <f t="shared" si="452"/>
        <v>500</v>
      </c>
      <c r="BQ173" s="212" t="e">
        <f t="shared" si="453"/>
        <v>#VALUE!</v>
      </c>
      <c r="BR173" s="212" t="e">
        <f t="shared" si="454"/>
        <v>#VALUE!</v>
      </c>
      <c r="BS173" s="212" t="e">
        <f t="shared" si="455"/>
        <v>#VALUE!</v>
      </c>
      <c r="BT173" s="212">
        <f t="shared" si="456"/>
        <v>464.28571428571428</v>
      </c>
      <c r="BU173" s="212">
        <f t="shared" si="457"/>
        <v>453.4883720930232</v>
      </c>
      <c r="BV173" s="53"/>
      <c r="BW173" s="125"/>
    </row>
    <row r="174" spans="1:75" s="55" customFormat="1" ht="31.5">
      <c r="A174" s="177">
        <v>164</v>
      </c>
      <c r="B174" s="192" t="s">
        <v>402</v>
      </c>
      <c r="C174" s="192" t="s">
        <v>403</v>
      </c>
      <c r="D174" s="192" t="s">
        <v>121</v>
      </c>
      <c r="E174" s="194">
        <v>2.2000000000000002</v>
      </c>
      <c r="F174" s="193">
        <v>1</v>
      </c>
      <c r="G174" s="194" t="s">
        <v>121</v>
      </c>
      <c r="H174" s="32">
        <v>17850</v>
      </c>
      <c r="I174" s="37">
        <v>14500</v>
      </c>
      <c r="J174" s="37">
        <f t="shared" si="485"/>
        <v>2755</v>
      </c>
      <c r="K174" s="37">
        <f t="shared" si="458"/>
        <v>17255</v>
      </c>
      <c r="L174" s="48">
        <f t="shared" ref="L174:L179" si="486">K174*$F174</f>
        <v>17255</v>
      </c>
      <c r="M174" s="36" t="str">
        <f t="shared" ref="M174:M179" si="487">+IF(K174=0,"NO OFERTADO",IF(K174&gt;$H174,"NO CUMPLE",IF(((K174-$H174)/$H174)&lt;=-20%,"ARTIFICIALIDAD",IF(AND($H174=$H174,((K174-$H174)/$H174)&gt;-20%),"CUMPLE"))))</f>
        <v>CUMPLE</v>
      </c>
      <c r="N174" s="36" t="s">
        <v>30</v>
      </c>
      <c r="O174" s="36" t="str">
        <f t="shared" si="461"/>
        <v>NO</v>
      </c>
      <c r="P174" s="45"/>
      <c r="Q174" s="45">
        <f t="shared" si="377"/>
        <v>0</v>
      </c>
      <c r="R174" s="45">
        <f t="shared" si="438"/>
        <v>0</v>
      </c>
      <c r="S174" s="35">
        <f t="shared" si="482"/>
        <v>0</v>
      </c>
      <c r="T174" s="36" t="str">
        <f t="shared" si="483"/>
        <v>NO OFERTADO</v>
      </c>
      <c r="U174" s="36" t="s">
        <v>30</v>
      </c>
      <c r="V174" s="36" t="str">
        <f t="shared" si="484"/>
        <v>NO</v>
      </c>
      <c r="W174" s="37">
        <v>0</v>
      </c>
      <c r="X174" s="37">
        <v>0</v>
      </c>
      <c r="Y174" s="37">
        <f t="shared" si="465"/>
        <v>0</v>
      </c>
      <c r="Z174" s="35">
        <f t="shared" si="466"/>
        <v>0</v>
      </c>
      <c r="AA174" s="36" t="str">
        <f t="shared" si="467"/>
        <v>NO OFERTADO</v>
      </c>
      <c r="AB174" s="36" t="s">
        <v>30</v>
      </c>
      <c r="AC174" s="36" t="str">
        <f t="shared" si="468"/>
        <v>NO</v>
      </c>
      <c r="AD174" s="32">
        <v>0</v>
      </c>
      <c r="AE174" s="32"/>
      <c r="AF174" s="47">
        <f t="shared" si="469"/>
        <v>0</v>
      </c>
      <c r="AG174" s="35">
        <f t="shared" si="439"/>
        <v>0</v>
      </c>
      <c r="AH174" s="36" t="str">
        <f t="shared" si="470"/>
        <v>NO OFERTADO</v>
      </c>
      <c r="AI174" s="36" t="s">
        <v>30</v>
      </c>
      <c r="AJ174" s="36" t="str">
        <f t="shared" si="471"/>
        <v>NO</v>
      </c>
      <c r="AK174" s="37"/>
      <c r="AL174" s="56"/>
      <c r="AM174" s="34">
        <f t="shared" si="472"/>
        <v>0</v>
      </c>
      <c r="AN174" s="35">
        <f t="shared" si="440"/>
        <v>0</v>
      </c>
      <c r="AO174" s="36" t="str">
        <f t="shared" si="473"/>
        <v>NO OFERTADO</v>
      </c>
      <c r="AP174" s="36" t="s">
        <v>30</v>
      </c>
      <c r="AQ174" s="36" t="str">
        <f t="shared" si="474"/>
        <v>NO</v>
      </c>
      <c r="AR174" s="34">
        <v>15000</v>
      </c>
      <c r="AS174" s="34">
        <f t="shared" si="475"/>
        <v>2850</v>
      </c>
      <c r="AT174" s="34">
        <f t="shared" si="441"/>
        <v>17850</v>
      </c>
      <c r="AU174" s="208">
        <f t="shared" si="442"/>
        <v>17850</v>
      </c>
      <c r="AV174" s="36" t="str">
        <f t="shared" si="476"/>
        <v>CUMPLE</v>
      </c>
      <c r="AW174" s="36" t="s">
        <v>10</v>
      </c>
      <c r="AX174" s="36" t="str">
        <f t="shared" si="477"/>
        <v>SI</v>
      </c>
      <c r="AY174" s="34"/>
      <c r="AZ174" s="34"/>
      <c r="BA174" s="34">
        <f t="shared" si="443"/>
        <v>0</v>
      </c>
      <c r="BB174" s="35">
        <f t="shared" si="478"/>
        <v>0</v>
      </c>
      <c r="BC174" s="36" t="str">
        <f t="shared" si="479"/>
        <v>NO OFERTADO</v>
      </c>
      <c r="BD174" s="36" t="s">
        <v>30</v>
      </c>
      <c r="BE174" s="36" t="str">
        <f t="shared" si="480"/>
        <v>NO</v>
      </c>
      <c r="BF174" s="53"/>
      <c r="BG174" s="54" t="str">
        <f t="shared" si="444"/>
        <v/>
      </c>
      <c r="BH174" s="54" t="str">
        <f t="shared" si="445"/>
        <v/>
      </c>
      <c r="BI174" s="54" t="str">
        <f t="shared" si="446"/>
        <v/>
      </c>
      <c r="BJ174" s="69" t="str">
        <f t="shared" si="447"/>
        <v/>
      </c>
      <c r="BK174" s="69" t="str">
        <f t="shared" si="448"/>
        <v/>
      </c>
      <c r="BL174" s="69">
        <f t="shared" si="449"/>
        <v>17850</v>
      </c>
      <c r="BM174" s="69" t="str">
        <f t="shared" si="450"/>
        <v/>
      </c>
      <c r="BN174" s="212">
        <f t="shared" si="481"/>
        <v>17850</v>
      </c>
      <c r="BO174" s="212" t="e">
        <f t="shared" si="451"/>
        <v>#VALUE!</v>
      </c>
      <c r="BP174" s="212" t="e">
        <f t="shared" si="452"/>
        <v>#VALUE!</v>
      </c>
      <c r="BQ174" s="212" t="e">
        <f t="shared" si="453"/>
        <v>#VALUE!</v>
      </c>
      <c r="BR174" s="212" t="e">
        <f t="shared" si="454"/>
        <v>#VALUE!</v>
      </c>
      <c r="BS174" s="212" t="e">
        <f t="shared" si="455"/>
        <v>#VALUE!</v>
      </c>
      <c r="BT174" s="212">
        <f t="shared" si="456"/>
        <v>500</v>
      </c>
      <c r="BU174" s="212" t="e">
        <f t="shared" si="457"/>
        <v>#VALUE!</v>
      </c>
      <c r="BV174" s="53"/>
      <c r="BW174" s="125"/>
    </row>
    <row r="175" spans="1:75" s="55" customFormat="1" ht="31.5">
      <c r="A175" s="177">
        <v>165</v>
      </c>
      <c r="B175" s="192" t="s">
        <v>404</v>
      </c>
      <c r="C175" s="192" t="s">
        <v>405</v>
      </c>
      <c r="D175" s="192" t="s">
        <v>121</v>
      </c>
      <c r="E175" s="194">
        <v>2.4</v>
      </c>
      <c r="F175" s="193">
        <v>1</v>
      </c>
      <c r="G175" s="194" t="s">
        <v>121</v>
      </c>
      <c r="H175" s="32">
        <v>22610</v>
      </c>
      <c r="I175" s="37">
        <v>14500</v>
      </c>
      <c r="J175" s="37">
        <f t="shared" si="485"/>
        <v>2755</v>
      </c>
      <c r="K175" s="37">
        <f t="shared" si="458"/>
        <v>17255</v>
      </c>
      <c r="L175" s="48">
        <f t="shared" si="486"/>
        <v>17255</v>
      </c>
      <c r="M175" s="36" t="str">
        <f t="shared" si="487"/>
        <v>ARTIFICIALIDAD</v>
      </c>
      <c r="N175" s="36" t="s">
        <v>30</v>
      </c>
      <c r="O175" s="36" t="str">
        <f t="shared" si="461"/>
        <v>NO</v>
      </c>
      <c r="P175" s="45"/>
      <c r="Q175" s="45">
        <f t="shared" si="377"/>
        <v>0</v>
      </c>
      <c r="R175" s="45">
        <f t="shared" si="438"/>
        <v>0</v>
      </c>
      <c r="S175" s="35">
        <f t="shared" si="482"/>
        <v>0</v>
      </c>
      <c r="T175" s="36" t="str">
        <f t="shared" si="483"/>
        <v>NO OFERTADO</v>
      </c>
      <c r="U175" s="36" t="s">
        <v>30</v>
      </c>
      <c r="V175" s="36" t="str">
        <f t="shared" si="484"/>
        <v>NO</v>
      </c>
      <c r="W175" s="37">
        <v>17647.058823529413</v>
      </c>
      <c r="X175" s="37">
        <v>3352.9411764705874</v>
      </c>
      <c r="Y175" s="37">
        <f t="shared" si="465"/>
        <v>21000</v>
      </c>
      <c r="Z175" s="35">
        <f t="shared" si="466"/>
        <v>21000</v>
      </c>
      <c r="AA175" s="36" t="str">
        <f t="shared" si="467"/>
        <v>CUMPLE</v>
      </c>
      <c r="AB175" s="36" t="s">
        <v>10</v>
      </c>
      <c r="AC175" s="36" t="str">
        <f t="shared" si="468"/>
        <v>SI</v>
      </c>
      <c r="AD175" s="32">
        <v>0</v>
      </c>
      <c r="AE175" s="32"/>
      <c r="AF175" s="47">
        <f t="shared" si="469"/>
        <v>0</v>
      </c>
      <c r="AG175" s="35">
        <f t="shared" si="439"/>
        <v>0</v>
      </c>
      <c r="AH175" s="36" t="str">
        <f t="shared" si="470"/>
        <v>NO OFERTADO</v>
      </c>
      <c r="AI175" s="36" t="s">
        <v>30</v>
      </c>
      <c r="AJ175" s="36" t="str">
        <f t="shared" si="471"/>
        <v>NO</v>
      </c>
      <c r="AK175" s="37"/>
      <c r="AL175" s="56"/>
      <c r="AM175" s="34">
        <f t="shared" si="472"/>
        <v>0</v>
      </c>
      <c r="AN175" s="35">
        <f t="shared" si="440"/>
        <v>0</v>
      </c>
      <c r="AO175" s="36" t="str">
        <f t="shared" si="473"/>
        <v>NO OFERTADO</v>
      </c>
      <c r="AP175" s="36" t="s">
        <v>30</v>
      </c>
      <c r="AQ175" s="36" t="str">
        <f t="shared" si="474"/>
        <v>NO</v>
      </c>
      <c r="AR175" s="34">
        <v>15000</v>
      </c>
      <c r="AS175" s="34">
        <f t="shared" si="475"/>
        <v>2850</v>
      </c>
      <c r="AT175" s="34">
        <f t="shared" si="441"/>
        <v>17850</v>
      </c>
      <c r="AU175" s="208">
        <f t="shared" si="442"/>
        <v>17850</v>
      </c>
      <c r="AV175" s="36" t="str">
        <f t="shared" si="476"/>
        <v>ARTIFICIALIDAD</v>
      </c>
      <c r="AW175" s="36" t="s">
        <v>10</v>
      </c>
      <c r="AX175" s="36" t="str">
        <f t="shared" si="477"/>
        <v>SI</v>
      </c>
      <c r="AY175" s="34"/>
      <c r="AZ175" s="34"/>
      <c r="BA175" s="34">
        <f t="shared" si="443"/>
        <v>0</v>
      </c>
      <c r="BB175" s="35">
        <f t="shared" si="478"/>
        <v>0</v>
      </c>
      <c r="BC175" s="36" t="str">
        <f t="shared" si="479"/>
        <v>NO OFERTADO</v>
      </c>
      <c r="BD175" s="36" t="s">
        <v>30</v>
      </c>
      <c r="BE175" s="36" t="str">
        <f t="shared" si="480"/>
        <v>NO</v>
      </c>
      <c r="BF175" s="53"/>
      <c r="BG175" s="54" t="str">
        <f t="shared" si="444"/>
        <v/>
      </c>
      <c r="BH175" s="54" t="str">
        <f t="shared" si="445"/>
        <v/>
      </c>
      <c r="BI175" s="54">
        <f t="shared" si="446"/>
        <v>21000</v>
      </c>
      <c r="BJ175" s="69" t="str">
        <f t="shared" si="447"/>
        <v/>
      </c>
      <c r="BK175" s="69" t="str">
        <f t="shared" si="448"/>
        <v/>
      </c>
      <c r="BL175" s="69">
        <f t="shared" si="449"/>
        <v>17850</v>
      </c>
      <c r="BM175" s="69" t="str">
        <f t="shared" si="450"/>
        <v/>
      </c>
      <c r="BN175" s="212">
        <f t="shared" si="481"/>
        <v>17850</v>
      </c>
      <c r="BO175" s="212" t="e">
        <f t="shared" si="451"/>
        <v>#VALUE!</v>
      </c>
      <c r="BP175" s="212" t="e">
        <f t="shared" si="452"/>
        <v>#VALUE!</v>
      </c>
      <c r="BQ175" s="212">
        <f t="shared" si="453"/>
        <v>425</v>
      </c>
      <c r="BR175" s="212" t="e">
        <f t="shared" si="454"/>
        <v>#VALUE!</v>
      </c>
      <c r="BS175" s="212" t="e">
        <f t="shared" si="455"/>
        <v>#VALUE!</v>
      </c>
      <c r="BT175" s="212">
        <f t="shared" si="456"/>
        <v>500</v>
      </c>
      <c r="BU175" s="212" t="e">
        <f t="shared" si="457"/>
        <v>#VALUE!</v>
      </c>
      <c r="BV175" s="53"/>
      <c r="BW175" s="125"/>
    </row>
    <row r="176" spans="1:75" s="55" customFormat="1" ht="31.5">
      <c r="A176" s="177">
        <v>166</v>
      </c>
      <c r="B176" s="192" t="s">
        <v>406</v>
      </c>
      <c r="C176" s="192" t="s">
        <v>407</v>
      </c>
      <c r="D176" s="192" t="s">
        <v>26</v>
      </c>
      <c r="E176" s="194">
        <v>1.8</v>
      </c>
      <c r="F176" s="193">
        <v>1</v>
      </c>
      <c r="G176" s="194" t="s">
        <v>26</v>
      </c>
      <c r="H176" s="32">
        <v>22610</v>
      </c>
      <c r="I176" s="37"/>
      <c r="J176" s="37"/>
      <c r="K176" s="37">
        <f t="shared" si="458"/>
        <v>0</v>
      </c>
      <c r="L176" s="48">
        <f t="shared" si="486"/>
        <v>0</v>
      </c>
      <c r="M176" s="36" t="str">
        <f t="shared" si="487"/>
        <v>NO OFERTADO</v>
      </c>
      <c r="N176" s="210" t="s">
        <v>30</v>
      </c>
      <c r="O176" s="36" t="str">
        <f t="shared" si="461"/>
        <v>NO</v>
      </c>
      <c r="P176" s="45">
        <v>22500</v>
      </c>
      <c r="Q176" s="45">
        <v>0</v>
      </c>
      <c r="R176" s="45">
        <f t="shared" si="438"/>
        <v>22500</v>
      </c>
      <c r="S176" s="35">
        <f t="shared" si="482"/>
        <v>22500</v>
      </c>
      <c r="T176" s="36" t="str">
        <f t="shared" si="483"/>
        <v>CUMPLE</v>
      </c>
      <c r="U176" s="210" t="s">
        <v>30</v>
      </c>
      <c r="V176" s="36" t="str">
        <f t="shared" si="484"/>
        <v>NO</v>
      </c>
      <c r="W176" s="37">
        <v>21500</v>
      </c>
      <c r="X176" s="37">
        <v>0</v>
      </c>
      <c r="Y176" s="37">
        <f t="shared" si="465"/>
        <v>21500</v>
      </c>
      <c r="Z176" s="35">
        <f t="shared" si="466"/>
        <v>21500</v>
      </c>
      <c r="AA176" s="36" t="str">
        <f t="shared" si="467"/>
        <v>CUMPLE</v>
      </c>
      <c r="AB176" s="36" t="s">
        <v>10</v>
      </c>
      <c r="AC176" s="36" t="str">
        <f t="shared" si="468"/>
        <v>SI</v>
      </c>
      <c r="AD176" s="32">
        <v>0</v>
      </c>
      <c r="AE176" s="32"/>
      <c r="AF176" s="47">
        <f t="shared" si="469"/>
        <v>0</v>
      </c>
      <c r="AG176" s="35">
        <f t="shared" si="439"/>
        <v>0</v>
      </c>
      <c r="AH176" s="36" t="str">
        <f t="shared" si="470"/>
        <v>NO OFERTADO</v>
      </c>
      <c r="AI176" s="36" t="s">
        <v>30</v>
      </c>
      <c r="AJ176" s="36" t="str">
        <f t="shared" si="471"/>
        <v>NO</v>
      </c>
      <c r="AK176" s="37"/>
      <c r="AL176" s="56"/>
      <c r="AM176" s="34">
        <f t="shared" si="472"/>
        <v>0</v>
      </c>
      <c r="AN176" s="35">
        <f t="shared" si="440"/>
        <v>0</v>
      </c>
      <c r="AO176" s="36" t="str">
        <f t="shared" si="473"/>
        <v>NO OFERTADO</v>
      </c>
      <c r="AP176" s="36" t="s">
        <v>30</v>
      </c>
      <c r="AQ176" s="36" t="str">
        <f t="shared" si="474"/>
        <v>NO</v>
      </c>
      <c r="AR176" s="34">
        <v>22610</v>
      </c>
      <c r="AS176" s="56">
        <v>0</v>
      </c>
      <c r="AT176" s="34">
        <f t="shared" si="441"/>
        <v>22610</v>
      </c>
      <c r="AU176" s="208">
        <f t="shared" si="442"/>
        <v>22610</v>
      </c>
      <c r="AV176" s="36" t="str">
        <f t="shared" si="476"/>
        <v>CUMPLE</v>
      </c>
      <c r="AW176" s="36" t="s">
        <v>10</v>
      </c>
      <c r="AX176" s="36" t="str">
        <f t="shared" si="477"/>
        <v>SI</v>
      </c>
      <c r="AY176" s="34">
        <v>29600</v>
      </c>
      <c r="AZ176" s="34">
        <v>0</v>
      </c>
      <c r="BA176" s="34">
        <f t="shared" si="443"/>
        <v>29600</v>
      </c>
      <c r="BB176" s="35">
        <f t="shared" si="478"/>
        <v>29600</v>
      </c>
      <c r="BC176" s="36" t="str">
        <f t="shared" si="479"/>
        <v>NO CUMPLE</v>
      </c>
      <c r="BD176" s="36" t="s">
        <v>30</v>
      </c>
      <c r="BE176" s="36" t="str">
        <f t="shared" si="480"/>
        <v>NO</v>
      </c>
      <c r="BF176" s="53"/>
      <c r="BG176" s="54" t="str">
        <f t="shared" si="444"/>
        <v/>
      </c>
      <c r="BH176" s="54" t="str">
        <f t="shared" si="445"/>
        <v/>
      </c>
      <c r="BI176" s="54">
        <f t="shared" si="446"/>
        <v>21500</v>
      </c>
      <c r="BJ176" s="69" t="str">
        <f t="shared" si="447"/>
        <v/>
      </c>
      <c r="BK176" s="69" t="str">
        <f t="shared" si="448"/>
        <v/>
      </c>
      <c r="BL176" s="69">
        <f t="shared" si="449"/>
        <v>22610</v>
      </c>
      <c r="BM176" s="69" t="str">
        <f t="shared" si="450"/>
        <v/>
      </c>
      <c r="BN176" s="212">
        <f t="shared" si="481"/>
        <v>21500</v>
      </c>
      <c r="BO176" s="212" t="e">
        <f t="shared" si="451"/>
        <v>#VALUE!</v>
      </c>
      <c r="BP176" s="212" t="e">
        <f t="shared" si="452"/>
        <v>#VALUE!</v>
      </c>
      <c r="BQ176" s="212">
        <f t="shared" si="453"/>
        <v>500</v>
      </c>
      <c r="BR176" s="212" t="e">
        <f t="shared" si="454"/>
        <v>#VALUE!</v>
      </c>
      <c r="BS176" s="212" t="e">
        <f t="shared" si="455"/>
        <v>#VALUE!</v>
      </c>
      <c r="BT176" s="212">
        <f t="shared" si="456"/>
        <v>475.45333923042904</v>
      </c>
      <c r="BU176" s="212" t="e">
        <f t="shared" si="457"/>
        <v>#VALUE!</v>
      </c>
      <c r="BV176" s="53"/>
      <c r="BW176" s="125"/>
    </row>
    <row r="177" spans="1:75" s="55" customFormat="1" ht="57">
      <c r="A177" s="177">
        <v>167</v>
      </c>
      <c r="B177" s="192" t="s">
        <v>408</v>
      </c>
      <c r="C177" s="192" t="s">
        <v>409</v>
      </c>
      <c r="D177" s="192" t="s">
        <v>410</v>
      </c>
      <c r="E177" s="194">
        <v>12.6</v>
      </c>
      <c r="F177" s="193">
        <v>1</v>
      </c>
      <c r="G177" s="194" t="s">
        <v>410</v>
      </c>
      <c r="H177" s="32">
        <v>293930</v>
      </c>
      <c r="I177" s="37">
        <f>167750/1.19</f>
        <v>140966.38655462186</v>
      </c>
      <c r="J177" s="37">
        <f t="shared" si="485"/>
        <v>26783.613445378152</v>
      </c>
      <c r="K177" s="202">
        <f>I177+J177</f>
        <v>167750</v>
      </c>
      <c r="L177" s="48">
        <f t="shared" si="486"/>
        <v>167750</v>
      </c>
      <c r="M177" s="36" t="str">
        <f t="shared" si="487"/>
        <v>ARTIFICIALIDAD</v>
      </c>
      <c r="N177" s="36" t="s">
        <v>30</v>
      </c>
      <c r="O177" s="36" t="str">
        <f t="shared" si="461"/>
        <v>NO</v>
      </c>
      <c r="P177" s="45">
        <v>130000</v>
      </c>
      <c r="Q177" s="45">
        <f t="shared" si="377"/>
        <v>24700</v>
      </c>
      <c r="R177" s="45">
        <f t="shared" si="438"/>
        <v>154700</v>
      </c>
      <c r="S177" s="35">
        <f t="shared" si="482"/>
        <v>154700</v>
      </c>
      <c r="T177" s="36" t="str">
        <f t="shared" si="483"/>
        <v>ARTIFICIALIDAD</v>
      </c>
      <c r="U177" s="36" t="s">
        <v>10</v>
      </c>
      <c r="V177" s="36" t="str">
        <f t="shared" si="484"/>
        <v>SI</v>
      </c>
      <c r="W177" s="37">
        <v>0</v>
      </c>
      <c r="X177" s="37">
        <v>0</v>
      </c>
      <c r="Y177" s="37">
        <f t="shared" si="465"/>
        <v>0</v>
      </c>
      <c r="Z177" s="35">
        <f t="shared" si="466"/>
        <v>0</v>
      </c>
      <c r="AA177" s="36" t="str">
        <f t="shared" si="467"/>
        <v>NO OFERTADO</v>
      </c>
      <c r="AB177" s="36" t="s">
        <v>30</v>
      </c>
      <c r="AC177" s="36" t="str">
        <f t="shared" si="468"/>
        <v>NO</v>
      </c>
      <c r="AD177" s="32">
        <v>230900</v>
      </c>
      <c r="AE177" s="32">
        <f>+AD177*19%</f>
        <v>43871</v>
      </c>
      <c r="AF177" s="47">
        <f t="shared" si="469"/>
        <v>274771</v>
      </c>
      <c r="AG177" s="35">
        <f t="shared" si="439"/>
        <v>274771</v>
      </c>
      <c r="AH177" s="36" t="str">
        <f t="shared" si="470"/>
        <v>CUMPLE</v>
      </c>
      <c r="AI177" s="36" t="s">
        <v>10</v>
      </c>
      <c r="AJ177" s="36" t="str">
        <f t="shared" si="471"/>
        <v>SI</v>
      </c>
      <c r="AK177" s="37"/>
      <c r="AL177" s="56"/>
      <c r="AM177" s="34">
        <f t="shared" si="472"/>
        <v>0</v>
      </c>
      <c r="AN177" s="35">
        <f t="shared" si="440"/>
        <v>0</v>
      </c>
      <c r="AO177" s="36" t="str">
        <f t="shared" si="473"/>
        <v>NO OFERTADO</v>
      </c>
      <c r="AP177" s="36" t="s">
        <v>30</v>
      </c>
      <c r="AQ177" s="36" t="str">
        <f t="shared" si="474"/>
        <v>NO</v>
      </c>
      <c r="AR177" s="34">
        <v>247000</v>
      </c>
      <c r="AS177" s="34">
        <f>+AR177*19%</f>
        <v>46930</v>
      </c>
      <c r="AT177" s="34">
        <f t="shared" si="441"/>
        <v>293930</v>
      </c>
      <c r="AU177" s="208">
        <f t="shared" si="442"/>
        <v>293930</v>
      </c>
      <c r="AV177" s="36" t="str">
        <f t="shared" si="476"/>
        <v>CUMPLE</v>
      </c>
      <c r="AW177" s="36" t="s">
        <v>10</v>
      </c>
      <c r="AX177" s="36" t="str">
        <f t="shared" si="477"/>
        <v>SI</v>
      </c>
      <c r="AY177" s="34">
        <v>229000</v>
      </c>
      <c r="AZ177" s="34">
        <v>43510</v>
      </c>
      <c r="BA177" s="34">
        <f t="shared" si="443"/>
        <v>272510</v>
      </c>
      <c r="BB177" s="35">
        <f t="shared" si="478"/>
        <v>272510</v>
      </c>
      <c r="BC177" s="36" t="str">
        <f t="shared" si="479"/>
        <v>CUMPLE</v>
      </c>
      <c r="BD177" s="36" t="s">
        <v>10</v>
      </c>
      <c r="BE177" s="36" t="str">
        <f t="shared" si="480"/>
        <v>SI</v>
      </c>
      <c r="BF177" s="53"/>
      <c r="BG177" s="54" t="str">
        <f t="shared" si="444"/>
        <v/>
      </c>
      <c r="BH177" s="54">
        <f t="shared" si="445"/>
        <v>154700</v>
      </c>
      <c r="BI177" s="54" t="str">
        <f t="shared" si="446"/>
        <v/>
      </c>
      <c r="BJ177" s="69">
        <f t="shared" si="447"/>
        <v>274771</v>
      </c>
      <c r="BK177" s="69" t="str">
        <f t="shared" si="448"/>
        <v/>
      </c>
      <c r="BL177" s="69">
        <f t="shared" si="449"/>
        <v>293930</v>
      </c>
      <c r="BM177" s="69">
        <f t="shared" si="450"/>
        <v>272510</v>
      </c>
      <c r="BN177" s="212">
        <f t="shared" si="481"/>
        <v>154700</v>
      </c>
      <c r="BO177" s="212" t="e">
        <f t="shared" si="451"/>
        <v>#VALUE!</v>
      </c>
      <c r="BP177" s="212">
        <f t="shared" si="452"/>
        <v>500</v>
      </c>
      <c r="BQ177" s="212" t="e">
        <f t="shared" si="453"/>
        <v>#VALUE!</v>
      </c>
      <c r="BR177" s="212">
        <f t="shared" si="454"/>
        <v>281.507145950628</v>
      </c>
      <c r="BS177" s="212" t="e">
        <f t="shared" si="455"/>
        <v>#VALUE!</v>
      </c>
      <c r="BT177" s="212">
        <f t="shared" si="456"/>
        <v>263.15789473684208</v>
      </c>
      <c r="BU177" s="212">
        <f t="shared" si="457"/>
        <v>283.84279475982532</v>
      </c>
      <c r="BV177" s="53"/>
      <c r="BW177" s="125"/>
    </row>
    <row r="178" spans="1:75" s="55" customFormat="1" ht="57">
      <c r="A178" s="177">
        <v>168</v>
      </c>
      <c r="B178" s="192" t="s">
        <v>411</v>
      </c>
      <c r="C178" s="192" t="s">
        <v>412</v>
      </c>
      <c r="D178" s="192" t="s">
        <v>63</v>
      </c>
      <c r="E178" s="194">
        <v>1.8</v>
      </c>
      <c r="F178" s="193">
        <v>1</v>
      </c>
      <c r="G178" s="194" t="s">
        <v>410</v>
      </c>
      <c r="H178" s="32">
        <v>291550</v>
      </c>
      <c r="I178" s="37"/>
      <c r="J178" s="37"/>
      <c r="K178" s="37">
        <f t="shared" si="458"/>
        <v>0</v>
      </c>
      <c r="L178" s="48">
        <f t="shared" si="486"/>
        <v>0</v>
      </c>
      <c r="M178" s="36" t="str">
        <f t="shared" si="487"/>
        <v>NO OFERTADO</v>
      </c>
      <c r="N178" s="36" t="s">
        <v>30</v>
      </c>
      <c r="O178" s="36" t="str">
        <f t="shared" si="461"/>
        <v>NO</v>
      </c>
      <c r="P178" s="45"/>
      <c r="Q178" s="45">
        <f t="shared" si="377"/>
        <v>0</v>
      </c>
      <c r="R178" s="45">
        <f t="shared" si="438"/>
        <v>0</v>
      </c>
      <c r="S178" s="35">
        <f t="shared" si="482"/>
        <v>0</v>
      </c>
      <c r="T178" s="36" t="str">
        <f t="shared" si="483"/>
        <v>NO OFERTADO</v>
      </c>
      <c r="U178" s="36" t="s">
        <v>30</v>
      </c>
      <c r="V178" s="36" t="str">
        <f t="shared" si="484"/>
        <v>NO</v>
      </c>
      <c r="W178" s="37">
        <v>0</v>
      </c>
      <c r="X178" s="37">
        <v>0</v>
      </c>
      <c r="Y178" s="37">
        <f t="shared" si="465"/>
        <v>0</v>
      </c>
      <c r="Z178" s="35">
        <f t="shared" si="466"/>
        <v>0</v>
      </c>
      <c r="AA178" s="36" t="str">
        <f t="shared" si="467"/>
        <v>NO OFERTADO</v>
      </c>
      <c r="AB178" s="36" t="s">
        <v>30</v>
      </c>
      <c r="AC178" s="36" t="str">
        <f t="shared" si="468"/>
        <v>NO</v>
      </c>
      <c r="AD178" s="32">
        <v>0</v>
      </c>
      <c r="AE178" s="32"/>
      <c r="AF178" s="47">
        <f t="shared" si="469"/>
        <v>0</v>
      </c>
      <c r="AG178" s="35">
        <f t="shared" si="439"/>
        <v>0</v>
      </c>
      <c r="AH178" s="36" t="str">
        <f t="shared" si="470"/>
        <v>NO OFERTADO</v>
      </c>
      <c r="AI178" s="36" t="s">
        <v>30</v>
      </c>
      <c r="AJ178" s="36" t="str">
        <f t="shared" si="471"/>
        <v>NO</v>
      </c>
      <c r="AK178" s="37"/>
      <c r="AL178" s="56"/>
      <c r="AM178" s="34">
        <f t="shared" si="472"/>
        <v>0</v>
      </c>
      <c r="AN178" s="35">
        <f t="shared" si="440"/>
        <v>0</v>
      </c>
      <c r="AO178" s="36" t="str">
        <f t="shared" si="473"/>
        <v>NO OFERTADO</v>
      </c>
      <c r="AP178" s="36" t="s">
        <v>30</v>
      </c>
      <c r="AQ178" s="36" t="str">
        <f t="shared" si="474"/>
        <v>NO</v>
      </c>
      <c r="AR178" s="34">
        <v>0</v>
      </c>
      <c r="AS178" s="56"/>
      <c r="AT178" s="34">
        <f t="shared" si="441"/>
        <v>0</v>
      </c>
      <c r="AU178" s="208">
        <f t="shared" si="442"/>
        <v>0</v>
      </c>
      <c r="AV178" s="36" t="str">
        <f t="shared" si="476"/>
        <v>NO OFERTADO</v>
      </c>
      <c r="AW178" s="36" t="s">
        <v>30</v>
      </c>
      <c r="AX178" s="36" t="str">
        <f t="shared" si="477"/>
        <v>NO</v>
      </c>
      <c r="AY178" s="34">
        <v>242000</v>
      </c>
      <c r="AZ178" s="34">
        <v>45980</v>
      </c>
      <c r="BA178" s="34">
        <f t="shared" si="443"/>
        <v>287980</v>
      </c>
      <c r="BB178" s="35">
        <f t="shared" si="478"/>
        <v>287980</v>
      </c>
      <c r="BC178" s="36" t="str">
        <f t="shared" si="479"/>
        <v>CUMPLE</v>
      </c>
      <c r="BD178" s="36" t="s">
        <v>10</v>
      </c>
      <c r="BE178" s="36" t="str">
        <f t="shared" si="480"/>
        <v>SI</v>
      </c>
      <c r="BF178" s="53"/>
      <c r="BG178" s="54" t="str">
        <f t="shared" si="444"/>
        <v/>
      </c>
      <c r="BH178" s="54" t="str">
        <f t="shared" si="445"/>
        <v/>
      </c>
      <c r="BI178" s="54" t="str">
        <f t="shared" si="446"/>
        <v/>
      </c>
      <c r="BJ178" s="69" t="str">
        <f t="shared" si="447"/>
        <v/>
      </c>
      <c r="BK178" s="69" t="str">
        <f t="shared" si="448"/>
        <v/>
      </c>
      <c r="BL178" s="69" t="str">
        <f t="shared" si="449"/>
        <v/>
      </c>
      <c r="BM178" s="69">
        <f t="shared" si="450"/>
        <v>287980</v>
      </c>
      <c r="BN178" s="212">
        <f t="shared" si="481"/>
        <v>287980</v>
      </c>
      <c r="BO178" s="212" t="e">
        <f t="shared" si="451"/>
        <v>#VALUE!</v>
      </c>
      <c r="BP178" s="212" t="e">
        <f t="shared" si="452"/>
        <v>#VALUE!</v>
      </c>
      <c r="BQ178" s="212" t="e">
        <f t="shared" si="453"/>
        <v>#VALUE!</v>
      </c>
      <c r="BR178" s="212" t="e">
        <f t="shared" si="454"/>
        <v>#VALUE!</v>
      </c>
      <c r="BS178" s="212" t="e">
        <f t="shared" si="455"/>
        <v>#VALUE!</v>
      </c>
      <c r="BT178" s="212" t="e">
        <f t="shared" si="456"/>
        <v>#VALUE!</v>
      </c>
      <c r="BU178" s="212">
        <f t="shared" si="457"/>
        <v>500</v>
      </c>
      <c r="BV178" s="53"/>
      <c r="BW178" s="125"/>
    </row>
    <row r="179" spans="1:75" s="55" customFormat="1" ht="171">
      <c r="A179" s="177">
        <v>169</v>
      </c>
      <c r="B179" s="192" t="s">
        <v>413</v>
      </c>
      <c r="C179" s="192" t="s">
        <v>414</v>
      </c>
      <c r="D179" s="192" t="s">
        <v>28</v>
      </c>
      <c r="E179" s="194">
        <v>16</v>
      </c>
      <c r="F179" s="193">
        <v>1</v>
      </c>
      <c r="G179" s="194" t="s">
        <v>28</v>
      </c>
      <c r="H179" s="32">
        <v>89968</v>
      </c>
      <c r="I179" s="37">
        <v>22000</v>
      </c>
      <c r="J179" s="37">
        <v>0</v>
      </c>
      <c r="K179" s="37">
        <f t="shared" si="458"/>
        <v>22000</v>
      </c>
      <c r="L179" s="48">
        <f t="shared" si="486"/>
        <v>22000</v>
      </c>
      <c r="M179" s="36" t="str">
        <f t="shared" si="487"/>
        <v>ARTIFICIALIDAD</v>
      </c>
      <c r="N179" s="210" t="s">
        <v>30</v>
      </c>
      <c r="O179" s="36" t="str">
        <f t="shared" si="461"/>
        <v>NO</v>
      </c>
      <c r="P179" s="45">
        <v>56700</v>
      </c>
      <c r="Q179" s="45">
        <v>0</v>
      </c>
      <c r="R179" s="45">
        <f t="shared" si="438"/>
        <v>56700</v>
      </c>
      <c r="S179" s="35">
        <f t="shared" si="482"/>
        <v>56700</v>
      </c>
      <c r="T179" s="36" t="str">
        <f t="shared" si="483"/>
        <v>ARTIFICIALIDAD</v>
      </c>
      <c r="U179" s="36" t="s">
        <v>10</v>
      </c>
      <c r="V179" s="36" t="str">
        <f t="shared" si="484"/>
        <v>SI</v>
      </c>
      <c r="W179" s="37">
        <v>57000</v>
      </c>
      <c r="X179" s="37">
        <v>0</v>
      </c>
      <c r="Y179" s="37">
        <f t="shared" si="465"/>
        <v>57000</v>
      </c>
      <c r="Z179" s="35">
        <f t="shared" si="466"/>
        <v>57000</v>
      </c>
      <c r="AA179" s="36" t="str">
        <f t="shared" si="467"/>
        <v>ARTIFICIALIDAD</v>
      </c>
      <c r="AB179" s="36" t="s">
        <v>10</v>
      </c>
      <c r="AC179" s="36" t="str">
        <f t="shared" si="468"/>
        <v>SI</v>
      </c>
      <c r="AD179" s="32">
        <v>76200</v>
      </c>
      <c r="AE179" s="32"/>
      <c r="AF179" s="47">
        <f t="shared" si="469"/>
        <v>76200</v>
      </c>
      <c r="AG179" s="35">
        <f t="shared" si="439"/>
        <v>76200</v>
      </c>
      <c r="AH179" s="36" t="str">
        <f t="shared" si="470"/>
        <v>CUMPLE</v>
      </c>
      <c r="AI179" s="36" t="s">
        <v>10</v>
      </c>
      <c r="AJ179" s="36" t="str">
        <f t="shared" si="471"/>
        <v>SI</v>
      </c>
      <c r="AK179" s="37"/>
      <c r="AL179" s="56"/>
      <c r="AM179" s="34">
        <f t="shared" si="472"/>
        <v>0</v>
      </c>
      <c r="AN179" s="35">
        <f t="shared" si="440"/>
        <v>0</v>
      </c>
      <c r="AO179" s="36" t="str">
        <f t="shared" si="473"/>
        <v>NO OFERTADO</v>
      </c>
      <c r="AP179" s="36" t="s">
        <v>30</v>
      </c>
      <c r="AQ179" s="36" t="str">
        <f t="shared" si="474"/>
        <v>NO</v>
      </c>
      <c r="AR179" s="34">
        <v>65000</v>
      </c>
      <c r="AS179" s="56">
        <v>0</v>
      </c>
      <c r="AT179" s="34">
        <f t="shared" si="441"/>
        <v>65000</v>
      </c>
      <c r="AU179" s="208">
        <f t="shared" si="442"/>
        <v>65000</v>
      </c>
      <c r="AV179" s="36" t="str">
        <f t="shared" si="476"/>
        <v>ARTIFICIALIDAD</v>
      </c>
      <c r="AW179" s="36" t="s">
        <v>10</v>
      </c>
      <c r="AX179" s="36" t="str">
        <f t="shared" si="477"/>
        <v>SI</v>
      </c>
      <c r="AY179" s="34"/>
      <c r="AZ179" s="34"/>
      <c r="BA179" s="34">
        <f t="shared" si="443"/>
        <v>0</v>
      </c>
      <c r="BB179" s="35">
        <f t="shared" si="478"/>
        <v>0</v>
      </c>
      <c r="BC179" s="36" t="str">
        <f t="shared" si="479"/>
        <v>NO OFERTADO</v>
      </c>
      <c r="BD179" s="36" t="s">
        <v>30</v>
      </c>
      <c r="BE179" s="36" t="str">
        <f t="shared" si="480"/>
        <v>NO</v>
      </c>
      <c r="BF179" s="53"/>
      <c r="BG179" s="54" t="str">
        <f t="shared" si="444"/>
        <v/>
      </c>
      <c r="BH179" s="54">
        <f t="shared" si="445"/>
        <v>56700</v>
      </c>
      <c r="BI179" s="54">
        <f t="shared" si="446"/>
        <v>57000</v>
      </c>
      <c r="BJ179" s="69">
        <f t="shared" si="447"/>
        <v>76200</v>
      </c>
      <c r="BK179" s="69" t="str">
        <f t="shared" si="448"/>
        <v/>
      </c>
      <c r="BL179" s="69">
        <f t="shared" si="449"/>
        <v>65000</v>
      </c>
      <c r="BM179" s="69" t="str">
        <f t="shared" si="450"/>
        <v/>
      </c>
      <c r="BN179" s="212">
        <f t="shared" si="481"/>
        <v>56700</v>
      </c>
      <c r="BO179" s="212" t="e">
        <f t="shared" si="451"/>
        <v>#VALUE!</v>
      </c>
      <c r="BP179" s="212">
        <f t="shared" si="452"/>
        <v>500</v>
      </c>
      <c r="BQ179" s="212">
        <f t="shared" si="453"/>
        <v>497.36842105263156</v>
      </c>
      <c r="BR179" s="212">
        <f t="shared" si="454"/>
        <v>372.04724409448818</v>
      </c>
      <c r="BS179" s="212" t="e">
        <f t="shared" si="455"/>
        <v>#VALUE!</v>
      </c>
      <c r="BT179" s="212">
        <f t="shared" si="456"/>
        <v>436.15384615384619</v>
      </c>
      <c r="BU179" s="212" t="e">
        <f t="shared" si="457"/>
        <v>#VALUE!</v>
      </c>
      <c r="BV179" s="53"/>
      <c r="BW179" s="125"/>
    </row>
    <row r="180" spans="1:75" s="55" customFormat="1" ht="171">
      <c r="A180" s="177">
        <v>170</v>
      </c>
      <c r="B180" s="192" t="s">
        <v>415</v>
      </c>
      <c r="C180" s="192" t="s">
        <v>416</v>
      </c>
      <c r="D180" s="192" t="s">
        <v>28</v>
      </c>
      <c r="E180" s="194">
        <v>16</v>
      </c>
      <c r="F180" s="193">
        <v>1</v>
      </c>
      <c r="G180" s="194" t="s">
        <v>28</v>
      </c>
      <c r="H180" s="32">
        <v>45000</v>
      </c>
      <c r="I180" s="37">
        <v>22000</v>
      </c>
      <c r="J180" s="37">
        <v>0</v>
      </c>
      <c r="K180" s="37">
        <f>I180+J180</f>
        <v>22000</v>
      </c>
      <c r="L180" s="48">
        <f>K180*$F180</f>
        <v>22000</v>
      </c>
      <c r="M180" s="36" t="str">
        <f>+IF(K180=0,"NO OFERTADO",IF(K180&gt;$H180,"NO CUMPLE",IF(((K180-$H180)/$H180)&lt;=-20%,"ARTIFICIALIDAD",IF(AND($H180=$H180,((K180-$H180)/$H180)&gt;-20%),"CUMPLE"))))</f>
        <v>ARTIFICIALIDAD</v>
      </c>
      <c r="N180" s="210" t="s">
        <v>30</v>
      </c>
      <c r="O180" s="36" t="str">
        <f>+IF(N180="CUMPLE","SI",IF(N180="NO CUMPLE","NO"))</f>
        <v>NO</v>
      </c>
      <c r="P180" s="45"/>
      <c r="Q180" s="45">
        <f t="shared" si="377"/>
        <v>0</v>
      </c>
      <c r="R180" s="45">
        <f t="shared" si="438"/>
        <v>0</v>
      </c>
      <c r="S180" s="35">
        <f>R180*$F180</f>
        <v>0</v>
      </c>
      <c r="T180" s="36" t="str">
        <f>+IF(R180=0,"NO OFERTADO",IF(R180&gt;$H180,"NO CUMPLE",IF(((R180-$H180)/$H180)&lt;=-20%,"ARTIFICIALIDAD",IF(AND($H180=$H180,((R180-$H180)/$H180)&gt;-20%),"CUMPLE"))))</f>
        <v>NO OFERTADO</v>
      </c>
      <c r="U180" s="36" t="s">
        <v>30</v>
      </c>
      <c r="V180" s="36" t="str">
        <f>+IF(U180="CUMPLE","SI",IF(U180="NO CUMPLE","NO"))</f>
        <v>NO</v>
      </c>
      <c r="W180" s="37">
        <v>0</v>
      </c>
      <c r="X180" s="37">
        <v>0</v>
      </c>
      <c r="Y180" s="37">
        <f>W180+X180</f>
        <v>0</v>
      </c>
      <c r="Z180" s="35">
        <f>Y180*$F180</f>
        <v>0</v>
      </c>
      <c r="AA180" s="36" t="str">
        <f>+IF(Y180=0,"NO OFERTADO",IF(Y180&gt;$H180,"NO CUMPLE",IF(((Y180-$H180)/$H180)&lt;=-20%,"ARTIFICIALIDAD",IF(AND($H180=$H180,((Y180-$H180)/$H180)&gt;-20%),"CUMPLE"))))</f>
        <v>NO OFERTADO</v>
      </c>
      <c r="AB180" s="36" t="s">
        <v>30</v>
      </c>
      <c r="AC180" s="36" t="str">
        <f>+IF(AB180="CUMPLE","SI",IF(AB180="NO CUMPLE","NO"))</f>
        <v>NO</v>
      </c>
      <c r="AD180" s="32">
        <v>0</v>
      </c>
      <c r="AE180" s="32"/>
      <c r="AF180" s="47">
        <f>+AD180+AE180</f>
        <v>0</v>
      </c>
      <c r="AG180" s="35">
        <f t="shared" si="439"/>
        <v>0</v>
      </c>
      <c r="AH180" s="36" t="str">
        <f>+IF(AF180=0,"NO OFERTADO",IF(AF180&gt;$H180,"NO CUMPLE",IF(((AF180-$H180)/$H180)&lt;=-20%,"ARTIFICIALIDAD",IF(AND($H180=$H180,((AF180-$H180)/$H180)&gt;-20%),"CUMPLE"))))</f>
        <v>NO OFERTADO</v>
      </c>
      <c r="AI180" s="36" t="s">
        <v>30</v>
      </c>
      <c r="AJ180" s="36" t="str">
        <f>+IF(AI180="CUMPLE","SI",IF(AI180="NO CUMPLE","NO"))</f>
        <v>NO</v>
      </c>
      <c r="AK180" s="37"/>
      <c r="AL180" s="37"/>
      <c r="AM180" s="34">
        <f>+AK180+AL180</f>
        <v>0</v>
      </c>
      <c r="AN180" s="35">
        <f t="shared" si="440"/>
        <v>0</v>
      </c>
      <c r="AO180" s="36" t="str">
        <f>+IF(AM180=0,"NO OFERTADO",IF(AM180&gt;$H180,"NO CUMPLE",IF(((AM180-$H180)/$H180)&lt;=-20%,"ARTIFICIALIDAD",IF(AND($H180=$H180,((AM180-$H180)/$H180)&gt;-20%),"CUMPLE"))))</f>
        <v>NO OFERTADO</v>
      </c>
      <c r="AP180" s="36" t="s">
        <v>30</v>
      </c>
      <c r="AQ180" s="36" t="str">
        <f>+IF(AP180="CUMPLE","SI",IF(AP180="NO CUMPLE","NO"))</f>
        <v>NO</v>
      </c>
      <c r="AR180" s="34">
        <v>0</v>
      </c>
      <c r="AS180" s="37"/>
      <c r="AT180" s="34">
        <f t="shared" si="441"/>
        <v>0</v>
      </c>
      <c r="AU180" s="208">
        <f t="shared" si="442"/>
        <v>0</v>
      </c>
      <c r="AV180" s="36" t="str">
        <f>+IF(AT180=0,"NO OFERTADO",IF(AT180&gt;$H180,"NO CUMPLE",IF(((AT180-$H180)/$H180)&lt;=-20%,"ARTIFICIALIDAD",IF(AND($H180=$H180,((AT180-$H180)/$H180)&gt;-20%),"CUMPLE"))))</f>
        <v>NO OFERTADO</v>
      </c>
      <c r="AW180" s="36" t="s">
        <v>30</v>
      </c>
      <c r="AX180" s="36" t="str">
        <f>+IF(AW180="CUMPLE","SI",IF(AW180="NO CUMPLE","NO"))</f>
        <v>NO</v>
      </c>
      <c r="AY180" s="34"/>
      <c r="AZ180" s="34"/>
      <c r="BA180" s="34">
        <f t="shared" si="443"/>
        <v>0</v>
      </c>
      <c r="BB180" s="35">
        <f>BA180*$F180</f>
        <v>0</v>
      </c>
      <c r="BC180" s="36" t="str">
        <f>+IF(BA180=0,"NO OFERTADO",IF(BA180&gt;$H180,"NO CUMPLE",IF(((BA180-$H180)/$H180)&lt;=-20%,"ARTIFICIALIDAD",IF(AND($H180=$H180,((BA180-$H180)/$H180)&gt;-20%),"CUMPLE"))))</f>
        <v>NO OFERTADO</v>
      </c>
      <c r="BD180" s="36" t="s">
        <v>30</v>
      </c>
      <c r="BE180" s="36" t="str">
        <f>+IF(BD180="CUMPLE","SI",IF(BD180="NO CUMPLE","NO"))</f>
        <v>NO</v>
      </c>
      <c r="BF180" s="53"/>
      <c r="BG180" s="54" t="str">
        <f t="shared" si="444"/>
        <v/>
      </c>
      <c r="BH180" s="54" t="str">
        <f t="shared" si="445"/>
        <v/>
      </c>
      <c r="BI180" s="54" t="str">
        <f t="shared" si="446"/>
        <v/>
      </c>
      <c r="BJ180" s="69" t="str">
        <f t="shared" si="447"/>
        <v/>
      </c>
      <c r="BK180" s="69" t="str">
        <f t="shared" si="448"/>
        <v/>
      </c>
      <c r="BL180" s="69" t="str">
        <f t="shared" si="449"/>
        <v/>
      </c>
      <c r="BM180" s="69" t="str">
        <f t="shared" si="450"/>
        <v/>
      </c>
      <c r="BN180" s="212">
        <f>MIN(BG180,BH180,BI180,BJ180,BK180,BL180,BM180)</f>
        <v>0</v>
      </c>
      <c r="BO180" s="212" t="e">
        <f t="shared" si="451"/>
        <v>#VALUE!</v>
      </c>
      <c r="BP180" s="212" t="e">
        <f t="shared" si="452"/>
        <v>#VALUE!</v>
      </c>
      <c r="BQ180" s="212" t="e">
        <f t="shared" si="453"/>
        <v>#VALUE!</v>
      </c>
      <c r="BR180" s="212" t="e">
        <f t="shared" si="454"/>
        <v>#VALUE!</v>
      </c>
      <c r="BS180" s="212" t="e">
        <f t="shared" si="455"/>
        <v>#VALUE!</v>
      </c>
      <c r="BT180" s="212" t="e">
        <f t="shared" si="456"/>
        <v>#VALUE!</v>
      </c>
      <c r="BU180" s="212" t="e">
        <f t="shared" si="457"/>
        <v>#VALUE!</v>
      </c>
      <c r="BV180" s="53"/>
      <c r="BW180" s="125"/>
    </row>
    <row r="181" spans="1:75" s="55" customFormat="1" ht="171">
      <c r="A181" s="177">
        <v>171</v>
      </c>
      <c r="B181" s="192" t="s">
        <v>417</v>
      </c>
      <c r="C181" s="192" t="s">
        <v>418</v>
      </c>
      <c r="D181" s="192" t="s">
        <v>28</v>
      </c>
      <c r="E181" s="194">
        <v>16</v>
      </c>
      <c r="F181" s="193">
        <v>1</v>
      </c>
      <c r="G181" s="194" t="s">
        <v>28</v>
      </c>
      <c r="H181" s="32">
        <v>45000</v>
      </c>
      <c r="I181" s="37">
        <v>22000</v>
      </c>
      <c r="J181" s="37">
        <v>0</v>
      </c>
      <c r="K181" s="37">
        <f t="shared" ref="K181:K192" si="488">I181+J181</f>
        <v>22000</v>
      </c>
      <c r="L181" s="48">
        <f t="shared" ref="L181:L185" si="489">K181*$F181</f>
        <v>22000</v>
      </c>
      <c r="M181" s="36" t="str">
        <f t="shared" ref="M181:M185" si="490">+IF(K181=0,"NO OFERTADO",IF(K181&gt;$H181,"NO CUMPLE",IF(((K181-$H181)/$H181)&lt;=-20%,"ARTIFICIALIDAD",IF(AND($H181=$H181,((K181-$H181)/$H181)&gt;-20%),"CUMPLE"))))</f>
        <v>ARTIFICIALIDAD</v>
      </c>
      <c r="N181" s="210" t="s">
        <v>30</v>
      </c>
      <c r="O181" s="36" t="str">
        <f t="shared" ref="O181:O192" si="491">+IF(N181="CUMPLE","SI",IF(N181="NO CUMPLE","NO"))</f>
        <v>NO</v>
      </c>
      <c r="P181" s="45"/>
      <c r="Q181" s="45">
        <f t="shared" si="377"/>
        <v>0</v>
      </c>
      <c r="R181" s="45">
        <f t="shared" si="438"/>
        <v>0</v>
      </c>
      <c r="S181" s="35">
        <f t="shared" ref="S181:S182" si="492">R181*$F181</f>
        <v>0</v>
      </c>
      <c r="T181" s="36" t="str">
        <f t="shared" ref="T181:T182" si="493">+IF(R181=0,"NO OFERTADO",IF(R181&gt;$H181,"NO CUMPLE",IF(((R181-$H181)/$H181)&lt;=-20%,"ARTIFICIALIDAD",IF(AND($H181=$H181,((R181-$H181)/$H181)&gt;-20%),"CUMPLE"))))</f>
        <v>NO OFERTADO</v>
      </c>
      <c r="U181" s="36" t="s">
        <v>30</v>
      </c>
      <c r="V181" s="36" t="str">
        <f t="shared" ref="V181:V182" si="494">+IF(U181="CUMPLE","SI",IF(U181="NO CUMPLE","NO"))</f>
        <v>NO</v>
      </c>
      <c r="W181" s="37">
        <v>0</v>
      </c>
      <c r="X181" s="37">
        <v>0</v>
      </c>
      <c r="Y181" s="37">
        <f t="shared" ref="Y181:Y192" si="495">W181+X181</f>
        <v>0</v>
      </c>
      <c r="Z181" s="35">
        <f t="shared" ref="Z181:Z192" si="496">Y181*$F181</f>
        <v>0</v>
      </c>
      <c r="AA181" s="36" t="str">
        <f t="shared" ref="AA181:AA192" si="497">+IF(Y181=0,"NO OFERTADO",IF(Y181&gt;$H181,"NO CUMPLE",IF(((Y181-$H181)/$H181)&lt;=-20%,"ARTIFICIALIDAD",IF(AND($H181=$H181,((Y181-$H181)/$H181)&gt;-20%),"CUMPLE"))))</f>
        <v>NO OFERTADO</v>
      </c>
      <c r="AB181" s="36" t="s">
        <v>30</v>
      </c>
      <c r="AC181" s="36" t="str">
        <f t="shared" ref="AC181:AC192" si="498">+IF(AB181="CUMPLE","SI",IF(AB181="NO CUMPLE","NO"))</f>
        <v>NO</v>
      </c>
      <c r="AD181" s="32">
        <v>0</v>
      </c>
      <c r="AE181" s="32"/>
      <c r="AF181" s="47">
        <f t="shared" ref="AF181:AF192" si="499">+AD181+AE181</f>
        <v>0</v>
      </c>
      <c r="AG181" s="35">
        <f t="shared" si="439"/>
        <v>0</v>
      </c>
      <c r="AH181" s="36" t="str">
        <f t="shared" ref="AH181:AH192" si="500">+IF(AF181=0,"NO OFERTADO",IF(AF181&gt;$H181,"NO CUMPLE",IF(((AF181-$H181)/$H181)&lt;=-20%,"ARTIFICIALIDAD",IF(AND($H181=$H181,((AF181-$H181)/$H181)&gt;-20%),"CUMPLE"))))</f>
        <v>NO OFERTADO</v>
      </c>
      <c r="AI181" s="36" t="s">
        <v>30</v>
      </c>
      <c r="AJ181" s="36" t="str">
        <f t="shared" ref="AJ181:AJ192" si="501">+IF(AI181="CUMPLE","SI",IF(AI181="NO CUMPLE","NO"))</f>
        <v>NO</v>
      </c>
      <c r="AK181" s="37"/>
      <c r="AL181" s="56"/>
      <c r="AM181" s="34">
        <f t="shared" ref="AM181:AM192" si="502">+AK181+AL181</f>
        <v>0</v>
      </c>
      <c r="AN181" s="35">
        <f t="shared" si="440"/>
        <v>0</v>
      </c>
      <c r="AO181" s="36" t="str">
        <f t="shared" ref="AO181:AO192" si="503">+IF(AM181=0,"NO OFERTADO",IF(AM181&gt;$H181,"NO CUMPLE",IF(((AM181-$H181)/$H181)&lt;=-20%,"ARTIFICIALIDAD",IF(AND($H181=$H181,((AM181-$H181)/$H181)&gt;-20%),"CUMPLE"))))</f>
        <v>NO OFERTADO</v>
      </c>
      <c r="AP181" s="36" t="s">
        <v>30</v>
      </c>
      <c r="AQ181" s="36" t="str">
        <f t="shared" ref="AQ181:AQ192" si="504">+IF(AP181="CUMPLE","SI",IF(AP181="NO CUMPLE","NO"))</f>
        <v>NO</v>
      </c>
      <c r="AR181" s="34">
        <v>0</v>
      </c>
      <c r="AS181" s="56"/>
      <c r="AT181" s="34">
        <f t="shared" si="441"/>
        <v>0</v>
      </c>
      <c r="AU181" s="208">
        <f t="shared" si="442"/>
        <v>0</v>
      </c>
      <c r="AV181" s="36" t="str">
        <f t="shared" ref="AV181:AV192" si="505">+IF(AT181=0,"NO OFERTADO",IF(AT181&gt;$H181,"NO CUMPLE",IF(((AT181-$H181)/$H181)&lt;=-20%,"ARTIFICIALIDAD",IF(AND($H181=$H181,((AT181-$H181)/$H181)&gt;-20%),"CUMPLE"))))</f>
        <v>NO OFERTADO</v>
      </c>
      <c r="AW181" s="36" t="s">
        <v>30</v>
      </c>
      <c r="AX181" s="36" t="str">
        <f t="shared" ref="AX181:AX192" si="506">+IF(AW181="CUMPLE","SI",IF(AW181="NO CUMPLE","NO"))</f>
        <v>NO</v>
      </c>
      <c r="AY181" s="34"/>
      <c r="AZ181" s="34"/>
      <c r="BA181" s="34">
        <f t="shared" si="443"/>
        <v>0</v>
      </c>
      <c r="BB181" s="35">
        <f t="shared" ref="BB181:BB192" si="507">BA181*$F181</f>
        <v>0</v>
      </c>
      <c r="BC181" s="36" t="str">
        <f t="shared" ref="BC181:BC192" si="508">+IF(BA181=0,"NO OFERTADO",IF(BA181&gt;$H181,"NO CUMPLE",IF(((BA181-$H181)/$H181)&lt;=-20%,"ARTIFICIALIDAD",IF(AND($H181=$H181,((BA181-$H181)/$H181)&gt;-20%),"CUMPLE"))))</f>
        <v>NO OFERTADO</v>
      </c>
      <c r="BD181" s="36" t="s">
        <v>30</v>
      </c>
      <c r="BE181" s="36" t="str">
        <f t="shared" ref="BE181:BE192" si="509">+IF(BD181="CUMPLE","SI",IF(BD181="NO CUMPLE","NO"))</f>
        <v>NO</v>
      </c>
      <c r="BF181" s="53"/>
      <c r="BG181" s="54" t="str">
        <f t="shared" si="444"/>
        <v/>
      </c>
      <c r="BH181" s="54" t="str">
        <f t="shared" si="445"/>
        <v/>
      </c>
      <c r="BI181" s="54" t="str">
        <f t="shared" si="446"/>
        <v/>
      </c>
      <c r="BJ181" s="69" t="str">
        <f t="shared" si="447"/>
        <v/>
      </c>
      <c r="BK181" s="69" t="str">
        <f t="shared" si="448"/>
        <v/>
      </c>
      <c r="BL181" s="69" t="str">
        <f t="shared" si="449"/>
        <v/>
      </c>
      <c r="BM181" s="69" t="str">
        <f t="shared" si="450"/>
        <v/>
      </c>
      <c r="BN181" s="212">
        <f t="shared" ref="BN181:BN192" si="510">MIN(BG181,BH181,BI181,BJ181,BK181,BL181,BM181)</f>
        <v>0</v>
      </c>
      <c r="BO181" s="212" t="e">
        <f t="shared" si="451"/>
        <v>#VALUE!</v>
      </c>
      <c r="BP181" s="212" t="e">
        <f t="shared" si="452"/>
        <v>#VALUE!</v>
      </c>
      <c r="BQ181" s="212" t="e">
        <f t="shared" si="453"/>
        <v>#VALUE!</v>
      </c>
      <c r="BR181" s="212" t="e">
        <f t="shared" si="454"/>
        <v>#VALUE!</v>
      </c>
      <c r="BS181" s="212" t="e">
        <f t="shared" si="455"/>
        <v>#VALUE!</v>
      </c>
      <c r="BT181" s="212" t="e">
        <f t="shared" si="456"/>
        <v>#VALUE!</v>
      </c>
      <c r="BU181" s="212" t="e">
        <f t="shared" si="457"/>
        <v>#VALUE!</v>
      </c>
      <c r="BV181" s="53"/>
      <c r="BW181" s="125"/>
    </row>
    <row r="182" spans="1:75" s="55" customFormat="1" ht="171">
      <c r="A182" s="177">
        <v>172</v>
      </c>
      <c r="B182" s="192" t="s">
        <v>419</v>
      </c>
      <c r="C182" s="192" t="s">
        <v>420</v>
      </c>
      <c r="D182" s="192" t="s">
        <v>28</v>
      </c>
      <c r="E182" s="194">
        <v>20</v>
      </c>
      <c r="F182" s="193">
        <v>1</v>
      </c>
      <c r="G182" s="194" t="s">
        <v>28</v>
      </c>
      <c r="H182" s="32">
        <v>45000</v>
      </c>
      <c r="I182" s="37">
        <v>22000</v>
      </c>
      <c r="J182" s="37">
        <v>0</v>
      </c>
      <c r="K182" s="37">
        <f t="shared" si="488"/>
        <v>22000</v>
      </c>
      <c r="L182" s="48">
        <f t="shared" si="489"/>
        <v>22000</v>
      </c>
      <c r="M182" s="36" t="str">
        <f t="shared" si="490"/>
        <v>ARTIFICIALIDAD</v>
      </c>
      <c r="N182" s="210" t="s">
        <v>30</v>
      </c>
      <c r="O182" s="36" t="str">
        <f t="shared" si="491"/>
        <v>NO</v>
      </c>
      <c r="P182" s="45"/>
      <c r="Q182" s="45">
        <f t="shared" si="377"/>
        <v>0</v>
      </c>
      <c r="R182" s="45">
        <f t="shared" si="438"/>
        <v>0</v>
      </c>
      <c r="S182" s="35">
        <f t="shared" si="492"/>
        <v>0</v>
      </c>
      <c r="T182" s="36" t="str">
        <f t="shared" si="493"/>
        <v>NO OFERTADO</v>
      </c>
      <c r="U182" s="36" t="s">
        <v>30</v>
      </c>
      <c r="V182" s="36" t="str">
        <f t="shared" si="494"/>
        <v>NO</v>
      </c>
      <c r="W182" s="37">
        <v>0</v>
      </c>
      <c r="X182" s="37">
        <v>0</v>
      </c>
      <c r="Y182" s="37">
        <f t="shared" si="495"/>
        <v>0</v>
      </c>
      <c r="Z182" s="35">
        <f t="shared" si="496"/>
        <v>0</v>
      </c>
      <c r="AA182" s="36" t="str">
        <f t="shared" si="497"/>
        <v>NO OFERTADO</v>
      </c>
      <c r="AB182" s="36" t="s">
        <v>30</v>
      </c>
      <c r="AC182" s="36" t="str">
        <f t="shared" si="498"/>
        <v>NO</v>
      </c>
      <c r="AD182" s="32">
        <v>0</v>
      </c>
      <c r="AE182" s="32"/>
      <c r="AF182" s="47">
        <f t="shared" si="499"/>
        <v>0</v>
      </c>
      <c r="AG182" s="35">
        <f t="shared" si="439"/>
        <v>0</v>
      </c>
      <c r="AH182" s="36" t="str">
        <f t="shared" si="500"/>
        <v>NO OFERTADO</v>
      </c>
      <c r="AI182" s="36" t="s">
        <v>30</v>
      </c>
      <c r="AJ182" s="36" t="str">
        <f t="shared" si="501"/>
        <v>NO</v>
      </c>
      <c r="AK182" s="37"/>
      <c r="AL182" s="56"/>
      <c r="AM182" s="34">
        <f t="shared" si="502"/>
        <v>0</v>
      </c>
      <c r="AN182" s="35">
        <f t="shared" si="440"/>
        <v>0</v>
      </c>
      <c r="AO182" s="36" t="str">
        <f t="shared" si="503"/>
        <v>NO OFERTADO</v>
      </c>
      <c r="AP182" s="36" t="s">
        <v>30</v>
      </c>
      <c r="AQ182" s="36" t="str">
        <f t="shared" si="504"/>
        <v>NO</v>
      </c>
      <c r="AR182" s="34">
        <v>0</v>
      </c>
      <c r="AS182" s="56"/>
      <c r="AT182" s="34">
        <f t="shared" si="441"/>
        <v>0</v>
      </c>
      <c r="AU182" s="208">
        <f t="shared" si="442"/>
        <v>0</v>
      </c>
      <c r="AV182" s="36" t="str">
        <f t="shared" si="505"/>
        <v>NO OFERTADO</v>
      </c>
      <c r="AW182" s="36" t="s">
        <v>30</v>
      </c>
      <c r="AX182" s="36" t="str">
        <f t="shared" si="506"/>
        <v>NO</v>
      </c>
      <c r="AY182" s="34"/>
      <c r="AZ182" s="34"/>
      <c r="BA182" s="34">
        <f t="shared" si="443"/>
        <v>0</v>
      </c>
      <c r="BB182" s="35">
        <f t="shared" si="507"/>
        <v>0</v>
      </c>
      <c r="BC182" s="36" t="str">
        <f t="shared" si="508"/>
        <v>NO OFERTADO</v>
      </c>
      <c r="BD182" s="36" t="s">
        <v>30</v>
      </c>
      <c r="BE182" s="36" t="str">
        <f t="shared" si="509"/>
        <v>NO</v>
      </c>
      <c r="BF182" s="53"/>
      <c r="BG182" s="54" t="str">
        <f t="shared" si="444"/>
        <v/>
      </c>
      <c r="BH182" s="54" t="str">
        <f t="shared" si="445"/>
        <v/>
      </c>
      <c r="BI182" s="54" t="str">
        <f t="shared" si="446"/>
        <v/>
      </c>
      <c r="BJ182" s="69" t="str">
        <f t="shared" si="447"/>
        <v/>
      </c>
      <c r="BK182" s="69" t="str">
        <f t="shared" si="448"/>
        <v/>
      </c>
      <c r="BL182" s="69" t="str">
        <f t="shared" si="449"/>
        <v/>
      </c>
      <c r="BM182" s="69" t="str">
        <f t="shared" si="450"/>
        <v/>
      </c>
      <c r="BN182" s="212">
        <f t="shared" si="510"/>
        <v>0</v>
      </c>
      <c r="BO182" s="212" t="e">
        <f t="shared" si="451"/>
        <v>#VALUE!</v>
      </c>
      <c r="BP182" s="212" t="e">
        <f t="shared" si="452"/>
        <v>#VALUE!</v>
      </c>
      <c r="BQ182" s="212" t="e">
        <f t="shared" si="453"/>
        <v>#VALUE!</v>
      </c>
      <c r="BR182" s="212" t="e">
        <f t="shared" si="454"/>
        <v>#VALUE!</v>
      </c>
      <c r="BS182" s="212" t="e">
        <f t="shared" si="455"/>
        <v>#VALUE!</v>
      </c>
      <c r="BT182" s="212" t="e">
        <f t="shared" si="456"/>
        <v>#VALUE!</v>
      </c>
      <c r="BU182" s="212" t="e">
        <f t="shared" si="457"/>
        <v>#VALUE!</v>
      </c>
      <c r="BV182" s="53"/>
      <c r="BW182" s="125"/>
    </row>
    <row r="183" spans="1:75" s="55" customFormat="1" ht="171">
      <c r="A183" s="177">
        <v>173</v>
      </c>
      <c r="B183" s="192" t="s">
        <v>421</v>
      </c>
      <c r="C183" s="192" t="s">
        <v>422</v>
      </c>
      <c r="D183" s="192" t="s">
        <v>28</v>
      </c>
      <c r="E183" s="194">
        <v>20.399999999999999</v>
      </c>
      <c r="F183" s="193">
        <v>1</v>
      </c>
      <c r="G183" s="194" t="s">
        <v>28</v>
      </c>
      <c r="H183" s="32">
        <v>45000</v>
      </c>
      <c r="I183" s="37">
        <v>22000</v>
      </c>
      <c r="J183" s="37">
        <v>0</v>
      </c>
      <c r="K183" s="37">
        <f t="shared" si="488"/>
        <v>22000</v>
      </c>
      <c r="L183" s="48">
        <f t="shared" si="489"/>
        <v>22000</v>
      </c>
      <c r="M183" s="36" t="str">
        <f t="shared" si="490"/>
        <v>ARTIFICIALIDAD</v>
      </c>
      <c r="N183" s="210" t="s">
        <v>30</v>
      </c>
      <c r="O183" s="36" t="str">
        <f t="shared" si="491"/>
        <v>NO</v>
      </c>
      <c r="P183" s="45"/>
      <c r="Q183" s="45">
        <f t="shared" si="377"/>
        <v>0</v>
      </c>
      <c r="R183" s="45">
        <f t="shared" si="438"/>
        <v>0</v>
      </c>
      <c r="S183" s="35">
        <f>R183*$F183</f>
        <v>0</v>
      </c>
      <c r="T183" s="36" t="str">
        <f>+IF(R183=0,"NO OFERTADO",IF(R183&gt;$H183,"NO CUMPLE",IF(((R183-$H183)/$H183)&lt;=-20%,"ARTIFICIALIDAD",IF(AND($H183=$H183,((R183-$H183)/$H183)&gt;-20%),"CUMPLE"))))</f>
        <v>NO OFERTADO</v>
      </c>
      <c r="U183" s="36" t="s">
        <v>30</v>
      </c>
      <c r="V183" s="36" t="str">
        <f>+IF(U183="CUMPLE","SI",IF(U183="NO CUMPLE","NO"))</f>
        <v>NO</v>
      </c>
      <c r="W183" s="37">
        <v>0</v>
      </c>
      <c r="X183" s="37">
        <v>0</v>
      </c>
      <c r="Y183" s="37">
        <f t="shared" si="495"/>
        <v>0</v>
      </c>
      <c r="Z183" s="35">
        <f t="shared" si="496"/>
        <v>0</v>
      </c>
      <c r="AA183" s="36" t="str">
        <f t="shared" si="497"/>
        <v>NO OFERTADO</v>
      </c>
      <c r="AB183" s="36" t="s">
        <v>30</v>
      </c>
      <c r="AC183" s="36" t="str">
        <f t="shared" si="498"/>
        <v>NO</v>
      </c>
      <c r="AD183" s="32">
        <v>0</v>
      </c>
      <c r="AE183" s="32"/>
      <c r="AF183" s="47">
        <f t="shared" si="499"/>
        <v>0</v>
      </c>
      <c r="AG183" s="35">
        <f t="shared" si="439"/>
        <v>0</v>
      </c>
      <c r="AH183" s="36" t="str">
        <f t="shared" si="500"/>
        <v>NO OFERTADO</v>
      </c>
      <c r="AI183" s="36" t="s">
        <v>30</v>
      </c>
      <c r="AJ183" s="36" t="str">
        <f t="shared" si="501"/>
        <v>NO</v>
      </c>
      <c r="AK183" s="37"/>
      <c r="AL183" s="56"/>
      <c r="AM183" s="34">
        <f t="shared" si="502"/>
        <v>0</v>
      </c>
      <c r="AN183" s="35">
        <f t="shared" si="440"/>
        <v>0</v>
      </c>
      <c r="AO183" s="36" t="str">
        <f t="shared" si="503"/>
        <v>NO OFERTADO</v>
      </c>
      <c r="AP183" s="36" t="s">
        <v>30</v>
      </c>
      <c r="AQ183" s="36" t="str">
        <f t="shared" si="504"/>
        <v>NO</v>
      </c>
      <c r="AR183" s="34">
        <v>0</v>
      </c>
      <c r="AS183" s="56"/>
      <c r="AT183" s="34">
        <f t="shared" si="441"/>
        <v>0</v>
      </c>
      <c r="AU183" s="208">
        <f t="shared" si="442"/>
        <v>0</v>
      </c>
      <c r="AV183" s="36" t="str">
        <f t="shared" si="505"/>
        <v>NO OFERTADO</v>
      </c>
      <c r="AW183" s="36" t="s">
        <v>30</v>
      </c>
      <c r="AX183" s="36" t="str">
        <f t="shared" si="506"/>
        <v>NO</v>
      </c>
      <c r="AY183" s="34"/>
      <c r="AZ183" s="34"/>
      <c r="BA183" s="34">
        <f t="shared" si="443"/>
        <v>0</v>
      </c>
      <c r="BB183" s="35">
        <f t="shared" si="507"/>
        <v>0</v>
      </c>
      <c r="BC183" s="36" t="str">
        <f t="shared" si="508"/>
        <v>NO OFERTADO</v>
      </c>
      <c r="BD183" s="36" t="s">
        <v>30</v>
      </c>
      <c r="BE183" s="36" t="str">
        <f t="shared" si="509"/>
        <v>NO</v>
      </c>
      <c r="BF183" s="53"/>
      <c r="BG183" s="54" t="str">
        <f t="shared" si="444"/>
        <v/>
      </c>
      <c r="BH183" s="54" t="str">
        <f t="shared" si="445"/>
        <v/>
      </c>
      <c r="BI183" s="54" t="str">
        <f t="shared" si="446"/>
        <v/>
      </c>
      <c r="BJ183" s="69" t="str">
        <f t="shared" si="447"/>
        <v/>
      </c>
      <c r="BK183" s="69" t="str">
        <f t="shared" si="448"/>
        <v/>
      </c>
      <c r="BL183" s="69" t="str">
        <f t="shared" si="449"/>
        <v/>
      </c>
      <c r="BM183" s="69" t="str">
        <f t="shared" si="450"/>
        <v/>
      </c>
      <c r="BN183" s="212">
        <f t="shared" si="510"/>
        <v>0</v>
      </c>
      <c r="BO183" s="212" t="e">
        <f t="shared" si="451"/>
        <v>#VALUE!</v>
      </c>
      <c r="BP183" s="212" t="e">
        <f t="shared" si="452"/>
        <v>#VALUE!</v>
      </c>
      <c r="BQ183" s="212" t="e">
        <f t="shared" si="453"/>
        <v>#VALUE!</v>
      </c>
      <c r="BR183" s="212" t="e">
        <f t="shared" si="454"/>
        <v>#VALUE!</v>
      </c>
      <c r="BS183" s="212" t="e">
        <f t="shared" si="455"/>
        <v>#VALUE!</v>
      </c>
      <c r="BT183" s="212" t="e">
        <f t="shared" si="456"/>
        <v>#VALUE!</v>
      </c>
      <c r="BU183" s="212" t="e">
        <f t="shared" si="457"/>
        <v>#VALUE!</v>
      </c>
      <c r="BV183" s="53"/>
      <c r="BW183" s="125"/>
    </row>
    <row r="184" spans="1:75" s="55" customFormat="1" ht="171">
      <c r="A184" s="177">
        <v>174</v>
      </c>
      <c r="B184" s="192" t="s">
        <v>423</v>
      </c>
      <c r="C184" s="192" t="s">
        <v>424</v>
      </c>
      <c r="D184" s="192" t="s">
        <v>28</v>
      </c>
      <c r="E184" s="194">
        <v>23.4</v>
      </c>
      <c r="F184" s="193">
        <v>1</v>
      </c>
      <c r="G184" s="194" t="s">
        <v>28</v>
      </c>
      <c r="H184" s="32">
        <v>45000</v>
      </c>
      <c r="I184" s="37" t="s">
        <v>489</v>
      </c>
      <c r="J184" s="37"/>
      <c r="K184" s="37">
        <v>0</v>
      </c>
      <c r="L184" s="48">
        <f t="shared" si="489"/>
        <v>0</v>
      </c>
      <c r="M184" s="36" t="str">
        <f t="shared" si="490"/>
        <v>NO OFERTADO</v>
      </c>
      <c r="N184" s="210" t="s">
        <v>30</v>
      </c>
      <c r="O184" s="36" t="str">
        <f t="shared" si="491"/>
        <v>NO</v>
      </c>
      <c r="P184" s="45"/>
      <c r="Q184" s="45">
        <f t="shared" si="377"/>
        <v>0</v>
      </c>
      <c r="R184" s="45">
        <f t="shared" si="438"/>
        <v>0</v>
      </c>
      <c r="S184" s="35">
        <f t="shared" ref="S184:S192" si="511">R184*$F184</f>
        <v>0</v>
      </c>
      <c r="T184" s="36" t="str">
        <f t="shared" ref="T184:T192" si="512">+IF(R184=0,"NO OFERTADO",IF(R184&gt;$H184,"NO CUMPLE",IF(((R184-$H184)/$H184)&lt;=-20%,"ARTIFICIALIDAD",IF(AND($H184=$H184,((R184-$H184)/$H184)&gt;-20%),"CUMPLE"))))</f>
        <v>NO OFERTADO</v>
      </c>
      <c r="U184" s="36" t="s">
        <v>30</v>
      </c>
      <c r="V184" s="36" t="str">
        <f t="shared" ref="V184:V192" si="513">+IF(U184="CUMPLE","SI",IF(U184="NO CUMPLE","NO"))</f>
        <v>NO</v>
      </c>
      <c r="W184" s="37">
        <v>0</v>
      </c>
      <c r="X184" s="37">
        <v>0</v>
      </c>
      <c r="Y184" s="37">
        <f t="shared" si="495"/>
        <v>0</v>
      </c>
      <c r="Z184" s="35">
        <f t="shared" si="496"/>
        <v>0</v>
      </c>
      <c r="AA184" s="36" t="str">
        <f t="shared" si="497"/>
        <v>NO OFERTADO</v>
      </c>
      <c r="AB184" s="36" t="s">
        <v>30</v>
      </c>
      <c r="AC184" s="36" t="str">
        <f t="shared" si="498"/>
        <v>NO</v>
      </c>
      <c r="AD184" s="32">
        <v>0</v>
      </c>
      <c r="AE184" s="32"/>
      <c r="AF184" s="47">
        <f t="shared" si="499"/>
        <v>0</v>
      </c>
      <c r="AG184" s="35">
        <f t="shared" si="439"/>
        <v>0</v>
      </c>
      <c r="AH184" s="36" t="str">
        <f t="shared" si="500"/>
        <v>NO OFERTADO</v>
      </c>
      <c r="AI184" s="36" t="s">
        <v>30</v>
      </c>
      <c r="AJ184" s="36" t="str">
        <f t="shared" si="501"/>
        <v>NO</v>
      </c>
      <c r="AK184" s="37"/>
      <c r="AL184" s="56"/>
      <c r="AM184" s="34">
        <f t="shared" si="502"/>
        <v>0</v>
      </c>
      <c r="AN184" s="35">
        <f t="shared" si="440"/>
        <v>0</v>
      </c>
      <c r="AO184" s="36" t="str">
        <f t="shared" si="503"/>
        <v>NO OFERTADO</v>
      </c>
      <c r="AP184" s="36" t="s">
        <v>30</v>
      </c>
      <c r="AQ184" s="36" t="str">
        <f t="shared" si="504"/>
        <v>NO</v>
      </c>
      <c r="AR184" s="34">
        <v>0</v>
      </c>
      <c r="AS184" s="56"/>
      <c r="AT184" s="34">
        <f t="shared" si="441"/>
        <v>0</v>
      </c>
      <c r="AU184" s="208">
        <f t="shared" si="442"/>
        <v>0</v>
      </c>
      <c r="AV184" s="36" t="str">
        <f t="shared" si="505"/>
        <v>NO OFERTADO</v>
      </c>
      <c r="AW184" s="36" t="s">
        <v>30</v>
      </c>
      <c r="AX184" s="36" t="str">
        <f t="shared" si="506"/>
        <v>NO</v>
      </c>
      <c r="AY184" s="34"/>
      <c r="AZ184" s="34"/>
      <c r="BA184" s="34">
        <f t="shared" si="443"/>
        <v>0</v>
      </c>
      <c r="BB184" s="35">
        <f t="shared" si="507"/>
        <v>0</v>
      </c>
      <c r="BC184" s="36" t="str">
        <f t="shared" si="508"/>
        <v>NO OFERTADO</v>
      </c>
      <c r="BD184" s="36" t="s">
        <v>30</v>
      </c>
      <c r="BE184" s="36" t="str">
        <f t="shared" si="509"/>
        <v>NO</v>
      </c>
      <c r="BF184" s="53"/>
      <c r="BG184" s="54" t="str">
        <f t="shared" si="444"/>
        <v/>
      </c>
      <c r="BH184" s="54" t="str">
        <f t="shared" si="445"/>
        <v/>
      </c>
      <c r="BI184" s="54" t="str">
        <f t="shared" si="446"/>
        <v/>
      </c>
      <c r="BJ184" s="69" t="str">
        <f t="shared" si="447"/>
        <v/>
      </c>
      <c r="BK184" s="69" t="str">
        <f t="shared" si="448"/>
        <v/>
      </c>
      <c r="BL184" s="69" t="str">
        <f t="shared" si="449"/>
        <v/>
      </c>
      <c r="BM184" s="69" t="str">
        <f t="shared" si="450"/>
        <v/>
      </c>
      <c r="BN184" s="212">
        <f t="shared" si="510"/>
        <v>0</v>
      </c>
      <c r="BO184" s="212" t="e">
        <f t="shared" si="451"/>
        <v>#VALUE!</v>
      </c>
      <c r="BP184" s="212" t="e">
        <f t="shared" si="452"/>
        <v>#VALUE!</v>
      </c>
      <c r="BQ184" s="212" t="e">
        <f t="shared" si="453"/>
        <v>#VALUE!</v>
      </c>
      <c r="BR184" s="212" t="e">
        <f t="shared" si="454"/>
        <v>#VALUE!</v>
      </c>
      <c r="BS184" s="212" t="e">
        <f t="shared" si="455"/>
        <v>#VALUE!</v>
      </c>
      <c r="BT184" s="212" t="e">
        <f t="shared" si="456"/>
        <v>#VALUE!</v>
      </c>
      <c r="BU184" s="212" t="e">
        <f t="shared" si="457"/>
        <v>#VALUE!</v>
      </c>
      <c r="BV184" s="53"/>
      <c r="BW184" s="125"/>
    </row>
    <row r="185" spans="1:75" s="55" customFormat="1" ht="142.5">
      <c r="A185" s="177">
        <v>175</v>
      </c>
      <c r="B185" s="192" t="s">
        <v>425</v>
      </c>
      <c r="C185" s="192" t="s">
        <v>426</v>
      </c>
      <c r="D185" s="192" t="s">
        <v>28</v>
      </c>
      <c r="E185" s="194">
        <v>20</v>
      </c>
      <c r="F185" s="193">
        <v>1</v>
      </c>
      <c r="G185" s="194" t="s">
        <v>28</v>
      </c>
      <c r="H185" s="32">
        <v>89968</v>
      </c>
      <c r="I185" s="37" t="s">
        <v>489</v>
      </c>
      <c r="J185" s="37"/>
      <c r="K185" s="37">
        <v>0</v>
      </c>
      <c r="L185" s="48">
        <f t="shared" si="489"/>
        <v>0</v>
      </c>
      <c r="M185" s="36" t="str">
        <f t="shared" si="490"/>
        <v>NO OFERTADO</v>
      </c>
      <c r="N185" s="210" t="s">
        <v>30</v>
      </c>
      <c r="O185" s="36" t="str">
        <f t="shared" si="491"/>
        <v>NO</v>
      </c>
      <c r="P185" s="45">
        <v>56700</v>
      </c>
      <c r="Q185" s="45">
        <v>0</v>
      </c>
      <c r="R185" s="45">
        <f t="shared" si="438"/>
        <v>56700</v>
      </c>
      <c r="S185" s="35">
        <f t="shared" si="511"/>
        <v>56700</v>
      </c>
      <c r="T185" s="36" t="str">
        <f t="shared" si="512"/>
        <v>ARTIFICIALIDAD</v>
      </c>
      <c r="U185" s="36" t="s">
        <v>10</v>
      </c>
      <c r="V185" s="36" t="str">
        <f t="shared" si="513"/>
        <v>SI</v>
      </c>
      <c r="W185" s="37">
        <v>57000</v>
      </c>
      <c r="X185" s="37">
        <v>0</v>
      </c>
      <c r="Y185" s="37">
        <f t="shared" si="495"/>
        <v>57000</v>
      </c>
      <c r="Z185" s="35">
        <f t="shared" si="496"/>
        <v>57000</v>
      </c>
      <c r="AA185" s="36" t="str">
        <f t="shared" si="497"/>
        <v>ARTIFICIALIDAD</v>
      </c>
      <c r="AB185" s="36" t="s">
        <v>10</v>
      </c>
      <c r="AC185" s="36" t="str">
        <f t="shared" si="498"/>
        <v>SI</v>
      </c>
      <c r="AD185" s="32">
        <v>76200</v>
      </c>
      <c r="AE185" s="32"/>
      <c r="AF185" s="47">
        <f t="shared" si="499"/>
        <v>76200</v>
      </c>
      <c r="AG185" s="35">
        <f t="shared" si="439"/>
        <v>76200</v>
      </c>
      <c r="AH185" s="36" t="str">
        <f t="shared" si="500"/>
        <v>CUMPLE</v>
      </c>
      <c r="AI185" s="36" t="s">
        <v>10</v>
      </c>
      <c r="AJ185" s="36" t="str">
        <f t="shared" si="501"/>
        <v>SI</v>
      </c>
      <c r="AK185" s="37"/>
      <c r="AL185" s="56"/>
      <c r="AM185" s="34">
        <f t="shared" si="502"/>
        <v>0</v>
      </c>
      <c r="AN185" s="35">
        <f t="shared" si="440"/>
        <v>0</v>
      </c>
      <c r="AO185" s="36" t="str">
        <f t="shared" si="503"/>
        <v>NO OFERTADO</v>
      </c>
      <c r="AP185" s="36" t="s">
        <v>30</v>
      </c>
      <c r="AQ185" s="36" t="str">
        <f t="shared" si="504"/>
        <v>NO</v>
      </c>
      <c r="AR185" s="34">
        <v>65000</v>
      </c>
      <c r="AS185" s="56">
        <v>0</v>
      </c>
      <c r="AT185" s="34">
        <f t="shared" si="441"/>
        <v>65000</v>
      </c>
      <c r="AU185" s="208">
        <f t="shared" si="442"/>
        <v>65000</v>
      </c>
      <c r="AV185" s="36" t="str">
        <f t="shared" si="505"/>
        <v>ARTIFICIALIDAD</v>
      </c>
      <c r="AW185" s="36" t="s">
        <v>10</v>
      </c>
      <c r="AX185" s="36" t="str">
        <f t="shared" si="506"/>
        <v>SI</v>
      </c>
      <c r="AY185" s="34">
        <v>88000</v>
      </c>
      <c r="AZ185" s="34">
        <v>0</v>
      </c>
      <c r="BA185" s="34">
        <f t="shared" si="443"/>
        <v>88000</v>
      </c>
      <c r="BB185" s="35">
        <f t="shared" si="507"/>
        <v>88000</v>
      </c>
      <c r="BC185" s="36" t="str">
        <f t="shared" si="508"/>
        <v>CUMPLE</v>
      </c>
      <c r="BD185" s="210" t="s">
        <v>30</v>
      </c>
      <c r="BE185" s="36" t="str">
        <f t="shared" si="509"/>
        <v>NO</v>
      </c>
      <c r="BF185" s="53"/>
      <c r="BG185" s="54" t="str">
        <f t="shared" si="444"/>
        <v/>
      </c>
      <c r="BH185" s="54">
        <f t="shared" si="445"/>
        <v>56700</v>
      </c>
      <c r="BI185" s="54">
        <f t="shared" si="446"/>
        <v>57000</v>
      </c>
      <c r="BJ185" s="69">
        <f t="shared" si="447"/>
        <v>76200</v>
      </c>
      <c r="BK185" s="69" t="str">
        <f t="shared" si="448"/>
        <v/>
      </c>
      <c r="BL185" s="69">
        <f t="shared" si="449"/>
        <v>65000</v>
      </c>
      <c r="BM185" s="69" t="str">
        <f t="shared" si="450"/>
        <v/>
      </c>
      <c r="BN185" s="212">
        <f t="shared" si="510"/>
        <v>56700</v>
      </c>
      <c r="BO185" s="212" t="e">
        <f t="shared" si="451"/>
        <v>#VALUE!</v>
      </c>
      <c r="BP185" s="212">
        <f t="shared" si="452"/>
        <v>500</v>
      </c>
      <c r="BQ185" s="212">
        <f t="shared" si="453"/>
        <v>497.36842105263156</v>
      </c>
      <c r="BR185" s="212">
        <f t="shared" si="454"/>
        <v>372.04724409448818</v>
      </c>
      <c r="BS185" s="212" t="e">
        <f t="shared" si="455"/>
        <v>#VALUE!</v>
      </c>
      <c r="BT185" s="212">
        <f t="shared" si="456"/>
        <v>436.15384615384619</v>
      </c>
      <c r="BU185" s="212" t="e">
        <f t="shared" si="457"/>
        <v>#VALUE!</v>
      </c>
      <c r="BV185" s="38"/>
      <c r="BW185" s="125"/>
    </row>
    <row r="186" spans="1:75" s="55" customFormat="1" ht="42.75">
      <c r="A186" s="177">
        <v>176</v>
      </c>
      <c r="B186" s="192" t="s">
        <v>427</v>
      </c>
      <c r="C186" s="192" t="s">
        <v>428</v>
      </c>
      <c r="D186" s="192" t="s">
        <v>28</v>
      </c>
      <c r="E186" s="194">
        <v>20</v>
      </c>
      <c r="F186" s="193">
        <v>1</v>
      </c>
      <c r="G186" s="194" t="s">
        <v>28</v>
      </c>
      <c r="H186" s="32">
        <v>45000</v>
      </c>
      <c r="I186" s="37">
        <v>38000</v>
      </c>
      <c r="J186" s="37">
        <v>0</v>
      </c>
      <c r="K186" s="37">
        <f t="shared" si="488"/>
        <v>38000</v>
      </c>
      <c r="L186" s="48">
        <f>K186*$F186</f>
        <v>38000</v>
      </c>
      <c r="M186" s="36" t="str">
        <f>+IF(K186=0,"NO OFERTADO",IF(K186&gt;$H186,"NO CUMPLE",IF(((K186-$H186)/$H186)&lt;=-20%,"ARTIFICIALIDAD",IF(AND($H186=$H186,((K186-$H186)/$H186)&gt;-20%),"CUMPLE"))))</f>
        <v>CUMPLE</v>
      </c>
      <c r="N186" s="36" t="s">
        <v>30</v>
      </c>
      <c r="O186" s="36" t="str">
        <f t="shared" si="491"/>
        <v>NO</v>
      </c>
      <c r="P186" s="45"/>
      <c r="Q186" s="45">
        <f t="shared" si="377"/>
        <v>0</v>
      </c>
      <c r="R186" s="45">
        <f t="shared" si="438"/>
        <v>0</v>
      </c>
      <c r="S186" s="35">
        <f t="shared" si="511"/>
        <v>0</v>
      </c>
      <c r="T186" s="36" t="str">
        <f t="shared" si="512"/>
        <v>NO OFERTADO</v>
      </c>
      <c r="U186" s="36" t="s">
        <v>30</v>
      </c>
      <c r="V186" s="36" t="str">
        <f t="shared" si="513"/>
        <v>NO</v>
      </c>
      <c r="W186" s="37">
        <v>0</v>
      </c>
      <c r="X186" s="37">
        <v>0</v>
      </c>
      <c r="Y186" s="37">
        <f t="shared" si="495"/>
        <v>0</v>
      </c>
      <c r="Z186" s="35">
        <f t="shared" si="496"/>
        <v>0</v>
      </c>
      <c r="AA186" s="36" t="str">
        <f t="shared" si="497"/>
        <v>NO OFERTADO</v>
      </c>
      <c r="AB186" s="36" t="s">
        <v>30</v>
      </c>
      <c r="AC186" s="36" t="str">
        <f t="shared" si="498"/>
        <v>NO</v>
      </c>
      <c r="AD186" s="32">
        <v>0</v>
      </c>
      <c r="AE186" s="32"/>
      <c r="AF186" s="47">
        <f t="shared" si="499"/>
        <v>0</v>
      </c>
      <c r="AG186" s="35">
        <f t="shared" si="439"/>
        <v>0</v>
      </c>
      <c r="AH186" s="36" t="str">
        <f t="shared" si="500"/>
        <v>NO OFERTADO</v>
      </c>
      <c r="AI186" s="36" t="s">
        <v>30</v>
      </c>
      <c r="AJ186" s="36" t="str">
        <f t="shared" si="501"/>
        <v>NO</v>
      </c>
      <c r="AK186" s="37"/>
      <c r="AL186" s="56"/>
      <c r="AM186" s="34">
        <f t="shared" si="502"/>
        <v>0</v>
      </c>
      <c r="AN186" s="35">
        <f t="shared" si="440"/>
        <v>0</v>
      </c>
      <c r="AO186" s="36" t="str">
        <f t="shared" si="503"/>
        <v>NO OFERTADO</v>
      </c>
      <c r="AP186" s="36" t="s">
        <v>30</v>
      </c>
      <c r="AQ186" s="36" t="str">
        <f t="shared" si="504"/>
        <v>NO</v>
      </c>
      <c r="AR186" s="34">
        <v>45000</v>
      </c>
      <c r="AS186" s="56">
        <v>0</v>
      </c>
      <c r="AT186" s="34">
        <f t="shared" si="441"/>
        <v>45000</v>
      </c>
      <c r="AU186" s="208">
        <f t="shared" si="442"/>
        <v>45000</v>
      </c>
      <c r="AV186" s="36" t="str">
        <f t="shared" si="505"/>
        <v>CUMPLE</v>
      </c>
      <c r="AW186" s="36" t="s">
        <v>10</v>
      </c>
      <c r="AX186" s="36" t="str">
        <f t="shared" si="506"/>
        <v>SI</v>
      </c>
      <c r="AY186" s="34">
        <v>35400</v>
      </c>
      <c r="AZ186" s="34">
        <v>0</v>
      </c>
      <c r="BA186" s="34">
        <f t="shared" si="443"/>
        <v>35400</v>
      </c>
      <c r="BB186" s="35">
        <f t="shared" si="507"/>
        <v>35400</v>
      </c>
      <c r="BC186" s="36" t="str">
        <f t="shared" si="508"/>
        <v>ARTIFICIALIDAD</v>
      </c>
      <c r="BD186" s="210" t="s">
        <v>30</v>
      </c>
      <c r="BE186" s="36" t="str">
        <f t="shared" si="509"/>
        <v>NO</v>
      </c>
      <c r="BF186" s="53"/>
      <c r="BG186" s="54" t="str">
        <f t="shared" si="444"/>
        <v/>
      </c>
      <c r="BH186" s="54" t="str">
        <f t="shared" si="445"/>
        <v/>
      </c>
      <c r="BI186" s="54" t="str">
        <f t="shared" si="446"/>
        <v/>
      </c>
      <c r="BJ186" s="69" t="str">
        <f t="shared" si="447"/>
        <v/>
      </c>
      <c r="BK186" s="69" t="str">
        <f t="shared" si="448"/>
        <v/>
      </c>
      <c r="BL186" s="69">
        <f t="shared" si="449"/>
        <v>45000</v>
      </c>
      <c r="BM186" s="69" t="str">
        <f t="shared" si="450"/>
        <v/>
      </c>
      <c r="BN186" s="212">
        <f t="shared" si="510"/>
        <v>45000</v>
      </c>
      <c r="BO186" s="212" t="e">
        <f t="shared" si="451"/>
        <v>#VALUE!</v>
      </c>
      <c r="BP186" s="212" t="e">
        <f t="shared" si="452"/>
        <v>#VALUE!</v>
      </c>
      <c r="BQ186" s="212" t="e">
        <f t="shared" si="453"/>
        <v>#VALUE!</v>
      </c>
      <c r="BR186" s="212" t="e">
        <f t="shared" si="454"/>
        <v>#VALUE!</v>
      </c>
      <c r="BS186" s="212" t="e">
        <f t="shared" si="455"/>
        <v>#VALUE!</v>
      </c>
      <c r="BT186" s="212">
        <f t="shared" si="456"/>
        <v>500</v>
      </c>
      <c r="BU186" s="212" t="e">
        <f t="shared" si="457"/>
        <v>#VALUE!</v>
      </c>
      <c r="BV186" s="53"/>
      <c r="BW186" s="125"/>
    </row>
    <row r="187" spans="1:75" s="55" customFormat="1" ht="99.75">
      <c r="A187" s="177">
        <v>177</v>
      </c>
      <c r="B187" s="192" t="s">
        <v>429</v>
      </c>
      <c r="C187" s="192" t="s">
        <v>430</v>
      </c>
      <c r="D187" s="192" t="s">
        <v>28</v>
      </c>
      <c r="E187" s="194">
        <v>26.6</v>
      </c>
      <c r="F187" s="193">
        <v>1</v>
      </c>
      <c r="G187" s="194" t="s">
        <v>28</v>
      </c>
      <c r="H187" s="32">
        <v>55000</v>
      </c>
      <c r="I187" s="37">
        <v>18000</v>
      </c>
      <c r="J187" s="37">
        <v>0</v>
      </c>
      <c r="K187" s="37">
        <f t="shared" si="488"/>
        <v>18000</v>
      </c>
      <c r="L187" s="48">
        <f t="shared" ref="L187:L192" si="514">K187*$F187</f>
        <v>18000</v>
      </c>
      <c r="M187" s="36" t="str">
        <f t="shared" ref="M187:M192" si="515">+IF(K187=0,"NO OFERTADO",IF(K187&gt;$H187,"NO CUMPLE",IF(((K187-$H187)/$H187)&lt;=-20%,"ARTIFICIALIDAD",IF(AND($H187=$H187,((K187-$H187)/$H187)&gt;-20%),"CUMPLE"))))</f>
        <v>ARTIFICIALIDAD</v>
      </c>
      <c r="N187" s="210" t="s">
        <v>30</v>
      </c>
      <c r="O187" s="36" t="str">
        <f t="shared" si="491"/>
        <v>NO</v>
      </c>
      <c r="P187" s="45">
        <v>34450</v>
      </c>
      <c r="Q187" s="45">
        <v>0</v>
      </c>
      <c r="R187" s="45">
        <f t="shared" si="438"/>
        <v>34450</v>
      </c>
      <c r="S187" s="35">
        <f t="shared" si="511"/>
        <v>34450</v>
      </c>
      <c r="T187" s="36" t="str">
        <f t="shared" si="512"/>
        <v>ARTIFICIALIDAD</v>
      </c>
      <c r="U187" s="36" t="s">
        <v>10</v>
      </c>
      <c r="V187" s="36" t="str">
        <f t="shared" si="513"/>
        <v>SI</v>
      </c>
      <c r="W187" s="37">
        <v>34500</v>
      </c>
      <c r="X187" s="37">
        <v>0</v>
      </c>
      <c r="Y187" s="37">
        <f t="shared" si="495"/>
        <v>34500</v>
      </c>
      <c r="Z187" s="35">
        <f t="shared" si="496"/>
        <v>34500</v>
      </c>
      <c r="AA187" s="36" t="str">
        <f t="shared" si="497"/>
        <v>ARTIFICIALIDAD</v>
      </c>
      <c r="AB187" s="36" t="s">
        <v>10</v>
      </c>
      <c r="AC187" s="36" t="str">
        <f t="shared" si="498"/>
        <v>SI</v>
      </c>
      <c r="AD187" s="32">
        <v>40000</v>
      </c>
      <c r="AE187" s="32"/>
      <c r="AF187" s="47">
        <f t="shared" si="499"/>
        <v>40000</v>
      </c>
      <c r="AG187" s="35">
        <f t="shared" si="439"/>
        <v>40000</v>
      </c>
      <c r="AH187" s="36" t="str">
        <f t="shared" si="500"/>
        <v>ARTIFICIALIDAD</v>
      </c>
      <c r="AI187" s="36" t="s">
        <v>10</v>
      </c>
      <c r="AJ187" s="36" t="str">
        <f t="shared" si="501"/>
        <v>SI</v>
      </c>
      <c r="AK187" s="37"/>
      <c r="AL187" s="56"/>
      <c r="AM187" s="34">
        <f t="shared" si="502"/>
        <v>0</v>
      </c>
      <c r="AN187" s="35">
        <f t="shared" si="440"/>
        <v>0</v>
      </c>
      <c r="AO187" s="36" t="str">
        <f t="shared" si="503"/>
        <v>NO OFERTADO</v>
      </c>
      <c r="AP187" s="36" t="s">
        <v>30</v>
      </c>
      <c r="AQ187" s="36" t="str">
        <f t="shared" si="504"/>
        <v>NO</v>
      </c>
      <c r="AR187" s="34">
        <v>45000</v>
      </c>
      <c r="AS187" s="56">
        <v>0</v>
      </c>
      <c r="AT187" s="34">
        <f t="shared" si="441"/>
        <v>45000</v>
      </c>
      <c r="AU187" s="208">
        <f t="shared" si="442"/>
        <v>45000</v>
      </c>
      <c r="AV187" s="36" t="str">
        <f t="shared" si="505"/>
        <v>CUMPLE</v>
      </c>
      <c r="AW187" s="36" t="s">
        <v>10</v>
      </c>
      <c r="AX187" s="36" t="str">
        <f t="shared" si="506"/>
        <v>SI</v>
      </c>
      <c r="AY187" s="34">
        <v>34000</v>
      </c>
      <c r="AZ187" s="34">
        <v>0</v>
      </c>
      <c r="BA187" s="34">
        <f t="shared" si="443"/>
        <v>34000</v>
      </c>
      <c r="BB187" s="35">
        <f t="shared" si="507"/>
        <v>34000</v>
      </c>
      <c r="BC187" s="36" t="str">
        <f t="shared" si="508"/>
        <v>ARTIFICIALIDAD</v>
      </c>
      <c r="BD187" s="210" t="s">
        <v>30</v>
      </c>
      <c r="BE187" s="36" t="str">
        <f t="shared" si="509"/>
        <v>NO</v>
      </c>
      <c r="BF187" s="53"/>
      <c r="BG187" s="54" t="str">
        <f t="shared" si="444"/>
        <v/>
      </c>
      <c r="BH187" s="54">
        <f t="shared" si="445"/>
        <v>34450</v>
      </c>
      <c r="BI187" s="54">
        <f t="shared" si="446"/>
        <v>34500</v>
      </c>
      <c r="BJ187" s="69">
        <f t="shared" si="447"/>
        <v>40000</v>
      </c>
      <c r="BK187" s="69" t="str">
        <f t="shared" si="448"/>
        <v/>
      </c>
      <c r="BL187" s="69">
        <f t="shared" si="449"/>
        <v>45000</v>
      </c>
      <c r="BM187" s="69" t="str">
        <f t="shared" si="450"/>
        <v/>
      </c>
      <c r="BN187" s="212">
        <f t="shared" si="510"/>
        <v>34450</v>
      </c>
      <c r="BO187" s="212" t="e">
        <f t="shared" si="451"/>
        <v>#VALUE!</v>
      </c>
      <c r="BP187" s="212">
        <f t="shared" si="452"/>
        <v>500</v>
      </c>
      <c r="BQ187" s="212">
        <f t="shared" si="453"/>
        <v>499.27536231884056</v>
      </c>
      <c r="BR187" s="212">
        <f t="shared" si="454"/>
        <v>430.625</v>
      </c>
      <c r="BS187" s="212" t="e">
        <f t="shared" si="455"/>
        <v>#VALUE!</v>
      </c>
      <c r="BT187" s="212">
        <f t="shared" si="456"/>
        <v>382.77777777777777</v>
      </c>
      <c r="BU187" s="212" t="e">
        <f t="shared" si="457"/>
        <v>#VALUE!</v>
      </c>
      <c r="BV187" s="53"/>
      <c r="BW187" s="125"/>
    </row>
    <row r="188" spans="1:75" s="55" customFormat="1" ht="99.75">
      <c r="A188" s="177">
        <v>178</v>
      </c>
      <c r="B188" s="192" t="s">
        <v>431</v>
      </c>
      <c r="C188" s="192" t="s">
        <v>432</v>
      </c>
      <c r="D188" s="192" t="s">
        <v>28</v>
      </c>
      <c r="E188" s="194">
        <v>26.6</v>
      </c>
      <c r="F188" s="193">
        <v>1</v>
      </c>
      <c r="G188" s="194" t="s">
        <v>28</v>
      </c>
      <c r="H188" s="32">
        <v>55000</v>
      </c>
      <c r="I188" s="37">
        <v>18000</v>
      </c>
      <c r="J188" s="37">
        <v>0</v>
      </c>
      <c r="K188" s="37">
        <f t="shared" si="488"/>
        <v>18000</v>
      </c>
      <c r="L188" s="48">
        <f t="shared" si="514"/>
        <v>18000</v>
      </c>
      <c r="M188" s="36" t="str">
        <f t="shared" si="515"/>
        <v>ARTIFICIALIDAD</v>
      </c>
      <c r="N188" s="210" t="s">
        <v>30</v>
      </c>
      <c r="O188" s="36" t="str">
        <f t="shared" si="491"/>
        <v>NO</v>
      </c>
      <c r="P188" s="45">
        <v>34450</v>
      </c>
      <c r="Q188" s="45">
        <v>0</v>
      </c>
      <c r="R188" s="45">
        <f t="shared" si="438"/>
        <v>34450</v>
      </c>
      <c r="S188" s="35">
        <f t="shared" si="511"/>
        <v>34450</v>
      </c>
      <c r="T188" s="36" t="str">
        <f t="shared" si="512"/>
        <v>ARTIFICIALIDAD</v>
      </c>
      <c r="U188" s="36" t="s">
        <v>10</v>
      </c>
      <c r="V188" s="36" t="str">
        <f t="shared" si="513"/>
        <v>SI</v>
      </c>
      <c r="W188" s="37">
        <v>34500</v>
      </c>
      <c r="X188" s="37">
        <v>0</v>
      </c>
      <c r="Y188" s="37">
        <f t="shared" si="495"/>
        <v>34500</v>
      </c>
      <c r="Z188" s="35">
        <f t="shared" si="496"/>
        <v>34500</v>
      </c>
      <c r="AA188" s="36" t="str">
        <f t="shared" si="497"/>
        <v>ARTIFICIALIDAD</v>
      </c>
      <c r="AB188" s="36" t="s">
        <v>10</v>
      </c>
      <c r="AC188" s="36" t="str">
        <f t="shared" si="498"/>
        <v>SI</v>
      </c>
      <c r="AD188" s="32">
        <v>40000</v>
      </c>
      <c r="AE188" s="32"/>
      <c r="AF188" s="47">
        <f t="shared" si="499"/>
        <v>40000</v>
      </c>
      <c r="AG188" s="35">
        <f t="shared" si="439"/>
        <v>40000</v>
      </c>
      <c r="AH188" s="36" t="str">
        <f t="shared" si="500"/>
        <v>ARTIFICIALIDAD</v>
      </c>
      <c r="AI188" s="36" t="s">
        <v>10</v>
      </c>
      <c r="AJ188" s="36" t="str">
        <f t="shared" si="501"/>
        <v>SI</v>
      </c>
      <c r="AK188" s="37"/>
      <c r="AL188" s="56"/>
      <c r="AM188" s="34">
        <f t="shared" si="502"/>
        <v>0</v>
      </c>
      <c r="AN188" s="35">
        <f t="shared" si="440"/>
        <v>0</v>
      </c>
      <c r="AO188" s="36" t="str">
        <f t="shared" si="503"/>
        <v>NO OFERTADO</v>
      </c>
      <c r="AP188" s="36" t="s">
        <v>30</v>
      </c>
      <c r="AQ188" s="36" t="str">
        <f t="shared" si="504"/>
        <v>NO</v>
      </c>
      <c r="AR188" s="34">
        <v>45000</v>
      </c>
      <c r="AS188" s="56">
        <v>0</v>
      </c>
      <c r="AT188" s="34">
        <f t="shared" si="441"/>
        <v>45000</v>
      </c>
      <c r="AU188" s="208">
        <f t="shared" si="442"/>
        <v>45000</v>
      </c>
      <c r="AV188" s="36" t="str">
        <f t="shared" si="505"/>
        <v>CUMPLE</v>
      </c>
      <c r="AW188" s="36" t="s">
        <v>10</v>
      </c>
      <c r="AX188" s="36" t="str">
        <f t="shared" si="506"/>
        <v>SI</v>
      </c>
      <c r="AY188" s="34">
        <v>34000</v>
      </c>
      <c r="AZ188" s="34">
        <v>0</v>
      </c>
      <c r="BA188" s="34">
        <f t="shared" si="443"/>
        <v>34000</v>
      </c>
      <c r="BB188" s="35">
        <f t="shared" si="507"/>
        <v>34000</v>
      </c>
      <c r="BC188" s="36" t="str">
        <f t="shared" si="508"/>
        <v>ARTIFICIALIDAD</v>
      </c>
      <c r="BD188" s="210" t="s">
        <v>30</v>
      </c>
      <c r="BE188" s="36" t="str">
        <f t="shared" si="509"/>
        <v>NO</v>
      </c>
      <c r="BF188" s="53"/>
      <c r="BG188" s="54" t="str">
        <f t="shared" si="444"/>
        <v/>
      </c>
      <c r="BH188" s="54">
        <f t="shared" si="445"/>
        <v>34450</v>
      </c>
      <c r="BI188" s="54">
        <f t="shared" si="446"/>
        <v>34500</v>
      </c>
      <c r="BJ188" s="69">
        <f t="shared" si="447"/>
        <v>40000</v>
      </c>
      <c r="BK188" s="69" t="str">
        <f t="shared" si="448"/>
        <v/>
      </c>
      <c r="BL188" s="69">
        <f t="shared" si="449"/>
        <v>45000</v>
      </c>
      <c r="BM188" s="69" t="str">
        <f t="shared" si="450"/>
        <v/>
      </c>
      <c r="BN188" s="212">
        <f t="shared" si="510"/>
        <v>34450</v>
      </c>
      <c r="BO188" s="212" t="e">
        <f t="shared" si="451"/>
        <v>#VALUE!</v>
      </c>
      <c r="BP188" s="212">
        <f t="shared" si="452"/>
        <v>500</v>
      </c>
      <c r="BQ188" s="212">
        <f t="shared" si="453"/>
        <v>499.27536231884056</v>
      </c>
      <c r="BR188" s="212">
        <f t="shared" si="454"/>
        <v>430.625</v>
      </c>
      <c r="BS188" s="212" t="e">
        <f t="shared" si="455"/>
        <v>#VALUE!</v>
      </c>
      <c r="BT188" s="212">
        <f t="shared" si="456"/>
        <v>382.77777777777777</v>
      </c>
      <c r="BU188" s="212" t="e">
        <f t="shared" si="457"/>
        <v>#VALUE!</v>
      </c>
      <c r="BV188" s="53"/>
      <c r="BW188" s="125"/>
    </row>
    <row r="189" spans="1:75" s="55" customFormat="1" ht="99.75">
      <c r="A189" s="177">
        <v>179</v>
      </c>
      <c r="B189" s="192" t="s">
        <v>433</v>
      </c>
      <c r="C189" s="192" t="s">
        <v>434</v>
      </c>
      <c r="D189" s="192" t="s">
        <v>28</v>
      </c>
      <c r="E189" s="194">
        <v>26.6</v>
      </c>
      <c r="F189" s="193">
        <v>1</v>
      </c>
      <c r="G189" s="194" t="s">
        <v>28</v>
      </c>
      <c r="H189" s="32">
        <v>55000</v>
      </c>
      <c r="I189" s="37">
        <v>18000</v>
      </c>
      <c r="J189" s="37">
        <v>0</v>
      </c>
      <c r="K189" s="37">
        <f t="shared" si="488"/>
        <v>18000</v>
      </c>
      <c r="L189" s="48">
        <f t="shared" si="514"/>
        <v>18000</v>
      </c>
      <c r="M189" s="36" t="str">
        <f t="shared" si="515"/>
        <v>ARTIFICIALIDAD</v>
      </c>
      <c r="N189" s="210" t="s">
        <v>30</v>
      </c>
      <c r="O189" s="36" t="str">
        <f t="shared" si="491"/>
        <v>NO</v>
      </c>
      <c r="P189" s="45">
        <v>34450</v>
      </c>
      <c r="Q189" s="45">
        <v>0</v>
      </c>
      <c r="R189" s="45">
        <f t="shared" si="438"/>
        <v>34450</v>
      </c>
      <c r="S189" s="35">
        <f t="shared" si="511"/>
        <v>34450</v>
      </c>
      <c r="T189" s="36" t="str">
        <f t="shared" si="512"/>
        <v>ARTIFICIALIDAD</v>
      </c>
      <c r="U189" s="36" t="s">
        <v>10</v>
      </c>
      <c r="V189" s="36" t="str">
        <f t="shared" si="513"/>
        <v>SI</v>
      </c>
      <c r="W189" s="37">
        <v>34500</v>
      </c>
      <c r="X189" s="37">
        <v>0</v>
      </c>
      <c r="Y189" s="37">
        <f t="shared" si="495"/>
        <v>34500</v>
      </c>
      <c r="Z189" s="35">
        <f t="shared" si="496"/>
        <v>34500</v>
      </c>
      <c r="AA189" s="36" t="str">
        <f t="shared" si="497"/>
        <v>ARTIFICIALIDAD</v>
      </c>
      <c r="AB189" s="36" t="s">
        <v>10</v>
      </c>
      <c r="AC189" s="36" t="str">
        <f t="shared" si="498"/>
        <v>SI</v>
      </c>
      <c r="AD189" s="32">
        <v>40000</v>
      </c>
      <c r="AE189" s="32"/>
      <c r="AF189" s="47">
        <f t="shared" si="499"/>
        <v>40000</v>
      </c>
      <c r="AG189" s="35">
        <f t="shared" si="439"/>
        <v>40000</v>
      </c>
      <c r="AH189" s="36" t="str">
        <f t="shared" si="500"/>
        <v>ARTIFICIALIDAD</v>
      </c>
      <c r="AI189" s="36" t="s">
        <v>10</v>
      </c>
      <c r="AJ189" s="36" t="str">
        <f t="shared" si="501"/>
        <v>SI</v>
      </c>
      <c r="AK189" s="37"/>
      <c r="AL189" s="56"/>
      <c r="AM189" s="34">
        <f t="shared" si="502"/>
        <v>0</v>
      </c>
      <c r="AN189" s="35">
        <f t="shared" si="440"/>
        <v>0</v>
      </c>
      <c r="AO189" s="36" t="str">
        <f t="shared" si="503"/>
        <v>NO OFERTADO</v>
      </c>
      <c r="AP189" s="36" t="s">
        <v>30</v>
      </c>
      <c r="AQ189" s="36" t="str">
        <f t="shared" si="504"/>
        <v>NO</v>
      </c>
      <c r="AR189" s="34">
        <v>45000</v>
      </c>
      <c r="AS189" s="56">
        <v>0</v>
      </c>
      <c r="AT189" s="34">
        <f t="shared" si="441"/>
        <v>45000</v>
      </c>
      <c r="AU189" s="208">
        <f t="shared" si="442"/>
        <v>45000</v>
      </c>
      <c r="AV189" s="36" t="str">
        <f t="shared" si="505"/>
        <v>CUMPLE</v>
      </c>
      <c r="AW189" s="36" t="s">
        <v>10</v>
      </c>
      <c r="AX189" s="36" t="str">
        <f t="shared" si="506"/>
        <v>SI</v>
      </c>
      <c r="AY189" s="34">
        <v>34000</v>
      </c>
      <c r="AZ189" s="34">
        <v>0</v>
      </c>
      <c r="BA189" s="34">
        <f t="shared" si="443"/>
        <v>34000</v>
      </c>
      <c r="BB189" s="35">
        <f t="shared" si="507"/>
        <v>34000</v>
      </c>
      <c r="BC189" s="36" t="str">
        <f t="shared" si="508"/>
        <v>ARTIFICIALIDAD</v>
      </c>
      <c r="BD189" s="210" t="s">
        <v>30</v>
      </c>
      <c r="BE189" s="36" t="str">
        <f t="shared" si="509"/>
        <v>NO</v>
      </c>
      <c r="BF189" s="53"/>
      <c r="BG189" s="54" t="str">
        <f t="shared" si="444"/>
        <v/>
      </c>
      <c r="BH189" s="54">
        <f t="shared" si="445"/>
        <v>34450</v>
      </c>
      <c r="BI189" s="54">
        <f t="shared" si="446"/>
        <v>34500</v>
      </c>
      <c r="BJ189" s="69">
        <f t="shared" si="447"/>
        <v>40000</v>
      </c>
      <c r="BK189" s="69" t="str">
        <f t="shared" si="448"/>
        <v/>
      </c>
      <c r="BL189" s="69">
        <f t="shared" si="449"/>
        <v>45000</v>
      </c>
      <c r="BM189" s="69" t="str">
        <f t="shared" si="450"/>
        <v/>
      </c>
      <c r="BN189" s="212">
        <f t="shared" si="510"/>
        <v>34450</v>
      </c>
      <c r="BO189" s="212" t="e">
        <f t="shared" si="451"/>
        <v>#VALUE!</v>
      </c>
      <c r="BP189" s="212">
        <f t="shared" si="452"/>
        <v>500</v>
      </c>
      <c r="BQ189" s="212">
        <f t="shared" si="453"/>
        <v>499.27536231884056</v>
      </c>
      <c r="BR189" s="212">
        <f t="shared" si="454"/>
        <v>430.625</v>
      </c>
      <c r="BS189" s="212" t="e">
        <f t="shared" si="455"/>
        <v>#VALUE!</v>
      </c>
      <c r="BT189" s="212">
        <f t="shared" si="456"/>
        <v>382.77777777777777</v>
      </c>
      <c r="BU189" s="212" t="e">
        <f t="shared" si="457"/>
        <v>#VALUE!</v>
      </c>
      <c r="BV189" s="53"/>
      <c r="BW189" s="125"/>
    </row>
    <row r="190" spans="1:75" s="233" customFormat="1" ht="85.5">
      <c r="A190" s="214">
        <v>180</v>
      </c>
      <c r="B190" s="215" t="s">
        <v>435</v>
      </c>
      <c r="C190" s="215" t="s">
        <v>436</v>
      </c>
      <c r="D190" s="215" t="s">
        <v>28</v>
      </c>
      <c r="E190" s="216">
        <v>37.6</v>
      </c>
      <c r="F190" s="217">
        <v>1</v>
      </c>
      <c r="G190" s="216" t="s">
        <v>28</v>
      </c>
      <c r="H190" s="218">
        <v>150000</v>
      </c>
      <c r="I190" s="37"/>
      <c r="J190" s="37"/>
      <c r="K190" s="37">
        <f t="shared" si="488"/>
        <v>0</v>
      </c>
      <c r="L190" s="48">
        <f t="shared" si="514"/>
        <v>0</v>
      </c>
      <c r="M190" s="36" t="str">
        <f t="shared" si="515"/>
        <v>NO OFERTADO</v>
      </c>
      <c r="N190" s="36" t="s">
        <v>30</v>
      </c>
      <c r="O190" s="36" t="str">
        <f t="shared" si="491"/>
        <v>NO</v>
      </c>
      <c r="P190" s="219">
        <v>94200</v>
      </c>
      <c r="Q190" s="219">
        <v>0</v>
      </c>
      <c r="R190" s="219">
        <f t="shared" si="438"/>
        <v>94200</v>
      </c>
      <c r="S190" s="220">
        <f t="shared" si="511"/>
        <v>94200</v>
      </c>
      <c r="T190" s="221" t="str">
        <f t="shared" si="512"/>
        <v>ARTIFICIALIDAD</v>
      </c>
      <c r="U190" s="221" t="s">
        <v>10</v>
      </c>
      <c r="V190" s="221" t="str">
        <f t="shared" si="513"/>
        <v>SI</v>
      </c>
      <c r="W190" s="222">
        <v>94200</v>
      </c>
      <c r="X190" s="222">
        <v>0</v>
      </c>
      <c r="Y190" s="222">
        <f t="shared" si="495"/>
        <v>94200</v>
      </c>
      <c r="Z190" s="220">
        <f t="shared" si="496"/>
        <v>94200</v>
      </c>
      <c r="AA190" s="221" t="str">
        <f t="shared" si="497"/>
        <v>ARTIFICIALIDAD</v>
      </c>
      <c r="AB190" s="221" t="s">
        <v>10</v>
      </c>
      <c r="AC190" s="221" t="str">
        <f t="shared" si="498"/>
        <v>SI</v>
      </c>
      <c r="AD190" s="218">
        <v>126600</v>
      </c>
      <c r="AE190" s="218"/>
      <c r="AF190" s="223">
        <f t="shared" si="499"/>
        <v>126600</v>
      </c>
      <c r="AG190" s="220">
        <f t="shared" si="439"/>
        <v>126600</v>
      </c>
      <c r="AH190" s="221" t="str">
        <f t="shared" si="500"/>
        <v>CUMPLE</v>
      </c>
      <c r="AI190" s="221" t="s">
        <v>10</v>
      </c>
      <c r="AJ190" s="221" t="str">
        <f t="shared" si="501"/>
        <v>SI</v>
      </c>
      <c r="AK190" s="222"/>
      <c r="AL190" s="225"/>
      <c r="AM190" s="226">
        <f t="shared" si="502"/>
        <v>0</v>
      </c>
      <c r="AN190" s="220">
        <f t="shared" si="440"/>
        <v>0</v>
      </c>
      <c r="AO190" s="221" t="str">
        <f t="shared" si="503"/>
        <v>NO OFERTADO</v>
      </c>
      <c r="AP190" s="221" t="s">
        <v>30</v>
      </c>
      <c r="AQ190" s="221" t="str">
        <f t="shared" si="504"/>
        <v>NO</v>
      </c>
      <c r="AR190" s="226">
        <v>112350</v>
      </c>
      <c r="AS190" s="225">
        <v>0</v>
      </c>
      <c r="AT190" s="226">
        <f t="shared" si="441"/>
        <v>112350</v>
      </c>
      <c r="AU190" s="227">
        <f t="shared" si="442"/>
        <v>112350</v>
      </c>
      <c r="AV190" s="221" t="str">
        <f t="shared" si="505"/>
        <v>ARTIFICIALIDAD</v>
      </c>
      <c r="AW190" s="221" t="s">
        <v>10</v>
      </c>
      <c r="AX190" s="221" t="str">
        <f t="shared" si="506"/>
        <v>SI</v>
      </c>
      <c r="AY190" s="226"/>
      <c r="AZ190" s="226"/>
      <c r="BA190" s="226">
        <f t="shared" si="443"/>
        <v>0</v>
      </c>
      <c r="BB190" s="220">
        <f t="shared" si="507"/>
        <v>0</v>
      </c>
      <c r="BC190" s="221" t="str">
        <f t="shared" si="508"/>
        <v>NO OFERTADO</v>
      </c>
      <c r="BD190" s="221" t="s">
        <v>30</v>
      </c>
      <c r="BE190" s="221" t="str">
        <f t="shared" si="509"/>
        <v>NO</v>
      </c>
      <c r="BF190" s="228"/>
      <c r="BG190" s="229" t="str">
        <f t="shared" si="444"/>
        <v/>
      </c>
      <c r="BH190" s="229">
        <f t="shared" si="445"/>
        <v>94200</v>
      </c>
      <c r="BI190" s="229">
        <f t="shared" si="446"/>
        <v>94200</v>
      </c>
      <c r="BJ190" s="230">
        <f t="shared" si="447"/>
        <v>126600</v>
      </c>
      <c r="BK190" s="230" t="str">
        <f t="shared" si="448"/>
        <v/>
      </c>
      <c r="BL190" s="230">
        <f t="shared" si="449"/>
        <v>112350</v>
      </c>
      <c r="BM190" s="230" t="str">
        <f t="shared" si="450"/>
        <v/>
      </c>
      <c r="BN190" s="231">
        <f t="shared" si="510"/>
        <v>94200</v>
      </c>
      <c r="BO190" s="231" t="e">
        <f t="shared" si="451"/>
        <v>#VALUE!</v>
      </c>
      <c r="BP190" s="231">
        <f t="shared" si="452"/>
        <v>500</v>
      </c>
      <c r="BQ190" s="231">
        <f t="shared" si="453"/>
        <v>500</v>
      </c>
      <c r="BR190" s="231">
        <f t="shared" si="454"/>
        <v>372.03791469194312</v>
      </c>
      <c r="BS190" s="231" t="e">
        <f t="shared" si="455"/>
        <v>#VALUE!</v>
      </c>
      <c r="BT190" s="231">
        <f t="shared" si="456"/>
        <v>419.22563417890518</v>
      </c>
      <c r="BU190" s="231" t="e">
        <f t="shared" si="457"/>
        <v>#VALUE!</v>
      </c>
      <c r="BV190" s="228"/>
      <c r="BW190" s="232"/>
    </row>
    <row r="191" spans="1:75" s="233" customFormat="1" ht="85.5">
      <c r="A191" s="214">
        <v>181</v>
      </c>
      <c r="B191" s="215" t="s">
        <v>437</v>
      </c>
      <c r="C191" s="215" t="s">
        <v>438</v>
      </c>
      <c r="D191" s="215" t="s">
        <v>28</v>
      </c>
      <c r="E191" s="216">
        <v>37.4</v>
      </c>
      <c r="F191" s="217">
        <v>1</v>
      </c>
      <c r="G191" s="216" t="s">
        <v>28</v>
      </c>
      <c r="H191" s="218">
        <v>150000</v>
      </c>
      <c r="I191" s="37"/>
      <c r="J191" s="37"/>
      <c r="K191" s="37">
        <f t="shared" si="488"/>
        <v>0</v>
      </c>
      <c r="L191" s="48">
        <f t="shared" si="514"/>
        <v>0</v>
      </c>
      <c r="M191" s="36" t="str">
        <f t="shared" si="515"/>
        <v>NO OFERTADO</v>
      </c>
      <c r="N191" s="36" t="s">
        <v>30</v>
      </c>
      <c r="O191" s="36" t="str">
        <f t="shared" si="491"/>
        <v>NO</v>
      </c>
      <c r="P191" s="219">
        <v>94200</v>
      </c>
      <c r="Q191" s="219">
        <v>0</v>
      </c>
      <c r="R191" s="219">
        <f t="shared" si="438"/>
        <v>94200</v>
      </c>
      <c r="S191" s="220">
        <f t="shared" si="511"/>
        <v>94200</v>
      </c>
      <c r="T191" s="221" t="str">
        <f t="shared" si="512"/>
        <v>ARTIFICIALIDAD</v>
      </c>
      <c r="U191" s="221" t="s">
        <v>10</v>
      </c>
      <c r="V191" s="221" t="str">
        <f t="shared" si="513"/>
        <v>SI</v>
      </c>
      <c r="W191" s="222">
        <v>94200</v>
      </c>
      <c r="X191" s="222">
        <v>0</v>
      </c>
      <c r="Y191" s="222">
        <f t="shared" si="495"/>
        <v>94200</v>
      </c>
      <c r="Z191" s="220">
        <f t="shared" si="496"/>
        <v>94200</v>
      </c>
      <c r="AA191" s="221" t="str">
        <f t="shared" si="497"/>
        <v>ARTIFICIALIDAD</v>
      </c>
      <c r="AB191" s="221" t="s">
        <v>10</v>
      </c>
      <c r="AC191" s="221" t="str">
        <f t="shared" si="498"/>
        <v>SI</v>
      </c>
      <c r="AD191" s="218">
        <v>126600</v>
      </c>
      <c r="AE191" s="218"/>
      <c r="AF191" s="223">
        <f t="shared" si="499"/>
        <v>126600</v>
      </c>
      <c r="AG191" s="220">
        <f t="shared" si="439"/>
        <v>126600</v>
      </c>
      <c r="AH191" s="221" t="str">
        <f t="shared" si="500"/>
        <v>CUMPLE</v>
      </c>
      <c r="AI191" s="221" t="s">
        <v>10</v>
      </c>
      <c r="AJ191" s="221" t="str">
        <f t="shared" si="501"/>
        <v>SI</v>
      </c>
      <c r="AK191" s="222"/>
      <c r="AL191" s="225"/>
      <c r="AM191" s="226">
        <f t="shared" si="502"/>
        <v>0</v>
      </c>
      <c r="AN191" s="220">
        <f t="shared" si="440"/>
        <v>0</v>
      </c>
      <c r="AO191" s="221" t="str">
        <f t="shared" si="503"/>
        <v>NO OFERTADO</v>
      </c>
      <c r="AP191" s="221" t="s">
        <v>30</v>
      </c>
      <c r="AQ191" s="221" t="str">
        <f t="shared" si="504"/>
        <v>NO</v>
      </c>
      <c r="AR191" s="226">
        <v>112350</v>
      </c>
      <c r="AS191" s="225">
        <v>0</v>
      </c>
      <c r="AT191" s="226">
        <f t="shared" si="441"/>
        <v>112350</v>
      </c>
      <c r="AU191" s="227">
        <f t="shared" si="442"/>
        <v>112350</v>
      </c>
      <c r="AV191" s="221" t="str">
        <f t="shared" si="505"/>
        <v>ARTIFICIALIDAD</v>
      </c>
      <c r="AW191" s="221" t="s">
        <v>10</v>
      </c>
      <c r="AX191" s="221" t="str">
        <f t="shared" si="506"/>
        <v>SI</v>
      </c>
      <c r="AY191" s="226"/>
      <c r="AZ191" s="226"/>
      <c r="BA191" s="226">
        <f t="shared" si="443"/>
        <v>0</v>
      </c>
      <c r="BB191" s="220">
        <f t="shared" si="507"/>
        <v>0</v>
      </c>
      <c r="BC191" s="221" t="str">
        <f t="shared" si="508"/>
        <v>NO OFERTADO</v>
      </c>
      <c r="BD191" s="221" t="s">
        <v>30</v>
      </c>
      <c r="BE191" s="221" t="str">
        <f t="shared" si="509"/>
        <v>NO</v>
      </c>
      <c r="BF191" s="228"/>
      <c r="BG191" s="229" t="str">
        <f t="shared" si="444"/>
        <v/>
      </c>
      <c r="BH191" s="229">
        <f t="shared" si="445"/>
        <v>94200</v>
      </c>
      <c r="BI191" s="229">
        <f t="shared" si="446"/>
        <v>94200</v>
      </c>
      <c r="BJ191" s="230">
        <f t="shared" si="447"/>
        <v>126600</v>
      </c>
      <c r="BK191" s="230" t="str">
        <f t="shared" si="448"/>
        <v/>
      </c>
      <c r="BL191" s="230">
        <f t="shared" si="449"/>
        <v>112350</v>
      </c>
      <c r="BM191" s="230" t="str">
        <f t="shared" si="450"/>
        <v/>
      </c>
      <c r="BN191" s="231">
        <f t="shared" si="510"/>
        <v>94200</v>
      </c>
      <c r="BO191" s="231" t="e">
        <f t="shared" si="451"/>
        <v>#VALUE!</v>
      </c>
      <c r="BP191" s="231">
        <f t="shared" si="452"/>
        <v>500</v>
      </c>
      <c r="BQ191" s="231">
        <f t="shared" si="453"/>
        <v>500</v>
      </c>
      <c r="BR191" s="231">
        <f t="shared" si="454"/>
        <v>372.03791469194312</v>
      </c>
      <c r="BS191" s="231" t="e">
        <f t="shared" si="455"/>
        <v>#VALUE!</v>
      </c>
      <c r="BT191" s="231">
        <f t="shared" si="456"/>
        <v>419.22563417890518</v>
      </c>
      <c r="BU191" s="231" t="e">
        <f t="shared" si="457"/>
        <v>#VALUE!</v>
      </c>
      <c r="BV191" s="228"/>
      <c r="BW191" s="232"/>
    </row>
    <row r="192" spans="1:75" s="233" customFormat="1" ht="85.5">
      <c r="A192" s="214">
        <v>182</v>
      </c>
      <c r="B192" s="215" t="s">
        <v>439</v>
      </c>
      <c r="C192" s="215" t="s">
        <v>440</v>
      </c>
      <c r="D192" s="215" t="s">
        <v>28</v>
      </c>
      <c r="E192" s="216">
        <v>19.2</v>
      </c>
      <c r="F192" s="217">
        <v>1</v>
      </c>
      <c r="G192" s="216" t="s">
        <v>28</v>
      </c>
      <c r="H192" s="218">
        <v>150000</v>
      </c>
      <c r="I192" s="37"/>
      <c r="J192" s="37"/>
      <c r="K192" s="37">
        <f t="shared" si="488"/>
        <v>0</v>
      </c>
      <c r="L192" s="48">
        <f t="shared" si="514"/>
        <v>0</v>
      </c>
      <c r="M192" s="36" t="str">
        <f t="shared" si="515"/>
        <v>NO OFERTADO</v>
      </c>
      <c r="N192" s="36" t="s">
        <v>30</v>
      </c>
      <c r="O192" s="36" t="str">
        <f t="shared" si="491"/>
        <v>NO</v>
      </c>
      <c r="P192" s="219">
        <v>94200</v>
      </c>
      <c r="Q192" s="219">
        <v>0</v>
      </c>
      <c r="R192" s="219">
        <f t="shared" si="438"/>
        <v>94200</v>
      </c>
      <c r="S192" s="220">
        <f t="shared" si="511"/>
        <v>94200</v>
      </c>
      <c r="T192" s="221" t="str">
        <f t="shared" si="512"/>
        <v>ARTIFICIALIDAD</v>
      </c>
      <c r="U192" s="221" t="s">
        <v>10</v>
      </c>
      <c r="V192" s="221" t="str">
        <f t="shared" si="513"/>
        <v>SI</v>
      </c>
      <c r="W192" s="222">
        <v>94200</v>
      </c>
      <c r="X192" s="222">
        <v>0</v>
      </c>
      <c r="Y192" s="222">
        <f t="shared" si="495"/>
        <v>94200</v>
      </c>
      <c r="Z192" s="220">
        <f t="shared" si="496"/>
        <v>94200</v>
      </c>
      <c r="AA192" s="221" t="str">
        <f t="shared" si="497"/>
        <v>ARTIFICIALIDAD</v>
      </c>
      <c r="AB192" s="221" t="s">
        <v>10</v>
      </c>
      <c r="AC192" s="221" t="str">
        <f t="shared" si="498"/>
        <v>SI</v>
      </c>
      <c r="AD192" s="218">
        <v>126600</v>
      </c>
      <c r="AE192" s="218"/>
      <c r="AF192" s="223">
        <f t="shared" si="499"/>
        <v>126600</v>
      </c>
      <c r="AG192" s="220">
        <f t="shared" si="439"/>
        <v>126600</v>
      </c>
      <c r="AH192" s="221" t="str">
        <f t="shared" si="500"/>
        <v>CUMPLE</v>
      </c>
      <c r="AI192" s="221" t="s">
        <v>10</v>
      </c>
      <c r="AJ192" s="221" t="str">
        <f t="shared" si="501"/>
        <v>SI</v>
      </c>
      <c r="AK192" s="222"/>
      <c r="AL192" s="225"/>
      <c r="AM192" s="226">
        <f t="shared" si="502"/>
        <v>0</v>
      </c>
      <c r="AN192" s="220">
        <f t="shared" si="440"/>
        <v>0</v>
      </c>
      <c r="AO192" s="221" t="str">
        <f t="shared" si="503"/>
        <v>NO OFERTADO</v>
      </c>
      <c r="AP192" s="221" t="s">
        <v>30</v>
      </c>
      <c r="AQ192" s="221" t="str">
        <f t="shared" si="504"/>
        <v>NO</v>
      </c>
      <c r="AR192" s="226">
        <v>112350</v>
      </c>
      <c r="AS192" s="225">
        <v>0</v>
      </c>
      <c r="AT192" s="226">
        <f t="shared" si="441"/>
        <v>112350</v>
      </c>
      <c r="AU192" s="227">
        <f t="shared" si="442"/>
        <v>112350</v>
      </c>
      <c r="AV192" s="221" t="str">
        <f t="shared" si="505"/>
        <v>ARTIFICIALIDAD</v>
      </c>
      <c r="AW192" s="221" t="s">
        <v>10</v>
      </c>
      <c r="AX192" s="221" t="str">
        <f t="shared" si="506"/>
        <v>SI</v>
      </c>
      <c r="AY192" s="226"/>
      <c r="AZ192" s="226"/>
      <c r="BA192" s="226">
        <f t="shared" si="443"/>
        <v>0</v>
      </c>
      <c r="BB192" s="220">
        <f t="shared" si="507"/>
        <v>0</v>
      </c>
      <c r="BC192" s="221" t="str">
        <f t="shared" si="508"/>
        <v>NO OFERTADO</v>
      </c>
      <c r="BD192" s="221" t="s">
        <v>30</v>
      </c>
      <c r="BE192" s="221" t="str">
        <f t="shared" si="509"/>
        <v>NO</v>
      </c>
      <c r="BF192" s="228"/>
      <c r="BG192" s="229" t="str">
        <f t="shared" si="444"/>
        <v/>
      </c>
      <c r="BH192" s="229">
        <f t="shared" si="445"/>
        <v>94200</v>
      </c>
      <c r="BI192" s="229">
        <f t="shared" si="446"/>
        <v>94200</v>
      </c>
      <c r="BJ192" s="230">
        <f t="shared" si="447"/>
        <v>126600</v>
      </c>
      <c r="BK192" s="230" t="str">
        <f t="shared" si="448"/>
        <v/>
      </c>
      <c r="BL192" s="230">
        <f t="shared" si="449"/>
        <v>112350</v>
      </c>
      <c r="BM192" s="230" t="str">
        <f t="shared" si="450"/>
        <v/>
      </c>
      <c r="BN192" s="231">
        <f t="shared" si="510"/>
        <v>94200</v>
      </c>
      <c r="BO192" s="231" t="e">
        <f t="shared" si="451"/>
        <v>#VALUE!</v>
      </c>
      <c r="BP192" s="231">
        <f t="shared" si="452"/>
        <v>500</v>
      </c>
      <c r="BQ192" s="231">
        <f t="shared" si="453"/>
        <v>500</v>
      </c>
      <c r="BR192" s="231">
        <f t="shared" si="454"/>
        <v>372.03791469194312</v>
      </c>
      <c r="BS192" s="231" t="e">
        <f t="shared" si="455"/>
        <v>#VALUE!</v>
      </c>
      <c r="BT192" s="231">
        <f t="shared" si="456"/>
        <v>419.22563417890518</v>
      </c>
      <c r="BU192" s="231" t="e">
        <f t="shared" si="457"/>
        <v>#VALUE!</v>
      </c>
      <c r="BV192" s="228"/>
      <c r="BW192" s="232"/>
    </row>
    <row r="193" spans="1:75" s="55" customFormat="1" ht="99.75">
      <c r="A193" s="177">
        <v>183</v>
      </c>
      <c r="B193" s="192" t="s">
        <v>144</v>
      </c>
      <c r="C193" s="192" t="s">
        <v>441</v>
      </c>
      <c r="D193" s="192" t="s">
        <v>28</v>
      </c>
      <c r="E193" s="194">
        <v>4.5999999999999996</v>
      </c>
      <c r="F193" s="193">
        <v>1</v>
      </c>
      <c r="G193" s="194" t="s">
        <v>28</v>
      </c>
      <c r="H193" s="32">
        <v>135000</v>
      </c>
      <c r="I193" s="37"/>
      <c r="J193" s="37"/>
      <c r="K193" s="37">
        <f>I193+J193</f>
        <v>0</v>
      </c>
      <c r="L193" s="48">
        <f>K193*$F193</f>
        <v>0</v>
      </c>
      <c r="M193" s="36" t="str">
        <f>+IF(K193=0,"NO OFERTADO",IF(K193&gt;$H193,"NO CUMPLE",IF(((K193-$H193)/$H193)&lt;=-20%,"ARTIFICIALIDAD",IF(AND($H193=$H193,((K193-$H193)/$H193)&gt;-20%),"CUMPLE"))))</f>
        <v>NO OFERTADO</v>
      </c>
      <c r="N193" s="36" t="s">
        <v>30</v>
      </c>
      <c r="O193" s="36" t="str">
        <f>+IF(N193="CUMPLE","SI",IF(N193="NO CUMPLE","NO"))</f>
        <v>NO</v>
      </c>
      <c r="P193" s="45">
        <v>72300</v>
      </c>
      <c r="Q193" s="45">
        <v>0</v>
      </c>
      <c r="R193" s="45">
        <f t="shared" si="438"/>
        <v>72300</v>
      </c>
      <c r="S193" s="35">
        <f>R193*$F193</f>
        <v>72300</v>
      </c>
      <c r="T193" s="36" t="str">
        <f>+IF(R193=0,"NO OFERTADO",IF(R193&gt;$H193,"NO CUMPLE",IF(((R193-$H193)/$H193)&lt;=-20%,"ARTIFICIALIDAD",IF(AND($H193=$H193,((R193-$H193)/$H193)&gt;-20%),"CUMPLE"))))</f>
        <v>ARTIFICIALIDAD</v>
      </c>
      <c r="U193" s="36" t="s">
        <v>10</v>
      </c>
      <c r="V193" s="36" t="str">
        <f>+IF(U193="CUMPLE","SI",IF(U193="NO CUMPLE","NO"))</f>
        <v>SI</v>
      </c>
      <c r="W193" s="37">
        <v>73000</v>
      </c>
      <c r="X193" s="37">
        <v>0</v>
      </c>
      <c r="Y193" s="37">
        <f>W193+X193</f>
        <v>73000</v>
      </c>
      <c r="Z193" s="35">
        <f>Y193*$F193</f>
        <v>73000</v>
      </c>
      <c r="AA193" s="36" t="str">
        <f>+IF(Y193=0,"NO OFERTADO",IF(Y193&gt;$H193,"NO CUMPLE",IF(((Y193-$H193)/$H193)&lt;=-20%,"ARTIFICIALIDAD",IF(AND($H193=$H193,((Y193-$H193)/$H193)&gt;-20%),"CUMPLE"))))</f>
        <v>ARTIFICIALIDAD</v>
      </c>
      <c r="AB193" s="36" t="s">
        <v>10</v>
      </c>
      <c r="AC193" s="36" t="str">
        <f>+IF(AB193="CUMPLE","SI",IF(AB193="NO CUMPLE","NO"))</f>
        <v>SI</v>
      </c>
      <c r="AD193" s="32">
        <v>0</v>
      </c>
      <c r="AE193" s="32"/>
      <c r="AF193" s="47">
        <f>+AD193+AE193</f>
        <v>0</v>
      </c>
      <c r="AG193" s="35">
        <f t="shared" si="439"/>
        <v>0</v>
      </c>
      <c r="AH193" s="36" t="str">
        <f>+IF(AF193=0,"NO OFERTADO",IF(AF193&gt;$H193,"NO CUMPLE",IF(((AF193-$H193)/$H193)&lt;=-20%,"ARTIFICIALIDAD",IF(AND($H193=$H193,((AF193-$H193)/$H193)&gt;-20%),"CUMPLE"))))</f>
        <v>NO OFERTADO</v>
      </c>
      <c r="AI193" s="36" t="s">
        <v>30</v>
      </c>
      <c r="AJ193" s="36" t="str">
        <f>+IF(AI193="CUMPLE","SI",IF(AI193="NO CUMPLE","NO"))</f>
        <v>NO</v>
      </c>
      <c r="AK193" s="37"/>
      <c r="AL193" s="37"/>
      <c r="AM193" s="34">
        <f>+AK193+AL193</f>
        <v>0</v>
      </c>
      <c r="AN193" s="35">
        <f t="shared" si="440"/>
        <v>0</v>
      </c>
      <c r="AO193" s="36" t="str">
        <f>+IF(AM193=0,"NO OFERTADO",IF(AM193&gt;$H193,"NO CUMPLE",IF(((AM193-$H193)/$H193)&lt;=-20%,"ARTIFICIALIDAD",IF(AND($H193=$H193,((AM193-$H193)/$H193)&gt;-20%),"CUMPLE"))))</f>
        <v>NO OFERTADO</v>
      </c>
      <c r="AP193" s="36" t="s">
        <v>30</v>
      </c>
      <c r="AQ193" s="36" t="str">
        <f>+IF(AP193="CUMPLE","SI",IF(AP193="NO CUMPLE","NO"))</f>
        <v>NO</v>
      </c>
      <c r="AR193" s="34">
        <v>0</v>
      </c>
      <c r="AS193" s="37"/>
      <c r="AT193" s="34">
        <f t="shared" si="441"/>
        <v>0</v>
      </c>
      <c r="AU193" s="208">
        <f t="shared" si="442"/>
        <v>0</v>
      </c>
      <c r="AV193" s="36" t="str">
        <f>+IF(AT193=0,"NO OFERTADO",IF(AT193&gt;$H193,"NO CUMPLE",IF(((AT193-$H193)/$H193)&lt;=-20%,"ARTIFICIALIDAD",IF(AND($H193=$H193,((AT193-$H193)/$H193)&gt;-20%),"CUMPLE"))))</f>
        <v>NO OFERTADO</v>
      </c>
      <c r="AW193" s="36" t="s">
        <v>30</v>
      </c>
      <c r="AX193" s="36" t="str">
        <f>+IF(AW193="CUMPLE","SI",IF(AW193="NO CUMPLE","NO"))</f>
        <v>NO</v>
      </c>
      <c r="AY193" s="34"/>
      <c r="AZ193" s="34"/>
      <c r="BA193" s="34">
        <f t="shared" si="443"/>
        <v>0</v>
      </c>
      <c r="BB193" s="35">
        <f>BA193*$F193</f>
        <v>0</v>
      </c>
      <c r="BC193" s="36" t="str">
        <f>+IF(BA193=0,"NO OFERTADO",IF(BA193&gt;$H193,"NO CUMPLE",IF(((BA193-$H193)/$H193)&lt;=-20%,"ARTIFICIALIDAD",IF(AND($H193=$H193,((BA193-$H193)/$H193)&gt;-20%),"CUMPLE"))))</f>
        <v>NO OFERTADO</v>
      </c>
      <c r="BD193" s="36" t="s">
        <v>30</v>
      </c>
      <c r="BE193" s="36" t="str">
        <f>+IF(BD193="CUMPLE","SI",IF(BD193="NO CUMPLE","NO"))</f>
        <v>NO</v>
      </c>
      <c r="BF193" s="53"/>
      <c r="BG193" s="54" t="str">
        <f t="shared" si="444"/>
        <v/>
      </c>
      <c r="BH193" s="54">
        <f t="shared" si="445"/>
        <v>72300</v>
      </c>
      <c r="BI193" s="54">
        <f t="shared" si="446"/>
        <v>73000</v>
      </c>
      <c r="BJ193" s="69" t="str">
        <f t="shared" si="447"/>
        <v/>
      </c>
      <c r="BK193" s="69" t="str">
        <f t="shared" si="448"/>
        <v/>
      </c>
      <c r="BL193" s="69" t="str">
        <f t="shared" si="449"/>
        <v/>
      </c>
      <c r="BM193" s="69" t="str">
        <f t="shared" si="450"/>
        <v/>
      </c>
      <c r="BN193" s="212">
        <f>MIN(BG193,BH193,BI193,BJ193,BK193,BL193,BM193)</f>
        <v>72300</v>
      </c>
      <c r="BO193" s="212" t="e">
        <f t="shared" si="451"/>
        <v>#VALUE!</v>
      </c>
      <c r="BP193" s="212">
        <f t="shared" si="452"/>
        <v>500</v>
      </c>
      <c r="BQ193" s="212">
        <f t="shared" si="453"/>
        <v>495.20547945205476</v>
      </c>
      <c r="BR193" s="212" t="e">
        <f t="shared" si="454"/>
        <v>#VALUE!</v>
      </c>
      <c r="BS193" s="212" t="e">
        <f t="shared" si="455"/>
        <v>#VALUE!</v>
      </c>
      <c r="BT193" s="212" t="e">
        <f t="shared" si="456"/>
        <v>#VALUE!</v>
      </c>
      <c r="BU193" s="212" t="e">
        <f t="shared" si="457"/>
        <v>#VALUE!</v>
      </c>
      <c r="BV193" s="53"/>
      <c r="BW193" s="125"/>
    </row>
    <row r="194" spans="1:75" s="55" customFormat="1" ht="31.5">
      <c r="A194" s="177">
        <v>184</v>
      </c>
      <c r="B194" s="192" t="s">
        <v>442</v>
      </c>
      <c r="C194" s="192" t="s">
        <v>443</v>
      </c>
      <c r="D194" s="192" t="s">
        <v>28</v>
      </c>
      <c r="E194" s="194">
        <v>21.8</v>
      </c>
      <c r="F194" s="193">
        <v>1</v>
      </c>
      <c r="G194" s="194" t="s">
        <v>28</v>
      </c>
      <c r="H194" s="32">
        <v>17850</v>
      </c>
      <c r="I194" s="37"/>
      <c r="J194" s="37"/>
      <c r="K194" s="37">
        <f t="shared" ref="K194:K205" si="516">I194+J194</f>
        <v>0</v>
      </c>
      <c r="L194" s="48">
        <f t="shared" ref="L194:L198" si="517">K194*$F194</f>
        <v>0</v>
      </c>
      <c r="M194" s="36" t="str">
        <f t="shared" ref="M194:M198" si="518">+IF(K194=0,"NO OFERTADO",IF(K194&gt;$H194,"NO CUMPLE",IF(((K194-$H194)/$H194)&lt;=-20%,"ARTIFICIALIDAD",IF(AND($H194=$H194,((K194-$H194)/$H194)&gt;-20%),"CUMPLE"))))</f>
        <v>NO OFERTADO</v>
      </c>
      <c r="N194" s="36" t="s">
        <v>30</v>
      </c>
      <c r="O194" s="36" t="str">
        <f t="shared" ref="O194:O205" si="519">+IF(N194="CUMPLE","SI",IF(N194="NO CUMPLE","NO"))</f>
        <v>NO</v>
      </c>
      <c r="P194" s="45"/>
      <c r="Q194" s="45">
        <f t="shared" si="377"/>
        <v>0</v>
      </c>
      <c r="R194" s="45">
        <f t="shared" si="438"/>
        <v>0</v>
      </c>
      <c r="S194" s="35">
        <f t="shared" ref="S194:S195" si="520">R194*$F194</f>
        <v>0</v>
      </c>
      <c r="T194" s="36" t="str">
        <f t="shared" ref="T194:T195" si="521">+IF(R194=0,"NO OFERTADO",IF(R194&gt;$H194,"NO CUMPLE",IF(((R194-$H194)/$H194)&lt;=-20%,"ARTIFICIALIDAD",IF(AND($H194=$H194,((R194-$H194)/$H194)&gt;-20%),"CUMPLE"))))</f>
        <v>NO OFERTADO</v>
      </c>
      <c r="U194" s="36" t="s">
        <v>30</v>
      </c>
      <c r="V194" s="36" t="str">
        <f t="shared" ref="V194:V195" si="522">+IF(U194="CUMPLE","SI",IF(U194="NO CUMPLE","NO"))</f>
        <v>NO</v>
      </c>
      <c r="W194" s="37">
        <v>12268.90756302521</v>
      </c>
      <c r="X194" s="37">
        <v>2331.09243697479</v>
      </c>
      <c r="Y194" s="37">
        <f t="shared" ref="Y194:Y205" si="523">W194+X194</f>
        <v>14600</v>
      </c>
      <c r="Z194" s="35">
        <f t="shared" ref="Z194:Z205" si="524">Y194*$F194</f>
        <v>14600</v>
      </c>
      <c r="AA194" s="36" t="str">
        <f t="shared" ref="AA194:AA205" si="525">+IF(Y194=0,"NO OFERTADO",IF(Y194&gt;$H194,"NO CUMPLE",IF(((Y194-$H194)/$H194)&lt;=-20%,"ARTIFICIALIDAD",IF(AND($H194=$H194,((Y194-$H194)/$H194)&gt;-20%),"CUMPLE"))))</f>
        <v>CUMPLE</v>
      </c>
      <c r="AB194" s="36" t="s">
        <v>10</v>
      </c>
      <c r="AC194" s="36" t="str">
        <f t="shared" ref="AC194:AC205" si="526">+IF(AB194="CUMPLE","SI",IF(AB194="NO CUMPLE","NO"))</f>
        <v>SI</v>
      </c>
      <c r="AD194" s="32">
        <v>0</v>
      </c>
      <c r="AE194" s="32"/>
      <c r="AF194" s="47">
        <f t="shared" ref="AF194:AF205" si="527">+AD194+AE194</f>
        <v>0</v>
      </c>
      <c r="AG194" s="35">
        <f t="shared" si="439"/>
        <v>0</v>
      </c>
      <c r="AH194" s="36" t="str">
        <f t="shared" ref="AH194:AH205" si="528">+IF(AF194=0,"NO OFERTADO",IF(AF194&gt;$H194,"NO CUMPLE",IF(((AF194-$H194)/$H194)&lt;=-20%,"ARTIFICIALIDAD",IF(AND($H194=$H194,((AF194-$H194)/$H194)&gt;-20%),"CUMPLE"))))</f>
        <v>NO OFERTADO</v>
      </c>
      <c r="AI194" s="36" t="s">
        <v>30</v>
      </c>
      <c r="AJ194" s="36" t="str">
        <f t="shared" ref="AJ194:AJ205" si="529">+IF(AI194="CUMPLE","SI",IF(AI194="NO CUMPLE","NO"))</f>
        <v>NO</v>
      </c>
      <c r="AK194" s="37"/>
      <c r="AL194" s="56"/>
      <c r="AM194" s="34">
        <f t="shared" ref="AM194:AM205" si="530">+AK194+AL194</f>
        <v>0</v>
      </c>
      <c r="AN194" s="35">
        <f t="shared" si="440"/>
        <v>0</v>
      </c>
      <c r="AO194" s="36" t="str">
        <f t="shared" ref="AO194:AO205" si="531">+IF(AM194=0,"NO OFERTADO",IF(AM194&gt;$H194,"NO CUMPLE",IF(((AM194-$H194)/$H194)&lt;=-20%,"ARTIFICIALIDAD",IF(AND($H194=$H194,((AM194-$H194)/$H194)&gt;-20%),"CUMPLE"))))</f>
        <v>NO OFERTADO</v>
      </c>
      <c r="AP194" s="36" t="s">
        <v>30</v>
      </c>
      <c r="AQ194" s="36" t="str">
        <f t="shared" ref="AQ194:AQ205" si="532">+IF(AP194="CUMPLE","SI",IF(AP194="NO CUMPLE","NO"))</f>
        <v>NO</v>
      </c>
      <c r="AR194" s="34">
        <v>15000</v>
      </c>
      <c r="AS194" s="34">
        <f>+AR194*19%</f>
        <v>2850</v>
      </c>
      <c r="AT194" s="34">
        <f t="shared" si="441"/>
        <v>17850</v>
      </c>
      <c r="AU194" s="208">
        <f t="shared" si="442"/>
        <v>17850</v>
      </c>
      <c r="AV194" s="36" t="str">
        <f t="shared" ref="AV194:AV205" si="533">+IF(AT194=0,"NO OFERTADO",IF(AT194&gt;$H194,"NO CUMPLE",IF(((AT194-$H194)/$H194)&lt;=-20%,"ARTIFICIALIDAD",IF(AND($H194=$H194,((AT194-$H194)/$H194)&gt;-20%),"CUMPLE"))))</f>
        <v>CUMPLE</v>
      </c>
      <c r="AW194" s="36" t="s">
        <v>10</v>
      </c>
      <c r="AX194" s="36" t="str">
        <f t="shared" ref="AX194:AX205" si="534">+IF(AW194="CUMPLE","SI",IF(AW194="NO CUMPLE","NO"))</f>
        <v>SI</v>
      </c>
      <c r="AY194" s="34">
        <v>11900</v>
      </c>
      <c r="AZ194" s="34">
        <v>2261</v>
      </c>
      <c r="BA194" s="34">
        <f t="shared" si="443"/>
        <v>14161</v>
      </c>
      <c r="BB194" s="35">
        <f t="shared" ref="BB194:BB205" si="535">BA194*$F194</f>
        <v>14161</v>
      </c>
      <c r="BC194" s="36" t="str">
        <f t="shared" ref="BC194:BC205" si="536">+IF(BA194=0,"NO OFERTADO",IF(BA194&gt;$H194,"NO CUMPLE",IF(((BA194-$H194)/$H194)&lt;=-20%,"ARTIFICIALIDAD",IF(AND($H194=$H194,((BA194-$H194)/$H194)&gt;-20%),"CUMPLE"))))</f>
        <v>ARTIFICIALIDAD</v>
      </c>
      <c r="BD194" s="210" t="s">
        <v>30</v>
      </c>
      <c r="BE194" s="36" t="str">
        <f t="shared" ref="BE194:BE205" si="537">+IF(BD194="CUMPLE","SI",IF(BD194="NO CUMPLE","NO"))</f>
        <v>NO</v>
      </c>
      <c r="BF194" s="53"/>
      <c r="BG194" s="54" t="str">
        <f t="shared" si="444"/>
        <v/>
      </c>
      <c r="BH194" s="54" t="str">
        <f t="shared" si="445"/>
        <v/>
      </c>
      <c r="BI194" s="54">
        <f t="shared" si="446"/>
        <v>14600</v>
      </c>
      <c r="BJ194" s="69" t="str">
        <f t="shared" si="447"/>
        <v/>
      </c>
      <c r="BK194" s="69" t="str">
        <f t="shared" si="448"/>
        <v/>
      </c>
      <c r="BL194" s="69">
        <f t="shared" si="449"/>
        <v>17850</v>
      </c>
      <c r="BM194" s="69" t="str">
        <f t="shared" si="450"/>
        <v/>
      </c>
      <c r="BN194" s="212">
        <f t="shared" ref="BN194:BN205" si="538">MIN(BG194,BH194,BI194,BJ194,BK194,BL194,BM194)</f>
        <v>14600</v>
      </c>
      <c r="BO194" s="212" t="e">
        <f t="shared" si="451"/>
        <v>#VALUE!</v>
      </c>
      <c r="BP194" s="212" t="e">
        <f t="shared" si="452"/>
        <v>#VALUE!</v>
      </c>
      <c r="BQ194" s="212">
        <f t="shared" si="453"/>
        <v>500</v>
      </c>
      <c r="BR194" s="212" t="e">
        <f t="shared" si="454"/>
        <v>#VALUE!</v>
      </c>
      <c r="BS194" s="212" t="e">
        <f t="shared" si="455"/>
        <v>#VALUE!</v>
      </c>
      <c r="BT194" s="212">
        <f t="shared" si="456"/>
        <v>408.96358543417364</v>
      </c>
      <c r="BU194" s="212" t="e">
        <f t="shared" si="457"/>
        <v>#VALUE!</v>
      </c>
      <c r="BV194" s="53"/>
      <c r="BW194" s="125"/>
    </row>
    <row r="195" spans="1:75" s="55" customFormat="1" ht="15.75">
      <c r="A195" s="177">
        <v>185</v>
      </c>
      <c r="B195" s="192" t="s">
        <v>444</v>
      </c>
      <c r="C195" s="192" t="s">
        <v>445</v>
      </c>
      <c r="D195" s="192" t="s">
        <v>27</v>
      </c>
      <c r="E195" s="194">
        <v>17.2</v>
      </c>
      <c r="F195" s="193">
        <v>1</v>
      </c>
      <c r="G195" s="194" t="s">
        <v>27</v>
      </c>
      <c r="H195" s="32">
        <v>28976.5</v>
      </c>
      <c r="I195" s="37">
        <v>21000</v>
      </c>
      <c r="J195" s="37">
        <f t="shared" ref="J195:J196" si="539">I195*19%</f>
        <v>3990</v>
      </c>
      <c r="K195" s="37">
        <f t="shared" si="516"/>
        <v>24990</v>
      </c>
      <c r="L195" s="48">
        <f t="shared" si="517"/>
        <v>24990</v>
      </c>
      <c r="M195" s="36" t="str">
        <f t="shared" si="518"/>
        <v>CUMPLE</v>
      </c>
      <c r="N195" s="210" t="s">
        <v>30</v>
      </c>
      <c r="O195" s="36" t="str">
        <f t="shared" si="519"/>
        <v>NO</v>
      </c>
      <c r="P195" s="45">
        <v>18800</v>
      </c>
      <c r="Q195" s="45">
        <f t="shared" si="377"/>
        <v>3572</v>
      </c>
      <c r="R195" s="45">
        <f t="shared" si="438"/>
        <v>22372</v>
      </c>
      <c r="S195" s="35">
        <f t="shared" si="520"/>
        <v>22372</v>
      </c>
      <c r="T195" s="36" t="str">
        <f t="shared" si="521"/>
        <v>ARTIFICIALIDAD</v>
      </c>
      <c r="U195" s="36" t="s">
        <v>10</v>
      </c>
      <c r="V195" s="36" t="str">
        <f t="shared" si="522"/>
        <v>SI</v>
      </c>
      <c r="W195" s="37">
        <v>0</v>
      </c>
      <c r="X195" s="37">
        <v>0</v>
      </c>
      <c r="Y195" s="37">
        <f t="shared" si="523"/>
        <v>0</v>
      </c>
      <c r="Z195" s="35">
        <f t="shared" si="524"/>
        <v>0</v>
      </c>
      <c r="AA195" s="36" t="str">
        <f t="shared" si="525"/>
        <v>NO OFERTADO</v>
      </c>
      <c r="AB195" s="36" t="s">
        <v>30</v>
      </c>
      <c r="AC195" s="36" t="str">
        <f t="shared" si="526"/>
        <v>NO</v>
      </c>
      <c r="AD195" s="32">
        <v>22100</v>
      </c>
      <c r="AE195" s="32">
        <f>+AD195*19%</f>
        <v>4199</v>
      </c>
      <c r="AF195" s="47">
        <f t="shared" si="527"/>
        <v>26299</v>
      </c>
      <c r="AG195" s="35">
        <f t="shared" si="439"/>
        <v>26299</v>
      </c>
      <c r="AH195" s="36" t="str">
        <f t="shared" si="528"/>
        <v>CUMPLE</v>
      </c>
      <c r="AI195" s="36" t="s">
        <v>10</v>
      </c>
      <c r="AJ195" s="36" t="str">
        <f t="shared" si="529"/>
        <v>SI</v>
      </c>
      <c r="AK195" s="37"/>
      <c r="AL195" s="56"/>
      <c r="AM195" s="34">
        <f t="shared" si="530"/>
        <v>0</v>
      </c>
      <c r="AN195" s="35">
        <f t="shared" si="440"/>
        <v>0</v>
      </c>
      <c r="AO195" s="36" t="str">
        <f t="shared" si="531"/>
        <v>NO OFERTADO</v>
      </c>
      <c r="AP195" s="36" t="s">
        <v>30</v>
      </c>
      <c r="AQ195" s="36" t="str">
        <f t="shared" si="532"/>
        <v>NO</v>
      </c>
      <c r="AR195" s="34">
        <v>22800</v>
      </c>
      <c r="AS195" s="34">
        <f>+AR195*19%</f>
        <v>4332</v>
      </c>
      <c r="AT195" s="34">
        <f t="shared" si="441"/>
        <v>27132</v>
      </c>
      <c r="AU195" s="208">
        <f t="shared" si="442"/>
        <v>27132</v>
      </c>
      <c r="AV195" s="36" t="str">
        <f t="shared" si="533"/>
        <v>CUMPLE</v>
      </c>
      <c r="AW195" s="36" t="s">
        <v>10</v>
      </c>
      <c r="AX195" s="36" t="str">
        <f t="shared" si="534"/>
        <v>SI</v>
      </c>
      <c r="AY195" s="34"/>
      <c r="AZ195" s="34"/>
      <c r="BA195" s="34">
        <f t="shared" si="443"/>
        <v>0</v>
      </c>
      <c r="BB195" s="35">
        <f t="shared" si="535"/>
        <v>0</v>
      </c>
      <c r="BC195" s="36" t="str">
        <f t="shared" si="536"/>
        <v>NO OFERTADO</v>
      </c>
      <c r="BD195" s="36" t="s">
        <v>30</v>
      </c>
      <c r="BE195" s="36" t="str">
        <f t="shared" si="537"/>
        <v>NO</v>
      </c>
      <c r="BF195" s="53"/>
      <c r="BG195" s="54" t="str">
        <f t="shared" si="444"/>
        <v/>
      </c>
      <c r="BH195" s="54">
        <f t="shared" si="445"/>
        <v>22372</v>
      </c>
      <c r="BI195" s="54" t="str">
        <f t="shared" si="446"/>
        <v/>
      </c>
      <c r="BJ195" s="69">
        <f t="shared" si="447"/>
        <v>26299</v>
      </c>
      <c r="BK195" s="69" t="str">
        <f t="shared" si="448"/>
        <v/>
      </c>
      <c r="BL195" s="69">
        <f t="shared" si="449"/>
        <v>27132</v>
      </c>
      <c r="BM195" s="69" t="str">
        <f t="shared" si="450"/>
        <v/>
      </c>
      <c r="BN195" s="212">
        <f t="shared" si="538"/>
        <v>22372</v>
      </c>
      <c r="BO195" s="212" t="e">
        <f t="shared" si="451"/>
        <v>#VALUE!</v>
      </c>
      <c r="BP195" s="212">
        <f t="shared" si="452"/>
        <v>500</v>
      </c>
      <c r="BQ195" s="212" t="e">
        <f t="shared" si="453"/>
        <v>#VALUE!</v>
      </c>
      <c r="BR195" s="212">
        <f t="shared" si="454"/>
        <v>425.33936651583707</v>
      </c>
      <c r="BS195" s="212" t="e">
        <f t="shared" si="455"/>
        <v>#VALUE!</v>
      </c>
      <c r="BT195" s="212">
        <f t="shared" si="456"/>
        <v>412.28070175438597</v>
      </c>
      <c r="BU195" s="212" t="e">
        <f t="shared" si="457"/>
        <v>#VALUE!</v>
      </c>
      <c r="BV195" s="53"/>
      <c r="BW195" s="125"/>
    </row>
    <row r="196" spans="1:75" s="55" customFormat="1" ht="28.5">
      <c r="A196" s="177">
        <v>186</v>
      </c>
      <c r="B196" s="192" t="s">
        <v>446</v>
      </c>
      <c r="C196" s="192" t="s">
        <v>447</v>
      </c>
      <c r="D196" s="192" t="s">
        <v>28</v>
      </c>
      <c r="E196" s="194">
        <v>9.1999999999999993</v>
      </c>
      <c r="F196" s="193">
        <v>1</v>
      </c>
      <c r="G196" s="194" t="s">
        <v>28</v>
      </c>
      <c r="H196" s="32">
        <v>8312.15</v>
      </c>
      <c r="I196" s="37">
        <v>9500</v>
      </c>
      <c r="J196" s="37">
        <f t="shared" si="539"/>
        <v>1805</v>
      </c>
      <c r="K196" s="37">
        <f t="shared" si="516"/>
        <v>11305</v>
      </c>
      <c r="L196" s="48">
        <f t="shared" si="517"/>
        <v>11305</v>
      </c>
      <c r="M196" s="36" t="str">
        <f t="shared" si="518"/>
        <v>NO CUMPLE</v>
      </c>
      <c r="N196" s="36" t="s">
        <v>30</v>
      </c>
      <c r="O196" s="36" t="str">
        <f t="shared" si="519"/>
        <v>NO</v>
      </c>
      <c r="P196" s="45">
        <v>5900</v>
      </c>
      <c r="Q196" s="45">
        <f t="shared" si="377"/>
        <v>1121</v>
      </c>
      <c r="R196" s="45">
        <f t="shared" si="438"/>
        <v>7021</v>
      </c>
      <c r="S196" s="35">
        <f>R196*$F196</f>
        <v>7021</v>
      </c>
      <c r="T196" s="36" t="str">
        <f>+IF(R196=0,"NO OFERTADO",IF(R196&gt;$H196,"NO CUMPLE",IF(((R196-$H196)/$H196)&lt;=-20%,"ARTIFICIALIDAD",IF(AND($H196=$H196,((R196-$H196)/$H196)&gt;-20%),"CUMPLE"))))</f>
        <v>CUMPLE</v>
      </c>
      <c r="U196" s="36" t="s">
        <v>10</v>
      </c>
      <c r="V196" s="36" t="str">
        <f>+IF(U196="CUMPLE","SI",IF(U196="NO CUMPLE","NO"))</f>
        <v>SI</v>
      </c>
      <c r="W196" s="37">
        <v>6974.7899159663866</v>
      </c>
      <c r="X196" s="37">
        <v>1325.2100840336134</v>
      </c>
      <c r="Y196" s="37">
        <f t="shared" si="523"/>
        <v>8300</v>
      </c>
      <c r="Z196" s="35">
        <f t="shared" si="524"/>
        <v>8300</v>
      </c>
      <c r="AA196" s="36" t="str">
        <f t="shared" si="525"/>
        <v>CUMPLE</v>
      </c>
      <c r="AB196" s="36" t="s">
        <v>10</v>
      </c>
      <c r="AC196" s="36" t="str">
        <f t="shared" si="526"/>
        <v>SI</v>
      </c>
      <c r="AD196" s="32">
        <v>6600</v>
      </c>
      <c r="AE196" s="32">
        <f>+AD196*19%</f>
        <v>1254</v>
      </c>
      <c r="AF196" s="47">
        <f t="shared" si="527"/>
        <v>7854</v>
      </c>
      <c r="AG196" s="35">
        <f t="shared" si="439"/>
        <v>7854</v>
      </c>
      <c r="AH196" s="36" t="str">
        <f t="shared" si="528"/>
        <v>CUMPLE</v>
      </c>
      <c r="AI196" s="36" t="s">
        <v>10</v>
      </c>
      <c r="AJ196" s="36" t="str">
        <f t="shared" si="529"/>
        <v>SI</v>
      </c>
      <c r="AK196" s="37"/>
      <c r="AL196" s="56"/>
      <c r="AM196" s="34">
        <f t="shared" si="530"/>
        <v>0</v>
      </c>
      <c r="AN196" s="35">
        <f t="shared" si="440"/>
        <v>0</v>
      </c>
      <c r="AO196" s="36" t="str">
        <f t="shared" si="531"/>
        <v>NO OFERTADO</v>
      </c>
      <c r="AP196" s="36" t="s">
        <v>30</v>
      </c>
      <c r="AQ196" s="36" t="str">
        <f t="shared" si="532"/>
        <v>NO</v>
      </c>
      <c r="AR196" s="34">
        <v>0</v>
      </c>
      <c r="AS196" s="56"/>
      <c r="AT196" s="34">
        <f t="shared" si="441"/>
        <v>0</v>
      </c>
      <c r="AU196" s="208">
        <f t="shared" si="442"/>
        <v>0</v>
      </c>
      <c r="AV196" s="36" t="str">
        <f t="shared" si="533"/>
        <v>NO OFERTADO</v>
      </c>
      <c r="AW196" s="36" t="s">
        <v>30</v>
      </c>
      <c r="AX196" s="36" t="str">
        <f t="shared" si="534"/>
        <v>NO</v>
      </c>
      <c r="AY196" s="34">
        <v>8300</v>
      </c>
      <c r="AZ196" s="34">
        <v>1577</v>
      </c>
      <c r="BA196" s="34">
        <f t="shared" si="443"/>
        <v>9877</v>
      </c>
      <c r="BB196" s="35">
        <f t="shared" si="535"/>
        <v>9877</v>
      </c>
      <c r="BC196" s="36" t="str">
        <f t="shared" si="536"/>
        <v>NO CUMPLE</v>
      </c>
      <c r="BD196" s="36" t="s">
        <v>30</v>
      </c>
      <c r="BE196" s="36" t="str">
        <f t="shared" si="537"/>
        <v>NO</v>
      </c>
      <c r="BF196" s="53"/>
      <c r="BG196" s="54" t="str">
        <f t="shared" si="444"/>
        <v/>
      </c>
      <c r="BH196" s="54">
        <f t="shared" si="445"/>
        <v>7021</v>
      </c>
      <c r="BI196" s="54">
        <f t="shared" si="446"/>
        <v>8300</v>
      </c>
      <c r="BJ196" s="69">
        <f t="shared" si="447"/>
        <v>7854</v>
      </c>
      <c r="BK196" s="69" t="str">
        <f t="shared" si="448"/>
        <v/>
      </c>
      <c r="BL196" s="69" t="str">
        <f t="shared" si="449"/>
        <v/>
      </c>
      <c r="BM196" s="69" t="str">
        <f t="shared" si="450"/>
        <v/>
      </c>
      <c r="BN196" s="212">
        <f t="shared" si="538"/>
        <v>7021</v>
      </c>
      <c r="BO196" s="212" t="e">
        <f t="shared" si="451"/>
        <v>#VALUE!</v>
      </c>
      <c r="BP196" s="212">
        <f t="shared" si="452"/>
        <v>500</v>
      </c>
      <c r="BQ196" s="212">
        <f t="shared" si="453"/>
        <v>422.9518072289157</v>
      </c>
      <c r="BR196" s="212">
        <f t="shared" si="454"/>
        <v>446.96969696969694</v>
      </c>
      <c r="BS196" s="212" t="e">
        <f t="shared" si="455"/>
        <v>#VALUE!</v>
      </c>
      <c r="BT196" s="212" t="e">
        <f t="shared" si="456"/>
        <v>#VALUE!</v>
      </c>
      <c r="BU196" s="212" t="e">
        <f t="shared" si="457"/>
        <v>#VALUE!</v>
      </c>
      <c r="BV196" s="53"/>
      <c r="BW196" s="125"/>
    </row>
    <row r="197" spans="1:75" s="55" customFormat="1" ht="28.5">
      <c r="A197" s="177">
        <v>187</v>
      </c>
      <c r="B197" s="192" t="s">
        <v>448</v>
      </c>
      <c r="C197" s="192" t="s">
        <v>449</v>
      </c>
      <c r="D197" s="192" t="s">
        <v>104</v>
      </c>
      <c r="E197" s="194">
        <v>6.4</v>
      </c>
      <c r="F197" s="193">
        <v>1</v>
      </c>
      <c r="G197" s="194" t="s">
        <v>104</v>
      </c>
      <c r="H197" s="32">
        <v>371875</v>
      </c>
      <c r="I197" s="37"/>
      <c r="J197" s="37"/>
      <c r="K197" s="37">
        <f t="shared" si="516"/>
        <v>0</v>
      </c>
      <c r="L197" s="48">
        <f t="shared" si="517"/>
        <v>0</v>
      </c>
      <c r="M197" s="36" t="str">
        <f t="shared" si="518"/>
        <v>NO OFERTADO</v>
      </c>
      <c r="N197" s="36" t="s">
        <v>30</v>
      </c>
      <c r="O197" s="36" t="str">
        <f t="shared" si="519"/>
        <v>NO</v>
      </c>
      <c r="P197" s="45">
        <v>155600</v>
      </c>
      <c r="Q197" s="45">
        <f t="shared" si="377"/>
        <v>29564</v>
      </c>
      <c r="R197" s="45">
        <f t="shared" si="438"/>
        <v>185164</v>
      </c>
      <c r="S197" s="35">
        <f t="shared" ref="S197:S205" si="540">R197*$F197</f>
        <v>185164</v>
      </c>
      <c r="T197" s="36" t="str">
        <f t="shared" ref="T197:T205" si="541">+IF(R197=0,"NO OFERTADO",IF(R197&gt;$H197,"NO CUMPLE",IF(((R197-$H197)/$H197)&lt;=-20%,"ARTIFICIALIDAD",IF(AND($H197=$H197,((R197-$H197)/$H197)&gt;-20%),"CUMPLE"))))</f>
        <v>ARTIFICIALIDAD</v>
      </c>
      <c r="U197" s="36" t="s">
        <v>10</v>
      </c>
      <c r="V197" s="36" t="str">
        <f t="shared" ref="V197:V205" si="542">+IF(U197="CUMPLE","SI",IF(U197="NO CUMPLE","NO"))</f>
        <v>SI</v>
      </c>
      <c r="W197" s="37">
        <v>156302.52100840336</v>
      </c>
      <c r="X197" s="37">
        <v>29697.478991596639</v>
      </c>
      <c r="Y197" s="37">
        <f t="shared" si="523"/>
        <v>186000</v>
      </c>
      <c r="Z197" s="35">
        <f t="shared" si="524"/>
        <v>186000</v>
      </c>
      <c r="AA197" s="36" t="str">
        <f t="shared" si="525"/>
        <v>ARTIFICIALIDAD</v>
      </c>
      <c r="AB197" s="36" t="s">
        <v>10</v>
      </c>
      <c r="AC197" s="36" t="str">
        <f t="shared" si="526"/>
        <v>SI</v>
      </c>
      <c r="AD197" s="32">
        <v>191800</v>
      </c>
      <c r="AE197" s="32"/>
      <c r="AF197" s="47">
        <f t="shared" si="527"/>
        <v>191800</v>
      </c>
      <c r="AG197" s="35">
        <f t="shared" si="439"/>
        <v>191800</v>
      </c>
      <c r="AH197" s="36" t="str">
        <f t="shared" si="528"/>
        <v>ARTIFICIALIDAD</v>
      </c>
      <c r="AI197" s="36" t="s">
        <v>10</v>
      </c>
      <c r="AJ197" s="36" t="str">
        <f t="shared" si="529"/>
        <v>SI</v>
      </c>
      <c r="AK197" s="37"/>
      <c r="AL197" s="56"/>
      <c r="AM197" s="34">
        <f t="shared" si="530"/>
        <v>0</v>
      </c>
      <c r="AN197" s="35">
        <f t="shared" si="440"/>
        <v>0</v>
      </c>
      <c r="AO197" s="36" t="str">
        <f t="shared" si="531"/>
        <v>NO OFERTADO</v>
      </c>
      <c r="AP197" s="36" t="s">
        <v>30</v>
      </c>
      <c r="AQ197" s="36" t="str">
        <f t="shared" si="532"/>
        <v>NO</v>
      </c>
      <c r="AR197" s="34">
        <v>178500</v>
      </c>
      <c r="AS197" s="34">
        <f>+AR197*19%</f>
        <v>33915</v>
      </c>
      <c r="AT197" s="34">
        <f t="shared" si="441"/>
        <v>212415</v>
      </c>
      <c r="AU197" s="208">
        <f t="shared" si="442"/>
        <v>212415</v>
      </c>
      <c r="AV197" s="36" t="str">
        <f t="shared" si="533"/>
        <v>ARTIFICIALIDAD</v>
      </c>
      <c r="AW197" s="36" t="s">
        <v>10</v>
      </c>
      <c r="AX197" s="36" t="str">
        <f t="shared" si="534"/>
        <v>SI</v>
      </c>
      <c r="AY197" s="34"/>
      <c r="AZ197" s="34"/>
      <c r="BA197" s="34">
        <f t="shared" si="443"/>
        <v>0</v>
      </c>
      <c r="BB197" s="35">
        <f t="shared" si="535"/>
        <v>0</v>
      </c>
      <c r="BC197" s="36" t="str">
        <f t="shared" si="536"/>
        <v>NO OFERTADO</v>
      </c>
      <c r="BD197" s="36" t="s">
        <v>30</v>
      </c>
      <c r="BE197" s="36" t="str">
        <f t="shared" si="537"/>
        <v>NO</v>
      </c>
      <c r="BF197" s="53"/>
      <c r="BG197" s="54" t="str">
        <f t="shared" si="444"/>
        <v/>
      </c>
      <c r="BH197" s="54">
        <f t="shared" si="445"/>
        <v>185164</v>
      </c>
      <c r="BI197" s="54">
        <f t="shared" si="446"/>
        <v>186000</v>
      </c>
      <c r="BJ197" s="69">
        <f t="shared" si="447"/>
        <v>191800</v>
      </c>
      <c r="BK197" s="69" t="str">
        <f t="shared" si="448"/>
        <v/>
      </c>
      <c r="BL197" s="69">
        <f t="shared" si="449"/>
        <v>212415</v>
      </c>
      <c r="BM197" s="69" t="str">
        <f t="shared" si="450"/>
        <v/>
      </c>
      <c r="BN197" s="212">
        <f t="shared" si="538"/>
        <v>185164</v>
      </c>
      <c r="BO197" s="212" t="e">
        <f t="shared" si="451"/>
        <v>#VALUE!</v>
      </c>
      <c r="BP197" s="212">
        <f t="shared" si="452"/>
        <v>500</v>
      </c>
      <c r="BQ197" s="212">
        <f t="shared" si="453"/>
        <v>497.75268817204301</v>
      </c>
      <c r="BR197" s="212">
        <f t="shared" si="454"/>
        <v>482.70072992700727</v>
      </c>
      <c r="BS197" s="212" t="e">
        <f t="shared" si="455"/>
        <v>#VALUE!</v>
      </c>
      <c r="BT197" s="212">
        <f t="shared" si="456"/>
        <v>435.85434173669466</v>
      </c>
      <c r="BU197" s="212" t="e">
        <f t="shared" si="457"/>
        <v>#VALUE!</v>
      </c>
      <c r="BV197" s="53"/>
      <c r="BW197" s="125"/>
    </row>
    <row r="198" spans="1:75" s="55" customFormat="1" ht="31.5">
      <c r="A198" s="177">
        <v>188</v>
      </c>
      <c r="B198" s="192" t="s">
        <v>450</v>
      </c>
      <c r="C198" s="192" t="s">
        <v>451</v>
      </c>
      <c r="D198" s="192" t="s">
        <v>26</v>
      </c>
      <c r="E198" s="194">
        <v>1.6</v>
      </c>
      <c r="F198" s="193">
        <v>1</v>
      </c>
      <c r="G198" s="194" t="s">
        <v>26</v>
      </c>
      <c r="H198" s="32">
        <v>14452</v>
      </c>
      <c r="I198" s="37">
        <v>9900</v>
      </c>
      <c r="J198" s="37">
        <v>0</v>
      </c>
      <c r="K198" s="37">
        <f t="shared" si="516"/>
        <v>9900</v>
      </c>
      <c r="L198" s="48">
        <f t="shared" si="517"/>
        <v>9900</v>
      </c>
      <c r="M198" s="36" t="str">
        <f t="shared" si="518"/>
        <v>ARTIFICIALIDAD</v>
      </c>
      <c r="N198" s="210" t="s">
        <v>30</v>
      </c>
      <c r="O198" s="36" t="str">
        <f t="shared" si="519"/>
        <v>NO</v>
      </c>
      <c r="P198" s="45">
        <v>11000</v>
      </c>
      <c r="Q198" s="45">
        <v>0</v>
      </c>
      <c r="R198" s="45">
        <f t="shared" si="438"/>
        <v>11000</v>
      </c>
      <c r="S198" s="35">
        <f t="shared" si="540"/>
        <v>11000</v>
      </c>
      <c r="T198" s="36" t="str">
        <f t="shared" si="541"/>
        <v>ARTIFICIALIDAD</v>
      </c>
      <c r="U198" s="210" t="s">
        <v>30</v>
      </c>
      <c r="V198" s="36" t="str">
        <f t="shared" si="542"/>
        <v>NO</v>
      </c>
      <c r="W198" s="37">
        <v>10500</v>
      </c>
      <c r="X198" s="37">
        <v>0</v>
      </c>
      <c r="Y198" s="37">
        <f t="shared" si="523"/>
        <v>10500</v>
      </c>
      <c r="Z198" s="35">
        <f t="shared" si="524"/>
        <v>10500</v>
      </c>
      <c r="AA198" s="36" t="str">
        <f t="shared" si="525"/>
        <v>ARTIFICIALIDAD</v>
      </c>
      <c r="AB198" s="210" t="s">
        <v>30</v>
      </c>
      <c r="AC198" s="36" t="str">
        <f t="shared" si="526"/>
        <v>NO</v>
      </c>
      <c r="AD198" s="32">
        <v>12000</v>
      </c>
      <c r="AE198" s="32"/>
      <c r="AF198" s="47">
        <f t="shared" si="527"/>
        <v>12000</v>
      </c>
      <c r="AG198" s="35">
        <f t="shared" si="439"/>
        <v>12000</v>
      </c>
      <c r="AH198" s="36" t="str">
        <f t="shared" si="528"/>
        <v>CUMPLE</v>
      </c>
      <c r="AI198" s="210" t="s">
        <v>30</v>
      </c>
      <c r="AJ198" s="36" t="str">
        <f t="shared" si="529"/>
        <v>NO</v>
      </c>
      <c r="AK198" s="37"/>
      <c r="AL198" s="56"/>
      <c r="AM198" s="34">
        <f t="shared" si="530"/>
        <v>0</v>
      </c>
      <c r="AN198" s="35">
        <f t="shared" si="440"/>
        <v>0</v>
      </c>
      <c r="AO198" s="36" t="str">
        <f t="shared" si="531"/>
        <v>NO OFERTADO</v>
      </c>
      <c r="AP198" s="36" t="s">
        <v>30</v>
      </c>
      <c r="AQ198" s="36" t="str">
        <f t="shared" si="532"/>
        <v>NO</v>
      </c>
      <c r="AR198" s="34">
        <v>12275</v>
      </c>
      <c r="AS198" s="56">
        <v>0</v>
      </c>
      <c r="AT198" s="34">
        <f t="shared" si="441"/>
        <v>12275</v>
      </c>
      <c r="AU198" s="208">
        <f t="shared" si="442"/>
        <v>12275</v>
      </c>
      <c r="AV198" s="36" t="str">
        <f t="shared" si="533"/>
        <v>CUMPLE</v>
      </c>
      <c r="AW198" s="36" t="s">
        <v>10</v>
      </c>
      <c r="AX198" s="36" t="str">
        <f t="shared" si="534"/>
        <v>SI</v>
      </c>
      <c r="AY198" s="34">
        <v>14600</v>
      </c>
      <c r="AZ198" s="34">
        <v>0</v>
      </c>
      <c r="BA198" s="34">
        <f t="shared" si="443"/>
        <v>14600</v>
      </c>
      <c r="BB198" s="35">
        <f t="shared" si="535"/>
        <v>14600</v>
      </c>
      <c r="BC198" s="36" t="str">
        <f t="shared" si="536"/>
        <v>NO CUMPLE</v>
      </c>
      <c r="BD198" s="36" t="s">
        <v>30</v>
      </c>
      <c r="BE198" s="36" t="str">
        <f t="shared" si="537"/>
        <v>NO</v>
      </c>
      <c r="BF198" s="53"/>
      <c r="BG198" s="54" t="str">
        <f t="shared" si="444"/>
        <v/>
      </c>
      <c r="BH198" s="54" t="str">
        <f t="shared" si="445"/>
        <v/>
      </c>
      <c r="BI198" s="54" t="str">
        <f t="shared" si="446"/>
        <v/>
      </c>
      <c r="BJ198" s="69" t="str">
        <f t="shared" si="447"/>
        <v/>
      </c>
      <c r="BK198" s="69" t="str">
        <f t="shared" si="448"/>
        <v/>
      </c>
      <c r="BL198" s="69">
        <f t="shared" si="449"/>
        <v>12275</v>
      </c>
      <c r="BM198" s="69" t="str">
        <f t="shared" si="450"/>
        <v/>
      </c>
      <c r="BN198" s="212">
        <f t="shared" si="538"/>
        <v>12275</v>
      </c>
      <c r="BO198" s="212" t="e">
        <f t="shared" si="451"/>
        <v>#VALUE!</v>
      </c>
      <c r="BP198" s="212" t="e">
        <f t="shared" si="452"/>
        <v>#VALUE!</v>
      </c>
      <c r="BQ198" s="212" t="e">
        <f t="shared" si="453"/>
        <v>#VALUE!</v>
      </c>
      <c r="BR198" s="212" t="e">
        <f t="shared" si="454"/>
        <v>#VALUE!</v>
      </c>
      <c r="BS198" s="212" t="e">
        <f t="shared" si="455"/>
        <v>#VALUE!</v>
      </c>
      <c r="BT198" s="212">
        <f t="shared" si="456"/>
        <v>500</v>
      </c>
      <c r="BU198" s="212" t="e">
        <f t="shared" si="457"/>
        <v>#VALUE!</v>
      </c>
      <c r="BV198" s="38"/>
      <c r="BW198" s="125"/>
    </row>
    <row r="199" spans="1:75" s="55" customFormat="1" ht="42.75">
      <c r="A199" s="177">
        <v>189</v>
      </c>
      <c r="B199" s="192" t="s">
        <v>452</v>
      </c>
      <c r="C199" s="192" t="s">
        <v>453</v>
      </c>
      <c r="D199" s="192" t="s">
        <v>121</v>
      </c>
      <c r="E199" s="194">
        <v>3</v>
      </c>
      <c r="F199" s="193">
        <v>1</v>
      </c>
      <c r="G199" s="194" t="s">
        <v>121</v>
      </c>
      <c r="H199" s="32">
        <v>8000</v>
      </c>
      <c r="I199" s="37"/>
      <c r="J199" s="37"/>
      <c r="K199" s="37">
        <f t="shared" si="516"/>
        <v>0</v>
      </c>
      <c r="L199" s="48">
        <f>K199*$F199</f>
        <v>0</v>
      </c>
      <c r="M199" s="36" t="str">
        <f>+IF(K199=0,"NO OFERTADO",IF(K199&gt;$H199,"NO CUMPLE",IF(((K199-$H199)/$H199)&lt;=-20%,"ARTIFICIALIDAD",IF(AND($H199=$H199,((K199-$H199)/$H199)&gt;-20%),"CUMPLE"))))</f>
        <v>NO OFERTADO</v>
      </c>
      <c r="N199" s="36" t="s">
        <v>30</v>
      </c>
      <c r="O199" s="36" t="str">
        <f t="shared" si="519"/>
        <v>NO</v>
      </c>
      <c r="P199" s="45"/>
      <c r="Q199" s="45">
        <f t="shared" si="377"/>
        <v>0</v>
      </c>
      <c r="R199" s="45">
        <f t="shared" si="438"/>
        <v>0</v>
      </c>
      <c r="S199" s="35">
        <f t="shared" si="540"/>
        <v>0</v>
      </c>
      <c r="T199" s="36" t="str">
        <f t="shared" si="541"/>
        <v>NO OFERTADO</v>
      </c>
      <c r="U199" s="36" t="s">
        <v>30</v>
      </c>
      <c r="V199" s="36" t="str">
        <f t="shared" si="542"/>
        <v>NO</v>
      </c>
      <c r="W199" s="37">
        <v>0</v>
      </c>
      <c r="X199" s="37">
        <v>0</v>
      </c>
      <c r="Y199" s="37">
        <f t="shared" si="523"/>
        <v>0</v>
      </c>
      <c r="Z199" s="35">
        <f t="shared" si="524"/>
        <v>0</v>
      </c>
      <c r="AA199" s="36" t="str">
        <f t="shared" si="525"/>
        <v>NO OFERTADO</v>
      </c>
      <c r="AB199" s="36" t="s">
        <v>30</v>
      </c>
      <c r="AC199" s="36" t="str">
        <f t="shared" si="526"/>
        <v>NO</v>
      </c>
      <c r="AD199" s="32">
        <v>0</v>
      </c>
      <c r="AE199" s="32"/>
      <c r="AF199" s="47">
        <f t="shared" si="527"/>
        <v>0</v>
      </c>
      <c r="AG199" s="35">
        <f t="shared" si="439"/>
        <v>0</v>
      </c>
      <c r="AH199" s="36" t="str">
        <f t="shared" si="528"/>
        <v>NO OFERTADO</v>
      </c>
      <c r="AI199" s="36" t="s">
        <v>30</v>
      </c>
      <c r="AJ199" s="36" t="str">
        <f t="shared" si="529"/>
        <v>NO</v>
      </c>
      <c r="AK199" s="37"/>
      <c r="AL199" s="56"/>
      <c r="AM199" s="34">
        <f t="shared" si="530"/>
        <v>0</v>
      </c>
      <c r="AN199" s="35">
        <f t="shared" si="440"/>
        <v>0</v>
      </c>
      <c r="AO199" s="36" t="str">
        <f t="shared" si="531"/>
        <v>NO OFERTADO</v>
      </c>
      <c r="AP199" s="36" t="s">
        <v>30</v>
      </c>
      <c r="AQ199" s="36" t="str">
        <f t="shared" si="532"/>
        <v>NO</v>
      </c>
      <c r="AR199" s="34">
        <v>0</v>
      </c>
      <c r="AS199" s="56"/>
      <c r="AT199" s="34">
        <f t="shared" si="441"/>
        <v>0</v>
      </c>
      <c r="AU199" s="208">
        <f t="shared" si="442"/>
        <v>0</v>
      </c>
      <c r="AV199" s="36" t="str">
        <f t="shared" si="533"/>
        <v>NO OFERTADO</v>
      </c>
      <c r="AW199" s="36" t="s">
        <v>30</v>
      </c>
      <c r="AX199" s="36" t="str">
        <f t="shared" si="534"/>
        <v>NO</v>
      </c>
      <c r="AY199" s="34"/>
      <c r="AZ199" s="34">
        <v>0</v>
      </c>
      <c r="BA199" s="34">
        <f t="shared" si="443"/>
        <v>0</v>
      </c>
      <c r="BB199" s="35">
        <f t="shared" si="535"/>
        <v>0</v>
      </c>
      <c r="BC199" s="36" t="str">
        <f t="shared" si="536"/>
        <v>NO OFERTADO</v>
      </c>
      <c r="BD199" s="36" t="s">
        <v>30</v>
      </c>
      <c r="BE199" s="36" t="str">
        <f t="shared" si="537"/>
        <v>NO</v>
      </c>
      <c r="BF199" s="53"/>
      <c r="BG199" s="54" t="str">
        <f t="shared" si="444"/>
        <v/>
      </c>
      <c r="BH199" s="54" t="str">
        <f t="shared" si="445"/>
        <v/>
      </c>
      <c r="BI199" s="54" t="str">
        <f t="shared" si="446"/>
        <v/>
      </c>
      <c r="BJ199" s="69" t="str">
        <f t="shared" si="447"/>
        <v/>
      </c>
      <c r="BK199" s="69" t="str">
        <f t="shared" si="448"/>
        <v/>
      </c>
      <c r="BL199" s="69" t="str">
        <f t="shared" si="449"/>
        <v/>
      </c>
      <c r="BM199" s="69" t="str">
        <f t="shared" si="450"/>
        <v/>
      </c>
      <c r="BN199" s="212">
        <f t="shared" si="538"/>
        <v>0</v>
      </c>
      <c r="BO199" s="212" t="e">
        <f t="shared" si="451"/>
        <v>#VALUE!</v>
      </c>
      <c r="BP199" s="212" t="e">
        <f t="shared" si="452"/>
        <v>#VALUE!</v>
      </c>
      <c r="BQ199" s="212" t="e">
        <f t="shared" si="453"/>
        <v>#VALUE!</v>
      </c>
      <c r="BR199" s="212" t="e">
        <f t="shared" si="454"/>
        <v>#VALUE!</v>
      </c>
      <c r="BS199" s="212" t="e">
        <f t="shared" si="455"/>
        <v>#VALUE!</v>
      </c>
      <c r="BT199" s="212" t="e">
        <f t="shared" si="456"/>
        <v>#VALUE!</v>
      </c>
      <c r="BU199" s="212" t="e">
        <f t="shared" si="457"/>
        <v>#VALUE!</v>
      </c>
      <c r="BV199" s="53"/>
      <c r="BW199" s="125"/>
    </row>
    <row r="200" spans="1:75" s="55" customFormat="1" ht="31.5">
      <c r="A200" s="177">
        <v>190</v>
      </c>
      <c r="B200" s="192" t="s">
        <v>454</v>
      </c>
      <c r="C200" s="192" t="s">
        <v>455</v>
      </c>
      <c r="D200" s="192" t="s">
        <v>49</v>
      </c>
      <c r="E200" s="194">
        <v>1</v>
      </c>
      <c r="F200" s="193">
        <v>1</v>
      </c>
      <c r="G200" s="194" t="s">
        <v>49</v>
      </c>
      <c r="H200" s="32">
        <v>4908.75</v>
      </c>
      <c r="I200" s="37"/>
      <c r="J200" s="37"/>
      <c r="K200" s="37">
        <f t="shared" si="516"/>
        <v>0</v>
      </c>
      <c r="L200" s="48">
        <f t="shared" ref="L200:L205" si="543">K200*$F200</f>
        <v>0</v>
      </c>
      <c r="M200" s="36" t="str">
        <f t="shared" ref="M200:M205" si="544">+IF(K200=0,"NO OFERTADO",IF(K200&gt;$H200,"NO CUMPLE",IF(((K200-$H200)/$H200)&lt;=-20%,"ARTIFICIALIDAD",IF(AND($H200=$H200,((K200-$H200)/$H200)&gt;-20%),"CUMPLE"))))</f>
        <v>NO OFERTADO</v>
      </c>
      <c r="N200" s="36" t="s">
        <v>30</v>
      </c>
      <c r="O200" s="36" t="str">
        <f t="shared" si="519"/>
        <v>NO</v>
      </c>
      <c r="P200" s="45"/>
      <c r="Q200" s="45">
        <f t="shared" si="377"/>
        <v>0</v>
      </c>
      <c r="R200" s="45">
        <f t="shared" si="438"/>
        <v>0</v>
      </c>
      <c r="S200" s="35">
        <f t="shared" si="540"/>
        <v>0</v>
      </c>
      <c r="T200" s="36" t="str">
        <f t="shared" si="541"/>
        <v>NO OFERTADO</v>
      </c>
      <c r="U200" s="36" t="s">
        <v>30</v>
      </c>
      <c r="V200" s="36" t="str">
        <f t="shared" si="542"/>
        <v>NO</v>
      </c>
      <c r="W200" s="37">
        <v>0</v>
      </c>
      <c r="X200" s="37">
        <v>0</v>
      </c>
      <c r="Y200" s="37">
        <f t="shared" si="523"/>
        <v>0</v>
      </c>
      <c r="Z200" s="35">
        <f t="shared" si="524"/>
        <v>0</v>
      </c>
      <c r="AA200" s="36" t="str">
        <f t="shared" si="525"/>
        <v>NO OFERTADO</v>
      </c>
      <c r="AB200" s="36" t="s">
        <v>30</v>
      </c>
      <c r="AC200" s="36" t="str">
        <f t="shared" si="526"/>
        <v>NO</v>
      </c>
      <c r="AD200" s="32">
        <v>0</v>
      </c>
      <c r="AE200" s="32"/>
      <c r="AF200" s="47">
        <f t="shared" si="527"/>
        <v>0</v>
      </c>
      <c r="AG200" s="35">
        <f t="shared" si="439"/>
        <v>0</v>
      </c>
      <c r="AH200" s="36" t="str">
        <f t="shared" si="528"/>
        <v>NO OFERTADO</v>
      </c>
      <c r="AI200" s="36" t="s">
        <v>30</v>
      </c>
      <c r="AJ200" s="36" t="str">
        <f t="shared" si="529"/>
        <v>NO</v>
      </c>
      <c r="AK200" s="37"/>
      <c r="AL200" s="56"/>
      <c r="AM200" s="34">
        <f t="shared" si="530"/>
        <v>0</v>
      </c>
      <c r="AN200" s="35">
        <f t="shared" si="440"/>
        <v>0</v>
      </c>
      <c r="AO200" s="36" t="str">
        <f t="shared" si="531"/>
        <v>NO OFERTADO</v>
      </c>
      <c r="AP200" s="36" t="s">
        <v>30</v>
      </c>
      <c r="AQ200" s="36" t="str">
        <f t="shared" si="532"/>
        <v>NO</v>
      </c>
      <c r="AR200" s="34">
        <v>4000</v>
      </c>
      <c r="AS200" s="34">
        <f>+AR200*19%</f>
        <v>760</v>
      </c>
      <c r="AT200" s="34">
        <f t="shared" si="441"/>
        <v>4760</v>
      </c>
      <c r="AU200" s="208">
        <f t="shared" si="442"/>
        <v>4760</v>
      </c>
      <c r="AV200" s="36" t="str">
        <f t="shared" si="533"/>
        <v>CUMPLE</v>
      </c>
      <c r="AW200" s="36" t="s">
        <v>10</v>
      </c>
      <c r="AX200" s="36" t="str">
        <f t="shared" si="534"/>
        <v>SI</v>
      </c>
      <c r="AY200" s="34">
        <v>4800</v>
      </c>
      <c r="AZ200" s="34">
        <v>912</v>
      </c>
      <c r="BA200" s="34">
        <f t="shared" si="443"/>
        <v>5712</v>
      </c>
      <c r="BB200" s="35">
        <f t="shared" si="535"/>
        <v>5712</v>
      </c>
      <c r="BC200" s="36" t="str">
        <f t="shared" si="536"/>
        <v>NO CUMPLE</v>
      </c>
      <c r="BD200" s="36" t="s">
        <v>30</v>
      </c>
      <c r="BE200" s="36" t="str">
        <f t="shared" si="537"/>
        <v>NO</v>
      </c>
      <c r="BF200" s="53"/>
      <c r="BG200" s="54" t="str">
        <f t="shared" si="444"/>
        <v/>
      </c>
      <c r="BH200" s="54" t="str">
        <f t="shared" si="445"/>
        <v/>
      </c>
      <c r="BI200" s="54" t="str">
        <f t="shared" si="446"/>
        <v/>
      </c>
      <c r="BJ200" s="69" t="str">
        <f t="shared" si="447"/>
        <v/>
      </c>
      <c r="BK200" s="69" t="str">
        <f t="shared" si="448"/>
        <v/>
      </c>
      <c r="BL200" s="69">
        <f t="shared" si="449"/>
        <v>4760</v>
      </c>
      <c r="BM200" s="69" t="str">
        <f t="shared" si="450"/>
        <v/>
      </c>
      <c r="BN200" s="212">
        <f t="shared" si="538"/>
        <v>4760</v>
      </c>
      <c r="BO200" s="212" t="e">
        <f t="shared" si="451"/>
        <v>#VALUE!</v>
      </c>
      <c r="BP200" s="212" t="e">
        <f t="shared" si="452"/>
        <v>#VALUE!</v>
      </c>
      <c r="BQ200" s="212" t="e">
        <f t="shared" si="453"/>
        <v>#VALUE!</v>
      </c>
      <c r="BR200" s="212" t="e">
        <f t="shared" si="454"/>
        <v>#VALUE!</v>
      </c>
      <c r="BS200" s="212" t="e">
        <f t="shared" si="455"/>
        <v>#VALUE!</v>
      </c>
      <c r="BT200" s="212">
        <f t="shared" si="456"/>
        <v>500</v>
      </c>
      <c r="BU200" s="212" t="e">
        <f t="shared" si="457"/>
        <v>#VALUE!</v>
      </c>
      <c r="BV200" s="53"/>
      <c r="BW200" s="125"/>
    </row>
    <row r="201" spans="1:75" s="55" customFormat="1" ht="15.75">
      <c r="A201" s="177">
        <v>191</v>
      </c>
      <c r="B201" s="192" t="s">
        <v>456</v>
      </c>
      <c r="C201" s="192" t="s">
        <v>457</v>
      </c>
      <c r="D201" s="192" t="s">
        <v>121</v>
      </c>
      <c r="E201" s="194">
        <v>10</v>
      </c>
      <c r="F201" s="193">
        <v>1</v>
      </c>
      <c r="G201" s="194" t="s">
        <v>121</v>
      </c>
      <c r="H201" s="32">
        <v>47291.79</v>
      </c>
      <c r="I201" s="37">
        <v>29000</v>
      </c>
      <c r="J201" s="37">
        <f t="shared" ref="J201:J210" si="545">I201*19%</f>
        <v>5510</v>
      </c>
      <c r="K201" s="37">
        <f t="shared" si="516"/>
        <v>34510</v>
      </c>
      <c r="L201" s="48">
        <f t="shared" si="543"/>
        <v>34510</v>
      </c>
      <c r="M201" s="36" t="str">
        <f t="shared" si="544"/>
        <v>ARTIFICIALIDAD</v>
      </c>
      <c r="N201" s="36" t="s">
        <v>30</v>
      </c>
      <c r="O201" s="36" t="str">
        <f t="shared" si="519"/>
        <v>NO</v>
      </c>
      <c r="P201" s="45">
        <v>36000</v>
      </c>
      <c r="Q201" s="45">
        <f t="shared" si="377"/>
        <v>6840</v>
      </c>
      <c r="R201" s="45">
        <f t="shared" si="438"/>
        <v>42840</v>
      </c>
      <c r="S201" s="35">
        <f t="shared" si="540"/>
        <v>42840</v>
      </c>
      <c r="T201" s="36" t="str">
        <f t="shared" si="541"/>
        <v>CUMPLE</v>
      </c>
      <c r="U201" s="36" t="s">
        <v>10</v>
      </c>
      <c r="V201" s="36" t="str">
        <f t="shared" si="542"/>
        <v>SI</v>
      </c>
      <c r="W201" s="37">
        <v>0</v>
      </c>
      <c r="X201" s="37">
        <v>0</v>
      </c>
      <c r="Y201" s="37">
        <f t="shared" si="523"/>
        <v>0</v>
      </c>
      <c r="Z201" s="35">
        <f t="shared" si="524"/>
        <v>0</v>
      </c>
      <c r="AA201" s="36" t="str">
        <f t="shared" si="525"/>
        <v>NO OFERTADO</v>
      </c>
      <c r="AB201" s="36" t="s">
        <v>30</v>
      </c>
      <c r="AC201" s="36" t="str">
        <f t="shared" si="526"/>
        <v>NO</v>
      </c>
      <c r="AD201" s="32">
        <v>0</v>
      </c>
      <c r="AE201" s="32"/>
      <c r="AF201" s="47">
        <f t="shared" si="527"/>
        <v>0</v>
      </c>
      <c r="AG201" s="35">
        <f t="shared" si="439"/>
        <v>0</v>
      </c>
      <c r="AH201" s="36" t="str">
        <f t="shared" si="528"/>
        <v>NO OFERTADO</v>
      </c>
      <c r="AI201" s="36" t="s">
        <v>30</v>
      </c>
      <c r="AJ201" s="36" t="str">
        <f t="shared" si="529"/>
        <v>NO</v>
      </c>
      <c r="AK201" s="37"/>
      <c r="AL201" s="56"/>
      <c r="AM201" s="34">
        <f t="shared" si="530"/>
        <v>0</v>
      </c>
      <c r="AN201" s="35">
        <f t="shared" si="440"/>
        <v>0</v>
      </c>
      <c r="AO201" s="36" t="str">
        <f t="shared" si="531"/>
        <v>NO OFERTADO</v>
      </c>
      <c r="AP201" s="36" t="s">
        <v>30</v>
      </c>
      <c r="AQ201" s="36" t="str">
        <f t="shared" si="532"/>
        <v>NO</v>
      </c>
      <c r="AR201" s="34">
        <v>31500</v>
      </c>
      <c r="AS201" s="34">
        <f>+AR201*19%</f>
        <v>5985</v>
      </c>
      <c r="AT201" s="34">
        <f t="shared" si="441"/>
        <v>37485</v>
      </c>
      <c r="AU201" s="208">
        <f t="shared" si="442"/>
        <v>37485</v>
      </c>
      <c r="AV201" s="36" t="str">
        <f t="shared" si="533"/>
        <v>ARTIFICIALIDAD</v>
      </c>
      <c r="AW201" s="36" t="s">
        <v>10</v>
      </c>
      <c r="AX201" s="36" t="str">
        <f t="shared" si="534"/>
        <v>SI</v>
      </c>
      <c r="AY201" s="34">
        <v>47200</v>
      </c>
      <c r="AZ201" s="34">
        <v>8968</v>
      </c>
      <c r="BA201" s="34">
        <f t="shared" si="443"/>
        <v>56168</v>
      </c>
      <c r="BB201" s="35">
        <f t="shared" si="535"/>
        <v>56168</v>
      </c>
      <c r="BC201" s="36" t="str">
        <f t="shared" si="536"/>
        <v>NO CUMPLE</v>
      </c>
      <c r="BD201" s="36" t="s">
        <v>30</v>
      </c>
      <c r="BE201" s="36" t="str">
        <f t="shared" si="537"/>
        <v>NO</v>
      </c>
      <c r="BF201" s="53"/>
      <c r="BG201" s="54" t="str">
        <f t="shared" si="444"/>
        <v/>
      </c>
      <c r="BH201" s="54">
        <f t="shared" si="445"/>
        <v>42840</v>
      </c>
      <c r="BI201" s="54" t="str">
        <f t="shared" si="446"/>
        <v/>
      </c>
      <c r="BJ201" s="69" t="str">
        <f t="shared" si="447"/>
        <v/>
      </c>
      <c r="BK201" s="69" t="str">
        <f t="shared" si="448"/>
        <v/>
      </c>
      <c r="BL201" s="69">
        <f t="shared" si="449"/>
        <v>37485</v>
      </c>
      <c r="BM201" s="69" t="str">
        <f t="shared" si="450"/>
        <v/>
      </c>
      <c r="BN201" s="212">
        <f t="shared" si="538"/>
        <v>37485</v>
      </c>
      <c r="BO201" s="212" t="e">
        <f t="shared" si="451"/>
        <v>#VALUE!</v>
      </c>
      <c r="BP201" s="212">
        <f t="shared" si="452"/>
        <v>437.5</v>
      </c>
      <c r="BQ201" s="212" t="e">
        <f t="shared" si="453"/>
        <v>#VALUE!</v>
      </c>
      <c r="BR201" s="212" t="e">
        <f t="shared" si="454"/>
        <v>#VALUE!</v>
      </c>
      <c r="BS201" s="212" t="e">
        <f t="shared" si="455"/>
        <v>#VALUE!</v>
      </c>
      <c r="BT201" s="212">
        <f t="shared" si="456"/>
        <v>500</v>
      </c>
      <c r="BU201" s="212" t="e">
        <f t="shared" si="457"/>
        <v>#VALUE!</v>
      </c>
      <c r="BV201" s="53"/>
      <c r="BW201" s="125"/>
    </row>
    <row r="202" spans="1:75" s="55" customFormat="1" ht="42.75">
      <c r="A202" s="177">
        <v>192</v>
      </c>
      <c r="B202" s="192" t="s">
        <v>458</v>
      </c>
      <c r="C202" s="192" t="s">
        <v>459</v>
      </c>
      <c r="D202" s="192" t="s">
        <v>183</v>
      </c>
      <c r="E202" s="194">
        <v>5</v>
      </c>
      <c r="F202" s="193">
        <v>1</v>
      </c>
      <c r="G202" s="194" t="s">
        <v>183</v>
      </c>
      <c r="H202" s="32">
        <v>21241.5</v>
      </c>
      <c r="I202" s="37">
        <v>13500</v>
      </c>
      <c r="J202" s="37">
        <f t="shared" si="545"/>
        <v>2565</v>
      </c>
      <c r="K202" s="37">
        <f t="shared" si="516"/>
        <v>16065</v>
      </c>
      <c r="L202" s="48">
        <f t="shared" si="543"/>
        <v>16065</v>
      </c>
      <c r="M202" s="36" t="str">
        <f t="shared" si="544"/>
        <v>ARTIFICIALIDAD</v>
      </c>
      <c r="N202" s="36" t="s">
        <v>30</v>
      </c>
      <c r="O202" s="36" t="str">
        <f t="shared" si="519"/>
        <v>NO</v>
      </c>
      <c r="P202" s="45">
        <v>0</v>
      </c>
      <c r="Q202" s="45">
        <f t="shared" si="377"/>
        <v>0</v>
      </c>
      <c r="R202" s="45">
        <f t="shared" si="438"/>
        <v>0</v>
      </c>
      <c r="S202" s="35">
        <f t="shared" si="540"/>
        <v>0</v>
      </c>
      <c r="T202" s="36" t="str">
        <f t="shared" si="541"/>
        <v>NO OFERTADO</v>
      </c>
      <c r="U202" s="210" t="s">
        <v>30</v>
      </c>
      <c r="V202" s="36" t="str">
        <f t="shared" si="542"/>
        <v>NO</v>
      </c>
      <c r="W202" s="37">
        <v>0</v>
      </c>
      <c r="X202" s="37">
        <v>0</v>
      </c>
      <c r="Y202" s="37">
        <f t="shared" si="523"/>
        <v>0</v>
      </c>
      <c r="Z202" s="35">
        <f t="shared" si="524"/>
        <v>0</v>
      </c>
      <c r="AA202" s="36" t="str">
        <f t="shared" si="525"/>
        <v>NO OFERTADO</v>
      </c>
      <c r="AB202" s="36" t="s">
        <v>30</v>
      </c>
      <c r="AC202" s="36" t="str">
        <f t="shared" si="526"/>
        <v>NO</v>
      </c>
      <c r="AD202" s="32">
        <v>0</v>
      </c>
      <c r="AE202" s="32"/>
      <c r="AF202" s="47">
        <f t="shared" si="527"/>
        <v>0</v>
      </c>
      <c r="AG202" s="35">
        <f t="shared" si="439"/>
        <v>0</v>
      </c>
      <c r="AH202" s="36" t="str">
        <f t="shared" si="528"/>
        <v>NO OFERTADO</v>
      </c>
      <c r="AI202" s="36" t="s">
        <v>30</v>
      </c>
      <c r="AJ202" s="36" t="str">
        <f t="shared" si="529"/>
        <v>NO</v>
      </c>
      <c r="AK202" s="37"/>
      <c r="AL202" s="56"/>
      <c r="AM202" s="34">
        <f t="shared" si="530"/>
        <v>0</v>
      </c>
      <c r="AN202" s="35">
        <f t="shared" si="440"/>
        <v>0</v>
      </c>
      <c r="AO202" s="36" t="str">
        <f t="shared" si="531"/>
        <v>NO OFERTADO</v>
      </c>
      <c r="AP202" s="36" t="s">
        <v>30</v>
      </c>
      <c r="AQ202" s="36" t="str">
        <f t="shared" si="532"/>
        <v>NO</v>
      </c>
      <c r="AR202" s="34">
        <v>0</v>
      </c>
      <c r="AS202" s="56"/>
      <c r="AT202" s="34">
        <f t="shared" si="441"/>
        <v>0</v>
      </c>
      <c r="AU202" s="208">
        <f t="shared" si="442"/>
        <v>0</v>
      </c>
      <c r="AV202" s="36" t="str">
        <f t="shared" si="533"/>
        <v>NO OFERTADO</v>
      </c>
      <c r="AW202" s="36" t="s">
        <v>30</v>
      </c>
      <c r="AX202" s="36" t="str">
        <f t="shared" si="534"/>
        <v>NO</v>
      </c>
      <c r="AY202" s="34">
        <v>19500</v>
      </c>
      <c r="AZ202" s="34">
        <v>3705</v>
      </c>
      <c r="BA202" s="34">
        <f t="shared" si="443"/>
        <v>23205</v>
      </c>
      <c r="BB202" s="35">
        <f t="shared" si="535"/>
        <v>23205</v>
      </c>
      <c r="BC202" s="36" t="str">
        <f t="shared" si="536"/>
        <v>NO CUMPLE</v>
      </c>
      <c r="BD202" s="36" t="s">
        <v>30</v>
      </c>
      <c r="BE202" s="36" t="str">
        <f t="shared" si="537"/>
        <v>NO</v>
      </c>
      <c r="BF202" s="53"/>
      <c r="BG202" s="54" t="str">
        <f t="shared" si="444"/>
        <v/>
      </c>
      <c r="BH202" s="54" t="str">
        <f t="shared" si="445"/>
        <v/>
      </c>
      <c r="BI202" s="54" t="str">
        <f t="shared" si="446"/>
        <v/>
      </c>
      <c r="BJ202" s="69" t="str">
        <f t="shared" si="447"/>
        <v/>
      </c>
      <c r="BK202" s="69" t="str">
        <f t="shared" si="448"/>
        <v/>
      </c>
      <c r="BL202" s="69" t="str">
        <f t="shared" si="449"/>
        <v/>
      </c>
      <c r="BM202" s="69" t="str">
        <f t="shared" si="450"/>
        <v/>
      </c>
      <c r="BN202" s="212">
        <f t="shared" si="538"/>
        <v>0</v>
      </c>
      <c r="BO202" s="212" t="e">
        <f t="shared" si="451"/>
        <v>#VALUE!</v>
      </c>
      <c r="BP202" s="212" t="e">
        <f t="shared" si="452"/>
        <v>#VALUE!</v>
      </c>
      <c r="BQ202" s="212" t="e">
        <f t="shared" si="453"/>
        <v>#VALUE!</v>
      </c>
      <c r="BR202" s="212" t="e">
        <f t="shared" si="454"/>
        <v>#VALUE!</v>
      </c>
      <c r="BS202" s="212" t="e">
        <f t="shared" si="455"/>
        <v>#VALUE!</v>
      </c>
      <c r="BT202" s="212" t="e">
        <f t="shared" si="456"/>
        <v>#VALUE!</v>
      </c>
      <c r="BU202" s="212" t="e">
        <f t="shared" si="457"/>
        <v>#VALUE!</v>
      </c>
      <c r="BV202" s="53"/>
      <c r="BW202" s="125"/>
    </row>
    <row r="203" spans="1:75" s="55" customFormat="1" ht="31.5">
      <c r="A203" s="177">
        <v>193</v>
      </c>
      <c r="B203" s="192" t="s">
        <v>460</v>
      </c>
      <c r="C203" s="192" t="s">
        <v>461</v>
      </c>
      <c r="D203" s="192" t="s">
        <v>183</v>
      </c>
      <c r="E203" s="194">
        <v>29</v>
      </c>
      <c r="F203" s="193">
        <v>1</v>
      </c>
      <c r="G203" s="194" t="s">
        <v>183</v>
      </c>
      <c r="H203" s="32">
        <v>17435.88</v>
      </c>
      <c r="I203" s="37">
        <v>9000</v>
      </c>
      <c r="J203" s="37">
        <f t="shared" si="545"/>
        <v>1710</v>
      </c>
      <c r="K203" s="37">
        <f t="shared" si="516"/>
        <v>10710</v>
      </c>
      <c r="L203" s="48">
        <f t="shared" si="543"/>
        <v>10710</v>
      </c>
      <c r="M203" s="36" t="str">
        <f t="shared" si="544"/>
        <v>ARTIFICIALIDAD</v>
      </c>
      <c r="N203" s="36" t="s">
        <v>30</v>
      </c>
      <c r="O203" s="36" t="str">
        <f t="shared" si="519"/>
        <v>NO</v>
      </c>
      <c r="P203" s="45">
        <v>0</v>
      </c>
      <c r="Q203" s="45">
        <f t="shared" si="377"/>
        <v>0</v>
      </c>
      <c r="R203" s="45">
        <f t="shared" si="438"/>
        <v>0</v>
      </c>
      <c r="S203" s="35">
        <f t="shared" si="540"/>
        <v>0</v>
      </c>
      <c r="T203" s="36" t="str">
        <f t="shared" si="541"/>
        <v>NO OFERTADO</v>
      </c>
      <c r="U203" s="210" t="s">
        <v>30</v>
      </c>
      <c r="V203" s="36" t="str">
        <f t="shared" si="542"/>
        <v>NO</v>
      </c>
      <c r="W203" s="37">
        <v>11344.53781512605</v>
      </c>
      <c r="X203" s="37">
        <v>2155.4621848739498</v>
      </c>
      <c r="Y203" s="37">
        <f t="shared" si="523"/>
        <v>13500</v>
      </c>
      <c r="Z203" s="35">
        <f t="shared" si="524"/>
        <v>13500</v>
      </c>
      <c r="AA203" s="36" t="str">
        <f t="shared" si="525"/>
        <v>ARTIFICIALIDAD</v>
      </c>
      <c r="AB203" s="36" t="s">
        <v>10</v>
      </c>
      <c r="AC203" s="36" t="str">
        <f t="shared" si="526"/>
        <v>SI</v>
      </c>
      <c r="AD203" s="32">
        <v>10000</v>
      </c>
      <c r="AE203" s="32">
        <f>+AD203*19%</f>
        <v>1900</v>
      </c>
      <c r="AF203" s="47">
        <f t="shared" si="527"/>
        <v>11900</v>
      </c>
      <c r="AG203" s="35">
        <f t="shared" si="439"/>
        <v>11900</v>
      </c>
      <c r="AH203" s="36" t="str">
        <f t="shared" si="528"/>
        <v>ARTIFICIALIDAD</v>
      </c>
      <c r="AI203" s="36" t="s">
        <v>10</v>
      </c>
      <c r="AJ203" s="36" t="str">
        <f t="shared" si="529"/>
        <v>SI</v>
      </c>
      <c r="AK203" s="37"/>
      <c r="AL203" s="56"/>
      <c r="AM203" s="34">
        <f t="shared" si="530"/>
        <v>0</v>
      </c>
      <c r="AN203" s="35">
        <f t="shared" si="440"/>
        <v>0</v>
      </c>
      <c r="AO203" s="36" t="str">
        <f t="shared" si="531"/>
        <v>NO OFERTADO</v>
      </c>
      <c r="AP203" s="36" t="s">
        <v>30</v>
      </c>
      <c r="AQ203" s="36" t="str">
        <f t="shared" si="532"/>
        <v>NO</v>
      </c>
      <c r="AR203" s="34">
        <v>13850</v>
      </c>
      <c r="AS203" s="34">
        <f t="shared" ref="AS203:AS211" si="546">+AR203*19%</f>
        <v>2631.5</v>
      </c>
      <c r="AT203" s="34">
        <f t="shared" si="441"/>
        <v>16481.5</v>
      </c>
      <c r="AU203" s="208">
        <f t="shared" si="442"/>
        <v>16481.5</v>
      </c>
      <c r="AV203" s="36" t="str">
        <f t="shared" si="533"/>
        <v>CUMPLE</v>
      </c>
      <c r="AW203" s="36" t="s">
        <v>10</v>
      </c>
      <c r="AX203" s="36" t="str">
        <f t="shared" si="534"/>
        <v>SI</v>
      </c>
      <c r="AY203" s="34">
        <v>18000</v>
      </c>
      <c r="AZ203" s="34">
        <v>3420</v>
      </c>
      <c r="BA203" s="34">
        <f t="shared" si="443"/>
        <v>21420</v>
      </c>
      <c r="BB203" s="35">
        <f t="shared" si="535"/>
        <v>21420</v>
      </c>
      <c r="BC203" s="36" t="str">
        <f t="shared" si="536"/>
        <v>NO CUMPLE</v>
      </c>
      <c r="BD203" s="36" t="s">
        <v>30</v>
      </c>
      <c r="BE203" s="36" t="str">
        <f t="shared" si="537"/>
        <v>NO</v>
      </c>
      <c r="BF203" s="53"/>
      <c r="BG203" s="54" t="str">
        <f t="shared" si="444"/>
        <v/>
      </c>
      <c r="BH203" s="54" t="str">
        <f t="shared" si="445"/>
        <v/>
      </c>
      <c r="BI203" s="54">
        <f t="shared" si="446"/>
        <v>13500</v>
      </c>
      <c r="BJ203" s="69">
        <f t="shared" si="447"/>
        <v>11900</v>
      </c>
      <c r="BK203" s="69" t="str">
        <f t="shared" si="448"/>
        <v/>
      </c>
      <c r="BL203" s="69">
        <f t="shared" si="449"/>
        <v>16481.5</v>
      </c>
      <c r="BM203" s="69" t="str">
        <f t="shared" si="450"/>
        <v/>
      </c>
      <c r="BN203" s="212">
        <f t="shared" si="538"/>
        <v>11900</v>
      </c>
      <c r="BO203" s="212" t="e">
        <f t="shared" si="451"/>
        <v>#VALUE!</v>
      </c>
      <c r="BP203" s="212" t="e">
        <f t="shared" si="452"/>
        <v>#VALUE!</v>
      </c>
      <c r="BQ203" s="212">
        <f t="shared" si="453"/>
        <v>440.74074074074076</v>
      </c>
      <c r="BR203" s="212">
        <f t="shared" si="454"/>
        <v>500</v>
      </c>
      <c r="BS203" s="212" t="e">
        <f t="shared" si="455"/>
        <v>#VALUE!</v>
      </c>
      <c r="BT203" s="212">
        <f t="shared" si="456"/>
        <v>361.01083032490976</v>
      </c>
      <c r="BU203" s="212" t="e">
        <f t="shared" si="457"/>
        <v>#VALUE!</v>
      </c>
      <c r="BV203" s="53"/>
      <c r="BW203" s="125"/>
    </row>
    <row r="204" spans="1:75" s="55" customFormat="1" ht="15.75">
      <c r="A204" s="177">
        <v>194</v>
      </c>
      <c r="B204" s="192" t="s">
        <v>462</v>
      </c>
      <c r="C204" s="192" t="s">
        <v>463</v>
      </c>
      <c r="D204" s="192" t="s">
        <v>183</v>
      </c>
      <c r="E204" s="194">
        <v>9.6</v>
      </c>
      <c r="F204" s="193">
        <v>1</v>
      </c>
      <c r="G204" s="194" t="s">
        <v>183</v>
      </c>
      <c r="H204" s="32">
        <v>3570</v>
      </c>
      <c r="I204" s="37">
        <v>9800</v>
      </c>
      <c r="J204" s="37">
        <f t="shared" si="545"/>
        <v>1862</v>
      </c>
      <c r="K204" s="37">
        <f t="shared" si="516"/>
        <v>11662</v>
      </c>
      <c r="L204" s="48">
        <f t="shared" si="543"/>
        <v>11662</v>
      </c>
      <c r="M204" s="36" t="str">
        <f t="shared" si="544"/>
        <v>NO CUMPLE</v>
      </c>
      <c r="N204" s="36" t="s">
        <v>30</v>
      </c>
      <c r="O204" s="36" t="str">
        <f t="shared" si="519"/>
        <v>NO</v>
      </c>
      <c r="P204" s="45">
        <v>1600</v>
      </c>
      <c r="Q204" s="45">
        <f t="shared" ref="Q204:Q216" si="547">P204*19%</f>
        <v>304</v>
      </c>
      <c r="R204" s="45">
        <f t="shared" si="438"/>
        <v>1904</v>
      </c>
      <c r="S204" s="35">
        <f t="shared" si="540"/>
        <v>1904</v>
      </c>
      <c r="T204" s="36" t="str">
        <f t="shared" si="541"/>
        <v>ARTIFICIALIDAD</v>
      </c>
      <c r="U204" s="36" t="s">
        <v>10</v>
      </c>
      <c r="V204" s="36" t="str">
        <f t="shared" si="542"/>
        <v>SI</v>
      </c>
      <c r="W204" s="37">
        <v>2436.9747899159665</v>
      </c>
      <c r="X204" s="37">
        <v>463.02521008403346</v>
      </c>
      <c r="Y204" s="37">
        <f t="shared" si="523"/>
        <v>2900</v>
      </c>
      <c r="Z204" s="35">
        <f t="shared" si="524"/>
        <v>2900</v>
      </c>
      <c r="AA204" s="36" t="str">
        <f t="shared" si="525"/>
        <v>CUMPLE</v>
      </c>
      <c r="AB204" s="36" t="s">
        <v>10</v>
      </c>
      <c r="AC204" s="36" t="str">
        <f t="shared" si="526"/>
        <v>SI</v>
      </c>
      <c r="AD204" s="32">
        <v>1500</v>
      </c>
      <c r="AE204" s="32">
        <f>+AD204*19%</f>
        <v>285</v>
      </c>
      <c r="AF204" s="47">
        <f t="shared" si="527"/>
        <v>1785</v>
      </c>
      <c r="AG204" s="35">
        <f t="shared" si="439"/>
        <v>1785</v>
      </c>
      <c r="AH204" s="36" t="str">
        <f t="shared" si="528"/>
        <v>ARTIFICIALIDAD</v>
      </c>
      <c r="AI204" s="36" t="s">
        <v>10</v>
      </c>
      <c r="AJ204" s="36" t="str">
        <f t="shared" si="529"/>
        <v>SI</v>
      </c>
      <c r="AK204" s="37"/>
      <c r="AL204" s="56"/>
      <c r="AM204" s="34">
        <f t="shared" si="530"/>
        <v>0</v>
      </c>
      <c r="AN204" s="35">
        <f t="shared" si="440"/>
        <v>0</v>
      </c>
      <c r="AO204" s="36" t="str">
        <f t="shared" si="531"/>
        <v>NO OFERTADO</v>
      </c>
      <c r="AP204" s="36" t="s">
        <v>30</v>
      </c>
      <c r="AQ204" s="36" t="str">
        <f t="shared" si="532"/>
        <v>NO</v>
      </c>
      <c r="AR204" s="34">
        <v>2500</v>
      </c>
      <c r="AS204" s="34">
        <f t="shared" si="546"/>
        <v>475</v>
      </c>
      <c r="AT204" s="34">
        <f t="shared" si="441"/>
        <v>2975</v>
      </c>
      <c r="AU204" s="208">
        <f t="shared" si="442"/>
        <v>2975</v>
      </c>
      <c r="AV204" s="36" t="str">
        <f t="shared" si="533"/>
        <v>CUMPLE</v>
      </c>
      <c r="AW204" s="36" t="s">
        <v>10</v>
      </c>
      <c r="AX204" s="36" t="str">
        <f t="shared" si="534"/>
        <v>SI</v>
      </c>
      <c r="AY204" s="34">
        <v>8000</v>
      </c>
      <c r="AZ204" s="34">
        <v>1520</v>
      </c>
      <c r="BA204" s="34">
        <f t="shared" si="443"/>
        <v>9520</v>
      </c>
      <c r="BB204" s="35">
        <f t="shared" si="535"/>
        <v>9520</v>
      </c>
      <c r="BC204" s="36" t="str">
        <f t="shared" si="536"/>
        <v>NO CUMPLE</v>
      </c>
      <c r="BD204" s="36" t="s">
        <v>30</v>
      </c>
      <c r="BE204" s="36" t="str">
        <f t="shared" si="537"/>
        <v>NO</v>
      </c>
      <c r="BF204" s="53"/>
      <c r="BG204" s="54" t="str">
        <f t="shared" si="444"/>
        <v/>
      </c>
      <c r="BH204" s="54">
        <f t="shared" si="445"/>
        <v>1904</v>
      </c>
      <c r="BI204" s="54">
        <f t="shared" si="446"/>
        <v>2900</v>
      </c>
      <c r="BJ204" s="69">
        <f t="shared" si="447"/>
        <v>1785</v>
      </c>
      <c r="BK204" s="69" t="str">
        <f t="shared" si="448"/>
        <v/>
      </c>
      <c r="BL204" s="69">
        <f t="shared" si="449"/>
        <v>2975</v>
      </c>
      <c r="BM204" s="69" t="str">
        <f t="shared" si="450"/>
        <v/>
      </c>
      <c r="BN204" s="212">
        <f t="shared" si="538"/>
        <v>1785</v>
      </c>
      <c r="BO204" s="212" t="e">
        <f t="shared" si="451"/>
        <v>#VALUE!</v>
      </c>
      <c r="BP204" s="212">
        <f t="shared" si="452"/>
        <v>468.75</v>
      </c>
      <c r="BQ204" s="212">
        <f t="shared" si="453"/>
        <v>307.75862068965517</v>
      </c>
      <c r="BR204" s="212">
        <f t="shared" si="454"/>
        <v>500</v>
      </c>
      <c r="BS204" s="212" t="e">
        <f t="shared" si="455"/>
        <v>#VALUE!</v>
      </c>
      <c r="BT204" s="212">
        <f t="shared" si="456"/>
        <v>300</v>
      </c>
      <c r="BU204" s="212" t="e">
        <f t="shared" si="457"/>
        <v>#VALUE!</v>
      </c>
      <c r="BV204" s="53"/>
      <c r="BW204" s="125"/>
    </row>
    <row r="205" spans="1:75" s="55" customFormat="1" ht="42.75">
      <c r="A205" s="177">
        <v>195</v>
      </c>
      <c r="B205" s="192" t="s">
        <v>464</v>
      </c>
      <c r="C205" s="192" t="s">
        <v>465</v>
      </c>
      <c r="D205" s="192" t="s">
        <v>79</v>
      </c>
      <c r="E205" s="194">
        <v>66.8</v>
      </c>
      <c r="F205" s="193">
        <v>1</v>
      </c>
      <c r="G205" s="194" t="s">
        <v>79</v>
      </c>
      <c r="H205" s="32">
        <v>49087.5</v>
      </c>
      <c r="I205" s="37"/>
      <c r="J205" s="37"/>
      <c r="K205" s="37">
        <f t="shared" si="516"/>
        <v>0</v>
      </c>
      <c r="L205" s="48">
        <f t="shared" si="543"/>
        <v>0</v>
      </c>
      <c r="M205" s="36" t="str">
        <f t="shared" si="544"/>
        <v>NO OFERTADO</v>
      </c>
      <c r="N205" s="36" t="s">
        <v>30</v>
      </c>
      <c r="O205" s="36" t="str">
        <f t="shared" si="519"/>
        <v>NO</v>
      </c>
      <c r="P205" s="45"/>
      <c r="Q205" s="45">
        <f t="shared" si="547"/>
        <v>0</v>
      </c>
      <c r="R205" s="45">
        <f t="shared" si="438"/>
        <v>0</v>
      </c>
      <c r="S205" s="35">
        <f t="shared" si="540"/>
        <v>0</v>
      </c>
      <c r="T205" s="36" t="str">
        <f t="shared" si="541"/>
        <v>NO OFERTADO</v>
      </c>
      <c r="U205" s="36" t="s">
        <v>30</v>
      </c>
      <c r="V205" s="36" t="str">
        <f t="shared" si="542"/>
        <v>NO</v>
      </c>
      <c r="W205" s="37">
        <v>0</v>
      </c>
      <c r="X205" s="37">
        <v>0</v>
      </c>
      <c r="Y205" s="37">
        <f t="shared" si="523"/>
        <v>0</v>
      </c>
      <c r="Z205" s="35">
        <f t="shared" si="524"/>
        <v>0</v>
      </c>
      <c r="AA205" s="36" t="str">
        <f t="shared" si="525"/>
        <v>NO OFERTADO</v>
      </c>
      <c r="AB205" s="36" t="s">
        <v>30</v>
      </c>
      <c r="AC205" s="36" t="str">
        <f t="shared" si="526"/>
        <v>NO</v>
      </c>
      <c r="AD205" s="32">
        <v>0</v>
      </c>
      <c r="AE205" s="32"/>
      <c r="AF205" s="47">
        <f t="shared" si="527"/>
        <v>0</v>
      </c>
      <c r="AG205" s="35">
        <f t="shared" si="439"/>
        <v>0</v>
      </c>
      <c r="AH205" s="36" t="str">
        <f t="shared" si="528"/>
        <v>NO OFERTADO</v>
      </c>
      <c r="AI205" s="36" t="s">
        <v>30</v>
      </c>
      <c r="AJ205" s="36" t="str">
        <f t="shared" si="529"/>
        <v>NO</v>
      </c>
      <c r="AK205" s="37"/>
      <c r="AL205" s="56"/>
      <c r="AM205" s="34">
        <f t="shared" si="530"/>
        <v>0</v>
      </c>
      <c r="AN205" s="35">
        <f t="shared" si="440"/>
        <v>0</v>
      </c>
      <c r="AO205" s="36" t="str">
        <f t="shared" si="531"/>
        <v>NO OFERTADO</v>
      </c>
      <c r="AP205" s="36" t="s">
        <v>30</v>
      </c>
      <c r="AQ205" s="36" t="str">
        <f t="shared" si="532"/>
        <v>NO</v>
      </c>
      <c r="AR205" s="34">
        <v>39275</v>
      </c>
      <c r="AS205" s="34">
        <f t="shared" si="546"/>
        <v>7462.25</v>
      </c>
      <c r="AT205" s="34">
        <f t="shared" si="441"/>
        <v>46737.25</v>
      </c>
      <c r="AU205" s="208">
        <f t="shared" si="442"/>
        <v>46737.25</v>
      </c>
      <c r="AV205" s="36" t="str">
        <f t="shared" si="533"/>
        <v>CUMPLE</v>
      </c>
      <c r="AW205" s="36" t="s">
        <v>10</v>
      </c>
      <c r="AX205" s="36" t="str">
        <f t="shared" si="534"/>
        <v>SI</v>
      </c>
      <c r="AY205" s="34">
        <v>49300</v>
      </c>
      <c r="AZ205" s="34">
        <v>9367</v>
      </c>
      <c r="BA205" s="34">
        <f t="shared" si="443"/>
        <v>58667</v>
      </c>
      <c r="BB205" s="35">
        <f t="shared" si="535"/>
        <v>58667</v>
      </c>
      <c r="BC205" s="36" t="str">
        <f t="shared" si="536"/>
        <v>NO CUMPLE</v>
      </c>
      <c r="BD205" s="36" t="s">
        <v>30</v>
      </c>
      <c r="BE205" s="36" t="str">
        <f t="shared" si="537"/>
        <v>NO</v>
      </c>
      <c r="BF205" s="53"/>
      <c r="BG205" s="54" t="str">
        <f t="shared" si="444"/>
        <v/>
      </c>
      <c r="BH205" s="54" t="str">
        <f t="shared" si="445"/>
        <v/>
      </c>
      <c r="BI205" s="54" t="str">
        <f t="shared" si="446"/>
        <v/>
      </c>
      <c r="BJ205" s="69" t="str">
        <f t="shared" si="447"/>
        <v/>
      </c>
      <c r="BK205" s="69" t="str">
        <f t="shared" si="448"/>
        <v/>
      </c>
      <c r="BL205" s="69">
        <f t="shared" si="449"/>
        <v>46737.25</v>
      </c>
      <c r="BM205" s="69" t="str">
        <f t="shared" si="450"/>
        <v/>
      </c>
      <c r="BN205" s="212">
        <f t="shared" si="538"/>
        <v>46737.25</v>
      </c>
      <c r="BO205" s="212" t="e">
        <f t="shared" si="451"/>
        <v>#VALUE!</v>
      </c>
      <c r="BP205" s="212" t="e">
        <f t="shared" si="452"/>
        <v>#VALUE!</v>
      </c>
      <c r="BQ205" s="212" t="e">
        <f t="shared" si="453"/>
        <v>#VALUE!</v>
      </c>
      <c r="BR205" s="212" t="e">
        <f t="shared" si="454"/>
        <v>#VALUE!</v>
      </c>
      <c r="BS205" s="212" t="e">
        <f t="shared" si="455"/>
        <v>#VALUE!</v>
      </c>
      <c r="BT205" s="212">
        <f t="shared" si="456"/>
        <v>500</v>
      </c>
      <c r="BU205" s="212" t="e">
        <f t="shared" si="457"/>
        <v>#VALUE!</v>
      </c>
      <c r="BV205" s="53"/>
      <c r="BW205" s="125"/>
    </row>
    <row r="206" spans="1:75" s="55" customFormat="1" ht="15.75">
      <c r="A206" s="177">
        <v>196</v>
      </c>
      <c r="B206" s="192" t="s">
        <v>466</v>
      </c>
      <c r="C206" s="192" t="s">
        <v>467</v>
      </c>
      <c r="D206" s="192" t="s">
        <v>468</v>
      </c>
      <c r="E206" s="194">
        <v>11.6</v>
      </c>
      <c r="F206" s="193">
        <v>1</v>
      </c>
      <c r="G206" s="194" t="s">
        <v>468</v>
      </c>
      <c r="H206" s="32">
        <v>7140</v>
      </c>
      <c r="I206" s="37">
        <v>5000</v>
      </c>
      <c r="J206" s="37">
        <f t="shared" si="545"/>
        <v>950</v>
      </c>
      <c r="K206" s="37">
        <f>I206+J206</f>
        <v>5950</v>
      </c>
      <c r="L206" s="48">
        <f>K206*$F206</f>
        <v>5950</v>
      </c>
      <c r="M206" s="36" t="str">
        <f>+IF(K206=0,"NO OFERTADO",IF(K206&gt;$H206,"NO CUMPLE",IF(((K206-$H206)/$H206)&lt;=-20%,"ARTIFICIALIDAD",IF(AND($H206=$H206,((K206-$H206)/$H206)&gt;-20%),"CUMPLE"))))</f>
        <v>CUMPLE</v>
      </c>
      <c r="N206" s="36" t="s">
        <v>30</v>
      </c>
      <c r="O206" s="36" t="str">
        <f>+IF(N206="CUMPLE","SI",IF(N206="NO CUMPLE","NO"))</f>
        <v>NO</v>
      </c>
      <c r="P206" s="45">
        <v>4500</v>
      </c>
      <c r="Q206" s="45">
        <f t="shared" si="547"/>
        <v>855</v>
      </c>
      <c r="R206" s="45">
        <f t="shared" ref="R206:R215" si="548">P206+Q206</f>
        <v>5355</v>
      </c>
      <c r="S206" s="35">
        <f>R206*$F206</f>
        <v>5355</v>
      </c>
      <c r="T206" s="36" t="str">
        <f>+IF(R206=0,"NO OFERTADO",IF(R206&gt;$H206,"NO CUMPLE",IF(((R206-$H206)/$H206)&lt;=-20%,"ARTIFICIALIDAD",IF(AND($H206=$H206,((R206-$H206)/$H206)&gt;-20%),"CUMPLE"))))</f>
        <v>ARTIFICIALIDAD</v>
      </c>
      <c r="U206" s="36" t="s">
        <v>10</v>
      </c>
      <c r="V206" s="36" t="str">
        <f>+IF(U206="CUMPLE","SI",IF(U206="NO CUMPLE","NO"))</f>
        <v>SI</v>
      </c>
      <c r="W206" s="37">
        <v>5126.0504201680678</v>
      </c>
      <c r="X206" s="37">
        <v>973.94957983193217</v>
      </c>
      <c r="Y206" s="37">
        <f>W206+X206</f>
        <v>6100</v>
      </c>
      <c r="Z206" s="35">
        <f t="shared" ref="Z206:Z216" si="549">Y206*$F206</f>
        <v>6100</v>
      </c>
      <c r="AA206" s="36" t="str">
        <f t="shared" ref="AA206:AA216" si="550">+IF(Y206=0,"NO OFERTADO",IF(Y206&gt;$H206,"NO CUMPLE",IF(((Y206-$H206)/$H206)&lt;=-20%,"ARTIFICIALIDAD",IF(AND($H206=$H206,((Y206-$H206)/$H206)&gt;-20%),"CUMPLE"))))</f>
        <v>CUMPLE</v>
      </c>
      <c r="AB206" s="36" t="s">
        <v>10</v>
      </c>
      <c r="AC206" s="36" t="str">
        <f>+IF(AB206="CUMPLE","SI",IF(AB206="NO CUMPLE","NO"))</f>
        <v>SI</v>
      </c>
      <c r="AD206" s="32">
        <v>0</v>
      </c>
      <c r="AE206" s="32"/>
      <c r="AF206" s="47">
        <f>+AD206+AE206</f>
        <v>0</v>
      </c>
      <c r="AG206" s="35">
        <f t="shared" ref="AG206:AG216" si="551">AF206*$F206</f>
        <v>0</v>
      </c>
      <c r="AH206" s="36" t="str">
        <f t="shared" ref="AH206:AH216" si="552">+IF(AF206=0,"NO OFERTADO",IF(AF206&gt;$H206,"NO CUMPLE",IF(((AF206-$H206)/$H206)&lt;=-20%,"ARTIFICIALIDAD",IF(AND($H206=$H206,((AF206-$H206)/$H206)&gt;-20%),"CUMPLE"))))</f>
        <v>NO OFERTADO</v>
      </c>
      <c r="AI206" s="36" t="s">
        <v>30</v>
      </c>
      <c r="AJ206" s="36" t="str">
        <f>+IF(AI206="CUMPLE","SI",IF(AI206="NO CUMPLE","NO"))</f>
        <v>NO</v>
      </c>
      <c r="AK206" s="37"/>
      <c r="AL206" s="37"/>
      <c r="AM206" s="34">
        <f>+AK206+AL206</f>
        <v>0</v>
      </c>
      <c r="AN206" s="35">
        <f t="shared" ref="AN206:AN216" si="553">AM206*$F206</f>
        <v>0</v>
      </c>
      <c r="AO206" s="36" t="str">
        <f t="shared" ref="AO206:AO216" si="554">+IF(AM206=0,"NO OFERTADO",IF(AM206&gt;$H206,"NO CUMPLE",IF(((AM206-$H206)/$H206)&lt;=-20%,"ARTIFICIALIDAD",IF(AND($H206=$H206,((AM206-$H206)/$H206)&gt;-20%),"CUMPLE"))))</f>
        <v>NO OFERTADO</v>
      </c>
      <c r="AP206" s="36" t="s">
        <v>30</v>
      </c>
      <c r="AQ206" s="36" t="str">
        <f>+IF(AP206="CUMPLE","SI",IF(AP206="NO CUMPLE","NO"))</f>
        <v>NO</v>
      </c>
      <c r="AR206" s="34">
        <v>5200</v>
      </c>
      <c r="AS206" s="34">
        <f t="shared" si="546"/>
        <v>988</v>
      </c>
      <c r="AT206" s="34">
        <f t="shared" ref="AT206:AT215" si="555">AR206+AS206</f>
        <v>6188</v>
      </c>
      <c r="AU206" s="208">
        <f t="shared" ref="AU206:AU216" si="556">AT206*$F206</f>
        <v>6188</v>
      </c>
      <c r="AV206" s="36" t="str">
        <f t="shared" ref="AV206:AV216" si="557">+IF(AT206=0,"NO OFERTADO",IF(AT206&gt;$H206,"NO CUMPLE",IF(((AT206-$H206)/$H206)&lt;=-20%,"ARTIFICIALIDAD",IF(AND($H206=$H206,((AT206-$H206)/$H206)&gt;-20%),"CUMPLE"))))</f>
        <v>CUMPLE</v>
      </c>
      <c r="AW206" s="36" t="s">
        <v>10</v>
      </c>
      <c r="AX206" s="36" t="str">
        <f>+IF(AW206="CUMPLE","SI",IF(AW206="NO CUMPLE","NO"))</f>
        <v>SI</v>
      </c>
      <c r="AY206" s="34">
        <v>8800</v>
      </c>
      <c r="AZ206" s="34">
        <v>1672</v>
      </c>
      <c r="BA206" s="34">
        <f t="shared" ref="BA206:BA215" si="558">AY206+AZ206</f>
        <v>10472</v>
      </c>
      <c r="BB206" s="35">
        <f t="shared" ref="BB206:BB216" si="559">BA206*$F206</f>
        <v>10472</v>
      </c>
      <c r="BC206" s="36" t="str">
        <f t="shared" ref="BC206:BC216" si="560">+IF(BA206=0,"NO OFERTADO",IF(BA206&gt;$H206,"NO CUMPLE",IF(((BA206-$H206)/$H206)&lt;=-20%,"ARTIFICIALIDAD",IF(AND($H206=$H206,((BA206-$H206)/$H206)&gt;-20%),"CUMPLE"))))</f>
        <v>NO CUMPLE</v>
      </c>
      <c r="BD206" s="36" t="s">
        <v>30</v>
      </c>
      <c r="BE206" s="36" t="str">
        <f>+IF(BD206="CUMPLE","SI",IF(BD206="NO CUMPLE","NO"))</f>
        <v>NO</v>
      </c>
      <c r="BF206" s="53"/>
      <c r="BG206" s="54" t="str">
        <f t="shared" ref="BG206:BG215" si="561">IF(K206=0,"",IF(O206="NO","",K206))</f>
        <v/>
      </c>
      <c r="BH206" s="54">
        <f t="shared" ref="BH206:BH215" si="562">IF(R206=0,"",IF(V206="NO","",R206))</f>
        <v>5355</v>
      </c>
      <c r="BI206" s="54">
        <f t="shared" ref="BI206:BI215" si="563">IF(Y206=0,"",IF(AC206="NO","",Y206))</f>
        <v>6100</v>
      </c>
      <c r="BJ206" s="69" t="str">
        <f t="shared" ref="BJ206:BJ215" si="564">IF(AF206=0,"",IF(AJ206="NO","",AF206))</f>
        <v/>
      </c>
      <c r="BK206" s="69" t="str">
        <f t="shared" ref="BK206:BK215" si="565">IF(AM206="0","",IF(AQ206="NO","",AM206))</f>
        <v/>
      </c>
      <c r="BL206" s="69">
        <f t="shared" ref="BL206:BL215" si="566">IF(AT206=0,"",IF(AX206="NO","",AT206))</f>
        <v>6188</v>
      </c>
      <c r="BM206" s="69" t="str">
        <f t="shared" ref="BM206:BM215" si="567">IF(BA206=0,"",IF(BE206="NO","",BA206))</f>
        <v/>
      </c>
      <c r="BN206" s="212">
        <f>MIN(BG206,BH206,BI206,BJ206,BK206,BL206,BM206)</f>
        <v>5355</v>
      </c>
      <c r="BO206" s="212" t="e">
        <f t="shared" ref="BO206:BO215" si="568">500*(BN206/BG206)</f>
        <v>#VALUE!</v>
      </c>
      <c r="BP206" s="212">
        <f t="shared" ref="BP206:BP215" si="569">500*(BN206/BH206)</f>
        <v>500</v>
      </c>
      <c r="BQ206" s="212">
        <f t="shared" ref="BQ206:BQ215" si="570">500*(BN206/BI206)</f>
        <v>438.93442622950818</v>
      </c>
      <c r="BR206" s="212" t="e">
        <f t="shared" ref="BR206:BR215" si="571">500*(BN206/BJ206)</f>
        <v>#VALUE!</v>
      </c>
      <c r="BS206" s="212" t="e">
        <f t="shared" ref="BS206:BS215" si="572">500*(BN206/BK206)</f>
        <v>#VALUE!</v>
      </c>
      <c r="BT206" s="212">
        <f t="shared" ref="BT206:BT215" si="573">500*(BN206/BL206)</f>
        <v>432.69230769230774</v>
      </c>
      <c r="BU206" s="212" t="e">
        <f t="shared" ref="BU206:BU215" si="574">500*(BN206/BM206)</f>
        <v>#VALUE!</v>
      </c>
      <c r="BV206" s="53"/>
      <c r="BW206" s="125"/>
    </row>
    <row r="207" spans="1:75" s="55" customFormat="1" ht="31.5">
      <c r="A207" s="177">
        <v>197</v>
      </c>
      <c r="B207" s="192" t="s">
        <v>469</v>
      </c>
      <c r="C207" s="192" t="s">
        <v>470</v>
      </c>
      <c r="D207" s="192" t="s">
        <v>471</v>
      </c>
      <c r="E207" s="194">
        <v>4</v>
      </c>
      <c r="F207" s="193">
        <v>1</v>
      </c>
      <c r="G207" s="194" t="s">
        <v>471</v>
      </c>
      <c r="H207" s="32">
        <v>17612</v>
      </c>
      <c r="I207" s="37"/>
      <c r="J207" s="37"/>
      <c r="K207" s="37">
        <f t="shared" ref="K207:K215" si="575">I207+J207</f>
        <v>0</v>
      </c>
      <c r="L207" s="48">
        <f t="shared" ref="L207:L211" si="576">K207*$F207</f>
        <v>0</v>
      </c>
      <c r="M207" s="36" t="str">
        <f t="shared" ref="M207:M211" si="577">+IF(K207=0,"NO OFERTADO",IF(K207&gt;$H207,"NO CUMPLE",IF(((K207-$H207)/$H207)&lt;=-20%,"ARTIFICIALIDAD",IF(AND($H207=$H207,((K207-$H207)/$H207)&gt;-20%),"CUMPLE"))))</f>
        <v>NO OFERTADO</v>
      </c>
      <c r="N207" s="36" t="s">
        <v>30</v>
      </c>
      <c r="O207" s="36" t="str">
        <f t="shared" ref="O207:O215" si="578">+IF(N207="CUMPLE","SI",IF(N207="NO CUMPLE","NO"))</f>
        <v>NO</v>
      </c>
      <c r="P207" s="45"/>
      <c r="Q207" s="45">
        <f t="shared" si="547"/>
        <v>0</v>
      </c>
      <c r="R207" s="45">
        <f t="shared" si="548"/>
        <v>0</v>
      </c>
      <c r="S207" s="35">
        <f t="shared" ref="S207:S208" si="579">R207*$F207</f>
        <v>0</v>
      </c>
      <c r="T207" s="36" t="str">
        <f t="shared" ref="T207:T208" si="580">+IF(R207=0,"NO OFERTADO",IF(R207&gt;$H207,"NO CUMPLE",IF(((R207-$H207)/$H207)&lt;=-20%,"ARTIFICIALIDAD",IF(AND($H207=$H207,((R207-$H207)/$H207)&gt;-20%),"CUMPLE"))))</f>
        <v>NO OFERTADO</v>
      </c>
      <c r="U207" s="36" t="s">
        <v>30</v>
      </c>
      <c r="V207" s="36" t="str">
        <f t="shared" ref="V207:V208" si="581">+IF(U207="CUMPLE","SI",IF(U207="NO CUMPLE","NO"))</f>
        <v>NO</v>
      </c>
      <c r="W207" s="37">
        <v>12268.90756302521</v>
      </c>
      <c r="X207" s="37">
        <v>2331.09243697479</v>
      </c>
      <c r="Y207" s="37">
        <f t="shared" ref="Y207:Y215" si="582">W207+X207</f>
        <v>14600</v>
      </c>
      <c r="Z207" s="35">
        <f t="shared" si="549"/>
        <v>14600</v>
      </c>
      <c r="AA207" s="36" t="str">
        <f t="shared" si="550"/>
        <v>CUMPLE</v>
      </c>
      <c r="AB207" s="36" t="s">
        <v>10</v>
      </c>
      <c r="AC207" s="36" t="str">
        <f t="shared" ref="AC207:AC215" si="583">+IF(AB207="CUMPLE","SI",IF(AB207="NO CUMPLE","NO"))</f>
        <v>SI</v>
      </c>
      <c r="AD207" s="32">
        <v>13800</v>
      </c>
      <c r="AE207" s="32">
        <f>+AD207*19%</f>
        <v>2622</v>
      </c>
      <c r="AF207" s="47">
        <f t="shared" ref="AF207:AF215" si="584">+AD207+AE207</f>
        <v>16422</v>
      </c>
      <c r="AG207" s="35">
        <f t="shared" si="551"/>
        <v>16422</v>
      </c>
      <c r="AH207" s="36" t="str">
        <f t="shared" si="552"/>
        <v>CUMPLE</v>
      </c>
      <c r="AI207" s="36" t="s">
        <v>10</v>
      </c>
      <c r="AJ207" s="36" t="str">
        <f t="shared" ref="AJ207:AJ215" si="585">+IF(AI207="CUMPLE","SI",IF(AI207="NO CUMPLE","NO"))</f>
        <v>SI</v>
      </c>
      <c r="AK207" s="37"/>
      <c r="AL207" s="56"/>
      <c r="AM207" s="34">
        <f t="shared" ref="AM207:AM215" si="586">+AK207+AL207</f>
        <v>0</v>
      </c>
      <c r="AN207" s="35">
        <f t="shared" si="553"/>
        <v>0</v>
      </c>
      <c r="AO207" s="36" t="str">
        <f t="shared" si="554"/>
        <v>NO OFERTADO</v>
      </c>
      <c r="AP207" s="36" t="s">
        <v>30</v>
      </c>
      <c r="AQ207" s="36" t="str">
        <f t="shared" ref="AQ207:AQ215" si="587">+IF(AP207="CUMPLE","SI",IF(AP207="NO CUMPLE","NO"))</f>
        <v>NO</v>
      </c>
      <c r="AR207" s="34">
        <v>14600</v>
      </c>
      <c r="AS207" s="34">
        <f t="shared" si="546"/>
        <v>2774</v>
      </c>
      <c r="AT207" s="34">
        <f t="shared" si="555"/>
        <v>17374</v>
      </c>
      <c r="AU207" s="208">
        <f t="shared" si="556"/>
        <v>17374</v>
      </c>
      <c r="AV207" s="36" t="str">
        <f t="shared" si="557"/>
        <v>CUMPLE</v>
      </c>
      <c r="AW207" s="36" t="s">
        <v>10</v>
      </c>
      <c r="AX207" s="36" t="str">
        <f t="shared" ref="AX207:AX215" si="588">+IF(AW207="CUMPLE","SI",IF(AW207="NO CUMPLE","NO"))</f>
        <v>SI</v>
      </c>
      <c r="AY207" s="34">
        <v>14400</v>
      </c>
      <c r="AZ207" s="34">
        <v>2736</v>
      </c>
      <c r="BA207" s="34">
        <f t="shared" si="558"/>
        <v>17136</v>
      </c>
      <c r="BB207" s="35">
        <f t="shared" si="559"/>
        <v>17136</v>
      </c>
      <c r="BC207" s="36" t="str">
        <f t="shared" si="560"/>
        <v>CUMPLE</v>
      </c>
      <c r="BD207" s="36" t="s">
        <v>10</v>
      </c>
      <c r="BE207" s="36" t="str">
        <f t="shared" ref="BE207:BE215" si="589">+IF(BD207="CUMPLE","SI",IF(BD207="NO CUMPLE","NO"))</f>
        <v>SI</v>
      </c>
      <c r="BF207" s="53"/>
      <c r="BG207" s="54" t="str">
        <f t="shared" si="561"/>
        <v/>
      </c>
      <c r="BH207" s="54" t="str">
        <f t="shared" si="562"/>
        <v/>
      </c>
      <c r="BI207" s="54">
        <f t="shared" si="563"/>
        <v>14600</v>
      </c>
      <c r="BJ207" s="69">
        <f t="shared" si="564"/>
        <v>16422</v>
      </c>
      <c r="BK207" s="69" t="str">
        <f t="shared" si="565"/>
        <v/>
      </c>
      <c r="BL207" s="69">
        <f t="shared" si="566"/>
        <v>17374</v>
      </c>
      <c r="BM207" s="69">
        <f t="shared" si="567"/>
        <v>17136</v>
      </c>
      <c r="BN207" s="212">
        <f t="shared" ref="BN207:BN215" si="590">MIN(BG207,BH207,BI207,BJ207,BK207,BL207,BM207)</f>
        <v>14600</v>
      </c>
      <c r="BO207" s="212" t="e">
        <f t="shared" si="568"/>
        <v>#VALUE!</v>
      </c>
      <c r="BP207" s="212" t="e">
        <f t="shared" si="569"/>
        <v>#VALUE!</v>
      </c>
      <c r="BQ207" s="212">
        <f t="shared" si="570"/>
        <v>500</v>
      </c>
      <c r="BR207" s="212">
        <f t="shared" si="571"/>
        <v>444.52563634149311</v>
      </c>
      <c r="BS207" s="212" t="e">
        <f t="shared" si="572"/>
        <v>#VALUE!</v>
      </c>
      <c r="BT207" s="212">
        <f t="shared" si="573"/>
        <v>420.16806722689074</v>
      </c>
      <c r="BU207" s="212">
        <f t="shared" si="574"/>
        <v>426.00373482726422</v>
      </c>
      <c r="BV207" s="53"/>
      <c r="BW207" s="125"/>
    </row>
    <row r="208" spans="1:75" s="55" customFormat="1" ht="42.75">
      <c r="A208" s="177">
        <v>198</v>
      </c>
      <c r="B208" s="192" t="s">
        <v>472</v>
      </c>
      <c r="C208" s="192" t="s">
        <v>473</v>
      </c>
      <c r="D208" s="192" t="s">
        <v>26</v>
      </c>
      <c r="E208" s="194">
        <v>1.2</v>
      </c>
      <c r="F208" s="193">
        <v>1</v>
      </c>
      <c r="G208" s="194" t="s">
        <v>26</v>
      </c>
      <c r="H208" s="32">
        <v>7378</v>
      </c>
      <c r="I208" s="37">
        <v>6700</v>
      </c>
      <c r="J208" s="37">
        <f t="shared" si="545"/>
        <v>1273</v>
      </c>
      <c r="K208" s="37">
        <f t="shared" si="575"/>
        <v>7973</v>
      </c>
      <c r="L208" s="48">
        <f t="shared" si="576"/>
        <v>7973</v>
      </c>
      <c r="M208" s="36" t="str">
        <f t="shared" si="577"/>
        <v>NO CUMPLE</v>
      </c>
      <c r="N208" s="36" t="s">
        <v>30</v>
      </c>
      <c r="O208" s="36" t="str">
        <f t="shared" si="578"/>
        <v>NO</v>
      </c>
      <c r="P208" s="45">
        <v>6200</v>
      </c>
      <c r="Q208" s="45">
        <f t="shared" si="547"/>
        <v>1178</v>
      </c>
      <c r="R208" s="45">
        <f t="shared" si="548"/>
        <v>7378</v>
      </c>
      <c r="S208" s="35">
        <f t="shared" si="579"/>
        <v>7378</v>
      </c>
      <c r="T208" s="36" t="str">
        <f t="shared" si="580"/>
        <v>CUMPLE</v>
      </c>
      <c r="U208" s="36" t="s">
        <v>10</v>
      </c>
      <c r="V208" s="36" t="str">
        <f t="shared" si="581"/>
        <v>SI</v>
      </c>
      <c r="W208" s="37">
        <v>6700</v>
      </c>
      <c r="X208" s="37">
        <v>0</v>
      </c>
      <c r="Y208" s="37">
        <f t="shared" si="582"/>
        <v>6700</v>
      </c>
      <c r="Z208" s="35">
        <f t="shared" si="549"/>
        <v>6700</v>
      </c>
      <c r="AA208" s="36" t="str">
        <f t="shared" si="550"/>
        <v>CUMPLE</v>
      </c>
      <c r="AB208" s="36" t="s">
        <v>10</v>
      </c>
      <c r="AC208" s="36" t="str">
        <f t="shared" si="583"/>
        <v>SI</v>
      </c>
      <c r="AD208" s="32">
        <v>0</v>
      </c>
      <c r="AE208" s="32"/>
      <c r="AF208" s="47">
        <f t="shared" si="584"/>
        <v>0</v>
      </c>
      <c r="AG208" s="35">
        <f t="shared" si="551"/>
        <v>0</v>
      </c>
      <c r="AH208" s="36" t="str">
        <f t="shared" si="552"/>
        <v>NO OFERTADO</v>
      </c>
      <c r="AI208" s="36" t="s">
        <v>30</v>
      </c>
      <c r="AJ208" s="36" t="str">
        <f t="shared" si="585"/>
        <v>NO</v>
      </c>
      <c r="AK208" s="37"/>
      <c r="AL208" s="56"/>
      <c r="AM208" s="34">
        <f t="shared" si="586"/>
        <v>0</v>
      </c>
      <c r="AN208" s="35">
        <f t="shared" si="553"/>
        <v>0</v>
      </c>
      <c r="AO208" s="36" t="str">
        <f t="shared" si="554"/>
        <v>NO OFERTADO</v>
      </c>
      <c r="AP208" s="36" t="s">
        <v>30</v>
      </c>
      <c r="AQ208" s="36" t="str">
        <f t="shared" si="587"/>
        <v>NO</v>
      </c>
      <c r="AR208" s="34">
        <v>6000</v>
      </c>
      <c r="AS208" s="34">
        <f t="shared" si="546"/>
        <v>1140</v>
      </c>
      <c r="AT208" s="34">
        <f t="shared" si="555"/>
        <v>7140</v>
      </c>
      <c r="AU208" s="208">
        <f t="shared" si="556"/>
        <v>7140</v>
      </c>
      <c r="AV208" s="36" t="str">
        <f t="shared" si="557"/>
        <v>CUMPLE</v>
      </c>
      <c r="AW208" s="36" t="s">
        <v>10</v>
      </c>
      <c r="AX208" s="36" t="str">
        <f t="shared" si="588"/>
        <v>SI</v>
      </c>
      <c r="AY208" s="34">
        <v>7100</v>
      </c>
      <c r="AZ208" s="34">
        <v>1349</v>
      </c>
      <c r="BA208" s="34">
        <f t="shared" si="558"/>
        <v>8449</v>
      </c>
      <c r="BB208" s="35">
        <f t="shared" si="559"/>
        <v>8449</v>
      </c>
      <c r="BC208" s="36" t="str">
        <f t="shared" si="560"/>
        <v>NO CUMPLE</v>
      </c>
      <c r="BD208" s="36" t="s">
        <v>30</v>
      </c>
      <c r="BE208" s="36" t="str">
        <f t="shared" si="589"/>
        <v>NO</v>
      </c>
      <c r="BF208" s="53"/>
      <c r="BG208" s="54" t="str">
        <f t="shared" si="561"/>
        <v/>
      </c>
      <c r="BH208" s="54">
        <f t="shared" si="562"/>
        <v>7378</v>
      </c>
      <c r="BI208" s="54">
        <f t="shared" si="563"/>
        <v>6700</v>
      </c>
      <c r="BJ208" s="69" t="str">
        <f t="shared" si="564"/>
        <v/>
      </c>
      <c r="BK208" s="69" t="str">
        <f t="shared" si="565"/>
        <v/>
      </c>
      <c r="BL208" s="69">
        <f t="shared" si="566"/>
        <v>7140</v>
      </c>
      <c r="BM208" s="69" t="str">
        <f t="shared" si="567"/>
        <v/>
      </c>
      <c r="BN208" s="212">
        <f t="shared" si="590"/>
        <v>6700</v>
      </c>
      <c r="BO208" s="212" t="e">
        <f t="shared" si="568"/>
        <v>#VALUE!</v>
      </c>
      <c r="BP208" s="212">
        <f t="shared" si="569"/>
        <v>454.05258877744649</v>
      </c>
      <c r="BQ208" s="212">
        <f t="shared" si="570"/>
        <v>500</v>
      </c>
      <c r="BR208" s="212" t="e">
        <f t="shared" si="571"/>
        <v>#VALUE!</v>
      </c>
      <c r="BS208" s="212" t="e">
        <f t="shared" si="572"/>
        <v>#VALUE!</v>
      </c>
      <c r="BT208" s="212">
        <f t="shared" si="573"/>
        <v>469.18767507002804</v>
      </c>
      <c r="BU208" s="212" t="e">
        <f t="shared" si="574"/>
        <v>#VALUE!</v>
      </c>
      <c r="BV208" s="53"/>
      <c r="BW208" s="125"/>
    </row>
    <row r="209" spans="1:75" s="55" customFormat="1" ht="57">
      <c r="A209" s="177">
        <v>199</v>
      </c>
      <c r="B209" s="192" t="s">
        <v>474</v>
      </c>
      <c r="C209" s="192" t="s">
        <v>475</v>
      </c>
      <c r="D209" s="192" t="s">
        <v>118</v>
      </c>
      <c r="E209" s="194">
        <v>125.4</v>
      </c>
      <c r="F209" s="193">
        <v>1</v>
      </c>
      <c r="G209" s="194" t="s">
        <v>118</v>
      </c>
      <c r="H209" s="32">
        <v>10948</v>
      </c>
      <c r="I209" s="37">
        <v>7500</v>
      </c>
      <c r="J209" s="37">
        <f t="shared" si="545"/>
        <v>1425</v>
      </c>
      <c r="K209" s="37">
        <f t="shared" si="575"/>
        <v>8925</v>
      </c>
      <c r="L209" s="48">
        <f t="shared" si="576"/>
        <v>8925</v>
      </c>
      <c r="M209" s="36" t="str">
        <f t="shared" si="577"/>
        <v>CUMPLE</v>
      </c>
      <c r="N209" s="36" t="s">
        <v>30</v>
      </c>
      <c r="O209" s="36" t="str">
        <f t="shared" si="578"/>
        <v>NO</v>
      </c>
      <c r="P209" s="45">
        <v>7500</v>
      </c>
      <c r="Q209" s="45">
        <f t="shared" si="547"/>
        <v>1425</v>
      </c>
      <c r="R209" s="45">
        <f t="shared" si="548"/>
        <v>8925</v>
      </c>
      <c r="S209" s="35">
        <f t="shared" ref="S209:S216" si="591">R209*$F209</f>
        <v>8925</v>
      </c>
      <c r="T209" s="36" t="str">
        <f t="shared" ref="T209:T216" si="592">+IF(R209=0,"NO OFERTADO",IF(R209&gt;$H209,"NO CUMPLE",IF(((R209-$H209)/$H209)&lt;=-20%,"ARTIFICIALIDAD",IF(AND($H209=$H209,((R209-$H209)/$H209)&gt;-20%),"CUMPLE"))))</f>
        <v>CUMPLE</v>
      </c>
      <c r="U209" s="36" t="s">
        <v>10</v>
      </c>
      <c r="V209" s="36" t="str">
        <f>+IF(U209="CUMPLE","SI",IF(U209="NO CUMPLE","NO"))</f>
        <v>SI</v>
      </c>
      <c r="W209" s="37">
        <v>0</v>
      </c>
      <c r="X209" s="37">
        <v>0</v>
      </c>
      <c r="Y209" s="37">
        <f t="shared" si="582"/>
        <v>0</v>
      </c>
      <c r="Z209" s="35">
        <f t="shared" si="549"/>
        <v>0</v>
      </c>
      <c r="AA209" s="36" t="str">
        <f t="shared" si="550"/>
        <v>NO OFERTADO</v>
      </c>
      <c r="AB209" s="36" t="s">
        <v>30</v>
      </c>
      <c r="AC209" s="36" t="str">
        <f t="shared" si="583"/>
        <v>NO</v>
      </c>
      <c r="AD209" s="32">
        <v>10300</v>
      </c>
      <c r="AE209" s="32"/>
      <c r="AF209" s="47">
        <f t="shared" si="584"/>
        <v>10300</v>
      </c>
      <c r="AG209" s="35">
        <f t="shared" si="551"/>
        <v>10300</v>
      </c>
      <c r="AH209" s="36" t="str">
        <f t="shared" si="552"/>
        <v>CUMPLE</v>
      </c>
      <c r="AI209" s="36" t="s">
        <v>10</v>
      </c>
      <c r="AJ209" s="36" t="str">
        <f t="shared" si="585"/>
        <v>SI</v>
      </c>
      <c r="AK209" s="37">
        <v>9200</v>
      </c>
      <c r="AL209" s="37">
        <f>+AK209*19%</f>
        <v>1748</v>
      </c>
      <c r="AM209" s="34">
        <f t="shared" si="586"/>
        <v>10948</v>
      </c>
      <c r="AN209" s="35">
        <f t="shared" si="553"/>
        <v>10948</v>
      </c>
      <c r="AO209" s="36" t="str">
        <f t="shared" si="554"/>
        <v>CUMPLE</v>
      </c>
      <c r="AP209" s="36" t="s">
        <v>10</v>
      </c>
      <c r="AQ209" s="36" t="str">
        <f t="shared" si="587"/>
        <v>SI</v>
      </c>
      <c r="AR209" s="34">
        <v>8150</v>
      </c>
      <c r="AS209" s="34">
        <f t="shared" si="546"/>
        <v>1548.5</v>
      </c>
      <c r="AT209" s="34">
        <f t="shared" si="555"/>
        <v>9698.5</v>
      </c>
      <c r="AU209" s="208">
        <f t="shared" si="556"/>
        <v>9698.5</v>
      </c>
      <c r="AV209" s="36" t="str">
        <f t="shared" si="557"/>
        <v>CUMPLE</v>
      </c>
      <c r="AW209" s="36" t="s">
        <v>10</v>
      </c>
      <c r="AX209" s="36" t="str">
        <f t="shared" si="588"/>
        <v>SI</v>
      </c>
      <c r="AY209" s="34">
        <v>13400</v>
      </c>
      <c r="AZ209" s="34">
        <v>2546</v>
      </c>
      <c r="BA209" s="34">
        <f t="shared" si="558"/>
        <v>15946</v>
      </c>
      <c r="BB209" s="35">
        <f t="shared" si="559"/>
        <v>15946</v>
      </c>
      <c r="BC209" s="36" t="str">
        <f t="shared" si="560"/>
        <v>NO CUMPLE</v>
      </c>
      <c r="BD209" s="36" t="s">
        <v>30</v>
      </c>
      <c r="BE209" s="36" t="str">
        <f t="shared" si="589"/>
        <v>NO</v>
      </c>
      <c r="BF209" s="53"/>
      <c r="BG209" s="54" t="str">
        <f t="shared" si="561"/>
        <v/>
      </c>
      <c r="BH209" s="54">
        <f t="shared" si="562"/>
        <v>8925</v>
      </c>
      <c r="BI209" s="54" t="str">
        <f t="shared" si="563"/>
        <v/>
      </c>
      <c r="BJ209" s="69">
        <f t="shared" si="564"/>
        <v>10300</v>
      </c>
      <c r="BK209" s="69">
        <f t="shared" si="565"/>
        <v>10948</v>
      </c>
      <c r="BL209" s="69">
        <f t="shared" si="566"/>
        <v>9698.5</v>
      </c>
      <c r="BM209" s="69" t="str">
        <f t="shared" si="567"/>
        <v/>
      </c>
      <c r="BN209" s="212">
        <f t="shared" si="590"/>
        <v>8925</v>
      </c>
      <c r="BO209" s="212" t="e">
        <f t="shared" si="568"/>
        <v>#VALUE!</v>
      </c>
      <c r="BP209" s="212">
        <f t="shared" si="569"/>
        <v>500</v>
      </c>
      <c r="BQ209" s="212" t="e">
        <f t="shared" si="570"/>
        <v>#VALUE!</v>
      </c>
      <c r="BR209" s="212">
        <f t="shared" si="571"/>
        <v>433.252427184466</v>
      </c>
      <c r="BS209" s="212">
        <f t="shared" si="572"/>
        <v>407.60869565217388</v>
      </c>
      <c r="BT209" s="212">
        <f t="shared" si="573"/>
        <v>460.12269938650309</v>
      </c>
      <c r="BU209" s="212" t="e">
        <f t="shared" si="574"/>
        <v>#VALUE!</v>
      </c>
      <c r="BV209" s="53"/>
      <c r="BW209" s="125"/>
    </row>
    <row r="210" spans="1:75" s="233" customFormat="1" ht="57">
      <c r="A210" s="214">
        <v>200</v>
      </c>
      <c r="B210" s="215" t="s">
        <v>476</v>
      </c>
      <c r="C210" s="215" t="s">
        <v>477</v>
      </c>
      <c r="D210" s="215" t="s">
        <v>121</v>
      </c>
      <c r="E210" s="216">
        <v>124.2</v>
      </c>
      <c r="F210" s="217">
        <v>1</v>
      </c>
      <c r="G210" s="216" t="s">
        <v>121</v>
      </c>
      <c r="H210" s="218">
        <v>25406.5</v>
      </c>
      <c r="I210" s="37">
        <v>14900</v>
      </c>
      <c r="J210" s="37">
        <f t="shared" si="545"/>
        <v>2831</v>
      </c>
      <c r="K210" s="37">
        <f t="shared" si="575"/>
        <v>17731</v>
      </c>
      <c r="L210" s="48">
        <f t="shared" si="576"/>
        <v>17731</v>
      </c>
      <c r="M210" s="36" t="str">
        <f t="shared" si="577"/>
        <v>ARTIFICIALIDAD</v>
      </c>
      <c r="N210" s="36" t="s">
        <v>30</v>
      </c>
      <c r="O210" s="36" t="str">
        <f t="shared" si="578"/>
        <v>NO</v>
      </c>
      <c r="P210" s="219">
        <v>17500</v>
      </c>
      <c r="Q210" s="219">
        <f t="shared" si="547"/>
        <v>3325</v>
      </c>
      <c r="R210" s="219">
        <f t="shared" si="548"/>
        <v>20825</v>
      </c>
      <c r="S210" s="220">
        <f t="shared" si="591"/>
        <v>20825</v>
      </c>
      <c r="T210" s="221" t="str">
        <f t="shared" si="592"/>
        <v>CUMPLE</v>
      </c>
      <c r="U210" s="221" t="s">
        <v>10</v>
      </c>
      <c r="V210" s="221" t="str">
        <f t="shared" ref="V210:V215" si="593">+IF(U210="CUMPLE","SI",IF(U210="NO CUMPLE","NO"))</f>
        <v>SI</v>
      </c>
      <c r="W210" s="222">
        <v>0</v>
      </c>
      <c r="X210" s="222">
        <v>0</v>
      </c>
      <c r="Y210" s="222">
        <f t="shared" si="582"/>
        <v>0</v>
      </c>
      <c r="Z210" s="220">
        <f t="shared" si="549"/>
        <v>0</v>
      </c>
      <c r="AA210" s="221" t="str">
        <f t="shared" si="550"/>
        <v>NO OFERTADO</v>
      </c>
      <c r="AB210" s="221" t="s">
        <v>30</v>
      </c>
      <c r="AC210" s="221" t="str">
        <f t="shared" si="583"/>
        <v>NO</v>
      </c>
      <c r="AD210" s="218">
        <v>0</v>
      </c>
      <c r="AE210" s="218"/>
      <c r="AF210" s="223">
        <f t="shared" si="584"/>
        <v>0</v>
      </c>
      <c r="AG210" s="220">
        <f t="shared" si="551"/>
        <v>0</v>
      </c>
      <c r="AH210" s="221" t="str">
        <f t="shared" si="552"/>
        <v>NO OFERTADO</v>
      </c>
      <c r="AI210" s="221" t="s">
        <v>30</v>
      </c>
      <c r="AJ210" s="221" t="str">
        <f t="shared" si="585"/>
        <v>NO</v>
      </c>
      <c r="AK210" s="222"/>
      <c r="AL210" s="225"/>
      <c r="AM210" s="226">
        <f t="shared" si="586"/>
        <v>0</v>
      </c>
      <c r="AN210" s="220">
        <f t="shared" si="553"/>
        <v>0</v>
      </c>
      <c r="AO210" s="221" t="str">
        <f t="shared" si="554"/>
        <v>NO OFERTADO</v>
      </c>
      <c r="AP210" s="221" t="s">
        <v>30</v>
      </c>
      <c r="AQ210" s="221" t="str">
        <f t="shared" si="587"/>
        <v>NO</v>
      </c>
      <c r="AR210" s="226">
        <v>17500</v>
      </c>
      <c r="AS210" s="226">
        <f t="shared" si="546"/>
        <v>3325</v>
      </c>
      <c r="AT210" s="226">
        <f t="shared" si="555"/>
        <v>20825</v>
      </c>
      <c r="AU210" s="227">
        <f t="shared" si="556"/>
        <v>20825</v>
      </c>
      <c r="AV210" s="221" t="str">
        <f t="shared" si="557"/>
        <v>CUMPLE</v>
      </c>
      <c r="AW210" s="221" t="s">
        <v>10</v>
      </c>
      <c r="AX210" s="221" t="str">
        <f t="shared" si="588"/>
        <v>SI</v>
      </c>
      <c r="AY210" s="226">
        <v>24100</v>
      </c>
      <c r="AZ210" s="226">
        <v>4579</v>
      </c>
      <c r="BA210" s="226">
        <f t="shared" si="558"/>
        <v>28679</v>
      </c>
      <c r="BB210" s="220">
        <f t="shared" si="559"/>
        <v>28679</v>
      </c>
      <c r="BC210" s="221" t="str">
        <f t="shared" si="560"/>
        <v>NO CUMPLE</v>
      </c>
      <c r="BD210" s="221" t="s">
        <v>30</v>
      </c>
      <c r="BE210" s="221" t="str">
        <f t="shared" si="589"/>
        <v>NO</v>
      </c>
      <c r="BF210" s="228"/>
      <c r="BG210" s="229" t="str">
        <f t="shared" si="561"/>
        <v/>
      </c>
      <c r="BH210" s="229">
        <f t="shared" si="562"/>
        <v>20825</v>
      </c>
      <c r="BI210" s="229" t="str">
        <f t="shared" si="563"/>
        <v/>
      </c>
      <c r="BJ210" s="230" t="str">
        <f t="shared" si="564"/>
        <v/>
      </c>
      <c r="BK210" s="230" t="str">
        <f t="shared" si="565"/>
        <v/>
      </c>
      <c r="BL210" s="230">
        <f t="shared" si="566"/>
        <v>20825</v>
      </c>
      <c r="BM210" s="230" t="str">
        <f t="shared" si="567"/>
        <v/>
      </c>
      <c r="BN210" s="231">
        <f t="shared" si="590"/>
        <v>20825</v>
      </c>
      <c r="BO210" s="231" t="e">
        <f t="shared" si="568"/>
        <v>#VALUE!</v>
      </c>
      <c r="BP210" s="231">
        <f t="shared" si="569"/>
        <v>500</v>
      </c>
      <c r="BQ210" s="231" t="e">
        <f t="shared" si="570"/>
        <v>#VALUE!</v>
      </c>
      <c r="BR210" s="231" t="e">
        <f t="shared" si="571"/>
        <v>#VALUE!</v>
      </c>
      <c r="BS210" s="231" t="e">
        <f t="shared" si="572"/>
        <v>#VALUE!</v>
      </c>
      <c r="BT210" s="231">
        <f t="shared" si="573"/>
        <v>500</v>
      </c>
      <c r="BU210" s="231" t="e">
        <f t="shared" si="574"/>
        <v>#VALUE!</v>
      </c>
      <c r="BV210" s="228"/>
      <c r="BW210" s="232"/>
    </row>
    <row r="211" spans="1:75" s="55" customFormat="1" ht="57">
      <c r="A211" s="177">
        <v>201</v>
      </c>
      <c r="B211" s="192" t="s">
        <v>478</v>
      </c>
      <c r="C211" s="192" t="s">
        <v>479</v>
      </c>
      <c r="D211" s="192" t="s">
        <v>121</v>
      </c>
      <c r="E211" s="194">
        <v>30.2</v>
      </c>
      <c r="F211" s="193">
        <v>1</v>
      </c>
      <c r="G211" s="194" t="s">
        <v>121</v>
      </c>
      <c r="H211" s="32">
        <v>41235.879999999997</v>
      </c>
      <c r="I211" s="37" t="s">
        <v>489</v>
      </c>
      <c r="J211" s="37"/>
      <c r="K211" s="37">
        <v>0</v>
      </c>
      <c r="L211" s="48">
        <f t="shared" si="576"/>
        <v>0</v>
      </c>
      <c r="M211" s="36" t="str">
        <f t="shared" si="577"/>
        <v>NO OFERTADO</v>
      </c>
      <c r="N211" s="36" t="s">
        <v>30</v>
      </c>
      <c r="O211" s="36" t="str">
        <f t="shared" si="578"/>
        <v>NO</v>
      </c>
      <c r="P211" s="45"/>
      <c r="Q211" s="45">
        <f t="shared" si="547"/>
        <v>0</v>
      </c>
      <c r="R211" s="45">
        <f t="shared" si="548"/>
        <v>0</v>
      </c>
      <c r="S211" s="35">
        <f t="shared" si="591"/>
        <v>0</v>
      </c>
      <c r="T211" s="36" t="str">
        <f t="shared" si="592"/>
        <v>NO OFERTADO</v>
      </c>
      <c r="U211" s="36" t="s">
        <v>30</v>
      </c>
      <c r="V211" s="36" t="str">
        <f t="shared" si="593"/>
        <v>NO</v>
      </c>
      <c r="W211" s="37">
        <v>0</v>
      </c>
      <c r="X211" s="37">
        <v>0</v>
      </c>
      <c r="Y211" s="37">
        <f t="shared" si="582"/>
        <v>0</v>
      </c>
      <c r="Z211" s="35">
        <f t="shared" si="549"/>
        <v>0</v>
      </c>
      <c r="AA211" s="36" t="str">
        <f t="shared" si="550"/>
        <v>NO OFERTADO</v>
      </c>
      <c r="AB211" s="36" t="s">
        <v>30</v>
      </c>
      <c r="AC211" s="36" t="str">
        <f t="shared" si="583"/>
        <v>NO</v>
      </c>
      <c r="AD211" s="32">
        <v>0</v>
      </c>
      <c r="AE211" s="32"/>
      <c r="AF211" s="47">
        <f t="shared" si="584"/>
        <v>0</v>
      </c>
      <c r="AG211" s="35">
        <f t="shared" si="551"/>
        <v>0</v>
      </c>
      <c r="AH211" s="36" t="str">
        <f t="shared" si="552"/>
        <v>NO OFERTADO</v>
      </c>
      <c r="AI211" s="36" t="s">
        <v>30</v>
      </c>
      <c r="AJ211" s="36" t="str">
        <f t="shared" si="585"/>
        <v>NO</v>
      </c>
      <c r="AK211" s="37">
        <v>31000</v>
      </c>
      <c r="AL211" s="37">
        <f>+AK211*19%</f>
        <v>5890</v>
      </c>
      <c r="AM211" s="34">
        <f t="shared" si="586"/>
        <v>36890</v>
      </c>
      <c r="AN211" s="35">
        <f t="shared" si="553"/>
        <v>36890</v>
      </c>
      <c r="AO211" s="36" t="str">
        <f t="shared" si="554"/>
        <v>CUMPLE</v>
      </c>
      <c r="AP211" s="36" t="s">
        <v>10</v>
      </c>
      <c r="AQ211" s="36" t="str">
        <f t="shared" si="587"/>
        <v>SI</v>
      </c>
      <c r="AR211" s="34">
        <v>29000</v>
      </c>
      <c r="AS211" s="34">
        <f t="shared" si="546"/>
        <v>5510</v>
      </c>
      <c r="AT211" s="34">
        <f t="shared" si="555"/>
        <v>34510</v>
      </c>
      <c r="AU211" s="208">
        <f t="shared" si="556"/>
        <v>34510</v>
      </c>
      <c r="AV211" s="36" t="str">
        <f t="shared" si="557"/>
        <v>CUMPLE</v>
      </c>
      <c r="AW211" s="36" t="s">
        <v>10</v>
      </c>
      <c r="AX211" s="36" t="str">
        <f t="shared" si="588"/>
        <v>SI</v>
      </c>
      <c r="AY211" s="34">
        <v>41500</v>
      </c>
      <c r="AZ211" s="34">
        <v>7885</v>
      </c>
      <c r="BA211" s="34">
        <f t="shared" si="558"/>
        <v>49385</v>
      </c>
      <c r="BB211" s="35">
        <f t="shared" si="559"/>
        <v>49385</v>
      </c>
      <c r="BC211" s="36" t="str">
        <f t="shared" si="560"/>
        <v>NO CUMPLE</v>
      </c>
      <c r="BD211" s="36" t="s">
        <v>30</v>
      </c>
      <c r="BE211" s="36" t="str">
        <f t="shared" si="589"/>
        <v>NO</v>
      </c>
      <c r="BF211" s="53"/>
      <c r="BG211" s="54" t="str">
        <f t="shared" si="561"/>
        <v/>
      </c>
      <c r="BH211" s="54" t="str">
        <f t="shared" si="562"/>
        <v/>
      </c>
      <c r="BI211" s="54" t="str">
        <f t="shared" si="563"/>
        <v/>
      </c>
      <c r="BJ211" s="69" t="str">
        <f t="shared" si="564"/>
        <v/>
      </c>
      <c r="BK211" s="69">
        <f t="shared" si="565"/>
        <v>36890</v>
      </c>
      <c r="BL211" s="69">
        <f t="shared" si="566"/>
        <v>34510</v>
      </c>
      <c r="BM211" s="69" t="str">
        <f t="shared" si="567"/>
        <v/>
      </c>
      <c r="BN211" s="212">
        <f t="shared" si="590"/>
        <v>34510</v>
      </c>
      <c r="BO211" s="212" t="e">
        <f t="shared" si="568"/>
        <v>#VALUE!</v>
      </c>
      <c r="BP211" s="212" t="e">
        <f t="shared" si="569"/>
        <v>#VALUE!</v>
      </c>
      <c r="BQ211" s="212" t="e">
        <f t="shared" si="570"/>
        <v>#VALUE!</v>
      </c>
      <c r="BR211" s="212" t="e">
        <f t="shared" si="571"/>
        <v>#VALUE!</v>
      </c>
      <c r="BS211" s="212">
        <f t="shared" si="572"/>
        <v>467.74193548387092</v>
      </c>
      <c r="BT211" s="212">
        <f t="shared" si="573"/>
        <v>500</v>
      </c>
      <c r="BU211" s="212" t="e">
        <f t="shared" si="574"/>
        <v>#VALUE!</v>
      </c>
      <c r="BV211" s="38"/>
      <c r="BW211" s="125"/>
    </row>
    <row r="212" spans="1:75" s="55" customFormat="1" ht="71.25">
      <c r="A212" s="177">
        <v>202</v>
      </c>
      <c r="B212" s="192" t="s">
        <v>480</v>
      </c>
      <c r="C212" s="192" t="s">
        <v>481</v>
      </c>
      <c r="D212" s="192" t="s">
        <v>98</v>
      </c>
      <c r="E212" s="194">
        <v>3</v>
      </c>
      <c r="F212" s="193">
        <v>1</v>
      </c>
      <c r="G212" s="194" t="s">
        <v>98</v>
      </c>
      <c r="H212" s="32">
        <v>282652</v>
      </c>
      <c r="I212" s="37"/>
      <c r="J212" s="37"/>
      <c r="K212" s="37">
        <f t="shared" si="575"/>
        <v>0</v>
      </c>
      <c r="L212" s="48">
        <f>K212*$F212</f>
        <v>0</v>
      </c>
      <c r="M212" s="36" t="str">
        <f>+IF(K212=0,"NO OFERTADO",IF(K212&gt;$H212,"NO CUMPLE",IF(((K212-$H212)/$H212)&lt;=-20%,"ARTIFICIALIDAD",IF(AND($H212=$H212,((K212-$H212)/$H212)&gt;-20%),"CUMPLE"))))</f>
        <v>NO OFERTADO</v>
      </c>
      <c r="N212" s="36" t="s">
        <v>30</v>
      </c>
      <c r="O212" s="36" t="str">
        <f t="shared" si="578"/>
        <v>NO</v>
      </c>
      <c r="P212" s="45">
        <v>212000</v>
      </c>
      <c r="Q212" s="45">
        <v>0</v>
      </c>
      <c r="R212" s="45">
        <f t="shared" si="548"/>
        <v>212000</v>
      </c>
      <c r="S212" s="35">
        <f t="shared" si="591"/>
        <v>212000</v>
      </c>
      <c r="T212" s="36" t="str">
        <f t="shared" si="592"/>
        <v>ARTIFICIALIDAD</v>
      </c>
      <c r="U212" s="36" t="s">
        <v>10</v>
      </c>
      <c r="V212" s="36" t="str">
        <f t="shared" si="593"/>
        <v>SI</v>
      </c>
      <c r="W212" s="37">
        <v>0</v>
      </c>
      <c r="X212" s="37">
        <v>0</v>
      </c>
      <c r="Y212" s="37">
        <f t="shared" si="582"/>
        <v>0</v>
      </c>
      <c r="Z212" s="35">
        <f t="shared" si="549"/>
        <v>0</v>
      </c>
      <c r="AA212" s="36" t="str">
        <f t="shared" si="550"/>
        <v>NO OFERTADO</v>
      </c>
      <c r="AB212" s="36" t="s">
        <v>30</v>
      </c>
      <c r="AC212" s="36" t="str">
        <f t="shared" si="583"/>
        <v>NO</v>
      </c>
      <c r="AD212" s="32">
        <v>222700</v>
      </c>
      <c r="AE212" s="32"/>
      <c r="AF212" s="47">
        <f t="shared" si="584"/>
        <v>222700</v>
      </c>
      <c r="AG212" s="35">
        <f t="shared" si="551"/>
        <v>222700</v>
      </c>
      <c r="AH212" s="36" t="str">
        <f t="shared" si="552"/>
        <v>ARTIFICIALIDAD</v>
      </c>
      <c r="AI212" s="36" t="s">
        <v>10</v>
      </c>
      <c r="AJ212" s="36" t="str">
        <f t="shared" si="585"/>
        <v>SI</v>
      </c>
      <c r="AK212" s="37"/>
      <c r="AL212" s="56"/>
      <c r="AM212" s="34">
        <f t="shared" si="586"/>
        <v>0</v>
      </c>
      <c r="AN212" s="35">
        <f t="shared" si="553"/>
        <v>0</v>
      </c>
      <c r="AO212" s="36" t="str">
        <f t="shared" si="554"/>
        <v>NO OFERTADO</v>
      </c>
      <c r="AP212" s="36" t="s">
        <v>30</v>
      </c>
      <c r="AQ212" s="36" t="str">
        <f t="shared" si="587"/>
        <v>NO</v>
      </c>
      <c r="AR212" s="34">
        <v>242000</v>
      </c>
      <c r="AS212" s="56">
        <v>0</v>
      </c>
      <c r="AT212" s="34">
        <f t="shared" si="555"/>
        <v>242000</v>
      </c>
      <c r="AU212" s="208">
        <f t="shared" si="556"/>
        <v>242000</v>
      </c>
      <c r="AV212" s="36" t="str">
        <f t="shared" si="557"/>
        <v>CUMPLE</v>
      </c>
      <c r="AW212" s="36" t="s">
        <v>10</v>
      </c>
      <c r="AX212" s="36" t="str">
        <f t="shared" si="588"/>
        <v>SI</v>
      </c>
      <c r="AY212" s="34">
        <v>327600</v>
      </c>
      <c r="AZ212" s="34">
        <v>0</v>
      </c>
      <c r="BA212" s="34">
        <f t="shared" si="558"/>
        <v>327600</v>
      </c>
      <c r="BB212" s="35">
        <f t="shared" si="559"/>
        <v>327600</v>
      </c>
      <c r="BC212" s="36" t="str">
        <f t="shared" si="560"/>
        <v>NO CUMPLE</v>
      </c>
      <c r="BD212" s="36" t="s">
        <v>30</v>
      </c>
      <c r="BE212" s="36" t="str">
        <f t="shared" si="589"/>
        <v>NO</v>
      </c>
      <c r="BF212" s="53"/>
      <c r="BG212" s="54" t="str">
        <f t="shared" si="561"/>
        <v/>
      </c>
      <c r="BH212" s="54">
        <f t="shared" si="562"/>
        <v>212000</v>
      </c>
      <c r="BI212" s="54" t="str">
        <f t="shared" si="563"/>
        <v/>
      </c>
      <c r="BJ212" s="69">
        <f t="shared" si="564"/>
        <v>222700</v>
      </c>
      <c r="BK212" s="69" t="str">
        <f t="shared" si="565"/>
        <v/>
      </c>
      <c r="BL212" s="69">
        <f t="shared" si="566"/>
        <v>242000</v>
      </c>
      <c r="BM212" s="69" t="str">
        <f t="shared" si="567"/>
        <v/>
      </c>
      <c r="BN212" s="212">
        <f t="shared" si="590"/>
        <v>212000</v>
      </c>
      <c r="BO212" s="212" t="e">
        <f t="shared" si="568"/>
        <v>#VALUE!</v>
      </c>
      <c r="BP212" s="212">
        <f t="shared" si="569"/>
        <v>500</v>
      </c>
      <c r="BQ212" s="212" t="e">
        <f t="shared" si="570"/>
        <v>#VALUE!</v>
      </c>
      <c r="BR212" s="212">
        <f t="shared" si="571"/>
        <v>475.97665020206551</v>
      </c>
      <c r="BS212" s="212" t="e">
        <f t="shared" si="572"/>
        <v>#VALUE!</v>
      </c>
      <c r="BT212" s="212">
        <f t="shared" si="573"/>
        <v>438.01652892561981</v>
      </c>
      <c r="BU212" s="212" t="e">
        <f t="shared" si="574"/>
        <v>#VALUE!</v>
      </c>
      <c r="BV212" s="53"/>
      <c r="BW212" s="125"/>
    </row>
    <row r="213" spans="1:75" s="55" customFormat="1" ht="31.5">
      <c r="A213" s="177">
        <v>203</v>
      </c>
      <c r="B213" s="192" t="s">
        <v>482</v>
      </c>
      <c r="C213" s="192" t="s">
        <v>483</v>
      </c>
      <c r="D213" s="192" t="s">
        <v>484</v>
      </c>
      <c r="E213" s="194">
        <v>100</v>
      </c>
      <c r="F213" s="193">
        <v>1</v>
      </c>
      <c r="G213" s="194" t="s">
        <v>484</v>
      </c>
      <c r="H213" s="32">
        <v>3570</v>
      </c>
      <c r="I213" s="37"/>
      <c r="J213" s="37"/>
      <c r="K213" s="37">
        <f t="shared" si="575"/>
        <v>0</v>
      </c>
      <c r="L213" s="48">
        <f>K213*$F213</f>
        <v>0</v>
      </c>
      <c r="M213" s="36" t="str">
        <f>+IF(K213=0,"NO OFERTADO",IF(K213&gt;$H213,"NO CUMPLE",IF(((K213-$H213)/$H213)&lt;=-20%,"ARTIFICIALIDAD",IF(AND($H213=$H213,((K213-$H213)/$H213)&gt;-20%),"CUMPLE"))))</f>
        <v>NO OFERTADO</v>
      </c>
      <c r="N213" s="36" t="s">
        <v>30</v>
      </c>
      <c r="O213" s="36" t="str">
        <f t="shared" si="578"/>
        <v>NO</v>
      </c>
      <c r="P213" s="45"/>
      <c r="Q213" s="45">
        <f t="shared" si="547"/>
        <v>0</v>
      </c>
      <c r="R213" s="45">
        <f t="shared" si="548"/>
        <v>0</v>
      </c>
      <c r="S213" s="35">
        <f t="shared" si="591"/>
        <v>0</v>
      </c>
      <c r="T213" s="36" t="str">
        <f t="shared" si="592"/>
        <v>NO OFERTADO</v>
      </c>
      <c r="U213" s="36" t="s">
        <v>30</v>
      </c>
      <c r="V213" s="36" t="str">
        <f t="shared" si="593"/>
        <v>NO</v>
      </c>
      <c r="W213" s="37">
        <v>0</v>
      </c>
      <c r="X213" s="37">
        <v>0</v>
      </c>
      <c r="Y213" s="37">
        <f t="shared" si="582"/>
        <v>0</v>
      </c>
      <c r="Z213" s="35">
        <f t="shared" si="549"/>
        <v>0</v>
      </c>
      <c r="AA213" s="36" t="str">
        <f t="shared" si="550"/>
        <v>NO OFERTADO</v>
      </c>
      <c r="AB213" s="36" t="s">
        <v>30</v>
      </c>
      <c r="AC213" s="36" t="str">
        <f t="shared" si="583"/>
        <v>NO</v>
      </c>
      <c r="AD213" s="32">
        <v>0</v>
      </c>
      <c r="AE213" s="32"/>
      <c r="AF213" s="47">
        <f t="shared" si="584"/>
        <v>0</v>
      </c>
      <c r="AG213" s="35">
        <f t="shared" si="551"/>
        <v>0</v>
      </c>
      <c r="AH213" s="36" t="str">
        <f t="shared" si="552"/>
        <v>NO OFERTADO</v>
      </c>
      <c r="AI213" s="36" t="s">
        <v>30</v>
      </c>
      <c r="AJ213" s="36" t="str">
        <f t="shared" si="585"/>
        <v>NO</v>
      </c>
      <c r="AK213" s="37"/>
      <c r="AL213" s="56"/>
      <c r="AM213" s="34">
        <f t="shared" si="586"/>
        <v>0</v>
      </c>
      <c r="AN213" s="35">
        <f t="shared" si="553"/>
        <v>0</v>
      </c>
      <c r="AO213" s="36" t="str">
        <f t="shared" si="554"/>
        <v>NO OFERTADO</v>
      </c>
      <c r="AP213" s="36" t="s">
        <v>30</v>
      </c>
      <c r="AQ213" s="36" t="str">
        <f t="shared" si="587"/>
        <v>NO</v>
      </c>
      <c r="AR213" s="34">
        <v>2850</v>
      </c>
      <c r="AS213" s="34">
        <f>+AR213*19%</f>
        <v>541.5</v>
      </c>
      <c r="AT213" s="34">
        <f t="shared" si="555"/>
        <v>3391.5</v>
      </c>
      <c r="AU213" s="208">
        <f t="shared" si="556"/>
        <v>3391.5</v>
      </c>
      <c r="AV213" s="36" t="str">
        <f t="shared" si="557"/>
        <v>CUMPLE</v>
      </c>
      <c r="AW213" s="36" t="s">
        <v>10</v>
      </c>
      <c r="AX213" s="36" t="str">
        <f t="shared" si="588"/>
        <v>SI</v>
      </c>
      <c r="AY213" s="34"/>
      <c r="AZ213" s="34"/>
      <c r="BA213" s="34">
        <f t="shared" si="558"/>
        <v>0</v>
      </c>
      <c r="BB213" s="35">
        <f t="shared" si="559"/>
        <v>0</v>
      </c>
      <c r="BC213" s="36" t="str">
        <f t="shared" si="560"/>
        <v>NO OFERTADO</v>
      </c>
      <c r="BD213" s="36" t="s">
        <v>30</v>
      </c>
      <c r="BE213" s="36" t="str">
        <f t="shared" si="589"/>
        <v>NO</v>
      </c>
      <c r="BF213" s="53"/>
      <c r="BG213" s="54" t="str">
        <f t="shared" si="561"/>
        <v/>
      </c>
      <c r="BH213" s="54" t="str">
        <f t="shared" si="562"/>
        <v/>
      </c>
      <c r="BI213" s="54" t="str">
        <f t="shared" si="563"/>
        <v/>
      </c>
      <c r="BJ213" s="69" t="str">
        <f t="shared" si="564"/>
        <v/>
      </c>
      <c r="BK213" s="69" t="str">
        <f t="shared" si="565"/>
        <v/>
      </c>
      <c r="BL213" s="69">
        <f t="shared" si="566"/>
        <v>3391.5</v>
      </c>
      <c r="BM213" s="69" t="str">
        <f t="shared" si="567"/>
        <v/>
      </c>
      <c r="BN213" s="212">
        <f t="shared" si="590"/>
        <v>3391.5</v>
      </c>
      <c r="BO213" s="212" t="e">
        <f t="shared" si="568"/>
        <v>#VALUE!</v>
      </c>
      <c r="BP213" s="212" t="e">
        <f t="shared" si="569"/>
        <v>#VALUE!</v>
      </c>
      <c r="BQ213" s="212" t="e">
        <f t="shared" si="570"/>
        <v>#VALUE!</v>
      </c>
      <c r="BR213" s="212" t="e">
        <f t="shared" si="571"/>
        <v>#VALUE!</v>
      </c>
      <c r="BS213" s="212" t="e">
        <f t="shared" si="572"/>
        <v>#VALUE!</v>
      </c>
      <c r="BT213" s="212">
        <f t="shared" si="573"/>
        <v>500</v>
      </c>
      <c r="BU213" s="212" t="e">
        <f t="shared" si="574"/>
        <v>#VALUE!</v>
      </c>
      <c r="BV213" s="53"/>
      <c r="BW213" s="125"/>
    </row>
    <row r="214" spans="1:75" s="55" customFormat="1" ht="31.5">
      <c r="A214" s="177">
        <v>204</v>
      </c>
      <c r="B214" s="192" t="s">
        <v>485</v>
      </c>
      <c r="C214" s="192" t="s">
        <v>486</v>
      </c>
      <c r="D214" s="192" t="s">
        <v>28</v>
      </c>
      <c r="E214" s="194">
        <v>10</v>
      </c>
      <c r="F214" s="193">
        <v>1</v>
      </c>
      <c r="G214" s="194" t="s">
        <v>28</v>
      </c>
      <c r="H214" s="32">
        <v>34650</v>
      </c>
      <c r="I214" s="37"/>
      <c r="J214" s="37"/>
      <c r="K214" s="37">
        <f t="shared" si="575"/>
        <v>0</v>
      </c>
      <c r="L214" s="48">
        <f>K214*$F214</f>
        <v>0</v>
      </c>
      <c r="M214" s="36" t="str">
        <f>+IF(K214=0,"NO OFERTADO",IF(K214&gt;$H214,"NO CUMPLE",IF(((K214-$H214)/$H214)&lt;=-20%,"ARTIFICIALIDAD",IF(AND($H214=$H214,((K214-$H214)/$H214)&gt;-20%),"CUMPLE"))))</f>
        <v>NO OFERTADO</v>
      </c>
      <c r="N214" s="36" t="s">
        <v>30</v>
      </c>
      <c r="O214" s="36" t="str">
        <f t="shared" si="578"/>
        <v>NO</v>
      </c>
      <c r="P214" s="45"/>
      <c r="Q214" s="45">
        <f t="shared" si="547"/>
        <v>0</v>
      </c>
      <c r="R214" s="45">
        <f t="shared" si="548"/>
        <v>0</v>
      </c>
      <c r="S214" s="35">
        <f t="shared" si="591"/>
        <v>0</v>
      </c>
      <c r="T214" s="36" t="str">
        <f t="shared" si="592"/>
        <v>NO OFERTADO</v>
      </c>
      <c r="U214" s="36" t="s">
        <v>30</v>
      </c>
      <c r="V214" s="36" t="str">
        <f t="shared" si="593"/>
        <v>NO</v>
      </c>
      <c r="W214" s="37">
        <v>0</v>
      </c>
      <c r="X214" s="37">
        <v>0</v>
      </c>
      <c r="Y214" s="37">
        <f t="shared" si="582"/>
        <v>0</v>
      </c>
      <c r="Z214" s="35">
        <f t="shared" si="549"/>
        <v>0</v>
      </c>
      <c r="AA214" s="36" t="str">
        <f t="shared" si="550"/>
        <v>NO OFERTADO</v>
      </c>
      <c r="AB214" s="36" t="s">
        <v>30</v>
      </c>
      <c r="AC214" s="36" t="str">
        <f t="shared" si="583"/>
        <v>NO</v>
      </c>
      <c r="AD214" s="32">
        <v>0</v>
      </c>
      <c r="AE214" s="32"/>
      <c r="AF214" s="47">
        <f t="shared" si="584"/>
        <v>0</v>
      </c>
      <c r="AG214" s="35">
        <f t="shared" si="551"/>
        <v>0</v>
      </c>
      <c r="AH214" s="36" t="str">
        <f t="shared" si="552"/>
        <v>NO OFERTADO</v>
      </c>
      <c r="AI214" s="36" t="s">
        <v>30</v>
      </c>
      <c r="AJ214" s="36" t="str">
        <f t="shared" si="585"/>
        <v>NO</v>
      </c>
      <c r="AK214" s="56"/>
      <c r="AL214" s="56"/>
      <c r="AM214" s="34">
        <f t="shared" si="586"/>
        <v>0</v>
      </c>
      <c r="AN214" s="35">
        <f t="shared" si="553"/>
        <v>0</v>
      </c>
      <c r="AO214" s="36" t="str">
        <f t="shared" si="554"/>
        <v>NO OFERTADO</v>
      </c>
      <c r="AP214" s="36" t="s">
        <v>30</v>
      </c>
      <c r="AQ214" s="36" t="str">
        <f t="shared" si="587"/>
        <v>NO</v>
      </c>
      <c r="AR214" s="206">
        <v>0</v>
      </c>
      <c r="AS214" s="56"/>
      <c r="AT214" s="34">
        <f t="shared" si="555"/>
        <v>0</v>
      </c>
      <c r="AU214" s="208">
        <f t="shared" si="556"/>
        <v>0</v>
      </c>
      <c r="AV214" s="36" t="str">
        <f t="shared" si="557"/>
        <v>NO OFERTADO</v>
      </c>
      <c r="AW214" s="36" t="s">
        <v>30</v>
      </c>
      <c r="AX214" s="36" t="str">
        <f t="shared" si="588"/>
        <v>NO</v>
      </c>
      <c r="AY214" s="34"/>
      <c r="AZ214" s="34"/>
      <c r="BA214" s="34">
        <f t="shared" si="558"/>
        <v>0</v>
      </c>
      <c r="BB214" s="35">
        <f t="shared" si="559"/>
        <v>0</v>
      </c>
      <c r="BC214" s="36" t="str">
        <f t="shared" si="560"/>
        <v>NO OFERTADO</v>
      </c>
      <c r="BD214" s="36" t="s">
        <v>30</v>
      </c>
      <c r="BE214" s="36" t="str">
        <f t="shared" si="589"/>
        <v>NO</v>
      </c>
      <c r="BF214" s="53"/>
      <c r="BG214" s="54" t="str">
        <f t="shared" si="561"/>
        <v/>
      </c>
      <c r="BH214" s="54" t="str">
        <f t="shared" si="562"/>
        <v/>
      </c>
      <c r="BI214" s="54" t="str">
        <f t="shared" si="563"/>
        <v/>
      </c>
      <c r="BJ214" s="69" t="str">
        <f t="shared" si="564"/>
        <v/>
      </c>
      <c r="BK214" s="69" t="str">
        <f t="shared" si="565"/>
        <v/>
      </c>
      <c r="BL214" s="69" t="str">
        <f t="shared" si="566"/>
        <v/>
      </c>
      <c r="BM214" s="69" t="str">
        <f t="shared" si="567"/>
        <v/>
      </c>
      <c r="BN214" s="212">
        <f t="shared" si="590"/>
        <v>0</v>
      </c>
      <c r="BO214" s="212" t="e">
        <f t="shared" si="568"/>
        <v>#VALUE!</v>
      </c>
      <c r="BP214" s="212" t="e">
        <f t="shared" si="569"/>
        <v>#VALUE!</v>
      </c>
      <c r="BQ214" s="212" t="e">
        <f t="shared" si="570"/>
        <v>#VALUE!</v>
      </c>
      <c r="BR214" s="212" t="e">
        <f t="shared" si="571"/>
        <v>#VALUE!</v>
      </c>
      <c r="BS214" s="212" t="e">
        <f t="shared" si="572"/>
        <v>#VALUE!</v>
      </c>
      <c r="BT214" s="212" t="e">
        <f t="shared" si="573"/>
        <v>#VALUE!</v>
      </c>
      <c r="BU214" s="212" t="e">
        <f t="shared" si="574"/>
        <v>#VALUE!</v>
      </c>
      <c r="BV214" s="53"/>
      <c r="BW214" s="125"/>
    </row>
    <row r="215" spans="1:75" s="55" customFormat="1" ht="31.5">
      <c r="A215" s="177">
        <v>205</v>
      </c>
      <c r="B215" s="192" t="s">
        <v>485</v>
      </c>
      <c r="C215" s="192" t="s">
        <v>487</v>
      </c>
      <c r="D215" s="192" t="s">
        <v>28</v>
      </c>
      <c r="E215" s="194">
        <v>10</v>
      </c>
      <c r="F215" s="193">
        <v>1</v>
      </c>
      <c r="G215" s="194" t="s">
        <v>28</v>
      </c>
      <c r="H215" s="32">
        <v>9500</v>
      </c>
      <c r="I215" s="37"/>
      <c r="J215" s="37"/>
      <c r="K215" s="37">
        <f t="shared" si="575"/>
        <v>0</v>
      </c>
      <c r="L215" s="48">
        <f>K215*$F215</f>
        <v>0</v>
      </c>
      <c r="M215" s="36" t="str">
        <f>+IF(K215=0,"NO OFERTADO",IF(K215&gt;$H215,"NO CUMPLE",IF(((K215-$H215)/$H215)&lt;=-20%,"ARTIFICIALIDAD",IF(AND($H215=$H215,((K215-$H215)/$H215)&gt;-20%),"CUMPLE"))))</f>
        <v>NO OFERTADO</v>
      </c>
      <c r="N215" s="36" t="s">
        <v>30</v>
      </c>
      <c r="O215" s="36" t="str">
        <f t="shared" si="578"/>
        <v>NO</v>
      </c>
      <c r="P215" s="45"/>
      <c r="Q215" s="45">
        <f t="shared" si="547"/>
        <v>0</v>
      </c>
      <c r="R215" s="45">
        <f t="shared" si="548"/>
        <v>0</v>
      </c>
      <c r="S215" s="35">
        <f t="shared" si="591"/>
        <v>0</v>
      </c>
      <c r="T215" s="36" t="str">
        <f t="shared" si="592"/>
        <v>NO OFERTADO</v>
      </c>
      <c r="U215" s="36" t="s">
        <v>30</v>
      </c>
      <c r="V215" s="36" t="str">
        <f t="shared" si="593"/>
        <v>NO</v>
      </c>
      <c r="W215" s="37">
        <v>0</v>
      </c>
      <c r="X215" s="37">
        <v>0</v>
      </c>
      <c r="Y215" s="37">
        <f t="shared" si="582"/>
        <v>0</v>
      </c>
      <c r="Z215" s="35">
        <f t="shared" si="549"/>
        <v>0</v>
      </c>
      <c r="AA215" s="36" t="str">
        <f t="shared" si="550"/>
        <v>NO OFERTADO</v>
      </c>
      <c r="AB215" s="36" t="s">
        <v>30</v>
      </c>
      <c r="AC215" s="36" t="str">
        <f t="shared" si="583"/>
        <v>NO</v>
      </c>
      <c r="AD215" s="32">
        <v>0</v>
      </c>
      <c r="AE215" s="32"/>
      <c r="AF215" s="47">
        <f t="shared" si="584"/>
        <v>0</v>
      </c>
      <c r="AG215" s="35">
        <f t="shared" si="551"/>
        <v>0</v>
      </c>
      <c r="AH215" s="36" t="str">
        <f t="shared" si="552"/>
        <v>NO OFERTADO</v>
      </c>
      <c r="AI215" s="36" t="s">
        <v>30</v>
      </c>
      <c r="AJ215" s="36" t="str">
        <f t="shared" si="585"/>
        <v>NO</v>
      </c>
      <c r="AK215" s="56"/>
      <c r="AL215" s="56"/>
      <c r="AM215" s="34">
        <f t="shared" si="586"/>
        <v>0</v>
      </c>
      <c r="AN215" s="35">
        <f t="shared" si="553"/>
        <v>0</v>
      </c>
      <c r="AO215" s="36" t="str">
        <f t="shared" si="554"/>
        <v>NO OFERTADO</v>
      </c>
      <c r="AP215" s="36" t="s">
        <v>30</v>
      </c>
      <c r="AQ215" s="36" t="str">
        <f t="shared" si="587"/>
        <v>NO</v>
      </c>
      <c r="AR215" s="206">
        <v>0</v>
      </c>
      <c r="AS215" s="56"/>
      <c r="AT215" s="34">
        <f t="shared" si="555"/>
        <v>0</v>
      </c>
      <c r="AU215" s="35">
        <f t="shared" si="556"/>
        <v>0</v>
      </c>
      <c r="AV215" s="36" t="str">
        <f t="shared" si="557"/>
        <v>NO OFERTADO</v>
      </c>
      <c r="AW215" s="36" t="s">
        <v>30</v>
      </c>
      <c r="AX215" s="36" t="str">
        <f t="shared" si="588"/>
        <v>NO</v>
      </c>
      <c r="AY215" s="34"/>
      <c r="AZ215" s="34"/>
      <c r="BA215" s="34">
        <f t="shared" si="558"/>
        <v>0</v>
      </c>
      <c r="BB215" s="35">
        <f t="shared" si="559"/>
        <v>0</v>
      </c>
      <c r="BC215" s="36" t="str">
        <f t="shared" si="560"/>
        <v>NO OFERTADO</v>
      </c>
      <c r="BD215" s="36" t="s">
        <v>30</v>
      </c>
      <c r="BE215" s="36" t="str">
        <f t="shared" si="589"/>
        <v>NO</v>
      </c>
      <c r="BF215" s="53"/>
      <c r="BG215" s="54" t="str">
        <f t="shared" si="561"/>
        <v/>
      </c>
      <c r="BH215" s="54" t="str">
        <f t="shared" si="562"/>
        <v/>
      </c>
      <c r="BI215" s="54" t="str">
        <f t="shared" si="563"/>
        <v/>
      </c>
      <c r="BJ215" s="69" t="str">
        <f t="shared" si="564"/>
        <v/>
      </c>
      <c r="BK215" s="69" t="str">
        <f t="shared" si="565"/>
        <v/>
      </c>
      <c r="BL215" s="69" t="str">
        <f t="shared" si="566"/>
        <v/>
      </c>
      <c r="BM215" s="69" t="str">
        <f t="shared" si="567"/>
        <v/>
      </c>
      <c r="BN215" s="212">
        <f t="shared" si="590"/>
        <v>0</v>
      </c>
      <c r="BO215" s="212" t="e">
        <f t="shared" si="568"/>
        <v>#VALUE!</v>
      </c>
      <c r="BP215" s="212" t="e">
        <f t="shared" si="569"/>
        <v>#VALUE!</v>
      </c>
      <c r="BQ215" s="212" t="e">
        <f t="shared" si="570"/>
        <v>#VALUE!</v>
      </c>
      <c r="BR215" s="212" t="e">
        <f t="shared" si="571"/>
        <v>#VALUE!</v>
      </c>
      <c r="BS215" s="212" t="e">
        <f t="shared" si="572"/>
        <v>#VALUE!</v>
      </c>
      <c r="BT215" s="212" t="e">
        <f t="shared" si="573"/>
        <v>#VALUE!</v>
      </c>
      <c r="BU215" s="212" t="e">
        <f t="shared" si="574"/>
        <v>#VALUE!</v>
      </c>
      <c r="BV215" s="53"/>
      <c r="BW215" s="125"/>
    </row>
    <row r="216" spans="1:75" s="55" customFormat="1" ht="31.5">
      <c r="A216" s="177">
        <v>206</v>
      </c>
      <c r="B216" s="192" t="s">
        <v>485</v>
      </c>
      <c r="C216" s="192" t="s">
        <v>488</v>
      </c>
      <c r="D216" s="192" t="s">
        <v>28</v>
      </c>
      <c r="E216" s="194">
        <v>10</v>
      </c>
      <c r="F216" s="193">
        <v>1</v>
      </c>
      <c r="G216" s="194" t="s">
        <v>28</v>
      </c>
      <c r="H216" s="32">
        <v>22000</v>
      </c>
      <c r="I216" s="37"/>
      <c r="J216" s="37"/>
      <c r="K216" s="37">
        <f t="shared" ref="K216" si="594">I216+J216</f>
        <v>0</v>
      </c>
      <c r="L216" s="48">
        <f>K216*$F216</f>
        <v>0</v>
      </c>
      <c r="M216" s="36" t="str">
        <f>+IF(K216=0,"NO OFERTADO",IF(K216&gt;$H216,"NO CUMPLE",IF(((K216-$H216)/$H216)&lt;=-20%,"ARTIFICIALIDAD",IF(AND($H216=$H216,((K216-$H216)/$H216)&gt;-20%),"CUMPLE"))))</f>
        <v>NO OFERTADO</v>
      </c>
      <c r="N216" s="36" t="s">
        <v>30</v>
      </c>
      <c r="O216" s="36" t="str">
        <f t="shared" ref="O216" si="595">+IF(N216="CUMPLE","SI",IF(N216="NO CUMPLE","NO"))</f>
        <v>NO</v>
      </c>
      <c r="P216" s="45"/>
      <c r="Q216" s="45">
        <f t="shared" si="547"/>
        <v>0</v>
      </c>
      <c r="R216" s="45">
        <f t="shared" ref="R216" si="596">P216+Q216</f>
        <v>0</v>
      </c>
      <c r="S216" s="35">
        <f t="shared" si="591"/>
        <v>0</v>
      </c>
      <c r="T216" s="36" t="str">
        <f t="shared" si="592"/>
        <v>NO OFERTADO</v>
      </c>
      <c r="U216" s="36" t="s">
        <v>30</v>
      </c>
      <c r="V216" s="36" t="str">
        <f t="shared" ref="V216" si="597">+IF(U216="CUMPLE","SI",IF(U216="NO CUMPLE","NO"))</f>
        <v>NO</v>
      </c>
      <c r="W216" s="37">
        <v>0</v>
      </c>
      <c r="X216" s="37">
        <v>0</v>
      </c>
      <c r="Y216" s="37">
        <f t="shared" ref="Y216" si="598">W216+X216</f>
        <v>0</v>
      </c>
      <c r="Z216" s="35">
        <f t="shared" si="549"/>
        <v>0</v>
      </c>
      <c r="AA216" s="36" t="str">
        <f t="shared" si="550"/>
        <v>NO OFERTADO</v>
      </c>
      <c r="AB216" s="36" t="s">
        <v>30</v>
      </c>
      <c r="AC216" s="36" t="str">
        <f t="shared" ref="AC216" si="599">+IF(AB216="CUMPLE","SI",IF(AB216="NO CUMPLE","NO"))</f>
        <v>NO</v>
      </c>
      <c r="AD216" s="32">
        <v>0</v>
      </c>
      <c r="AE216" s="32"/>
      <c r="AF216" s="47">
        <f t="shared" ref="AF216" si="600">+AD216+AE216</f>
        <v>0</v>
      </c>
      <c r="AG216" s="35">
        <f t="shared" si="551"/>
        <v>0</v>
      </c>
      <c r="AH216" s="36" t="str">
        <f t="shared" si="552"/>
        <v>NO OFERTADO</v>
      </c>
      <c r="AI216" s="36" t="s">
        <v>30</v>
      </c>
      <c r="AJ216" s="36" t="str">
        <f t="shared" ref="AJ216" si="601">+IF(AI216="CUMPLE","SI",IF(AI216="NO CUMPLE","NO"))</f>
        <v>NO</v>
      </c>
      <c r="AK216" s="56"/>
      <c r="AL216" s="56"/>
      <c r="AM216" s="34">
        <f t="shared" ref="AM216" si="602">+AK216+AL216</f>
        <v>0</v>
      </c>
      <c r="AN216" s="35">
        <f t="shared" si="553"/>
        <v>0</v>
      </c>
      <c r="AO216" s="36" t="str">
        <f t="shared" si="554"/>
        <v>NO OFERTADO</v>
      </c>
      <c r="AP216" s="36" t="s">
        <v>30</v>
      </c>
      <c r="AQ216" s="36" t="str">
        <f t="shared" ref="AQ216" si="603">+IF(AP216="CUMPLE","SI",IF(AP216="NO CUMPLE","NO"))</f>
        <v>NO</v>
      </c>
      <c r="AR216" s="206">
        <v>0</v>
      </c>
      <c r="AS216" s="56"/>
      <c r="AT216" s="34">
        <f t="shared" ref="AT216" si="604">AR216+AS216</f>
        <v>0</v>
      </c>
      <c r="AU216" s="35">
        <f t="shared" si="556"/>
        <v>0</v>
      </c>
      <c r="AV216" s="36" t="str">
        <f t="shared" si="557"/>
        <v>NO OFERTADO</v>
      </c>
      <c r="AW216" s="36" t="s">
        <v>30</v>
      </c>
      <c r="AX216" s="36" t="str">
        <f t="shared" ref="AX216" si="605">+IF(AW216="CUMPLE","SI",IF(AW216="NO CUMPLE","NO"))</f>
        <v>NO</v>
      </c>
      <c r="AY216" s="34"/>
      <c r="AZ216" s="34"/>
      <c r="BA216" s="34">
        <f t="shared" ref="BA216" si="606">AY216+AZ216</f>
        <v>0</v>
      </c>
      <c r="BB216" s="35">
        <f t="shared" si="559"/>
        <v>0</v>
      </c>
      <c r="BC216" s="36" t="str">
        <f t="shared" si="560"/>
        <v>NO OFERTADO</v>
      </c>
      <c r="BD216" s="36" t="s">
        <v>30</v>
      </c>
      <c r="BE216" s="36" t="str">
        <f t="shared" ref="BE216" si="607">+IF(BD216="CUMPLE","SI",IF(BD216="NO CUMPLE","NO"))</f>
        <v>NO</v>
      </c>
      <c r="BF216" s="53"/>
      <c r="BG216" s="54" t="str">
        <f t="shared" ref="BG216" si="608">IF(K216=0,"",IF(O216="NO","",K216))</f>
        <v/>
      </c>
      <c r="BH216" s="54" t="str">
        <f t="shared" ref="BH216" si="609">IF(R216=0,"",IF(V216="NO","",R216))</f>
        <v/>
      </c>
      <c r="BI216" s="54" t="str">
        <f t="shared" ref="BI216" si="610">IF(Y216=0,"",IF(AC216="NO","",Y216))</f>
        <v/>
      </c>
      <c r="BJ216" s="69" t="str">
        <f t="shared" ref="BJ216" si="611">IF(AF216=0,"",IF(AJ216="NO","",AF216))</f>
        <v/>
      </c>
      <c r="BK216" s="69" t="str">
        <f t="shared" ref="BK216" si="612">IF(AM216="0","",IF(AQ216="NO","",AM216))</f>
        <v/>
      </c>
      <c r="BL216" s="69" t="str">
        <f t="shared" ref="BL216" si="613">IF(AT216=0,"",IF(AX216="NO","",AT216))</f>
        <v/>
      </c>
      <c r="BM216" s="69" t="str">
        <f t="shared" ref="BM216" si="614">IF(BA216=0,"",IF(BE216="NO","",BA216))</f>
        <v/>
      </c>
      <c r="BN216" s="212">
        <f t="shared" ref="BN216" si="615">MIN(BG216,BH216,BI216,BJ216,BK216,BL216,BM216)</f>
        <v>0</v>
      </c>
      <c r="BO216" s="212" t="e">
        <f t="shared" ref="BO216" si="616">500*(BN216/BG216)</f>
        <v>#VALUE!</v>
      </c>
      <c r="BP216" s="212" t="e">
        <f t="shared" ref="BP216" si="617">500*(BN216/BH216)</f>
        <v>#VALUE!</v>
      </c>
      <c r="BQ216" s="212" t="e">
        <f t="shared" ref="BQ216" si="618">500*(BN216/BI216)</f>
        <v>#VALUE!</v>
      </c>
      <c r="BR216" s="212" t="e">
        <f t="shared" ref="BR216" si="619">500*(BN216/BJ216)</f>
        <v>#VALUE!</v>
      </c>
      <c r="BS216" s="212" t="e">
        <f t="shared" ref="BS216" si="620">500*(BN216/BK216)</f>
        <v>#VALUE!</v>
      </c>
      <c r="BT216" s="212" t="e">
        <f t="shared" ref="BT216" si="621">500*(BN216/BL216)</f>
        <v>#VALUE!</v>
      </c>
      <c r="BU216" s="212" t="e">
        <f t="shared" ref="BU216" si="622">500*(BN216/BM216)</f>
        <v>#VALUE!</v>
      </c>
      <c r="BV216" s="53"/>
      <c r="BW216" s="125"/>
    </row>
    <row r="217" spans="1:75" s="44" customFormat="1" ht="57" customHeight="1">
      <c r="A217" s="329" t="s">
        <v>8</v>
      </c>
      <c r="B217" s="330"/>
      <c r="C217" s="330"/>
      <c r="D217" s="330"/>
      <c r="E217" s="330"/>
      <c r="F217" s="330"/>
      <c r="G217" s="39"/>
      <c r="H217" s="32">
        <f>SUM(H11:H216)</f>
        <v>13039152.0795136</v>
      </c>
      <c r="I217" s="32">
        <f>SUM(I216:I216)</f>
        <v>0</v>
      </c>
      <c r="J217" s="32">
        <f>SUM(J216:J216)</f>
        <v>0</v>
      </c>
      <c r="K217" s="49">
        <f>SUM(K216:K216)</f>
        <v>0</v>
      </c>
      <c r="L217" s="49">
        <f>SUM(L11:L216)</f>
        <v>3941191</v>
      </c>
      <c r="M217" s="36"/>
      <c r="N217" s="36"/>
      <c r="O217" s="36"/>
      <c r="P217" s="32">
        <f>SUM(P216:P216)</f>
        <v>0</v>
      </c>
      <c r="Q217" s="32">
        <f>SUM(Q216:Q216)</f>
        <v>0</v>
      </c>
      <c r="R217" s="32">
        <f>SUM(R11:R216)</f>
        <v>6339224</v>
      </c>
      <c r="S217" s="32">
        <f>SUM(S11:S216)</f>
        <v>6339224</v>
      </c>
      <c r="T217" s="36"/>
      <c r="U217" s="36" t="str">
        <f>+IFERROR(VLOOKUP(A217,'[1]Anexo técnico No.1'!$A$4:$P$160,6,0)," ")</f>
        <v xml:space="preserve"> </v>
      </c>
      <c r="V217" s="36"/>
      <c r="W217" s="32">
        <f>SUM(W216:W216)</f>
        <v>0</v>
      </c>
      <c r="X217" s="49">
        <f>SUM(X11:X216)</f>
        <v>575109.24369747855</v>
      </c>
      <c r="Y217" s="49">
        <f>SUM(Y11:Y216)</f>
        <v>5883899</v>
      </c>
      <c r="Z217" s="49">
        <f>SUM(Z11:Z216)</f>
        <v>5883899</v>
      </c>
      <c r="AA217" s="36"/>
      <c r="AB217" s="36" t="str">
        <f>+IFERROR(VLOOKUP(A217,'[1]Anexo técnico No.1'!$A$4:$P$160,7,0)," ")</f>
        <v xml:space="preserve"> </v>
      </c>
      <c r="AC217" s="36"/>
      <c r="AD217" s="32">
        <f>SUM(AD11:AD216)</f>
        <v>4713300</v>
      </c>
      <c r="AE217" s="32">
        <f t="shared" ref="AE217:AG217" si="623">SUM(AE11:AE216)</f>
        <v>383952</v>
      </c>
      <c r="AF217" s="32">
        <f t="shared" si="623"/>
        <v>5097252</v>
      </c>
      <c r="AG217" s="32">
        <f t="shared" si="623"/>
        <v>5097252</v>
      </c>
      <c r="AH217" s="36"/>
      <c r="AI217" s="36" t="str">
        <f>+IFERROR(VLOOKUP(A217,'[1]Anexo técnico No.1'!$A$4:$P$160,9,0)," ")</f>
        <v xml:space="preserve"> </v>
      </c>
      <c r="AJ217" s="36"/>
      <c r="AK217" s="32">
        <f>SUM(AK216:AK216)</f>
        <v>0</v>
      </c>
      <c r="AL217" s="32">
        <f>SUM(AL216:AL216)</f>
        <v>0</v>
      </c>
      <c r="AM217" s="32">
        <f>SUM(AM216:AM216)</f>
        <v>0</v>
      </c>
      <c r="AN217" s="32">
        <f>SUM(AN11:AN216)</f>
        <v>793373</v>
      </c>
      <c r="AO217" s="36"/>
      <c r="AP217" s="36" t="str">
        <f>+IFERROR(VLOOKUP(A217,'[1]Anexo técnico No.1'!$A$4:$P$160,10,0)," ")</f>
        <v xml:space="preserve"> </v>
      </c>
      <c r="AQ217" s="40"/>
      <c r="AR217" s="32">
        <f>SUM(AR11:AR216)</f>
        <v>7033455</v>
      </c>
      <c r="AS217" s="32">
        <f t="shared" ref="AS217:AU217" si="624">SUM(AS11:AS216)</f>
        <v>758892.68</v>
      </c>
      <c r="AT217" s="32">
        <f t="shared" si="624"/>
        <v>7792347.6799999997</v>
      </c>
      <c r="AU217" s="207">
        <f t="shared" si="624"/>
        <v>7792347.6799999997</v>
      </c>
      <c r="AV217" s="36"/>
      <c r="AW217" s="36" t="str">
        <f>+IFERROR(VLOOKUP(A217,'[1]Anexo técnico No.1'!$A$4:$P$160,8,0)," ")</f>
        <v xml:space="preserve"> </v>
      </c>
      <c r="AX217" s="40"/>
      <c r="AY217" s="209">
        <f>SUM(AY11:AY216)</f>
        <v>6541715</v>
      </c>
      <c r="AZ217" s="209">
        <f t="shared" ref="AZ217:BB217" si="625">SUM(AZ11:AZ216)</f>
        <v>787107.87</v>
      </c>
      <c r="BA217" s="209">
        <f t="shared" si="625"/>
        <v>7328822.8699999992</v>
      </c>
      <c r="BB217" s="209">
        <f t="shared" si="625"/>
        <v>7328822.8699999992</v>
      </c>
      <c r="BC217" s="36"/>
      <c r="BD217" s="36" t="str">
        <f>+IFERROR(VLOOKUP(#REF!,'[1]Anexo técnico No.1'!$A$4:$P$160,8,0)," ")</f>
        <v xml:space="preserve"> </v>
      </c>
      <c r="BE217" s="40"/>
      <c r="BF217" s="33"/>
      <c r="BG217" s="41"/>
      <c r="BH217" s="41"/>
      <c r="BI217" s="41"/>
      <c r="BJ217" s="70"/>
      <c r="BK217" s="71"/>
      <c r="BL217" s="70"/>
      <c r="BM217" s="69"/>
      <c r="BN217" s="41"/>
      <c r="BO217" s="42"/>
      <c r="BP217" s="42"/>
      <c r="BQ217" s="42"/>
      <c r="BR217" s="42"/>
      <c r="BS217" s="42"/>
      <c r="BT217" s="42"/>
      <c r="BU217" s="67"/>
      <c r="BV217" s="43"/>
    </row>
    <row r="218" spans="1:75" s="1" customFormat="1" ht="42.75" customHeight="1">
      <c r="A218" s="329" t="s">
        <v>34</v>
      </c>
      <c r="B218" s="330"/>
      <c r="C218" s="330"/>
      <c r="D218" s="330"/>
      <c r="E218" s="330"/>
      <c r="F218" s="330"/>
      <c r="G218" s="330"/>
      <c r="H218" s="153" t="str">
        <f>+IFERROR(VLOOKUP(A218,'[1]Anexo técnico No.1'!$A$4:$P$160,6,0)," ")</f>
        <v xml:space="preserve"> </v>
      </c>
      <c r="I218" s="154"/>
      <c r="J218" s="154"/>
      <c r="K218" s="154"/>
      <c r="L218" s="154"/>
      <c r="M218" s="154"/>
      <c r="N218" s="154"/>
      <c r="O218" s="154"/>
      <c r="P218" s="154"/>
      <c r="Q218" s="154"/>
      <c r="R218" s="154"/>
      <c r="S218" s="154"/>
      <c r="T218" s="154"/>
      <c r="U218" s="154"/>
      <c r="V218" s="154"/>
      <c r="W218" s="154"/>
      <c r="X218" s="154"/>
      <c r="Y218" s="154"/>
      <c r="Z218" s="154"/>
      <c r="AA218" s="154"/>
      <c r="AB218" s="154"/>
      <c r="AC218" s="154"/>
      <c r="AD218" s="154"/>
      <c r="AE218" s="154"/>
      <c r="AF218" s="154"/>
      <c r="AG218" s="154"/>
      <c r="AH218" s="154"/>
      <c r="AI218" s="154"/>
      <c r="AJ218" s="154"/>
      <c r="AK218" s="154"/>
      <c r="AL218" s="154"/>
      <c r="AM218" s="154"/>
      <c r="AN218" s="154"/>
      <c r="AO218" s="154"/>
      <c r="AP218" s="154"/>
      <c r="AQ218" s="154"/>
      <c r="AR218" s="154"/>
      <c r="AS218" s="154"/>
      <c r="AT218" s="154"/>
      <c r="AU218" s="154"/>
      <c r="AV218" s="154"/>
      <c r="AW218" s="154"/>
      <c r="AX218" s="154"/>
      <c r="AY218" s="154"/>
      <c r="AZ218" s="154"/>
      <c r="BA218" s="154"/>
      <c r="BB218" s="154"/>
      <c r="BC218" s="154"/>
      <c r="BD218" s="154"/>
      <c r="BE218" s="154"/>
      <c r="BG218" s="12" t="str">
        <f>IF(K218=0,"",IF(O218="NO","",K218))</f>
        <v/>
      </c>
      <c r="BJ218" s="72"/>
      <c r="BK218" s="72"/>
      <c r="BL218" s="72"/>
      <c r="BM218" s="72"/>
      <c r="BO218" s="8"/>
      <c r="BV218" s="22"/>
    </row>
    <row r="219" spans="1:75" s="8" customFormat="1" ht="33" customHeight="1">
      <c r="A219" s="4"/>
      <c r="B219" s="4"/>
      <c r="C219" s="4"/>
      <c r="D219" s="4"/>
      <c r="E219" s="4"/>
      <c r="F219" s="4"/>
      <c r="G219" s="4"/>
      <c r="H219" s="50"/>
      <c r="I219" s="14"/>
      <c r="J219" s="14"/>
      <c r="K219" s="25"/>
      <c r="L219" s="25"/>
      <c r="M219" s="5"/>
      <c r="N219" s="5"/>
      <c r="O219" s="5"/>
      <c r="P219" s="5"/>
      <c r="Q219" s="5"/>
      <c r="R219" s="18"/>
      <c r="S219" s="6"/>
      <c r="T219" s="5"/>
      <c r="U219" s="5"/>
      <c r="V219" s="5"/>
      <c r="W219" s="5"/>
      <c r="X219" s="5"/>
      <c r="Y219" s="203">
        <v>5097252</v>
      </c>
      <c r="Z219" s="204">
        <f>+Y217-Y219</f>
        <v>786647</v>
      </c>
      <c r="AA219" s="5"/>
      <c r="AB219" s="5"/>
      <c r="AC219" s="5"/>
      <c r="AD219" s="14"/>
      <c r="AE219" s="5"/>
      <c r="AF219" s="5"/>
      <c r="AG219" s="6"/>
      <c r="AH219" s="5"/>
      <c r="AI219" s="5"/>
      <c r="AJ219" s="5"/>
      <c r="AK219" s="5"/>
      <c r="AL219" s="5"/>
      <c r="AM219" s="5"/>
      <c r="AN219" s="7"/>
      <c r="AO219" s="5"/>
      <c r="AP219" s="5"/>
      <c r="AQ219" s="5"/>
      <c r="AR219" s="18"/>
      <c r="AS219" s="5"/>
      <c r="AT219" s="5"/>
      <c r="AU219" s="6"/>
      <c r="AV219" s="5"/>
      <c r="AW219" s="5"/>
      <c r="AX219" s="5"/>
      <c r="AY219" s="60"/>
      <c r="AZ219" s="61"/>
      <c r="BA219" s="5"/>
      <c r="BB219" s="6"/>
      <c r="BC219" s="5"/>
      <c r="BD219" s="5"/>
      <c r="BE219" s="5"/>
      <c r="BJ219" s="20"/>
      <c r="BK219" s="20"/>
      <c r="BL219" s="20"/>
      <c r="BM219" s="20"/>
      <c r="BU219" s="1"/>
      <c r="BV219" s="31"/>
    </row>
    <row r="220" spans="1:75" s="164" customFormat="1" ht="26.25" customHeight="1">
      <c r="A220" s="282" t="s">
        <v>507</v>
      </c>
      <c r="B220" s="156"/>
      <c r="C220" s="156"/>
      <c r="D220" s="156"/>
      <c r="E220" s="196"/>
      <c r="F220" s="156"/>
      <c r="G220" s="157"/>
      <c r="H220" s="127"/>
      <c r="I220" s="158"/>
      <c r="J220" s="158"/>
      <c r="K220" s="159"/>
      <c r="L220" s="159"/>
      <c r="M220" s="160"/>
      <c r="N220" s="160"/>
      <c r="O220" s="160"/>
      <c r="P220" s="160"/>
      <c r="Q220" s="156"/>
      <c r="R220" s="126"/>
      <c r="S220" s="161"/>
      <c r="T220" s="160"/>
      <c r="U220" s="160"/>
      <c r="V220" s="160"/>
      <c r="W220" s="160"/>
      <c r="X220" s="156"/>
      <c r="Y220" s="159"/>
      <c r="Z220" s="161"/>
      <c r="AA220" s="160"/>
      <c r="AB220" s="160"/>
      <c r="AC220" s="160"/>
      <c r="AD220" s="158"/>
      <c r="AE220" s="156"/>
      <c r="AF220" s="156"/>
      <c r="AG220" s="161"/>
      <c r="AH220" s="160"/>
      <c r="AI220" s="160"/>
      <c r="AJ220" s="160"/>
      <c r="AK220" s="160"/>
      <c r="AL220" s="156"/>
      <c r="AM220" s="156"/>
      <c r="AN220" s="162"/>
      <c r="AO220" s="160"/>
      <c r="AP220" s="160"/>
      <c r="AQ220" s="160"/>
      <c r="AR220" s="126"/>
      <c r="AS220" s="156"/>
      <c r="AT220" s="156"/>
      <c r="AU220" s="161"/>
      <c r="AV220" s="160"/>
      <c r="AW220" s="160"/>
      <c r="AX220" s="160"/>
      <c r="AY220" s="127"/>
      <c r="AZ220" s="163"/>
      <c r="BA220" s="156"/>
      <c r="BB220" s="161"/>
      <c r="BC220" s="160"/>
      <c r="BD220" s="160"/>
      <c r="BE220" s="160"/>
      <c r="BJ220" s="165"/>
      <c r="BK220" s="165"/>
      <c r="BL220" s="165"/>
      <c r="BM220" s="165"/>
      <c r="BV220" s="166"/>
    </row>
    <row r="221" spans="1:75" s="128" customFormat="1" ht="33" customHeight="1">
      <c r="A221" s="131"/>
      <c r="B221" s="131"/>
      <c r="C221" s="131"/>
      <c r="D221" s="131"/>
      <c r="E221" s="197"/>
      <c r="F221" s="131"/>
      <c r="G221" s="131"/>
      <c r="H221" s="132"/>
      <c r="I221" s="133"/>
      <c r="J221" s="133"/>
      <c r="K221" s="134"/>
      <c r="L221" s="134"/>
      <c r="M221" s="135"/>
      <c r="N221" s="135"/>
      <c r="O221" s="135"/>
      <c r="P221" s="135"/>
      <c r="Q221" s="135"/>
      <c r="R221" s="136"/>
      <c r="S221" s="135"/>
      <c r="T221" s="135"/>
      <c r="U221" s="135"/>
      <c r="V221" s="135"/>
      <c r="W221" s="135"/>
      <c r="X221" s="135"/>
      <c r="Y221" s="134"/>
      <c r="Z221" s="135"/>
      <c r="AA221" s="135"/>
      <c r="AB221" s="135"/>
      <c r="AC221" s="135"/>
      <c r="AD221" s="133"/>
      <c r="AE221" s="135"/>
      <c r="AF221" s="135"/>
      <c r="AG221" s="135"/>
      <c r="AH221" s="135"/>
      <c r="AI221" s="135"/>
      <c r="AJ221" s="135"/>
      <c r="AK221" s="135"/>
      <c r="AL221" s="135"/>
      <c r="AM221" s="137"/>
      <c r="AN221" s="135"/>
      <c r="AO221" s="135"/>
      <c r="AP221" s="135"/>
      <c r="AQ221" s="135"/>
      <c r="AR221" s="136"/>
      <c r="AS221" s="34"/>
      <c r="AT221" s="135"/>
      <c r="AU221" s="135"/>
      <c r="AV221" s="135"/>
      <c r="AW221" s="135"/>
      <c r="AX221" s="135"/>
      <c r="AY221" s="138"/>
      <c r="AZ221" s="139"/>
      <c r="BA221" s="135"/>
      <c r="BB221" s="135"/>
      <c r="BC221" s="135"/>
      <c r="BD221" s="135"/>
      <c r="BE221" s="135"/>
      <c r="BJ221" s="129"/>
      <c r="BK221" s="129"/>
      <c r="BL221" s="129"/>
      <c r="BM221" s="129"/>
      <c r="BV221" s="130"/>
    </row>
    <row r="222" spans="1:75" s="128" customFormat="1" ht="18">
      <c r="A222" s="131"/>
      <c r="B222" s="131"/>
      <c r="C222" s="131"/>
      <c r="D222" s="131"/>
      <c r="E222" s="197"/>
      <c r="F222" s="131"/>
      <c r="G222" s="131"/>
      <c r="H222" s="135"/>
      <c r="I222" s="133"/>
      <c r="J222" s="133"/>
      <c r="K222" s="134"/>
      <c r="L222" s="134"/>
      <c r="M222" s="135"/>
      <c r="N222" s="135"/>
      <c r="O222" s="135"/>
      <c r="P222" s="135"/>
      <c r="Q222" s="135"/>
      <c r="R222" s="136"/>
      <c r="S222" s="135"/>
      <c r="T222" s="135"/>
      <c r="U222" s="135"/>
      <c r="V222" s="135"/>
      <c r="W222" s="135"/>
      <c r="X222" s="135"/>
      <c r="Y222" s="134"/>
      <c r="Z222" s="135"/>
      <c r="AA222" s="135"/>
      <c r="AB222" s="135"/>
      <c r="AC222" s="135"/>
      <c r="AD222" s="133"/>
      <c r="AE222" s="135"/>
      <c r="AF222" s="135"/>
      <c r="AG222" s="135"/>
      <c r="AH222" s="135"/>
      <c r="AI222" s="135"/>
      <c r="AJ222" s="135"/>
      <c r="AK222" s="135"/>
      <c r="AL222" s="135"/>
      <c r="AM222" s="140"/>
      <c r="AN222" s="135"/>
      <c r="AO222" s="135"/>
      <c r="AP222" s="135"/>
      <c r="AQ222" s="135"/>
      <c r="AR222" s="136"/>
      <c r="AS222" s="135"/>
      <c r="AT222" s="135"/>
      <c r="AU222" s="135"/>
      <c r="AV222" s="135"/>
      <c r="AW222" s="135"/>
      <c r="AX222" s="135"/>
      <c r="AY222" s="138"/>
      <c r="AZ222" s="139"/>
      <c r="BA222" s="135"/>
      <c r="BB222" s="135"/>
      <c r="BC222" s="135"/>
      <c r="BD222" s="135"/>
      <c r="BE222" s="135"/>
      <c r="BJ222" s="129"/>
      <c r="BK222" s="129"/>
      <c r="BL222" s="129"/>
      <c r="BM222" s="129"/>
      <c r="BV222" s="130"/>
    </row>
    <row r="223" spans="1:75" s="128" customFormat="1" ht="32.25" customHeight="1">
      <c r="A223" s="141" t="s">
        <v>9</v>
      </c>
      <c r="B223" s="142"/>
      <c r="C223" s="142"/>
      <c r="D223" s="142"/>
      <c r="E223" s="198"/>
      <c r="F223" s="142"/>
      <c r="G223" s="142"/>
      <c r="H223" s="143"/>
      <c r="I223" s="144"/>
      <c r="J223" s="144"/>
      <c r="K223" s="145"/>
      <c r="L223" s="145"/>
      <c r="M223" s="143"/>
      <c r="N223" s="143"/>
      <c r="O223" s="143"/>
      <c r="P223" s="143"/>
      <c r="Q223" s="143"/>
      <c r="R223" s="146"/>
      <c r="S223" s="143"/>
      <c r="T223" s="143"/>
      <c r="U223" s="143"/>
      <c r="V223" s="143"/>
      <c r="W223" s="143"/>
      <c r="X223" s="143"/>
      <c r="Y223" s="145"/>
      <c r="Z223" s="143"/>
      <c r="AA223" s="143"/>
      <c r="AB223" s="143"/>
      <c r="AC223" s="143"/>
      <c r="AD223" s="144"/>
      <c r="AE223" s="143"/>
      <c r="AF223" s="143"/>
      <c r="AG223" s="143"/>
      <c r="AH223" s="143"/>
      <c r="AI223" s="143"/>
      <c r="AJ223" s="143"/>
      <c r="AK223" s="143"/>
      <c r="AL223" s="143"/>
      <c r="AM223" s="143"/>
      <c r="AN223" s="143"/>
      <c r="AO223" s="143"/>
      <c r="AP223" s="143"/>
      <c r="AQ223" s="143"/>
      <c r="AR223" s="146"/>
      <c r="AS223" s="143"/>
      <c r="AT223" s="143"/>
      <c r="AU223" s="143"/>
      <c r="AV223" s="143"/>
      <c r="AW223" s="143"/>
      <c r="AX223" s="143"/>
      <c r="AY223" s="147"/>
      <c r="AZ223" s="148"/>
      <c r="BA223" s="143"/>
      <c r="BB223" s="143"/>
      <c r="BC223" s="143"/>
      <c r="BD223" s="143"/>
      <c r="BE223" s="143"/>
      <c r="BJ223" s="129"/>
      <c r="BK223" s="129"/>
      <c r="BL223" s="129"/>
      <c r="BM223" s="129"/>
      <c r="BV223" s="130"/>
    </row>
    <row r="224" spans="1:75" s="1" customFormat="1" ht="175.5" customHeight="1">
      <c r="A224" s="324" t="s">
        <v>506</v>
      </c>
      <c r="B224" s="324"/>
      <c r="C224" s="324"/>
      <c r="D224" s="324"/>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4"/>
      <c r="AK224" s="324"/>
      <c r="AL224" s="324"/>
      <c r="AM224" s="324"/>
      <c r="AN224" s="324"/>
      <c r="AO224" s="324"/>
      <c r="AP224" s="324"/>
      <c r="AQ224" s="324"/>
      <c r="AR224" s="324"/>
      <c r="AS224" s="324"/>
      <c r="AT224" s="324"/>
      <c r="AU224" s="324"/>
      <c r="AV224" s="324"/>
      <c r="AW224" s="324"/>
      <c r="AX224" s="324"/>
      <c r="AY224" s="324"/>
      <c r="AZ224" s="324"/>
      <c r="BA224" s="324"/>
      <c r="BB224" s="324"/>
      <c r="BC224" s="324"/>
      <c r="BD224" s="324"/>
      <c r="BE224" s="324"/>
      <c r="BF224" s="324"/>
      <c r="BG224" s="324"/>
      <c r="BH224" s="324"/>
      <c r="BI224" s="324"/>
      <c r="BJ224" s="324"/>
      <c r="BK224" s="324"/>
      <c r="BL224" s="324"/>
      <c r="BM224" s="324"/>
      <c r="BN224" s="324"/>
      <c r="BO224" s="324"/>
      <c r="BP224" s="324"/>
      <c r="BQ224" s="324"/>
      <c r="BR224" s="324"/>
      <c r="BS224" s="324"/>
      <c r="BT224" s="324"/>
      <c r="BU224" s="92"/>
      <c r="BV224" s="22"/>
    </row>
    <row r="225" spans="1:74" s="1" customFormat="1">
      <c r="A225" s="23"/>
      <c r="B225" s="23"/>
      <c r="C225" s="23"/>
      <c r="D225" s="23"/>
      <c r="E225" s="199"/>
      <c r="F225" s="23"/>
      <c r="G225" s="23"/>
      <c r="H225" s="23"/>
      <c r="I225" s="15"/>
      <c r="J225" s="15"/>
      <c r="K225" s="26"/>
      <c r="L225" s="26"/>
      <c r="M225" s="23"/>
      <c r="N225" s="23"/>
      <c r="O225" s="23"/>
      <c r="P225" s="23"/>
      <c r="Q225" s="23"/>
      <c r="R225" s="19"/>
      <c r="S225" s="23"/>
      <c r="T225" s="23"/>
      <c r="U225" s="23"/>
      <c r="V225" s="23"/>
      <c r="W225" s="23"/>
      <c r="X225" s="23"/>
      <c r="Y225" s="26"/>
      <c r="Z225" s="23"/>
      <c r="AA225" s="23"/>
      <c r="AB225" s="23"/>
      <c r="AC225" s="23"/>
      <c r="AD225" s="15"/>
      <c r="AE225" s="23"/>
      <c r="AF225" s="23"/>
      <c r="AG225" s="23"/>
      <c r="AH225" s="23"/>
      <c r="AI225" s="23"/>
      <c r="AJ225" s="23"/>
      <c r="AK225" s="23"/>
      <c r="AL225" s="23"/>
      <c r="AM225" s="23"/>
      <c r="AN225" s="23"/>
      <c r="AO225" s="23"/>
      <c r="AP225" s="23"/>
      <c r="AQ225" s="23"/>
      <c r="AR225" s="19"/>
      <c r="AS225" s="23"/>
      <c r="AT225" s="23"/>
      <c r="AU225" s="23"/>
      <c r="AV225" s="23"/>
      <c r="AW225" s="23"/>
      <c r="AX225" s="23"/>
      <c r="AY225" s="62"/>
      <c r="AZ225" s="63"/>
      <c r="BA225" s="23"/>
      <c r="BB225" s="23"/>
      <c r="BC225" s="23"/>
      <c r="BD225" s="23"/>
      <c r="BE225" s="23"/>
      <c r="BJ225" s="72"/>
      <c r="BK225" s="72"/>
      <c r="BL225" s="72"/>
      <c r="BM225" s="72"/>
      <c r="BV225" s="22"/>
    </row>
    <row r="226" spans="1:74" s="1" customFormat="1" ht="15">
      <c r="A226" s="23"/>
      <c r="B226" s="23"/>
      <c r="C226" s="23"/>
      <c r="D226" s="23"/>
      <c r="E226" s="199"/>
      <c r="F226" s="23"/>
      <c r="G226" s="23"/>
      <c r="H226" s="211"/>
      <c r="I226" s="15"/>
      <c r="J226" s="15"/>
      <c r="K226" s="26"/>
      <c r="L226" s="26"/>
      <c r="M226" s="23"/>
      <c r="N226" s="23"/>
      <c r="O226" s="23"/>
      <c r="P226" s="23"/>
      <c r="Q226" s="23"/>
      <c r="R226" s="19"/>
      <c r="S226" s="23"/>
      <c r="T226" s="23"/>
      <c r="U226" s="23"/>
      <c r="V226" s="23"/>
      <c r="W226" s="23"/>
      <c r="X226" s="23"/>
      <c r="Y226" s="26"/>
      <c r="Z226" s="23"/>
      <c r="AA226" s="23"/>
      <c r="AB226" s="23"/>
      <c r="AC226" s="23"/>
      <c r="AD226" s="15"/>
      <c r="AE226" s="23"/>
      <c r="AF226" s="23"/>
      <c r="AG226" s="23"/>
      <c r="AH226" s="23"/>
      <c r="AI226" s="23"/>
      <c r="AJ226" s="23"/>
      <c r="AK226" s="23"/>
      <c r="AL226" s="23"/>
      <c r="AM226" s="23"/>
      <c r="AN226" s="23"/>
      <c r="AO226" s="23"/>
      <c r="AP226" s="23"/>
      <c r="AQ226" s="23"/>
      <c r="AR226" s="19"/>
      <c r="AS226" s="23"/>
      <c r="AT226" s="23"/>
      <c r="AU226" s="23"/>
      <c r="AV226" s="23"/>
      <c r="AW226" s="23"/>
      <c r="AX226" s="23"/>
      <c r="AY226" s="62"/>
      <c r="AZ226" s="63"/>
      <c r="BA226" s="23"/>
      <c r="BB226" s="23"/>
      <c r="BC226" s="23"/>
      <c r="BD226" s="23"/>
      <c r="BE226" s="23"/>
      <c r="BJ226" s="72"/>
      <c r="BK226" s="72"/>
      <c r="BL226" s="72"/>
      <c r="BM226" s="72"/>
      <c r="BV226" s="22"/>
    </row>
    <row r="227" spans="1:74" s="1" customFormat="1" ht="12.75">
      <c r="A227" s="96"/>
      <c r="B227" s="96"/>
      <c r="C227" s="23"/>
      <c r="D227" s="23"/>
      <c r="E227" s="199"/>
      <c r="F227" s="23"/>
      <c r="G227" s="23"/>
      <c r="H227" s="23"/>
      <c r="I227" s="15"/>
      <c r="J227" s="15"/>
      <c r="K227" s="26"/>
      <c r="L227" s="26"/>
      <c r="M227" s="23"/>
      <c r="N227" s="23"/>
      <c r="O227" s="23"/>
      <c r="P227" s="23"/>
      <c r="Q227" s="23"/>
      <c r="R227" s="19"/>
      <c r="S227" s="23"/>
      <c r="T227" s="23"/>
      <c r="U227" s="23"/>
      <c r="V227" s="23"/>
      <c r="W227" s="23"/>
      <c r="X227" s="23"/>
      <c r="Y227" s="26"/>
      <c r="Z227" s="23"/>
      <c r="AA227" s="23"/>
      <c r="AB227" s="23"/>
      <c r="AC227" s="23"/>
      <c r="AD227" s="15"/>
      <c r="AE227" s="23"/>
      <c r="AF227" s="23"/>
      <c r="AG227" s="23"/>
      <c r="AH227" s="23"/>
      <c r="AI227" s="23"/>
      <c r="AJ227" s="23"/>
      <c r="AK227" s="23"/>
      <c r="AL227" s="23"/>
      <c r="AM227" s="23"/>
      <c r="AN227" s="23"/>
      <c r="AO227" s="23"/>
      <c r="AP227" s="23"/>
      <c r="AQ227" s="23"/>
      <c r="AR227" s="19"/>
      <c r="AS227" s="23"/>
      <c r="AT227" s="23"/>
      <c r="AU227" s="23"/>
      <c r="AV227" s="23"/>
      <c r="AW227" s="23"/>
      <c r="AX227" s="23"/>
      <c r="AY227" s="62"/>
      <c r="AZ227" s="63"/>
      <c r="BA227" s="23"/>
      <c r="BB227" s="23"/>
      <c r="BC227" s="23"/>
      <c r="BD227" s="23"/>
      <c r="BE227" s="23"/>
      <c r="BJ227" s="72"/>
      <c r="BK227" s="72"/>
      <c r="BL227" s="72"/>
      <c r="BM227" s="72"/>
      <c r="BV227" s="22"/>
    </row>
    <row r="228" spans="1:74" s="1" customFormat="1" ht="12.75">
      <c r="A228" s="96"/>
      <c r="B228" s="96"/>
      <c r="C228" s="23"/>
      <c r="D228" s="23"/>
      <c r="E228" s="199"/>
      <c r="F228" s="23"/>
      <c r="G228" s="23"/>
      <c r="H228" s="23"/>
      <c r="I228" s="15"/>
      <c r="J228" s="15"/>
      <c r="K228" s="26"/>
      <c r="L228" s="26"/>
      <c r="M228" s="23"/>
      <c r="N228" s="23"/>
      <c r="O228" s="23"/>
      <c r="P228" s="23"/>
      <c r="Q228" s="23"/>
      <c r="R228" s="19"/>
      <c r="S228" s="23"/>
      <c r="T228" s="23"/>
      <c r="U228" s="23"/>
      <c r="V228" s="23"/>
      <c r="W228" s="23"/>
      <c r="X228" s="23"/>
      <c r="Y228" s="26"/>
      <c r="Z228" s="23"/>
      <c r="AA228" s="23"/>
      <c r="AB228" s="23"/>
      <c r="AC228" s="23"/>
      <c r="AD228" s="15"/>
      <c r="AE228" s="23"/>
      <c r="AF228" s="23"/>
      <c r="AG228" s="23"/>
      <c r="AH228" s="23"/>
      <c r="AI228" s="23"/>
      <c r="AJ228" s="23"/>
      <c r="AK228" s="23"/>
      <c r="AL228" s="23"/>
      <c r="AM228" s="23"/>
      <c r="AN228" s="23"/>
      <c r="AO228" s="23"/>
      <c r="AP228" s="23"/>
      <c r="AQ228" s="23"/>
      <c r="AR228" s="19"/>
      <c r="AS228" s="23"/>
      <c r="AT228" s="23"/>
      <c r="AU228" s="23"/>
      <c r="AV228" s="23"/>
      <c r="AW228" s="23"/>
      <c r="AX228" s="23"/>
      <c r="AY228" s="62"/>
      <c r="AZ228" s="63"/>
      <c r="BA228" s="23"/>
      <c r="BB228" s="23"/>
      <c r="BC228" s="23"/>
      <c r="BD228" s="23"/>
      <c r="BE228" s="23"/>
      <c r="BJ228" s="72"/>
      <c r="BK228" s="72"/>
      <c r="BL228" s="72"/>
      <c r="BM228" s="72"/>
      <c r="BV228" s="22"/>
    </row>
    <row r="229" spans="1:74" s="1" customFormat="1" ht="69" customHeight="1">
      <c r="A229" s="123"/>
      <c r="B229" s="123"/>
      <c r="C229" s="8"/>
      <c r="D229" s="8"/>
      <c r="E229" s="167"/>
      <c r="F229" s="8"/>
      <c r="G229" s="8"/>
      <c r="H229" s="9"/>
      <c r="I229" s="16"/>
      <c r="J229" s="16"/>
      <c r="K229" s="27"/>
      <c r="L229" s="27"/>
      <c r="M229" s="9"/>
      <c r="N229" s="9"/>
      <c r="O229" s="9"/>
      <c r="P229" s="9"/>
      <c r="Q229" s="9"/>
      <c r="R229" s="20"/>
      <c r="S229" s="9"/>
      <c r="T229" s="9"/>
      <c r="U229" s="9"/>
      <c r="V229" s="9"/>
      <c r="W229" s="9"/>
      <c r="X229" s="9"/>
      <c r="Y229" s="27"/>
      <c r="Z229" s="9"/>
      <c r="AA229" s="9"/>
      <c r="AB229" s="9"/>
      <c r="AC229" s="9"/>
      <c r="AD229" s="16"/>
      <c r="AE229" s="9"/>
      <c r="AF229" s="9"/>
      <c r="AG229" s="9"/>
      <c r="AH229" s="9"/>
      <c r="AI229" s="9"/>
      <c r="AJ229" s="9"/>
      <c r="AK229" s="9"/>
      <c r="AL229" s="9"/>
      <c r="AM229" s="9"/>
      <c r="AN229" s="9"/>
      <c r="AO229" s="9"/>
      <c r="AP229" s="9"/>
      <c r="AQ229" s="9"/>
      <c r="AR229" s="20"/>
      <c r="AS229" s="9"/>
      <c r="AT229" s="9"/>
      <c r="AU229" s="9"/>
      <c r="AV229" s="9"/>
      <c r="AW229" s="9"/>
      <c r="AX229" s="9"/>
      <c r="AY229" s="64"/>
      <c r="AZ229" s="65"/>
      <c r="BA229" s="9"/>
      <c r="BB229" s="9"/>
      <c r="BC229" s="9"/>
      <c r="BD229" s="9"/>
      <c r="BE229" s="9"/>
      <c r="BJ229" s="72"/>
      <c r="BK229" s="72"/>
      <c r="BL229" s="72"/>
      <c r="BM229" s="72"/>
      <c r="BO229" s="283"/>
      <c r="BP229" s="283"/>
      <c r="BQ229" s="283"/>
      <c r="BR229" s="283"/>
      <c r="BS229" s="283"/>
      <c r="BT229" s="283"/>
      <c r="BU229" s="283"/>
      <c r="BV229" s="22"/>
    </row>
    <row r="230" spans="1:74" s="87" customFormat="1" ht="15.75">
      <c r="A230" s="123"/>
      <c r="B230" s="123"/>
      <c r="C230" s="77"/>
      <c r="D230" s="77"/>
      <c r="E230" s="200"/>
      <c r="F230" s="77"/>
      <c r="G230" s="76"/>
      <c r="H230" s="76"/>
      <c r="I230" s="16"/>
      <c r="J230" s="16"/>
      <c r="K230" s="28"/>
      <c r="L230" s="27"/>
      <c r="M230" s="9"/>
      <c r="N230" s="9"/>
      <c r="O230" s="9"/>
      <c r="P230" s="9"/>
      <c r="Q230" s="9"/>
      <c r="R230" s="46"/>
      <c r="S230" s="9"/>
      <c r="T230" s="9"/>
      <c r="U230" s="9"/>
      <c r="V230" s="9"/>
      <c r="W230" s="9"/>
      <c r="X230" s="9"/>
      <c r="Y230" s="28"/>
      <c r="Z230" s="9"/>
      <c r="AA230" s="9"/>
      <c r="AB230" s="9"/>
      <c r="AC230" s="9"/>
      <c r="AD230" s="84"/>
      <c r="AE230" s="76"/>
      <c r="AF230" s="85"/>
      <c r="AG230" s="76"/>
      <c r="AH230" s="76"/>
      <c r="AI230" s="76"/>
      <c r="AJ230" s="76"/>
      <c r="AK230" s="9"/>
      <c r="AL230" s="9"/>
      <c r="AM230" s="10"/>
      <c r="AN230" s="9"/>
      <c r="AO230" s="9"/>
      <c r="AP230" s="9"/>
      <c r="AQ230" s="9"/>
      <c r="AR230" s="20"/>
      <c r="AS230" s="9"/>
      <c r="AT230" s="10"/>
      <c r="AU230" s="9"/>
      <c r="AV230" s="9"/>
      <c r="AW230" s="9"/>
      <c r="AX230" s="9"/>
      <c r="AY230" s="64"/>
      <c r="AZ230" s="65"/>
      <c r="BA230" s="10"/>
      <c r="BB230" s="9"/>
      <c r="BC230" s="9"/>
      <c r="BD230" s="9"/>
      <c r="BE230" s="9"/>
      <c r="BJ230" s="88"/>
      <c r="BK230" s="88"/>
      <c r="BL230" s="88"/>
      <c r="BM230" s="88"/>
      <c r="BV230" s="89"/>
    </row>
    <row r="231" spans="1:74" s="87" customFormat="1" ht="15">
      <c r="A231" s="123"/>
      <c r="B231" s="123"/>
      <c r="C231" s="78"/>
      <c r="D231" s="78"/>
      <c r="E231" s="201"/>
      <c r="F231" s="79"/>
      <c r="G231" s="76"/>
      <c r="H231" s="76"/>
      <c r="I231" s="16"/>
      <c r="J231" s="16"/>
      <c r="K231" s="28"/>
      <c r="L231" s="27"/>
      <c r="M231" s="9"/>
      <c r="N231" s="9"/>
      <c r="O231" s="9"/>
      <c r="P231" s="9"/>
      <c r="Q231" s="9"/>
      <c r="R231" s="46"/>
      <c r="S231" s="9"/>
      <c r="T231" s="9"/>
      <c r="U231" s="9"/>
      <c r="V231" s="9"/>
      <c r="W231" s="9"/>
      <c r="X231" s="9"/>
      <c r="Y231" s="28"/>
      <c r="Z231" s="9"/>
      <c r="AA231" s="9"/>
      <c r="AB231" s="9"/>
      <c r="AC231" s="9"/>
      <c r="AD231" s="84"/>
      <c r="AE231" s="76"/>
      <c r="AF231" s="85"/>
      <c r="AG231" s="76"/>
      <c r="AH231" s="76"/>
      <c r="AI231" s="76"/>
      <c r="AJ231" s="76"/>
      <c r="AK231" s="9"/>
      <c r="AL231" s="9"/>
      <c r="AM231" s="10"/>
      <c r="AN231" s="9"/>
      <c r="AO231" s="9"/>
      <c r="AP231" s="9"/>
      <c r="AQ231" s="9"/>
      <c r="AR231" s="20"/>
      <c r="AS231" s="9"/>
      <c r="AT231" s="10"/>
      <c r="AU231" s="9"/>
      <c r="AV231" s="9"/>
      <c r="AW231" s="9"/>
      <c r="AX231" s="9"/>
      <c r="AY231" s="64"/>
      <c r="AZ231" s="65"/>
      <c r="BA231" s="10"/>
      <c r="BB231" s="9"/>
      <c r="BC231" s="9"/>
      <c r="BD231" s="9"/>
      <c r="BE231" s="9"/>
      <c r="BJ231" s="88"/>
      <c r="BK231" s="88"/>
      <c r="BL231" s="88"/>
      <c r="BM231" s="88"/>
      <c r="BV231" s="89"/>
    </row>
    <row r="232" spans="1:74" s="87" customFormat="1" ht="15.75">
      <c r="A232" s="169" t="s">
        <v>35</v>
      </c>
      <c r="B232" s="170"/>
      <c r="C232" s="77"/>
      <c r="D232" s="77"/>
      <c r="E232" s="200"/>
      <c r="F232" s="77"/>
      <c r="G232" s="76"/>
      <c r="H232" s="76"/>
      <c r="I232" s="16"/>
      <c r="J232" s="16"/>
      <c r="K232" s="28"/>
      <c r="L232" s="27"/>
      <c r="M232" s="9"/>
      <c r="N232" s="9"/>
      <c r="O232" s="9"/>
      <c r="P232" s="9"/>
      <c r="Q232" s="9"/>
      <c r="R232" s="46"/>
      <c r="S232" s="9"/>
      <c r="T232" s="9"/>
      <c r="U232" s="9"/>
      <c r="V232" s="9"/>
      <c r="W232" s="9"/>
      <c r="X232" s="9"/>
      <c r="Y232" s="28"/>
      <c r="Z232" s="9"/>
      <c r="AA232" s="9"/>
      <c r="AB232" s="9"/>
      <c r="AC232" s="9"/>
      <c r="AD232" s="84"/>
      <c r="AE232" s="76"/>
      <c r="AF232" s="85"/>
      <c r="AG232" s="76"/>
      <c r="AH232" s="76"/>
      <c r="AI232" s="76"/>
      <c r="AJ232" s="76"/>
      <c r="AK232" s="9"/>
      <c r="AL232" s="9"/>
      <c r="AM232" s="10"/>
      <c r="AN232" s="9"/>
      <c r="AO232" s="9"/>
      <c r="AP232" s="9"/>
      <c r="AQ232" s="9"/>
      <c r="AR232" s="20"/>
      <c r="AS232" s="9"/>
      <c r="AT232" s="10"/>
      <c r="AU232" s="9"/>
      <c r="AV232" s="9"/>
      <c r="AW232" s="9"/>
      <c r="AX232" s="9"/>
      <c r="AY232" s="64"/>
      <c r="AZ232" s="65"/>
      <c r="BA232" s="10"/>
      <c r="BB232" s="9"/>
      <c r="BC232" s="9"/>
      <c r="BD232" s="9"/>
      <c r="BE232" s="9"/>
      <c r="BJ232" s="88"/>
      <c r="BK232" s="88"/>
      <c r="BL232" s="88"/>
      <c r="BM232" s="88"/>
      <c r="BV232" s="89"/>
    </row>
    <row r="233" spans="1:74" s="87" customFormat="1" ht="15">
      <c r="A233" s="171" t="s">
        <v>36</v>
      </c>
      <c r="B233" s="170"/>
      <c r="C233" s="80"/>
      <c r="D233" s="80"/>
      <c r="E233" s="201"/>
      <c r="F233" s="80"/>
      <c r="G233" s="76"/>
      <c r="H233" s="76"/>
      <c r="I233" s="16"/>
      <c r="J233" s="16"/>
      <c r="K233" s="28"/>
      <c r="L233" s="27"/>
      <c r="M233" s="9"/>
      <c r="N233" s="9"/>
      <c r="O233" s="9"/>
      <c r="P233" s="9"/>
      <c r="Q233" s="9"/>
      <c r="R233" s="46"/>
      <c r="S233" s="9"/>
      <c r="T233" s="9"/>
      <c r="U233" s="9"/>
      <c r="V233" s="9"/>
      <c r="W233" s="9"/>
      <c r="X233" s="9"/>
      <c r="Y233" s="28"/>
      <c r="Z233" s="9"/>
      <c r="AA233" s="9"/>
      <c r="AB233" s="9"/>
      <c r="AC233" s="9"/>
      <c r="AD233" s="84"/>
      <c r="AE233" s="76"/>
      <c r="AF233" s="85"/>
      <c r="AG233" s="76"/>
      <c r="AH233" s="76"/>
      <c r="AI233" s="76"/>
      <c r="AJ233" s="76"/>
      <c r="AK233" s="9"/>
      <c r="AL233" s="9"/>
      <c r="AM233" s="10"/>
      <c r="AN233" s="9"/>
      <c r="AO233" s="9"/>
      <c r="AP233" s="9"/>
      <c r="AQ233" s="9"/>
      <c r="AR233" s="20"/>
      <c r="AS233" s="9"/>
      <c r="AT233" s="10"/>
      <c r="AU233" s="9"/>
      <c r="AV233" s="9"/>
      <c r="AW233" s="9"/>
      <c r="AX233" s="9"/>
      <c r="AY233" s="64"/>
      <c r="AZ233" s="65"/>
      <c r="BA233" s="10"/>
      <c r="BB233" s="9"/>
      <c r="BC233" s="9"/>
      <c r="BD233" s="9"/>
      <c r="BE233" s="9"/>
      <c r="BJ233" s="88"/>
      <c r="BK233" s="88"/>
      <c r="BL233" s="88"/>
      <c r="BM233" s="88"/>
      <c r="BV233" s="89"/>
    </row>
    <row r="234" spans="1:74" s="87" customFormat="1" ht="15.75">
      <c r="A234" s="172"/>
      <c r="B234" s="77"/>
      <c r="C234" s="80"/>
      <c r="D234" s="80"/>
      <c r="E234" s="201"/>
      <c r="F234" s="80"/>
      <c r="G234" s="76"/>
      <c r="H234" s="76"/>
      <c r="I234" s="16"/>
      <c r="J234" s="16"/>
      <c r="K234" s="28"/>
      <c r="L234" s="27"/>
      <c r="M234" s="9"/>
      <c r="N234" s="9"/>
      <c r="O234" s="9"/>
      <c r="P234" s="9"/>
      <c r="Q234" s="9"/>
      <c r="R234" s="46"/>
      <c r="S234" s="9"/>
      <c r="T234" s="9"/>
      <c r="U234" s="9"/>
      <c r="V234" s="9"/>
      <c r="W234" s="9"/>
      <c r="X234" s="9"/>
      <c r="Y234" s="28"/>
      <c r="Z234" s="9"/>
      <c r="AA234" s="9"/>
      <c r="AB234" s="9"/>
      <c r="AC234" s="9"/>
      <c r="AD234" s="84"/>
      <c r="AE234" s="76"/>
      <c r="AF234" s="85"/>
      <c r="AG234" s="76"/>
      <c r="AH234" s="76"/>
      <c r="AI234" s="76"/>
      <c r="AJ234" s="76"/>
      <c r="AK234" s="9"/>
      <c r="AL234" s="9"/>
      <c r="AM234" s="10"/>
      <c r="AN234" s="9"/>
      <c r="AO234" s="9"/>
      <c r="AP234" s="9"/>
      <c r="AQ234" s="9"/>
      <c r="AR234" s="20"/>
      <c r="AS234" s="9"/>
      <c r="AT234" s="10"/>
      <c r="AU234" s="9"/>
      <c r="AV234" s="9"/>
      <c r="AW234" s="9"/>
      <c r="AX234" s="9"/>
      <c r="AY234" s="64"/>
      <c r="AZ234" s="65"/>
      <c r="BA234" s="10"/>
      <c r="BB234" s="9"/>
      <c r="BC234" s="9"/>
      <c r="BD234" s="9"/>
      <c r="BE234" s="9"/>
      <c r="BJ234" s="88"/>
      <c r="BK234" s="88"/>
      <c r="BL234" s="88"/>
      <c r="BM234" s="88"/>
      <c r="BV234" s="89"/>
    </row>
    <row r="235" spans="1:74" s="87" customFormat="1" ht="15">
      <c r="A235" s="172" t="s">
        <v>16</v>
      </c>
      <c r="B235" s="80" t="s">
        <v>37</v>
      </c>
      <c r="C235" s="80"/>
      <c r="D235" s="80"/>
      <c r="E235" s="201"/>
      <c r="F235" s="80"/>
      <c r="G235" s="76"/>
      <c r="H235" s="76"/>
      <c r="I235" s="16"/>
      <c r="J235" s="16"/>
      <c r="K235" s="28"/>
      <c r="L235" s="27"/>
      <c r="M235" s="9"/>
      <c r="N235" s="9"/>
      <c r="O235" s="9"/>
      <c r="P235" s="9"/>
      <c r="Q235" s="9"/>
      <c r="R235" s="46"/>
      <c r="S235" s="9"/>
      <c r="T235" s="9"/>
      <c r="U235" s="9"/>
      <c r="V235" s="9"/>
      <c r="W235" s="9"/>
      <c r="X235" s="9"/>
      <c r="Y235" s="28"/>
      <c r="Z235" s="9"/>
      <c r="AA235" s="9"/>
      <c r="AB235" s="9"/>
      <c r="AC235" s="9"/>
      <c r="AD235" s="84"/>
      <c r="AE235" s="76"/>
      <c r="AF235" s="85"/>
      <c r="AG235" s="76"/>
      <c r="AH235" s="76"/>
      <c r="AI235" s="76"/>
      <c r="AJ235" s="76"/>
      <c r="AK235" s="9"/>
      <c r="AL235" s="9"/>
      <c r="AM235" s="10"/>
      <c r="AN235" s="9"/>
      <c r="AO235" s="9"/>
      <c r="AP235" s="9"/>
      <c r="AQ235" s="9"/>
      <c r="AR235" s="20"/>
      <c r="AS235" s="9"/>
      <c r="AT235" s="10"/>
      <c r="AU235" s="9"/>
      <c r="AV235" s="9"/>
      <c r="AW235" s="9"/>
      <c r="AX235" s="9"/>
      <c r="AY235" s="64"/>
      <c r="AZ235" s="65"/>
      <c r="BA235" s="10"/>
      <c r="BB235" s="9"/>
      <c r="BC235" s="9"/>
      <c r="BD235" s="9"/>
      <c r="BE235" s="9"/>
      <c r="BJ235" s="88"/>
      <c r="BK235" s="88"/>
      <c r="BL235" s="88"/>
      <c r="BM235" s="88"/>
      <c r="BV235" s="89"/>
    </row>
    <row r="236" spans="1:74" s="87" customFormat="1" ht="15">
      <c r="A236" s="172" t="s">
        <v>4</v>
      </c>
      <c r="B236" s="78" t="s">
        <v>38</v>
      </c>
      <c r="C236" s="80"/>
      <c r="D236" s="80"/>
      <c r="E236" s="201"/>
      <c r="F236" s="80"/>
      <c r="G236" s="76"/>
      <c r="H236" s="76"/>
      <c r="I236" s="16"/>
      <c r="J236" s="16"/>
      <c r="K236" s="28"/>
      <c r="L236" s="27"/>
      <c r="M236" s="9"/>
      <c r="N236" s="9"/>
      <c r="O236" s="9"/>
      <c r="P236" s="9"/>
      <c r="Q236" s="9"/>
      <c r="R236" s="46"/>
      <c r="S236" s="9"/>
      <c r="T236" s="9"/>
      <c r="U236" s="9"/>
      <c r="V236" s="9"/>
      <c r="W236" s="9"/>
      <c r="X236" s="9"/>
      <c r="Y236" s="28"/>
      <c r="Z236" s="9"/>
      <c r="AA236" s="9"/>
      <c r="AB236" s="9"/>
      <c r="AC236" s="9"/>
      <c r="AD236" s="84"/>
      <c r="AE236" s="76"/>
      <c r="AF236" s="85"/>
      <c r="AG236" s="76"/>
      <c r="AH236" s="76"/>
      <c r="AI236" s="76"/>
      <c r="AJ236" s="76"/>
      <c r="AK236" s="9"/>
      <c r="AL236" s="9"/>
      <c r="AM236" s="10"/>
      <c r="AN236" s="9"/>
      <c r="AO236" s="9"/>
      <c r="AP236" s="9"/>
      <c r="AQ236" s="9"/>
      <c r="AR236" s="20"/>
      <c r="AS236" s="9"/>
      <c r="AT236" s="10"/>
      <c r="AU236" s="9"/>
      <c r="AV236" s="9"/>
      <c r="AW236" s="9"/>
      <c r="AX236" s="9"/>
      <c r="AY236" s="64"/>
      <c r="AZ236" s="65"/>
      <c r="BA236" s="10"/>
      <c r="BB236" s="9"/>
      <c r="BC236" s="9"/>
      <c r="BD236" s="9"/>
      <c r="BE236" s="9"/>
      <c r="BJ236" s="88"/>
      <c r="BK236" s="88"/>
      <c r="BL236" s="88"/>
      <c r="BM236" s="88"/>
      <c r="BV236" s="89"/>
    </row>
    <row r="237" spans="1:74" s="87" customFormat="1" ht="15">
      <c r="A237" s="172"/>
      <c r="B237" s="80"/>
      <c r="C237" s="81"/>
      <c r="D237" s="81"/>
      <c r="E237" s="81"/>
      <c r="F237" s="81"/>
      <c r="G237" s="76"/>
      <c r="H237" s="76"/>
      <c r="I237" s="16"/>
      <c r="J237" s="16"/>
      <c r="K237" s="28"/>
      <c r="L237" s="27"/>
      <c r="M237" s="9"/>
      <c r="N237" s="9"/>
      <c r="O237" s="9"/>
      <c r="P237" s="9"/>
      <c r="Q237" s="9"/>
      <c r="R237" s="46"/>
      <c r="S237" s="9"/>
      <c r="T237" s="9"/>
      <c r="U237" s="9"/>
      <c r="V237" s="9"/>
      <c r="W237" s="9"/>
      <c r="X237" s="9"/>
      <c r="Y237" s="28"/>
      <c r="Z237" s="9"/>
      <c r="AA237" s="9"/>
      <c r="AB237" s="9"/>
      <c r="AC237" s="9"/>
      <c r="AD237" s="84"/>
      <c r="AE237" s="76"/>
      <c r="AF237" s="85"/>
      <c r="AG237" s="76"/>
      <c r="AH237" s="76"/>
      <c r="AI237" s="76"/>
      <c r="AJ237" s="76"/>
      <c r="AK237" s="9"/>
      <c r="AL237" s="9"/>
      <c r="AM237" s="10"/>
      <c r="AN237" s="9"/>
      <c r="AO237" s="9"/>
      <c r="AP237" s="9"/>
      <c r="AQ237" s="9"/>
      <c r="AR237" s="20"/>
      <c r="AS237" s="9"/>
      <c r="AT237" s="10"/>
      <c r="AU237" s="9"/>
      <c r="AV237" s="9"/>
      <c r="AW237" s="9"/>
      <c r="AX237" s="9"/>
      <c r="AY237" s="64"/>
      <c r="AZ237" s="65"/>
      <c r="BA237" s="10"/>
      <c r="BB237" s="9"/>
      <c r="BC237" s="9"/>
      <c r="BD237" s="9"/>
      <c r="BE237" s="9"/>
      <c r="BJ237" s="88"/>
      <c r="BK237" s="88"/>
      <c r="BL237" s="88"/>
      <c r="BM237" s="88"/>
      <c r="BV237" s="89"/>
    </row>
    <row r="238" spans="1:74" s="82" customFormat="1" ht="15">
      <c r="A238" s="172" t="s">
        <v>17</v>
      </c>
      <c r="B238" s="80" t="s">
        <v>18</v>
      </c>
      <c r="E238" s="91"/>
      <c r="H238" s="83"/>
      <c r="I238" s="13"/>
      <c r="J238" s="13"/>
      <c r="K238" s="24"/>
      <c r="L238" s="24"/>
      <c r="M238" s="3"/>
      <c r="N238" s="3"/>
      <c r="O238" s="3"/>
      <c r="P238" s="3"/>
      <c r="Q238" s="3"/>
      <c r="R238" s="17"/>
      <c r="S238" s="3"/>
      <c r="T238" s="3"/>
      <c r="U238" s="3"/>
      <c r="V238" s="3"/>
      <c r="W238" s="3"/>
      <c r="X238" s="3"/>
      <c r="Y238" s="24"/>
      <c r="Z238" s="3"/>
      <c r="AA238" s="3"/>
      <c r="AB238" s="3"/>
      <c r="AC238" s="3"/>
      <c r="AD238" s="86"/>
      <c r="AE238" s="83"/>
      <c r="AF238" s="83"/>
      <c r="AG238" s="83"/>
      <c r="AH238" s="83"/>
      <c r="AI238" s="83"/>
      <c r="AJ238" s="83"/>
      <c r="AK238" s="3"/>
      <c r="AL238" s="3"/>
      <c r="AM238" s="3"/>
      <c r="AN238" s="3"/>
      <c r="AO238" s="3"/>
      <c r="AP238" s="3"/>
      <c r="AQ238" s="3"/>
      <c r="AR238" s="17"/>
      <c r="AS238" s="3"/>
      <c r="AT238" s="3"/>
      <c r="AU238" s="3"/>
      <c r="AV238" s="3"/>
      <c r="AW238" s="3"/>
      <c r="AX238" s="3"/>
      <c r="AY238" s="57"/>
      <c r="AZ238" s="58"/>
      <c r="BA238" s="3"/>
      <c r="BB238" s="3"/>
      <c r="BC238" s="3"/>
      <c r="BD238" s="3"/>
      <c r="BE238" s="3"/>
      <c r="BJ238" s="90"/>
      <c r="BK238" s="90"/>
      <c r="BL238" s="90"/>
      <c r="BM238" s="90"/>
      <c r="BV238" s="91"/>
    </row>
    <row r="239" spans="1:74" ht="15">
      <c r="A239" s="172" t="s">
        <v>4</v>
      </c>
      <c r="B239" s="80" t="s">
        <v>19</v>
      </c>
    </row>
    <row r="1048529" spans="74:74">
      <c r="BV1048529" s="11"/>
    </row>
  </sheetData>
  <sheetProtection algorithmName="SHA-512" hashValue="a5qM+QksaMcRetHiOa7uS1ChrLspgh8URI7qww26croBQWmNurLK49ROkcKyzsv8z7yLSs0odMEn3IE0MbG6fg==" saltValue="A+gojmJRIVqCcha/8K+krQ==" spinCount="100000" sheet="1" formatCells="0" formatColumns="0" formatRows="0" insertColumns="0" insertRows="0" insertHyperlinks="0" deleteColumns="0" deleteRows="0" sort="0" autoFilter="0" pivotTables="0"/>
  <protectedRanges>
    <protectedRange sqref="F11:F216" name="Rango1"/>
  </protectedRanges>
  <mergeCells count="32">
    <mergeCell ref="A1:A3"/>
    <mergeCell ref="A6:AX6"/>
    <mergeCell ref="AD9:AJ9"/>
    <mergeCell ref="F1:AY3"/>
    <mergeCell ref="G9:G10"/>
    <mergeCell ref="A5:BE5"/>
    <mergeCell ref="A7:BE7"/>
    <mergeCell ref="AR8:AX8"/>
    <mergeCell ref="AY8:BE8"/>
    <mergeCell ref="I8:O8"/>
    <mergeCell ref="P8:V8"/>
    <mergeCell ref="W8:AC8"/>
    <mergeCell ref="AD8:AJ8"/>
    <mergeCell ref="AK8:AQ8"/>
    <mergeCell ref="D9:D10"/>
    <mergeCell ref="E9:E10"/>
    <mergeCell ref="A224:BT224"/>
    <mergeCell ref="H9:H10"/>
    <mergeCell ref="I9:O9"/>
    <mergeCell ref="P9:V9"/>
    <mergeCell ref="W9:AC9"/>
    <mergeCell ref="AK9:AQ9"/>
    <mergeCell ref="AR9:AX9"/>
    <mergeCell ref="A217:F217"/>
    <mergeCell ref="BG9:BM9"/>
    <mergeCell ref="BO9:BU9"/>
    <mergeCell ref="A218:G218"/>
    <mergeCell ref="AY9:BE9"/>
    <mergeCell ref="A9:A10"/>
    <mergeCell ref="B9:B10"/>
    <mergeCell ref="C9:C10"/>
    <mergeCell ref="F9:F10"/>
  </mergeCells>
  <conditionalFormatting sqref="M4 M6 M8:M10 M219:M1048576 T216:T217 AA216:AA217 AH216:AH217 AO216:AO217 AV216:AV217 M216:M217 BC216">
    <cfRule type="containsText" dxfId="663" priority="1380" operator="containsText" text="CUMPLE">
      <formula>NOT(ISERROR(SEARCH("CUMPLE",M4)))</formula>
    </cfRule>
  </conditionalFormatting>
  <conditionalFormatting sqref="T4 T219:T1048576 T6 T8 T10">
    <cfRule type="containsText" dxfId="662" priority="1379" operator="containsText" text="CUMPLE">
      <formula>NOT(ISERROR(SEARCH("CUMPLE",T4)))</formula>
    </cfRule>
  </conditionalFormatting>
  <conditionalFormatting sqref="AA4 AA219:AA1048576 AA6 AA8:AA10">
    <cfRule type="containsText" dxfId="661" priority="1378" operator="containsText" text="CUMPLE">
      <formula>NOT(ISERROR(SEARCH("CUMPLE",AA4)))</formula>
    </cfRule>
  </conditionalFormatting>
  <conditionalFormatting sqref="AH4 AO4 AV4 AH219:AH1048576 AO219:AO1048576 AV219:AV1048576 AH10 AV6 AO6 AH6 AH8 AO8:AO10 AV8:AV10">
    <cfRule type="containsText" dxfId="660" priority="1377" operator="containsText" text="CUMPLE">
      <formula>NOT(ISERROR(SEARCH("CUMPLE",AH4)))</formula>
    </cfRule>
  </conditionalFormatting>
  <conditionalFormatting sqref="AH4 AH219:AH1048576 AH10 AH6 AH8">
    <cfRule type="containsText" dxfId="659" priority="1376" operator="containsText" text="NO CUMPLE">
      <formula>NOT(ISERROR(SEARCH("NO CUMPLE",AH4)))</formula>
    </cfRule>
  </conditionalFormatting>
  <conditionalFormatting sqref="AV4 AV219:AV1048576 AV6 AV8:AV10">
    <cfRule type="containsText" dxfId="658" priority="1375" operator="containsText" text="no cumple">
      <formula>NOT(ISERROR(SEARCH("no cumple",AV4)))</formula>
    </cfRule>
  </conditionalFormatting>
  <conditionalFormatting sqref="BO1:BO10 BO216:BO228 BO230:BO1048576">
    <cfRule type="containsText" dxfId="657" priority="1373" operator="containsText" text="500">
      <formula>NOT(ISERROR(SEARCH("500",BO1)))</formula>
    </cfRule>
  </conditionalFormatting>
  <conditionalFormatting sqref="AO4 AO219:AO1048576 AO6 AO8:AO10">
    <cfRule type="containsText" dxfId="656" priority="1372" operator="containsText" text="NO CUMPLE">
      <formula>NOT(ISERROR(SEARCH("NO CUMPLE",AO4)))</formula>
    </cfRule>
  </conditionalFormatting>
  <conditionalFormatting sqref="M216:M217 T216:T217 AA216:AA217 AH216:AH217 AO216:AO217 AV216:AV217 BC216">
    <cfRule type="cellIs" dxfId="655" priority="1334" operator="equal">
      <formula>"ARTIFICIALIDAD"</formula>
    </cfRule>
    <cfRule type="cellIs" dxfId="654" priority="1335" operator="equal">
      <formula>"CUMPLE"</formula>
    </cfRule>
    <cfRule type="cellIs" dxfId="653" priority="1336" operator="equal">
      <formula>"NO CUMPLE"</formula>
    </cfRule>
  </conditionalFormatting>
  <conditionalFormatting sqref="BO216:BU217">
    <cfRule type="containsText" dxfId="652" priority="1330" operator="containsText" text="500">
      <formula>NOT(ISERROR(SEARCH("500",BO216)))</formula>
    </cfRule>
    <cfRule type="containsText" dxfId="651" priority="1331" operator="containsText" text="500,00">
      <formula>NOT(ISERROR(SEARCH("500,00",BO216)))</formula>
    </cfRule>
  </conditionalFormatting>
  <conditionalFormatting sqref="AH9">
    <cfRule type="containsText" dxfId="650" priority="1283" operator="containsText" text="CUMPLE">
      <formula>NOT(ISERROR(SEARCH("CUMPLE",AH9)))</formula>
    </cfRule>
  </conditionalFormatting>
  <conditionalFormatting sqref="BC217">
    <cfRule type="containsText" dxfId="649" priority="719" operator="containsText" text="CUMPLE">
      <formula>NOT(ISERROR(SEARCH("CUMPLE",BC217)))</formula>
    </cfRule>
  </conditionalFormatting>
  <conditionalFormatting sqref="BC4 BC219:BC1048576 BC6 BC8:BC10">
    <cfRule type="containsText" dxfId="648" priority="718" operator="containsText" text="CUMPLE">
      <formula>NOT(ISERROR(SEARCH("CUMPLE",BC4)))</formula>
    </cfRule>
  </conditionalFormatting>
  <conditionalFormatting sqref="BC4 BC219:BC1048576 BC6 BC8:BC10">
    <cfRule type="containsText" dxfId="647" priority="717" operator="containsText" text="no cumple">
      <formula>NOT(ISERROR(SEARCH("no cumple",BC4)))</formula>
    </cfRule>
  </conditionalFormatting>
  <conditionalFormatting sqref="BC217">
    <cfRule type="cellIs" dxfId="646" priority="714" operator="equal">
      <formula>"ARTIFICIALIDAD"</formula>
    </cfRule>
    <cfRule type="cellIs" dxfId="645" priority="715" operator="equal">
      <formula>"CUMPLE"</formula>
    </cfRule>
    <cfRule type="cellIs" dxfId="644" priority="716" operator="equal">
      <formula>"NO CUMPLE"</formula>
    </cfRule>
  </conditionalFormatting>
  <conditionalFormatting sqref="BU207:BU215">
    <cfRule type="containsText" dxfId="643" priority="640" operator="containsText" text="500">
      <formula>NOT(ISERROR(SEARCH("500",BU207)))</formula>
    </cfRule>
    <cfRule type="containsText" dxfId="642" priority="641" operator="containsText" text="500,00">
      <formula>NOT(ISERROR(SEARCH("500,00",BU207)))</formula>
    </cfRule>
  </conditionalFormatting>
  <conditionalFormatting sqref="T207:T215 AA207:AA215 AH207:AH215 AO207:AO215 AV207:AV215 M206:M215">
    <cfRule type="containsText" dxfId="641" priority="639" operator="containsText" text="CUMPLE">
      <formula>NOT(ISERROR(SEARCH("CUMPLE",M206)))</formula>
    </cfRule>
  </conditionalFormatting>
  <conditionalFormatting sqref="BO206:BO215">
    <cfRule type="containsText" dxfId="640" priority="638" operator="containsText" text="500">
      <formula>NOT(ISERROR(SEARCH("500",BO206)))</formula>
    </cfRule>
  </conditionalFormatting>
  <conditionalFormatting sqref="M207:M215 T207:T215 AA207:AA215 AH207:AH215 AO207:AO215 AV207:AV215">
    <cfRule type="cellIs" dxfId="639" priority="612" operator="equal">
      <formula>"ARTIFICIALIDAD"</formula>
    </cfRule>
    <cfRule type="cellIs" dxfId="638" priority="613" operator="equal">
      <formula>"CUMPLE"</formula>
    </cfRule>
    <cfRule type="cellIs" dxfId="637" priority="614" operator="equal">
      <formula>"NO CUMPLE"</formula>
    </cfRule>
  </conditionalFormatting>
  <conditionalFormatting sqref="M206">
    <cfRule type="cellIs" dxfId="636" priority="635" operator="equal">
      <formula>"ARTIFICIALIDAD"</formula>
    </cfRule>
    <cfRule type="cellIs" dxfId="635" priority="636" operator="equal">
      <formula>"CUMPLE"</formula>
    </cfRule>
    <cfRule type="cellIs" dxfId="634" priority="637" operator="equal">
      <formula>"NO CUMPLE"</formula>
    </cfRule>
  </conditionalFormatting>
  <conditionalFormatting sqref="T206">
    <cfRule type="containsText" dxfId="633" priority="634" operator="containsText" text="CUMPLE">
      <formula>NOT(ISERROR(SEARCH("CUMPLE",T206)))</formula>
    </cfRule>
  </conditionalFormatting>
  <conditionalFormatting sqref="T206">
    <cfRule type="cellIs" dxfId="632" priority="631" operator="equal">
      <formula>"ARTIFICIALIDAD"</formula>
    </cfRule>
    <cfRule type="cellIs" dxfId="631" priority="632" operator="equal">
      <formula>"CUMPLE"</formula>
    </cfRule>
    <cfRule type="cellIs" dxfId="630" priority="633" operator="equal">
      <formula>"NO CUMPLE"</formula>
    </cfRule>
  </conditionalFormatting>
  <conditionalFormatting sqref="AA206">
    <cfRule type="containsText" dxfId="629" priority="630" operator="containsText" text="CUMPLE">
      <formula>NOT(ISERROR(SEARCH("CUMPLE",AA206)))</formula>
    </cfRule>
  </conditionalFormatting>
  <conditionalFormatting sqref="AA206">
    <cfRule type="cellIs" dxfId="628" priority="627" operator="equal">
      <formula>"ARTIFICIALIDAD"</formula>
    </cfRule>
    <cfRule type="cellIs" dxfId="627" priority="628" operator="equal">
      <formula>"CUMPLE"</formula>
    </cfRule>
    <cfRule type="cellIs" dxfId="626" priority="629" operator="equal">
      <formula>"NO CUMPLE"</formula>
    </cfRule>
  </conditionalFormatting>
  <conditionalFormatting sqref="AH206">
    <cfRule type="containsText" dxfId="625" priority="626" operator="containsText" text="CUMPLE">
      <formula>NOT(ISERROR(SEARCH("CUMPLE",AH206)))</formula>
    </cfRule>
  </conditionalFormatting>
  <conditionalFormatting sqref="AH206">
    <cfRule type="cellIs" dxfId="624" priority="623" operator="equal">
      <formula>"ARTIFICIALIDAD"</formula>
    </cfRule>
    <cfRule type="cellIs" dxfId="623" priority="624" operator="equal">
      <formula>"CUMPLE"</formula>
    </cfRule>
    <cfRule type="cellIs" dxfId="622" priority="625" operator="equal">
      <formula>"NO CUMPLE"</formula>
    </cfRule>
  </conditionalFormatting>
  <conditionalFormatting sqref="AO206">
    <cfRule type="containsText" dxfId="621" priority="622" operator="containsText" text="CUMPLE">
      <formula>NOT(ISERROR(SEARCH("CUMPLE",AO206)))</formula>
    </cfRule>
  </conditionalFormatting>
  <conditionalFormatting sqref="AO206">
    <cfRule type="cellIs" dxfId="620" priority="619" operator="equal">
      <formula>"ARTIFICIALIDAD"</formula>
    </cfRule>
    <cfRule type="cellIs" dxfId="619" priority="620" operator="equal">
      <formula>"CUMPLE"</formula>
    </cfRule>
    <cfRule type="cellIs" dxfId="618" priority="621" operator="equal">
      <formula>"NO CUMPLE"</formula>
    </cfRule>
  </conditionalFormatting>
  <conditionalFormatting sqref="AV206">
    <cfRule type="containsText" dxfId="617" priority="618" operator="containsText" text="CUMPLE">
      <formula>NOT(ISERROR(SEARCH("CUMPLE",AV206)))</formula>
    </cfRule>
  </conditionalFormatting>
  <conditionalFormatting sqref="AV206">
    <cfRule type="cellIs" dxfId="616" priority="615" operator="equal">
      <formula>"ARTIFICIALIDAD"</formula>
    </cfRule>
    <cfRule type="cellIs" dxfId="615" priority="616" operator="equal">
      <formula>"CUMPLE"</formula>
    </cfRule>
    <cfRule type="cellIs" dxfId="614" priority="617" operator="equal">
      <formula>"NO CUMPLE"</formula>
    </cfRule>
  </conditionalFormatting>
  <conditionalFormatting sqref="BO206:BU206 BO207:BT215">
    <cfRule type="containsText" dxfId="613" priority="610" operator="containsText" text="500">
      <formula>NOT(ISERROR(SEARCH("500",BO206)))</formula>
    </cfRule>
    <cfRule type="containsText" dxfId="612" priority="611" operator="containsText" text="500,00">
      <formula>NOT(ISERROR(SEARCH("500,00",BO206)))</formula>
    </cfRule>
  </conditionalFormatting>
  <conditionalFormatting sqref="BC207:BC215">
    <cfRule type="containsText" dxfId="611" priority="609" operator="containsText" text="CUMPLE">
      <formula>NOT(ISERROR(SEARCH("CUMPLE",BC207)))</formula>
    </cfRule>
  </conditionalFormatting>
  <conditionalFormatting sqref="BC207:BC215">
    <cfRule type="cellIs" dxfId="610" priority="602" operator="equal">
      <formula>"ARTIFICIALIDAD"</formula>
    </cfRule>
    <cfRule type="cellIs" dxfId="609" priority="603" operator="equal">
      <formula>"CUMPLE"</formula>
    </cfRule>
    <cfRule type="cellIs" dxfId="608" priority="604" operator="equal">
      <formula>"NO CUMPLE"</formula>
    </cfRule>
  </conditionalFormatting>
  <conditionalFormatting sqref="BC206">
    <cfRule type="containsText" dxfId="607" priority="608" operator="containsText" text="CUMPLE">
      <formula>NOT(ISERROR(SEARCH("CUMPLE",BC206)))</formula>
    </cfRule>
  </conditionalFormatting>
  <conditionalFormatting sqref="BC206">
    <cfRule type="cellIs" dxfId="606" priority="605" operator="equal">
      <formula>"ARTIFICIALIDAD"</formula>
    </cfRule>
    <cfRule type="cellIs" dxfId="605" priority="606" operator="equal">
      <formula>"CUMPLE"</formula>
    </cfRule>
    <cfRule type="cellIs" dxfId="604" priority="607" operator="equal">
      <formula>"NO CUMPLE"</formula>
    </cfRule>
  </conditionalFormatting>
  <conditionalFormatting sqref="BU194:BU205">
    <cfRule type="containsText" dxfId="603" priority="600" operator="containsText" text="500">
      <formula>NOT(ISERROR(SEARCH("500",BU194)))</formula>
    </cfRule>
    <cfRule type="containsText" dxfId="602" priority="601" operator="containsText" text="500,00">
      <formula>NOT(ISERROR(SEARCH("500,00",BU194)))</formula>
    </cfRule>
  </conditionalFormatting>
  <conditionalFormatting sqref="T194:T205 AA194:AA205 AH194:AH205 AO194:AO205 AV194:AV205 M193:M205">
    <cfRule type="containsText" dxfId="601" priority="599" operator="containsText" text="CUMPLE">
      <formula>NOT(ISERROR(SEARCH("CUMPLE",M193)))</formula>
    </cfRule>
  </conditionalFormatting>
  <conditionalFormatting sqref="BO193:BO205">
    <cfRule type="containsText" dxfId="600" priority="598" operator="containsText" text="500">
      <formula>NOT(ISERROR(SEARCH("500",BO193)))</formula>
    </cfRule>
  </conditionalFormatting>
  <conditionalFormatting sqref="M194:M205 T194:T205 AA194:AA205 AH194:AH205 AO194:AO205 AV194:AV205">
    <cfRule type="cellIs" dxfId="599" priority="572" operator="equal">
      <formula>"ARTIFICIALIDAD"</formula>
    </cfRule>
    <cfRule type="cellIs" dxfId="598" priority="573" operator="equal">
      <formula>"CUMPLE"</formula>
    </cfRule>
    <cfRule type="cellIs" dxfId="597" priority="574" operator="equal">
      <formula>"NO CUMPLE"</formula>
    </cfRule>
  </conditionalFormatting>
  <conditionalFormatting sqref="M193">
    <cfRule type="cellIs" dxfId="596" priority="595" operator="equal">
      <formula>"ARTIFICIALIDAD"</formula>
    </cfRule>
    <cfRule type="cellIs" dxfId="595" priority="596" operator="equal">
      <formula>"CUMPLE"</formula>
    </cfRule>
    <cfRule type="cellIs" dxfId="594" priority="597" operator="equal">
      <formula>"NO CUMPLE"</formula>
    </cfRule>
  </conditionalFormatting>
  <conditionalFormatting sqref="T193">
    <cfRule type="containsText" dxfId="593" priority="594" operator="containsText" text="CUMPLE">
      <formula>NOT(ISERROR(SEARCH("CUMPLE",T193)))</formula>
    </cfRule>
  </conditionalFormatting>
  <conditionalFormatting sqref="T193">
    <cfRule type="cellIs" dxfId="592" priority="591" operator="equal">
      <formula>"ARTIFICIALIDAD"</formula>
    </cfRule>
    <cfRule type="cellIs" dxfId="591" priority="592" operator="equal">
      <formula>"CUMPLE"</formula>
    </cfRule>
    <cfRule type="cellIs" dxfId="590" priority="593" operator="equal">
      <formula>"NO CUMPLE"</formula>
    </cfRule>
  </conditionalFormatting>
  <conditionalFormatting sqref="AA193">
    <cfRule type="containsText" dxfId="589" priority="590" operator="containsText" text="CUMPLE">
      <formula>NOT(ISERROR(SEARCH("CUMPLE",AA193)))</formula>
    </cfRule>
  </conditionalFormatting>
  <conditionalFormatting sqref="AA193">
    <cfRule type="cellIs" dxfId="588" priority="587" operator="equal">
      <formula>"ARTIFICIALIDAD"</formula>
    </cfRule>
    <cfRule type="cellIs" dxfId="587" priority="588" operator="equal">
      <formula>"CUMPLE"</formula>
    </cfRule>
    <cfRule type="cellIs" dxfId="586" priority="589" operator="equal">
      <formula>"NO CUMPLE"</formula>
    </cfRule>
  </conditionalFormatting>
  <conditionalFormatting sqref="AH193">
    <cfRule type="containsText" dxfId="585" priority="586" operator="containsText" text="CUMPLE">
      <formula>NOT(ISERROR(SEARCH("CUMPLE",AH193)))</formula>
    </cfRule>
  </conditionalFormatting>
  <conditionalFormatting sqref="AH193">
    <cfRule type="cellIs" dxfId="584" priority="583" operator="equal">
      <formula>"ARTIFICIALIDAD"</formula>
    </cfRule>
    <cfRule type="cellIs" dxfId="583" priority="584" operator="equal">
      <formula>"CUMPLE"</formula>
    </cfRule>
    <cfRule type="cellIs" dxfId="582" priority="585" operator="equal">
      <formula>"NO CUMPLE"</formula>
    </cfRule>
  </conditionalFormatting>
  <conditionalFormatting sqref="AO193">
    <cfRule type="containsText" dxfId="581" priority="582" operator="containsText" text="CUMPLE">
      <formula>NOT(ISERROR(SEARCH("CUMPLE",AO193)))</formula>
    </cfRule>
  </conditionalFormatting>
  <conditionalFormatting sqref="AO193">
    <cfRule type="cellIs" dxfId="580" priority="579" operator="equal">
      <formula>"ARTIFICIALIDAD"</formula>
    </cfRule>
    <cfRule type="cellIs" dxfId="579" priority="580" operator="equal">
      <formula>"CUMPLE"</formula>
    </cfRule>
    <cfRule type="cellIs" dxfId="578" priority="581" operator="equal">
      <formula>"NO CUMPLE"</formula>
    </cfRule>
  </conditionalFormatting>
  <conditionalFormatting sqref="AV193">
    <cfRule type="containsText" dxfId="577" priority="578" operator="containsText" text="CUMPLE">
      <formula>NOT(ISERROR(SEARCH("CUMPLE",AV193)))</formula>
    </cfRule>
  </conditionalFormatting>
  <conditionalFormatting sqref="AV193">
    <cfRule type="cellIs" dxfId="576" priority="575" operator="equal">
      <formula>"ARTIFICIALIDAD"</formula>
    </cfRule>
    <cfRule type="cellIs" dxfId="575" priority="576" operator="equal">
      <formula>"CUMPLE"</formula>
    </cfRule>
    <cfRule type="cellIs" dxfId="574" priority="577" operator="equal">
      <formula>"NO CUMPLE"</formula>
    </cfRule>
  </conditionalFormatting>
  <conditionalFormatting sqref="BO193:BU193 BO194:BT205">
    <cfRule type="containsText" dxfId="573" priority="570" operator="containsText" text="500">
      <formula>NOT(ISERROR(SEARCH("500",BO193)))</formula>
    </cfRule>
    <cfRule type="containsText" dxfId="572" priority="571" operator="containsText" text="500,00">
      <formula>NOT(ISERROR(SEARCH("500,00",BO193)))</formula>
    </cfRule>
  </conditionalFormatting>
  <conditionalFormatting sqref="BC194:BC205">
    <cfRule type="containsText" dxfId="571" priority="569" operator="containsText" text="CUMPLE">
      <formula>NOT(ISERROR(SEARCH("CUMPLE",BC194)))</formula>
    </cfRule>
  </conditionalFormatting>
  <conditionalFormatting sqref="BC194:BC205">
    <cfRule type="cellIs" dxfId="570" priority="562" operator="equal">
      <formula>"ARTIFICIALIDAD"</formula>
    </cfRule>
    <cfRule type="cellIs" dxfId="569" priority="563" operator="equal">
      <formula>"CUMPLE"</formula>
    </cfRule>
    <cfRule type="cellIs" dxfId="568" priority="564" operator="equal">
      <formula>"NO CUMPLE"</formula>
    </cfRule>
  </conditionalFormatting>
  <conditionalFormatting sqref="BC193">
    <cfRule type="containsText" dxfId="567" priority="568" operator="containsText" text="CUMPLE">
      <formula>NOT(ISERROR(SEARCH("CUMPLE",BC193)))</formula>
    </cfRule>
  </conditionalFormatting>
  <conditionalFormatting sqref="BC193">
    <cfRule type="cellIs" dxfId="566" priority="565" operator="equal">
      <formula>"ARTIFICIALIDAD"</formula>
    </cfRule>
    <cfRule type="cellIs" dxfId="565" priority="566" operator="equal">
      <formula>"CUMPLE"</formula>
    </cfRule>
    <cfRule type="cellIs" dxfId="564" priority="567" operator="equal">
      <formula>"NO CUMPLE"</formula>
    </cfRule>
  </conditionalFormatting>
  <conditionalFormatting sqref="BU181:BU192">
    <cfRule type="containsText" dxfId="563" priority="560" operator="containsText" text="500">
      <formula>NOT(ISERROR(SEARCH("500",BU181)))</formula>
    </cfRule>
    <cfRule type="containsText" dxfId="562" priority="561" operator="containsText" text="500,00">
      <formula>NOT(ISERROR(SEARCH("500,00",BU181)))</formula>
    </cfRule>
  </conditionalFormatting>
  <conditionalFormatting sqref="T181:T192 AA181:AA192 AH181:AH192 AO181:AO192 AV181:AV192 M180:M192">
    <cfRule type="containsText" dxfId="561" priority="559" operator="containsText" text="CUMPLE">
      <formula>NOT(ISERROR(SEARCH("CUMPLE",M180)))</formula>
    </cfRule>
  </conditionalFormatting>
  <conditionalFormatting sqref="BO180:BO192">
    <cfRule type="containsText" dxfId="560" priority="558" operator="containsText" text="500">
      <formula>NOT(ISERROR(SEARCH("500",BO180)))</formula>
    </cfRule>
  </conditionalFormatting>
  <conditionalFormatting sqref="M181:M192 T181:T192 AA181:AA192 AH181:AH192 AO181:AO192 AV181:AV192">
    <cfRule type="cellIs" dxfId="559" priority="532" operator="equal">
      <formula>"ARTIFICIALIDAD"</formula>
    </cfRule>
    <cfRule type="cellIs" dxfId="558" priority="533" operator="equal">
      <formula>"CUMPLE"</formula>
    </cfRule>
    <cfRule type="cellIs" dxfId="557" priority="534" operator="equal">
      <formula>"NO CUMPLE"</formula>
    </cfRule>
  </conditionalFormatting>
  <conditionalFormatting sqref="M180">
    <cfRule type="cellIs" dxfId="556" priority="555" operator="equal">
      <formula>"ARTIFICIALIDAD"</formula>
    </cfRule>
    <cfRule type="cellIs" dxfId="555" priority="556" operator="equal">
      <formula>"CUMPLE"</formula>
    </cfRule>
    <cfRule type="cellIs" dxfId="554" priority="557" operator="equal">
      <formula>"NO CUMPLE"</formula>
    </cfRule>
  </conditionalFormatting>
  <conditionalFormatting sqref="T180">
    <cfRule type="containsText" dxfId="553" priority="554" operator="containsText" text="CUMPLE">
      <formula>NOT(ISERROR(SEARCH("CUMPLE",T180)))</formula>
    </cfRule>
  </conditionalFormatting>
  <conditionalFormatting sqref="T180">
    <cfRule type="cellIs" dxfId="552" priority="551" operator="equal">
      <formula>"ARTIFICIALIDAD"</formula>
    </cfRule>
    <cfRule type="cellIs" dxfId="551" priority="552" operator="equal">
      <formula>"CUMPLE"</formula>
    </cfRule>
    <cfRule type="cellIs" dxfId="550" priority="553" operator="equal">
      <formula>"NO CUMPLE"</formula>
    </cfRule>
  </conditionalFormatting>
  <conditionalFormatting sqref="AA180">
    <cfRule type="containsText" dxfId="549" priority="550" operator="containsText" text="CUMPLE">
      <formula>NOT(ISERROR(SEARCH("CUMPLE",AA180)))</formula>
    </cfRule>
  </conditionalFormatting>
  <conditionalFormatting sqref="AA180">
    <cfRule type="cellIs" dxfId="548" priority="547" operator="equal">
      <formula>"ARTIFICIALIDAD"</formula>
    </cfRule>
    <cfRule type="cellIs" dxfId="547" priority="548" operator="equal">
      <formula>"CUMPLE"</formula>
    </cfRule>
    <cfRule type="cellIs" dxfId="546" priority="549" operator="equal">
      <formula>"NO CUMPLE"</formula>
    </cfRule>
  </conditionalFormatting>
  <conditionalFormatting sqref="AH180">
    <cfRule type="containsText" dxfId="545" priority="546" operator="containsText" text="CUMPLE">
      <formula>NOT(ISERROR(SEARCH("CUMPLE",AH180)))</formula>
    </cfRule>
  </conditionalFormatting>
  <conditionalFormatting sqref="AH180">
    <cfRule type="cellIs" dxfId="544" priority="543" operator="equal">
      <formula>"ARTIFICIALIDAD"</formula>
    </cfRule>
    <cfRule type="cellIs" dxfId="543" priority="544" operator="equal">
      <formula>"CUMPLE"</formula>
    </cfRule>
    <cfRule type="cellIs" dxfId="542" priority="545" operator="equal">
      <formula>"NO CUMPLE"</formula>
    </cfRule>
  </conditionalFormatting>
  <conditionalFormatting sqref="AO180">
    <cfRule type="containsText" dxfId="541" priority="542" operator="containsText" text="CUMPLE">
      <formula>NOT(ISERROR(SEARCH("CUMPLE",AO180)))</formula>
    </cfRule>
  </conditionalFormatting>
  <conditionalFormatting sqref="AO180">
    <cfRule type="cellIs" dxfId="540" priority="539" operator="equal">
      <formula>"ARTIFICIALIDAD"</formula>
    </cfRule>
    <cfRule type="cellIs" dxfId="539" priority="540" operator="equal">
      <formula>"CUMPLE"</formula>
    </cfRule>
    <cfRule type="cellIs" dxfId="538" priority="541" operator="equal">
      <formula>"NO CUMPLE"</formula>
    </cfRule>
  </conditionalFormatting>
  <conditionalFormatting sqref="AV180">
    <cfRule type="containsText" dxfId="537" priority="538" operator="containsText" text="CUMPLE">
      <formula>NOT(ISERROR(SEARCH("CUMPLE",AV180)))</formula>
    </cfRule>
  </conditionalFormatting>
  <conditionalFormatting sqref="AV180">
    <cfRule type="cellIs" dxfId="536" priority="535" operator="equal">
      <formula>"ARTIFICIALIDAD"</formula>
    </cfRule>
    <cfRule type="cellIs" dxfId="535" priority="536" operator="equal">
      <formula>"CUMPLE"</formula>
    </cfRule>
    <cfRule type="cellIs" dxfId="534" priority="537" operator="equal">
      <formula>"NO CUMPLE"</formula>
    </cfRule>
  </conditionalFormatting>
  <conditionalFormatting sqref="BO180:BU180 BO181:BT192">
    <cfRule type="containsText" dxfId="533" priority="530" operator="containsText" text="500">
      <formula>NOT(ISERROR(SEARCH("500",BO180)))</formula>
    </cfRule>
    <cfRule type="containsText" dxfId="532" priority="531" operator="containsText" text="500,00">
      <formula>NOT(ISERROR(SEARCH("500,00",BO180)))</formula>
    </cfRule>
  </conditionalFormatting>
  <conditionalFormatting sqref="BC181:BC192">
    <cfRule type="containsText" dxfId="531" priority="529" operator="containsText" text="CUMPLE">
      <formula>NOT(ISERROR(SEARCH("CUMPLE",BC181)))</formula>
    </cfRule>
  </conditionalFormatting>
  <conditionalFormatting sqref="BC181:BC192">
    <cfRule type="cellIs" dxfId="530" priority="522" operator="equal">
      <formula>"ARTIFICIALIDAD"</formula>
    </cfRule>
    <cfRule type="cellIs" dxfId="529" priority="523" operator="equal">
      <formula>"CUMPLE"</formula>
    </cfRule>
    <cfRule type="cellIs" dxfId="528" priority="524" operator="equal">
      <formula>"NO CUMPLE"</formula>
    </cfRule>
  </conditionalFormatting>
  <conditionalFormatting sqref="BC180">
    <cfRule type="containsText" dxfId="527" priority="528" operator="containsText" text="CUMPLE">
      <formula>NOT(ISERROR(SEARCH("CUMPLE",BC180)))</formula>
    </cfRule>
  </conditionalFormatting>
  <conditionalFormatting sqref="BC180">
    <cfRule type="cellIs" dxfId="526" priority="525" operator="equal">
      <formula>"ARTIFICIALIDAD"</formula>
    </cfRule>
    <cfRule type="cellIs" dxfId="525" priority="526" operator="equal">
      <formula>"CUMPLE"</formula>
    </cfRule>
    <cfRule type="cellIs" dxfId="524" priority="527" operator="equal">
      <formula>"NO CUMPLE"</formula>
    </cfRule>
  </conditionalFormatting>
  <conditionalFormatting sqref="BU168:BU179">
    <cfRule type="containsText" dxfId="523" priority="520" operator="containsText" text="500">
      <formula>NOT(ISERROR(SEARCH("500",BU168)))</formula>
    </cfRule>
    <cfRule type="containsText" dxfId="522" priority="521" operator="containsText" text="500,00">
      <formula>NOT(ISERROR(SEARCH("500,00",BU168)))</formula>
    </cfRule>
  </conditionalFormatting>
  <conditionalFormatting sqref="T168:T179 AA168:AA179 AH168:AH179 AO168:AO179 AV168:AV179 M167:M179">
    <cfRule type="containsText" dxfId="521" priority="519" operator="containsText" text="CUMPLE">
      <formula>NOT(ISERROR(SEARCH("CUMPLE",M167)))</formula>
    </cfRule>
  </conditionalFormatting>
  <conditionalFormatting sqref="BO167:BO179">
    <cfRule type="containsText" dxfId="520" priority="518" operator="containsText" text="500">
      <formula>NOT(ISERROR(SEARCH("500",BO167)))</formula>
    </cfRule>
  </conditionalFormatting>
  <conditionalFormatting sqref="M168:M179 T168:T179 AA168:AA179 AH168:AH179 AO168:AO179 AV168:AV179">
    <cfRule type="cellIs" dxfId="519" priority="492" operator="equal">
      <formula>"ARTIFICIALIDAD"</formula>
    </cfRule>
    <cfRule type="cellIs" dxfId="518" priority="493" operator="equal">
      <formula>"CUMPLE"</formula>
    </cfRule>
    <cfRule type="cellIs" dxfId="517" priority="494" operator="equal">
      <formula>"NO CUMPLE"</formula>
    </cfRule>
  </conditionalFormatting>
  <conditionalFormatting sqref="M167">
    <cfRule type="cellIs" dxfId="516" priority="515" operator="equal">
      <formula>"ARTIFICIALIDAD"</formula>
    </cfRule>
    <cfRule type="cellIs" dxfId="515" priority="516" operator="equal">
      <formula>"CUMPLE"</formula>
    </cfRule>
    <cfRule type="cellIs" dxfId="514" priority="517" operator="equal">
      <formula>"NO CUMPLE"</formula>
    </cfRule>
  </conditionalFormatting>
  <conditionalFormatting sqref="T167">
    <cfRule type="containsText" dxfId="513" priority="514" operator="containsText" text="CUMPLE">
      <formula>NOT(ISERROR(SEARCH("CUMPLE",T167)))</formula>
    </cfRule>
  </conditionalFormatting>
  <conditionalFormatting sqref="T167">
    <cfRule type="cellIs" dxfId="512" priority="511" operator="equal">
      <formula>"ARTIFICIALIDAD"</formula>
    </cfRule>
    <cfRule type="cellIs" dxfId="511" priority="512" operator="equal">
      <formula>"CUMPLE"</formula>
    </cfRule>
    <cfRule type="cellIs" dxfId="510" priority="513" operator="equal">
      <formula>"NO CUMPLE"</formula>
    </cfRule>
  </conditionalFormatting>
  <conditionalFormatting sqref="AA167">
    <cfRule type="containsText" dxfId="509" priority="510" operator="containsText" text="CUMPLE">
      <formula>NOT(ISERROR(SEARCH("CUMPLE",AA167)))</formula>
    </cfRule>
  </conditionalFormatting>
  <conditionalFormatting sqref="AA167">
    <cfRule type="cellIs" dxfId="508" priority="507" operator="equal">
      <formula>"ARTIFICIALIDAD"</formula>
    </cfRule>
    <cfRule type="cellIs" dxfId="507" priority="508" operator="equal">
      <formula>"CUMPLE"</formula>
    </cfRule>
    <cfRule type="cellIs" dxfId="506" priority="509" operator="equal">
      <formula>"NO CUMPLE"</formula>
    </cfRule>
  </conditionalFormatting>
  <conditionalFormatting sqref="AH167">
    <cfRule type="containsText" dxfId="505" priority="506" operator="containsText" text="CUMPLE">
      <formula>NOT(ISERROR(SEARCH("CUMPLE",AH167)))</formula>
    </cfRule>
  </conditionalFormatting>
  <conditionalFormatting sqref="AH167">
    <cfRule type="cellIs" dxfId="504" priority="503" operator="equal">
      <formula>"ARTIFICIALIDAD"</formula>
    </cfRule>
    <cfRule type="cellIs" dxfId="503" priority="504" operator="equal">
      <formula>"CUMPLE"</formula>
    </cfRule>
    <cfRule type="cellIs" dxfId="502" priority="505" operator="equal">
      <formula>"NO CUMPLE"</formula>
    </cfRule>
  </conditionalFormatting>
  <conditionalFormatting sqref="AO167">
    <cfRule type="containsText" dxfId="501" priority="502" operator="containsText" text="CUMPLE">
      <formula>NOT(ISERROR(SEARCH("CUMPLE",AO167)))</formula>
    </cfRule>
  </conditionalFormatting>
  <conditionalFormatting sqref="AO167">
    <cfRule type="cellIs" dxfId="500" priority="499" operator="equal">
      <formula>"ARTIFICIALIDAD"</formula>
    </cfRule>
    <cfRule type="cellIs" dxfId="499" priority="500" operator="equal">
      <formula>"CUMPLE"</formula>
    </cfRule>
    <cfRule type="cellIs" dxfId="498" priority="501" operator="equal">
      <formula>"NO CUMPLE"</formula>
    </cfRule>
  </conditionalFormatting>
  <conditionalFormatting sqref="AV167">
    <cfRule type="containsText" dxfId="497" priority="498" operator="containsText" text="CUMPLE">
      <formula>NOT(ISERROR(SEARCH("CUMPLE",AV167)))</formula>
    </cfRule>
  </conditionalFormatting>
  <conditionalFormatting sqref="AV167">
    <cfRule type="cellIs" dxfId="496" priority="495" operator="equal">
      <formula>"ARTIFICIALIDAD"</formula>
    </cfRule>
    <cfRule type="cellIs" dxfId="495" priority="496" operator="equal">
      <formula>"CUMPLE"</formula>
    </cfRule>
    <cfRule type="cellIs" dxfId="494" priority="497" operator="equal">
      <formula>"NO CUMPLE"</formula>
    </cfRule>
  </conditionalFormatting>
  <conditionalFormatting sqref="BO167:BU167 BO168:BT179">
    <cfRule type="containsText" dxfId="493" priority="490" operator="containsText" text="500">
      <formula>NOT(ISERROR(SEARCH("500",BO167)))</formula>
    </cfRule>
    <cfRule type="containsText" dxfId="492" priority="491" operator="containsText" text="500,00">
      <formula>NOT(ISERROR(SEARCH("500,00",BO167)))</formula>
    </cfRule>
  </conditionalFormatting>
  <conditionalFormatting sqref="BC168:BC179">
    <cfRule type="containsText" dxfId="491" priority="489" operator="containsText" text="CUMPLE">
      <formula>NOT(ISERROR(SEARCH("CUMPLE",BC168)))</formula>
    </cfRule>
  </conditionalFormatting>
  <conditionalFormatting sqref="BC168:BC179">
    <cfRule type="cellIs" dxfId="490" priority="482" operator="equal">
      <formula>"ARTIFICIALIDAD"</formula>
    </cfRule>
    <cfRule type="cellIs" dxfId="489" priority="483" operator="equal">
      <formula>"CUMPLE"</formula>
    </cfRule>
    <cfRule type="cellIs" dxfId="488" priority="484" operator="equal">
      <formula>"NO CUMPLE"</formula>
    </cfRule>
  </conditionalFormatting>
  <conditionalFormatting sqref="BC167">
    <cfRule type="containsText" dxfId="487" priority="488" operator="containsText" text="CUMPLE">
      <formula>NOT(ISERROR(SEARCH("CUMPLE",BC167)))</formula>
    </cfRule>
  </conditionalFormatting>
  <conditionalFormatting sqref="BC167">
    <cfRule type="cellIs" dxfId="486" priority="485" operator="equal">
      <formula>"ARTIFICIALIDAD"</formula>
    </cfRule>
    <cfRule type="cellIs" dxfId="485" priority="486" operator="equal">
      <formula>"CUMPLE"</formula>
    </cfRule>
    <cfRule type="cellIs" dxfId="484" priority="487" operator="equal">
      <formula>"NO CUMPLE"</formula>
    </cfRule>
  </conditionalFormatting>
  <conditionalFormatting sqref="BU155:BU166">
    <cfRule type="containsText" dxfId="483" priority="480" operator="containsText" text="500">
      <formula>NOT(ISERROR(SEARCH("500",BU155)))</formula>
    </cfRule>
    <cfRule type="containsText" dxfId="482" priority="481" operator="containsText" text="500,00">
      <formula>NOT(ISERROR(SEARCH("500,00",BU155)))</formula>
    </cfRule>
  </conditionalFormatting>
  <conditionalFormatting sqref="T155:T166 AA155:AA166 AH155:AH166 AO155:AO166 AV155:AV166 M154:M166">
    <cfRule type="containsText" dxfId="481" priority="479" operator="containsText" text="CUMPLE">
      <formula>NOT(ISERROR(SEARCH("CUMPLE",M154)))</formula>
    </cfRule>
  </conditionalFormatting>
  <conditionalFormatting sqref="BO154:BO166">
    <cfRule type="containsText" dxfId="480" priority="478" operator="containsText" text="500">
      <formula>NOT(ISERROR(SEARCH("500",BO154)))</formula>
    </cfRule>
  </conditionalFormatting>
  <conditionalFormatting sqref="M155:M166 T155:T166 AA155:AA166 AH155:AH166 AO155:AO166 AV155:AV166">
    <cfRule type="cellIs" dxfId="479" priority="452" operator="equal">
      <formula>"ARTIFICIALIDAD"</formula>
    </cfRule>
    <cfRule type="cellIs" dxfId="478" priority="453" operator="equal">
      <formula>"CUMPLE"</formula>
    </cfRule>
    <cfRule type="cellIs" dxfId="477" priority="454" operator="equal">
      <formula>"NO CUMPLE"</formula>
    </cfRule>
  </conditionalFormatting>
  <conditionalFormatting sqref="M154">
    <cfRule type="cellIs" dxfId="476" priority="475" operator="equal">
      <formula>"ARTIFICIALIDAD"</formula>
    </cfRule>
    <cfRule type="cellIs" dxfId="475" priority="476" operator="equal">
      <formula>"CUMPLE"</formula>
    </cfRule>
    <cfRule type="cellIs" dxfId="474" priority="477" operator="equal">
      <formula>"NO CUMPLE"</formula>
    </cfRule>
  </conditionalFormatting>
  <conditionalFormatting sqref="T154">
    <cfRule type="containsText" dxfId="473" priority="474" operator="containsText" text="CUMPLE">
      <formula>NOT(ISERROR(SEARCH("CUMPLE",T154)))</formula>
    </cfRule>
  </conditionalFormatting>
  <conditionalFormatting sqref="T154">
    <cfRule type="cellIs" dxfId="472" priority="471" operator="equal">
      <formula>"ARTIFICIALIDAD"</formula>
    </cfRule>
    <cfRule type="cellIs" dxfId="471" priority="472" operator="equal">
      <formula>"CUMPLE"</formula>
    </cfRule>
    <cfRule type="cellIs" dxfId="470" priority="473" operator="equal">
      <formula>"NO CUMPLE"</formula>
    </cfRule>
  </conditionalFormatting>
  <conditionalFormatting sqref="AA154">
    <cfRule type="containsText" dxfId="469" priority="470" operator="containsText" text="CUMPLE">
      <formula>NOT(ISERROR(SEARCH("CUMPLE",AA154)))</formula>
    </cfRule>
  </conditionalFormatting>
  <conditionalFormatting sqref="AA154">
    <cfRule type="cellIs" dxfId="468" priority="467" operator="equal">
      <formula>"ARTIFICIALIDAD"</formula>
    </cfRule>
    <cfRule type="cellIs" dxfId="467" priority="468" operator="equal">
      <formula>"CUMPLE"</formula>
    </cfRule>
    <cfRule type="cellIs" dxfId="466" priority="469" operator="equal">
      <formula>"NO CUMPLE"</formula>
    </cfRule>
  </conditionalFormatting>
  <conditionalFormatting sqref="AH154">
    <cfRule type="containsText" dxfId="465" priority="466" operator="containsText" text="CUMPLE">
      <formula>NOT(ISERROR(SEARCH("CUMPLE",AH154)))</formula>
    </cfRule>
  </conditionalFormatting>
  <conditionalFormatting sqref="AH154">
    <cfRule type="cellIs" dxfId="464" priority="463" operator="equal">
      <formula>"ARTIFICIALIDAD"</formula>
    </cfRule>
    <cfRule type="cellIs" dxfId="463" priority="464" operator="equal">
      <formula>"CUMPLE"</formula>
    </cfRule>
    <cfRule type="cellIs" dxfId="462" priority="465" operator="equal">
      <formula>"NO CUMPLE"</formula>
    </cfRule>
  </conditionalFormatting>
  <conditionalFormatting sqref="AO154">
    <cfRule type="containsText" dxfId="461" priority="462" operator="containsText" text="CUMPLE">
      <formula>NOT(ISERROR(SEARCH("CUMPLE",AO154)))</formula>
    </cfRule>
  </conditionalFormatting>
  <conditionalFormatting sqref="AO154">
    <cfRule type="cellIs" dxfId="460" priority="459" operator="equal">
      <formula>"ARTIFICIALIDAD"</formula>
    </cfRule>
    <cfRule type="cellIs" dxfId="459" priority="460" operator="equal">
      <formula>"CUMPLE"</formula>
    </cfRule>
    <cfRule type="cellIs" dxfId="458" priority="461" operator="equal">
      <formula>"NO CUMPLE"</formula>
    </cfRule>
  </conditionalFormatting>
  <conditionalFormatting sqref="AV154">
    <cfRule type="containsText" dxfId="457" priority="458" operator="containsText" text="CUMPLE">
      <formula>NOT(ISERROR(SEARCH("CUMPLE",AV154)))</formula>
    </cfRule>
  </conditionalFormatting>
  <conditionalFormatting sqref="AV154">
    <cfRule type="cellIs" dxfId="456" priority="455" operator="equal">
      <formula>"ARTIFICIALIDAD"</formula>
    </cfRule>
    <cfRule type="cellIs" dxfId="455" priority="456" operator="equal">
      <formula>"CUMPLE"</formula>
    </cfRule>
    <cfRule type="cellIs" dxfId="454" priority="457" operator="equal">
      <formula>"NO CUMPLE"</formula>
    </cfRule>
  </conditionalFormatting>
  <conditionalFormatting sqref="BO154:BU154 BO155:BT166">
    <cfRule type="containsText" dxfId="453" priority="450" operator="containsText" text="500">
      <formula>NOT(ISERROR(SEARCH("500",BO154)))</formula>
    </cfRule>
    <cfRule type="containsText" dxfId="452" priority="451" operator="containsText" text="500,00">
      <formula>NOT(ISERROR(SEARCH("500,00",BO154)))</formula>
    </cfRule>
  </conditionalFormatting>
  <conditionalFormatting sqref="BC155:BC166">
    <cfRule type="containsText" dxfId="451" priority="449" operator="containsText" text="CUMPLE">
      <formula>NOT(ISERROR(SEARCH("CUMPLE",BC155)))</formula>
    </cfRule>
  </conditionalFormatting>
  <conditionalFormatting sqref="BC155:BC166">
    <cfRule type="cellIs" dxfId="450" priority="442" operator="equal">
      <formula>"ARTIFICIALIDAD"</formula>
    </cfRule>
    <cfRule type="cellIs" dxfId="449" priority="443" operator="equal">
      <formula>"CUMPLE"</formula>
    </cfRule>
    <cfRule type="cellIs" dxfId="448" priority="444" operator="equal">
      <formula>"NO CUMPLE"</formula>
    </cfRule>
  </conditionalFormatting>
  <conditionalFormatting sqref="BC154">
    <cfRule type="containsText" dxfId="447" priority="448" operator="containsText" text="CUMPLE">
      <formula>NOT(ISERROR(SEARCH("CUMPLE",BC154)))</formula>
    </cfRule>
  </conditionalFormatting>
  <conditionalFormatting sqref="BC154">
    <cfRule type="cellIs" dxfId="446" priority="445" operator="equal">
      <formula>"ARTIFICIALIDAD"</formula>
    </cfRule>
    <cfRule type="cellIs" dxfId="445" priority="446" operator="equal">
      <formula>"CUMPLE"</formula>
    </cfRule>
    <cfRule type="cellIs" dxfId="444" priority="447" operator="equal">
      <formula>"NO CUMPLE"</formula>
    </cfRule>
  </conditionalFormatting>
  <conditionalFormatting sqref="BU142:BU153">
    <cfRule type="containsText" dxfId="443" priority="440" operator="containsText" text="500">
      <formula>NOT(ISERROR(SEARCH("500",BU142)))</formula>
    </cfRule>
    <cfRule type="containsText" dxfId="442" priority="441" operator="containsText" text="500,00">
      <formula>NOT(ISERROR(SEARCH("500,00",BU142)))</formula>
    </cfRule>
  </conditionalFormatting>
  <conditionalFormatting sqref="T142:T153 AA142:AA153 AH142:AH153 AO142:AO153 AV142:AV153 M141:M153">
    <cfRule type="containsText" dxfId="441" priority="439" operator="containsText" text="CUMPLE">
      <formula>NOT(ISERROR(SEARCH("CUMPLE",M141)))</formula>
    </cfRule>
  </conditionalFormatting>
  <conditionalFormatting sqref="BO141:BO153">
    <cfRule type="containsText" dxfId="440" priority="438" operator="containsText" text="500">
      <formula>NOT(ISERROR(SEARCH("500",BO141)))</formula>
    </cfRule>
  </conditionalFormatting>
  <conditionalFormatting sqref="M142:M153 T142:T153 AA142:AA153 AH142:AH153 AO142:AO153 AV142:AV153">
    <cfRule type="cellIs" dxfId="439" priority="412" operator="equal">
      <formula>"ARTIFICIALIDAD"</formula>
    </cfRule>
    <cfRule type="cellIs" dxfId="438" priority="413" operator="equal">
      <formula>"CUMPLE"</formula>
    </cfRule>
    <cfRule type="cellIs" dxfId="437" priority="414" operator="equal">
      <formula>"NO CUMPLE"</formula>
    </cfRule>
  </conditionalFormatting>
  <conditionalFormatting sqref="M141">
    <cfRule type="cellIs" dxfId="436" priority="435" operator="equal">
      <formula>"ARTIFICIALIDAD"</formula>
    </cfRule>
    <cfRule type="cellIs" dxfId="435" priority="436" operator="equal">
      <formula>"CUMPLE"</formula>
    </cfRule>
    <cfRule type="cellIs" dxfId="434" priority="437" operator="equal">
      <formula>"NO CUMPLE"</formula>
    </cfRule>
  </conditionalFormatting>
  <conditionalFormatting sqref="T141">
    <cfRule type="containsText" dxfId="433" priority="434" operator="containsText" text="CUMPLE">
      <formula>NOT(ISERROR(SEARCH("CUMPLE",T141)))</formula>
    </cfRule>
  </conditionalFormatting>
  <conditionalFormatting sqref="T141">
    <cfRule type="cellIs" dxfId="432" priority="431" operator="equal">
      <formula>"ARTIFICIALIDAD"</formula>
    </cfRule>
    <cfRule type="cellIs" dxfId="431" priority="432" operator="equal">
      <formula>"CUMPLE"</formula>
    </cfRule>
    <cfRule type="cellIs" dxfId="430" priority="433" operator="equal">
      <formula>"NO CUMPLE"</formula>
    </cfRule>
  </conditionalFormatting>
  <conditionalFormatting sqref="AA141">
    <cfRule type="containsText" dxfId="429" priority="430" operator="containsText" text="CUMPLE">
      <formula>NOT(ISERROR(SEARCH("CUMPLE",AA141)))</formula>
    </cfRule>
  </conditionalFormatting>
  <conditionalFormatting sqref="AA141">
    <cfRule type="cellIs" dxfId="428" priority="427" operator="equal">
      <formula>"ARTIFICIALIDAD"</formula>
    </cfRule>
    <cfRule type="cellIs" dxfId="427" priority="428" operator="equal">
      <formula>"CUMPLE"</formula>
    </cfRule>
    <cfRule type="cellIs" dxfId="426" priority="429" operator="equal">
      <formula>"NO CUMPLE"</formula>
    </cfRule>
  </conditionalFormatting>
  <conditionalFormatting sqref="AH141">
    <cfRule type="containsText" dxfId="425" priority="426" operator="containsText" text="CUMPLE">
      <formula>NOT(ISERROR(SEARCH("CUMPLE",AH141)))</formula>
    </cfRule>
  </conditionalFormatting>
  <conditionalFormatting sqref="AH141">
    <cfRule type="cellIs" dxfId="424" priority="423" operator="equal">
      <formula>"ARTIFICIALIDAD"</formula>
    </cfRule>
    <cfRule type="cellIs" dxfId="423" priority="424" operator="equal">
      <formula>"CUMPLE"</formula>
    </cfRule>
    <cfRule type="cellIs" dxfId="422" priority="425" operator="equal">
      <formula>"NO CUMPLE"</formula>
    </cfRule>
  </conditionalFormatting>
  <conditionalFormatting sqref="AO141">
    <cfRule type="containsText" dxfId="421" priority="422" operator="containsText" text="CUMPLE">
      <formula>NOT(ISERROR(SEARCH("CUMPLE",AO141)))</formula>
    </cfRule>
  </conditionalFormatting>
  <conditionalFormatting sqref="AO141">
    <cfRule type="cellIs" dxfId="420" priority="419" operator="equal">
      <formula>"ARTIFICIALIDAD"</formula>
    </cfRule>
    <cfRule type="cellIs" dxfId="419" priority="420" operator="equal">
      <formula>"CUMPLE"</formula>
    </cfRule>
    <cfRule type="cellIs" dxfId="418" priority="421" operator="equal">
      <formula>"NO CUMPLE"</formula>
    </cfRule>
  </conditionalFormatting>
  <conditionalFormatting sqref="AV141">
    <cfRule type="containsText" dxfId="417" priority="418" operator="containsText" text="CUMPLE">
      <formula>NOT(ISERROR(SEARCH("CUMPLE",AV141)))</formula>
    </cfRule>
  </conditionalFormatting>
  <conditionalFormatting sqref="AV141">
    <cfRule type="cellIs" dxfId="416" priority="415" operator="equal">
      <formula>"ARTIFICIALIDAD"</formula>
    </cfRule>
    <cfRule type="cellIs" dxfId="415" priority="416" operator="equal">
      <formula>"CUMPLE"</formula>
    </cfRule>
    <cfRule type="cellIs" dxfId="414" priority="417" operator="equal">
      <formula>"NO CUMPLE"</formula>
    </cfRule>
  </conditionalFormatting>
  <conditionalFormatting sqref="BO141:BU141 BO142:BT153">
    <cfRule type="containsText" dxfId="413" priority="410" operator="containsText" text="500">
      <formula>NOT(ISERROR(SEARCH("500",BO141)))</formula>
    </cfRule>
    <cfRule type="containsText" dxfId="412" priority="411" operator="containsText" text="500,00">
      <formula>NOT(ISERROR(SEARCH("500,00",BO141)))</formula>
    </cfRule>
  </conditionalFormatting>
  <conditionalFormatting sqref="BC142:BC153">
    <cfRule type="containsText" dxfId="411" priority="409" operator="containsText" text="CUMPLE">
      <formula>NOT(ISERROR(SEARCH("CUMPLE",BC142)))</formula>
    </cfRule>
  </conditionalFormatting>
  <conditionalFormatting sqref="BC142:BC153">
    <cfRule type="cellIs" dxfId="410" priority="402" operator="equal">
      <formula>"ARTIFICIALIDAD"</formula>
    </cfRule>
    <cfRule type="cellIs" dxfId="409" priority="403" operator="equal">
      <formula>"CUMPLE"</formula>
    </cfRule>
    <cfRule type="cellIs" dxfId="408" priority="404" operator="equal">
      <formula>"NO CUMPLE"</formula>
    </cfRule>
  </conditionalFormatting>
  <conditionalFormatting sqref="BC141">
    <cfRule type="containsText" dxfId="407" priority="408" operator="containsText" text="CUMPLE">
      <formula>NOT(ISERROR(SEARCH("CUMPLE",BC141)))</formula>
    </cfRule>
  </conditionalFormatting>
  <conditionalFormatting sqref="BC141">
    <cfRule type="cellIs" dxfId="406" priority="405" operator="equal">
      <formula>"ARTIFICIALIDAD"</formula>
    </cfRule>
    <cfRule type="cellIs" dxfId="405" priority="406" operator="equal">
      <formula>"CUMPLE"</formula>
    </cfRule>
    <cfRule type="cellIs" dxfId="404" priority="407" operator="equal">
      <formula>"NO CUMPLE"</formula>
    </cfRule>
  </conditionalFormatting>
  <conditionalFormatting sqref="BU129:BU140">
    <cfRule type="containsText" dxfId="403" priority="400" operator="containsText" text="500">
      <formula>NOT(ISERROR(SEARCH("500",BU129)))</formula>
    </cfRule>
    <cfRule type="containsText" dxfId="402" priority="401" operator="containsText" text="500,00">
      <formula>NOT(ISERROR(SEARCH("500,00",BU129)))</formula>
    </cfRule>
  </conditionalFormatting>
  <conditionalFormatting sqref="T129:T140 AA129:AA140 AH129:AH140 AO129:AO140 AV129:AV140 M128:M140">
    <cfRule type="containsText" dxfId="401" priority="399" operator="containsText" text="CUMPLE">
      <formula>NOT(ISERROR(SEARCH("CUMPLE",M128)))</formula>
    </cfRule>
  </conditionalFormatting>
  <conditionalFormatting sqref="BO128:BO140">
    <cfRule type="containsText" dxfId="400" priority="398" operator="containsText" text="500">
      <formula>NOT(ISERROR(SEARCH("500",BO128)))</formula>
    </cfRule>
  </conditionalFormatting>
  <conditionalFormatting sqref="M129:M140 T129:T140 AA129:AA140 AH129:AH140 AO129:AO140 AV129:AV140">
    <cfRule type="cellIs" dxfId="399" priority="372" operator="equal">
      <formula>"ARTIFICIALIDAD"</formula>
    </cfRule>
    <cfRule type="cellIs" dxfId="398" priority="373" operator="equal">
      <formula>"CUMPLE"</formula>
    </cfRule>
    <cfRule type="cellIs" dxfId="397" priority="374" operator="equal">
      <formula>"NO CUMPLE"</formula>
    </cfRule>
  </conditionalFormatting>
  <conditionalFormatting sqref="M128">
    <cfRule type="cellIs" dxfId="396" priority="395" operator="equal">
      <formula>"ARTIFICIALIDAD"</formula>
    </cfRule>
    <cfRule type="cellIs" dxfId="395" priority="396" operator="equal">
      <formula>"CUMPLE"</formula>
    </cfRule>
    <cfRule type="cellIs" dxfId="394" priority="397" operator="equal">
      <formula>"NO CUMPLE"</formula>
    </cfRule>
  </conditionalFormatting>
  <conditionalFormatting sqref="T128">
    <cfRule type="containsText" dxfId="393" priority="394" operator="containsText" text="CUMPLE">
      <formula>NOT(ISERROR(SEARCH("CUMPLE",T128)))</formula>
    </cfRule>
  </conditionalFormatting>
  <conditionalFormatting sqref="T128">
    <cfRule type="cellIs" dxfId="392" priority="391" operator="equal">
      <formula>"ARTIFICIALIDAD"</formula>
    </cfRule>
    <cfRule type="cellIs" dxfId="391" priority="392" operator="equal">
      <formula>"CUMPLE"</formula>
    </cfRule>
    <cfRule type="cellIs" dxfId="390" priority="393" operator="equal">
      <formula>"NO CUMPLE"</formula>
    </cfRule>
  </conditionalFormatting>
  <conditionalFormatting sqref="AA128">
    <cfRule type="containsText" dxfId="389" priority="390" operator="containsText" text="CUMPLE">
      <formula>NOT(ISERROR(SEARCH("CUMPLE",AA128)))</formula>
    </cfRule>
  </conditionalFormatting>
  <conditionalFormatting sqref="AA128">
    <cfRule type="cellIs" dxfId="388" priority="387" operator="equal">
      <formula>"ARTIFICIALIDAD"</formula>
    </cfRule>
    <cfRule type="cellIs" dxfId="387" priority="388" operator="equal">
      <formula>"CUMPLE"</formula>
    </cfRule>
    <cfRule type="cellIs" dxfId="386" priority="389" operator="equal">
      <formula>"NO CUMPLE"</formula>
    </cfRule>
  </conditionalFormatting>
  <conditionalFormatting sqref="AH128">
    <cfRule type="containsText" dxfId="385" priority="386" operator="containsText" text="CUMPLE">
      <formula>NOT(ISERROR(SEARCH("CUMPLE",AH128)))</formula>
    </cfRule>
  </conditionalFormatting>
  <conditionalFormatting sqref="AH128">
    <cfRule type="cellIs" dxfId="384" priority="383" operator="equal">
      <formula>"ARTIFICIALIDAD"</formula>
    </cfRule>
    <cfRule type="cellIs" dxfId="383" priority="384" operator="equal">
      <formula>"CUMPLE"</formula>
    </cfRule>
    <cfRule type="cellIs" dxfId="382" priority="385" operator="equal">
      <formula>"NO CUMPLE"</formula>
    </cfRule>
  </conditionalFormatting>
  <conditionalFormatting sqref="AO128">
    <cfRule type="containsText" dxfId="381" priority="382" operator="containsText" text="CUMPLE">
      <formula>NOT(ISERROR(SEARCH("CUMPLE",AO128)))</formula>
    </cfRule>
  </conditionalFormatting>
  <conditionalFormatting sqref="AO128">
    <cfRule type="cellIs" dxfId="380" priority="379" operator="equal">
      <formula>"ARTIFICIALIDAD"</formula>
    </cfRule>
    <cfRule type="cellIs" dxfId="379" priority="380" operator="equal">
      <formula>"CUMPLE"</formula>
    </cfRule>
    <cfRule type="cellIs" dxfId="378" priority="381" operator="equal">
      <formula>"NO CUMPLE"</formula>
    </cfRule>
  </conditionalFormatting>
  <conditionalFormatting sqref="AV128">
    <cfRule type="containsText" dxfId="377" priority="378" operator="containsText" text="CUMPLE">
      <formula>NOT(ISERROR(SEARCH("CUMPLE",AV128)))</formula>
    </cfRule>
  </conditionalFormatting>
  <conditionalFormatting sqref="AV128">
    <cfRule type="cellIs" dxfId="376" priority="375" operator="equal">
      <formula>"ARTIFICIALIDAD"</formula>
    </cfRule>
    <cfRule type="cellIs" dxfId="375" priority="376" operator="equal">
      <formula>"CUMPLE"</formula>
    </cfRule>
    <cfRule type="cellIs" dxfId="374" priority="377" operator="equal">
      <formula>"NO CUMPLE"</formula>
    </cfRule>
  </conditionalFormatting>
  <conditionalFormatting sqref="BO128:BU128 BO129:BT140">
    <cfRule type="containsText" dxfId="373" priority="370" operator="containsText" text="500">
      <formula>NOT(ISERROR(SEARCH("500",BO128)))</formula>
    </cfRule>
    <cfRule type="containsText" dxfId="372" priority="371" operator="containsText" text="500,00">
      <formula>NOT(ISERROR(SEARCH("500,00",BO128)))</formula>
    </cfRule>
  </conditionalFormatting>
  <conditionalFormatting sqref="BC129:BC140">
    <cfRule type="containsText" dxfId="371" priority="369" operator="containsText" text="CUMPLE">
      <formula>NOT(ISERROR(SEARCH("CUMPLE",BC129)))</formula>
    </cfRule>
  </conditionalFormatting>
  <conditionalFormatting sqref="BC129:BC140">
    <cfRule type="cellIs" dxfId="370" priority="362" operator="equal">
      <formula>"ARTIFICIALIDAD"</formula>
    </cfRule>
    <cfRule type="cellIs" dxfId="369" priority="363" operator="equal">
      <formula>"CUMPLE"</formula>
    </cfRule>
    <cfRule type="cellIs" dxfId="368" priority="364" operator="equal">
      <formula>"NO CUMPLE"</formula>
    </cfRule>
  </conditionalFormatting>
  <conditionalFormatting sqref="BC128">
    <cfRule type="containsText" dxfId="367" priority="368" operator="containsText" text="CUMPLE">
      <formula>NOT(ISERROR(SEARCH("CUMPLE",BC128)))</formula>
    </cfRule>
  </conditionalFormatting>
  <conditionalFormatting sqref="BC128">
    <cfRule type="cellIs" dxfId="366" priority="365" operator="equal">
      <formula>"ARTIFICIALIDAD"</formula>
    </cfRule>
    <cfRule type="cellIs" dxfId="365" priority="366" operator="equal">
      <formula>"CUMPLE"</formula>
    </cfRule>
    <cfRule type="cellIs" dxfId="364" priority="367" operator="equal">
      <formula>"NO CUMPLE"</formula>
    </cfRule>
  </conditionalFormatting>
  <conditionalFormatting sqref="BU116:BU127">
    <cfRule type="containsText" dxfId="363" priority="360" operator="containsText" text="500">
      <formula>NOT(ISERROR(SEARCH("500",BU116)))</formula>
    </cfRule>
    <cfRule type="containsText" dxfId="362" priority="361" operator="containsText" text="500,00">
      <formula>NOT(ISERROR(SEARCH("500,00",BU116)))</formula>
    </cfRule>
  </conditionalFormatting>
  <conditionalFormatting sqref="T116:T127 AA116:AA127 AH116:AH127 AO116:AO127 AV116:AV127 M115:M127">
    <cfRule type="containsText" dxfId="361" priority="359" operator="containsText" text="CUMPLE">
      <formula>NOT(ISERROR(SEARCH("CUMPLE",M115)))</formula>
    </cfRule>
  </conditionalFormatting>
  <conditionalFormatting sqref="BO115:BO127">
    <cfRule type="containsText" dxfId="360" priority="358" operator="containsText" text="500">
      <formula>NOT(ISERROR(SEARCH("500",BO115)))</formula>
    </cfRule>
  </conditionalFormatting>
  <conditionalFormatting sqref="M116:M127 T116:T127 AA116:AA127 AH116:AH127 AO116:AO127 AV116:AV127">
    <cfRule type="cellIs" dxfId="359" priority="332" operator="equal">
      <formula>"ARTIFICIALIDAD"</formula>
    </cfRule>
    <cfRule type="cellIs" dxfId="358" priority="333" operator="equal">
      <formula>"CUMPLE"</formula>
    </cfRule>
    <cfRule type="cellIs" dxfId="357" priority="334" operator="equal">
      <formula>"NO CUMPLE"</formula>
    </cfRule>
  </conditionalFormatting>
  <conditionalFormatting sqref="M115">
    <cfRule type="cellIs" dxfId="356" priority="355" operator="equal">
      <formula>"ARTIFICIALIDAD"</formula>
    </cfRule>
    <cfRule type="cellIs" dxfId="355" priority="356" operator="equal">
      <formula>"CUMPLE"</formula>
    </cfRule>
    <cfRule type="cellIs" dxfId="354" priority="357" operator="equal">
      <formula>"NO CUMPLE"</formula>
    </cfRule>
  </conditionalFormatting>
  <conditionalFormatting sqref="T115">
    <cfRule type="containsText" dxfId="353" priority="354" operator="containsText" text="CUMPLE">
      <formula>NOT(ISERROR(SEARCH("CUMPLE",T115)))</formula>
    </cfRule>
  </conditionalFormatting>
  <conditionalFormatting sqref="T115">
    <cfRule type="cellIs" dxfId="352" priority="351" operator="equal">
      <formula>"ARTIFICIALIDAD"</formula>
    </cfRule>
    <cfRule type="cellIs" dxfId="351" priority="352" operator="equal">
      <formula>"CUMPLE"</formula>
    </cfRule>
    <cfRule type="cellIs" dxfId="350" priority="353" operator="equal">
      <formula>"NO CUMPLE"</formula>
    </cfRule>
  </conditionalFormatting>
  <conditionalFormatting sqref="AA115">
    <cfRule type="containsText" dxfId="349" priority="350" operator="containsText" text="CUMPLE">
      <formula>NOT(ISERROR(SEARCH("CUMPLE",AA115)))</formula>
    </cfRule>
  </conditionalFormatting>
  <conditionalFormatting sqref="AA115">
    <cfRule type="cellIs" dxfId="348" priority="347" operator="equal">
      <formula>"ARTIFICIALIDAD"</formula>
    </cfRule>
    <cfRule type="cellIs" dxfId="347" priority="348" operator="equal">
      <formula>"CUMPLE"</formula>
    </cfRule>
    <cfRule type="cellIs" dxfId="346" priority="349" operator="equal">
      <formula>"NO CUMPLE"</formula>
    </cfRule>
  </conditionalFormatting>
  <conditionalFormatting sqref="AH115">
    <cfRule type="containsText" dxfId="345" priority="346" operator="containsText" text="CUMPLE">
      <formula>NOT(ISERROR(SEARCH("CUMPLE",AH115)))</formula>
    </cfRule>
  </conditionalFormatting>
  <conditionalFormatting sqref="AH115">
    <cfRule type="cellIs" dxfId="344" priority="343" operator="equal">
      <formula>"ARTIFICIALIDAD"</formula>
    </cfRule>
    <cfRule type="cellIs" dxfId="343" priority="344" operator="equal">
      <formula>"CUMPLE"</formula>
    </cfRule>
    <cfRule type="cellIs" dxfId="342" priority="345" operator="equal">
      <formula>"NO CUMPLE"</formula>
    </cfRule>
  </conditionalFormatting>
  <conditionalFormatting sqref="AO115">
    <cfRule type="containsText" dxfId="341" priority="342" operator="containsText" text="CUMPLE">
      <formula>NOT(ISERROR(SEARCH("CUMPLE",AO115)))</formula>
    </cfRule>
  </conditionalFormatting>
  <conditionalFormatting sqref="AO115">
    <cfRule type="cellIs" dxfId="340" priority="339" operator="equal">
      <formula>"ARTIFICIALIDAD"</formula>
    </cfRule>
    <cfRule type="cellIs" dxfId="339" priority="340" operator="equal">
      <formula>"CUMPLE"</formula>
    </cfRule>
    <cfRule type="cellIs" dxfId="338" priority="341" operator="equal">
      <formula>"NO CUMPLE"</formula>
    </cfRule>
  </conditionalFormatting>
  <conditionalFormatting sqref="AV115">
    <cfRule type="containsText" dxfId="337" priority="338" operator="containsText" text="CUMPLE">
      <formula>NOT(ISERROR(SEARCH("CUMPLE",AV115)))</formula>
    </cfRule>
  </conditionalFormatting>
  <conditionalFormatting sqref="AV115">
    <cfRule type="cellIs" dxfId="336" priority="335" operator="equal">
      <formula>"ARTIFICIALIDAD"</formula>
    </cfRule>
    <cfRule type="cellIs" dxfId="335" priority="336" operator="equal">
      <formula>"CUMPLE"</formula>
    </cfRule>
    <cfRule type="cellIs" dxfId="334" priority="337" operator="equal">
      <formula>"NO CUMPLE"</formula>
    </cfRule>
  </conditionalFormatting>
  <conditionalFormatting sqref="BO115:BU115 BO116:BT127">
    <cfRule type="containsText" dxfId="333" priority="330" operator="containsText" text="500">
      <formula>NOT(ISERROR(SEARCH("500",BO115)))</formula>
    </cfRule>
    <cfRule type="containsText" dxfId="332" priority="331" operator="containsText" text="500,00">
      <formula>NOT(ISERROR(SEARCH("500,00",BO115)))</formula>
    </cfRule>
  </conditionalFormatting>
  <conditionalFormatting sqref="BC116:BC127">
    <cfRule type="containsText" dxfId="331" priority="329" operator="containsText" text="CUMPLE">
      <formula>NOT(ISERROR(SEARCH("CUMPLE",BC116)))</formula>
    </cfRule>
  </conditionalFormatting>
  <conditionalFormatting sqref="BC116:BC127">
    <cfRule type="cellIs" dxfId="330" priority="322" operator="equal">
      <formula>"ARTIFICIALIDAD"</formula>
    </cfRule>
    <cfRule type="cellIs" dxfId="329" priority="323" operator="equal">
      <formula>"CUMPLE"</formula>
    </cfRule>
    <cfRule type="cellIs" dxfId="328" priority="324" operator="equal">
      <formula>"NO CUMPLE"</formula>
    </cfRule>
  </conditionalFormatting>
  <conditionalFormatting sqref="BC115">
    <cfRule type="containsText" dxfId="327" priority="328" operator="containsText" text="CUMPLE">
      <formula>NOT(ISERROR(SEARCH("CUMPLE",BC115)))</formula>
    </cfRule>
  </conditionalFormatting>
  <conditionalFormatting sqref="BC115">
    <cfRule type="cellIs" dxfId="326" priority="325" operator="equal">
      <formula>"ARTIFICIALIDAD"</formula>
    </cfRule>
    <cfRule type="cellIs" dxfId="325" priority="326" operator="equal">
      <formula>"CUMPLE"</formula>
    </cfRule>
    <cfRule type="cellIs" dxfId="324" priority="327" operator="equal">
      <formula>"NO CUMPLE"</formula>
    </cfRule>
  </conditionalFormatting>
  <conditionalFormatting sqref="BU103:BU114">
    <cfRule type="containsText" dxfId="323" priority="320" operator="containsText" text="500">
      <formula>NOT(ISERROR(SEARCH("500",BU103)))</formula>
    </cfRule>
    <cfRule type="containsText" dxfId="322" priority="321" operator="containsText" text="500,00">
      <formula>NOT(ISERROR(SEARCH("500,00",BU103)))</formula>
    </cfRule>
  </conditionalFormatting>
  <conditionalFormatting sqref="T103:T114 AA103:AA114 AH103:AH114 AO103:AO114 AV103:AV114 M102:M114">
    <cfRule type="containsText" dxfId="321" priority="319" operator="containsText" text="CUMPLE">
      <formula>NOT(ISERROR(SEARCH("CUMPLE",M102)))</formula>
    </cfRule>
  </conditionalFormatting>
  <conditionalFormatting sqref="BO102:BO114">
    <cfRule type="containsText" dxfId="320" priority="318" operator="containsText" text="500">
      <formula>NOT(ISERROR(SEARCH("500",BO102)))</formula>
    </cfRule>
  </conditionalFormatting>
  <conditionalFormatting sqref="M103:M114 T103:T114 AA103:AA114 AH103:AH114 AO103:AO114 AV103:AV114">
    <cfRule type="cellIs" dxfId="319" priority="292" operator="equal">
      <formula>"ARTIFICIALIDAD"</formula>
    </cfRule>
    <cfRule type="cellIs" dxfId="318" priority="293" operator="equal">
      <formula>"CUMPLE"</formula>
    </cfRule>
    <cfRule type="cellIs" dxfId="317" priority="294" operator="equal">
      <formula>"NO CUMPLE"</formula>
    </cfRule>
  </conditionalFormatting>
  <conditionalFormatting sqref="M102">
    <cfRule type="cellIs" dxfId="316" priority="315" operator="equal">
      <formula>"ARTIFICIALIDAD"</formula>
    </cfRule>
    <cfRule type="cellIs" dxfId="315" priority="316" operator="equal">
      <formula>"CUMPLE"</formula>
    </cfRule>
    <cfRule type="cellIs" dxfId="314" priority="317" operator="equal">
      <formula>"NO CUMPLE"</formula>
    </cfRule>
  </conditionalFormatting>
  <conditionalFormatting sqref="T102">
    <cfRule type="containsText" dxfId="313" priority="314" operator="containsText" text="CUMPLE">
      <formula>NOT(ISERROR(SEARCH("CUMPLE",T102)))</formula>
    </cfRule>
  </conditionalFormatting>
  <conditionalFormatting sqref="T102">
    <cfRule type="cellIs" dxfId="312" priority="311" operator="equal">
      <formula>"ARTIFICIALIDAD"</formula>
    </cfRule>
    <cfRule type="cellIs" dxfId="311" priority="312" operator="equal">
      <formula>"CUMPLE"</formula>
    </cfRule>
    <cfRule type="cellIs" dxfId="310" priority="313" operator="equal">
      <formula>"NO CUMPLE"</formula>
    </cfRule>
  </conditionalFormatting>
  <conditionalFormatting sqref="AA102">
    <cfRule type="containsText" dxfId="309" priority="310" operator="containsText" text="CUMPLE">
      <formula>NOT(ISERROR(SEARCH("CUMPLE",AA102)))</formula>
    </cfRule>
  </conditionalFormatting>
  <conditionalFormatting sqref="AA102">
    <cfRule type="cellIs" dxfId="308" priority="307" operator="equal">
      <formula>"ARTIFICIALIDAD"</formula>
    </cfRule>
    <cfRule type="cellIs" dxfId="307" priority="308" operator="equal">
      <formula>"CUMPLE"</formula>
    </cfRule>
    <cfRule type="cellIs" dxfId="306" priority="309" operator="equal">
      <formula>"NO CUMPLE"</formula>
    </cfRule>
  </conditionalFormatting>
  <conditionalFormatting sqref="AH102">
    <cfRule type="containsText" dxfId="305" priority="306" operator="containsText" text="CUMPLE">
      <formula>NOT(ISERROR(SEARCH("CUMPLE",AH102)))</formula>
    </cfRule>
  </conditionalFormatting>
  <conditionalFormatting sqref="AH102">
    <cfRule type="cellIs" dxfId="304" priority="303" operator="equal">
      <formula>"ARTIFICIALIDAD"</formula>
    </cfRule>
    <cfRule type="cellIs" dxfId="303" priority="304" operator="equal">
      <formula>"CUMPLE"</formula>
    </cfRule>
    <cfRule type="cellIs" dxfId="302" priority="305" operator="equal">
      <formula>"NO CUMPLE"</formula>
    </cfRule>
  </conditionalFormatting>
  <conditionalFormatting sqref="AO102">
    <cfRule type="containsText" dxfId="301" priority="302" operator="containsText" text="CUMPLE">
      <formula>NOT(ISERROR(SEARCH("CUMPLE",AO102)))</formula>
    </cfRule>
  </conditionalFormatting>
  <conditionalFormatting sqref="AO102">
    <cfRule type="cellIs" dxfId="300" priority="299" operator="equal">
      <formula>"ARTIFICIALIDAD"</formula>
    </cfRule>
    <cfRule type="cellIs" dxfId="299" priority="300" operator="equal">
      <formula>"CUMPLE"</formula>
    </cfRule>
    <cfRule type="cellIs" dxfId="298" priority="301" operator="equal">
      <formula>"NO CUMPLE"</formula>
    </cfRule>
  </conditionalFormatting>
  <conditionalFormatting sqref="AV102">
    <cfRule type="containsText" dxfId="297" priority="298" operator="containsText" text="CUMPLE">
      <formula>NOT(ISERROR(SEARCH("CUMPLE",AV102)))</formula>
    </cfRule>
  </conditionalFormatting>
  <conditionalFormatting sqref="AV102">
    <cfRule type="cellIs" dxfId="296" priority="295" operator="equal">
      <formula>"ARTIFICIALIDAD"</formula>
    </cfRule>
    <cfRule type="cellIs" dxfId="295" priority="296" operator="equal">
      <formula>"CUMPLE"</formula>
    </cfRule>
    <cfRule type="cellIs" dxfId="294" priority="297" operator="equal">
      <formula>"NO CUMPLE"</formula>
    </cfRule>
  </conditionalFormatting>
  <conditionalFormatting sqref="BO102:BU102 BO103:BT114">
    <cfRule type="containsText" dxfId="293" priority="290" operator="containsText" text="500">
      <formula>NOT(ISERROR(SEARCH("500",BO102)))</formula>
    </cfRule>
    <cfRule type="containsText" dxfId="292" priority="291" operator="containsText" text="500,00">
      <formula>NOT(ISERROR(SEARCH("500,00",BO102)))</formula>
    </cfRule>
  </conditionalFormatting>
  <conditionalFormatting sqref="BC103:BC114">
    <cfRule type="containsText" dxfId="291" priority="289" operator="containsText" text="CUMPLE">
      <formula>NOT(ISERROR(SEARCH("CUMPLE",BC103)))</formula>
    </cfRule>
  </conditionalFormatting>
  <conditionalFormatting sqref="BC103:BC114">
    <cfRule type="cellIs" dxfId="290" priority="282" operator="equal">
      <formula>"ARTIFICIALIDAD"</formula>
    </cfRule>
    <cfRule type="cellIs" dxfId="289" priority="283" operator="equal">
      <formula>"CUMPLE"</formula>
    </cfRule>
    <cfRule type="cellIs" dxfId="288" priority="284" operator="equal">
      <formula>"NO CUMPLE"</formula>
    </cfRule>
  </conditionalFormatting>
  <conditionalFormatting sqref="BC102">
    <cfRule type="containsText" dxfId="287" priority="288" operator="containsText" text="CUMPLE">
      <formula>NOT(ISERROR(SEARCH("CUMPLE",BC102)))</formula>
    </cfRule>
  </conditionalFormatting>
  <conditionalFormatting sqref="BC102">
    <cfRule type="cellIs" dxfId="286" priority="285" operator="equal">
      <formula>"ARTIFICIALIDAD"</formula>
    </cfRule>
    <cfRule type="cellIs" dxfId="285" priority="286" operator="equal">
      <formula>"CUMPLE"</formula>
    </cfRule>
    <cfRule type="cellIs" dxfId="284" priority="287" operator="equal">
      <formula>"NO CUMPLE"</formula>
    </cfRule>
  </conditionalFormatting>
  <conditionalFormatting sqref="BU90:BU101">
    <cfRule type="containsText" dxfId="283" priority="280" operator="containsText" text="500">
      <formula>NOT(ISERROR(SEARCH("500",BU90)))</formula>
    </cfRule>
    <cfRule type="containsText" dxfId="282" priority="281" operator="containsText" text="500,00">
      <formula>NOT(ISERROR(SEARCH("500,00",BU90)))</formula>
    </cfRule>
  </conditionalFormatting>
  <conditionalFormatting sqref="T90:T101 AA90:AA101 AH90:AH101 AO90:AO101 AV90:AV101 M89:M101">
    <cfRule type="containsText" dxfId="281" priority="279" operator="containsText" text="CUMPLE">
      <formula>NOT(ISERROR(SEARCH("CUMPLE",M89)))</formula>
    </cfRule>
  </conditionalFormatting>
  <conditionalFormatting sqref="BO89:BO101">
    <cfRule type="containsText" dxfId="280" priority="278" operator="containsText" text="500">
      <formula>NOT(ISERROR(SEARCH("500",BO89)))</formula>
    </cfRule>
  </conditionalFormatting>
  <conditionalFormatting sqref="M90:M101 T90:T101 AA90:AA101 AH90:AH101 AO90:AO101 AV90:AV101">
    <cfRule type="cellIs" dxfId="279" priority="252" operator="equal">
      <formula>"ARTIFICIALIDAD"</formula>
    </cfRule>
    <cfRule type="cellIs" dxfId="278" priority="253" operator="equal">
      <formula>"CUMPLE"</formula>
    </cfRule>
    <cfRule type="cellIs" dxfId="277" priority="254" operator="equal">
      <formula>"NO CUMPLE"</formula>
    </cfRule>
  </conditionalFormatting>
  <conditionalFormatting sqref="M89">
    <cfRule type="cellIs" dxfId="276" priority="275" operator="equal">
      <formula>"ARTIFICIALIDAD"</formula>
    </cfRule>
    <cfRule type="cellIs" dxfId="275" priority="276" operator="equal">
      <formula>"CUMPLE"</formula>
    </cfRule>
    <cfRule type="cellIs" dxfId="274" priority="277" operator="equal">
      <formula>"NO CUMPLE"</formula>
    </cfRule>
  </conditionalFormatting>
  <conditionalFormatting sqref="T89">
    <cfRule type="containsText" dxfId="273" priority="274" operator="containsText" text="CUMPLE">
      <formula>NOT(ISERROR(SEARCH("CUMPLE",T89)))</formula>
    </cfRule>
  </conditionalFormatting>
  <conditionalFormatting sqref="T89">
    <cfRule type="cellIs" dxfId="272" priority="271" operator="equal">
      <formula>"ARTIFICIALIDAD"</formula>
    </cfRule>
    <cfRule type="cellIs" dxfId="271" priority="272" operator="equal">
      <formula>"CUMPLE"</formula>
    </cfRule>
    <cfRule type="cellIs" dxfId="270" priority="273" operator="equal">
      <formula>"NO CUMPLE"</formula>
    </cfRule>
  </conditionalFormatting>
  <conditionalFormatting sqref="AA89">
    <cfRule type="containsText" dxfId="269" priority="270" operator="containsText" text="CUMPLE">
      <formula>NOT(ISERROR(SEARCH("CUMPLE",AA89)))</formula>
    </cfRule>
  </conditionalFormatting>
  <conditionalFormatting sqref="AA89">
    <cfRule type="cellIs" dxfId="268" priority="267" operator="equal">
      <formula>"ARTIFICIALIDAD"</formula>
    </cfRule>
    <cfRule type="cellIs" dxfId="267" priority="268" operator="equal">
      <formula>"CUMPLE"</formula>
    </cfRule>
    <cfRule type="cellIs" dxfId="266" priority="269" operator="equal">
      <formula>"NO CUMPLE"</formula>
    </cfRule>
  </conditionalFormatting>
  <conditionalFormatting sqref="AH89">
    <cfRule type="containsText" dxfId="265" priority="266" operator="containsText" text="CUMPLE">
      <formula>NOT(ISERROR(SEARCH("CUMPLE",AH89)))</formula>
    </cfRule>
  </conditionalFormatting>
  <conditionalFormatting sqref="AH89">
    <cfRule type="cellIs" dxfId="264" priority="263" operator="equal">
      <formula>"ARTIFICIALIDAD"</formula>
    </cfRule>
    <cfRule type="cellIs" dxfId="263" priority="264" operator="equal">
      <formula>"CUMPLE"</formula>
    </cfRule>
    <cfRule type="cellIs" dxfId="262" priority="265" operator="equal">
      <formula>"NO CUMPLE"</formula>
    </cfRule>
  </conditionalFormatting>
  <conditionalFormatting sqref="AO89">
    <cfRule type="containsText" dxfId="261" priority="262" operator="containsText" text="CUMPLE">
      <formula>NOT(ISERROR(SEARCH("CUMPLE",AO89)))</formula>
    </cfRule>
  </conditionalFormatting>
  <conditionalFormatting sqref="AO89">
    <cfRule type="cellIs" dxfId="260" priority="259" operator="equal">
      <formula>"ARTIFICIALIDAD"</formula>
    </cfRule>
    <cfRule type="cellIs" dxfId="259" priority="260" operator="equal">
      <formula>"CUMPLE"</formula>
    </cfRule>
    <cfRule type="cellIs" dxfId="258" priority="261" operator="equal">
      <formula>"NO CUMPLE"</formula>
    </cfRule>
  </conditionalFormatting>
  <conditionalFormatting sqref="AV89">
    <cfRule type="containsText" dxfId="257" priority="258" operator="containsText" text="CUMPLE">
      <formula>NOT(ISERROR(SEARCH("CUMPLE",AV89)))</formula>
    </cfRule>
  </conditionalFormatting>
  <conditionalFormatting sqref="AV89">
    <cfRule type="cellIs" dxfId="256" priority="255" operator="equal">
      <formula>"ARTIFICIALIDAD"</formula>
    </cfRule>
    <cfRule type="cellIs" dxfId="255" priority="256" operator="equal">
      <formula>"CUMPLE"</formula>
    </cfRule>
    <cfRule type="cellIs" dxfId="254" priority="257" operator="equal">
      <formula>"NO CUMPLE"</formula>
    </cfRule>
  </conditionalFormatting>
  <conditionalFormatting sqref="BO89:BU89 BO90:BT101">
    <cfRule type="containsText" dxfId="253" priority="250" operator="containsText" text="500">
      <formula>NOT(ISERROR(SEARCH("500",BO89)))</formula>
    </cfRule>
    <cfRule type="containsText" dxfId="252" priority="251" operator="containsText" text="500,00">
      <formula>NOT(ISERROR(SEARCH("500,00",BO89)))</formula>
    </cfRule>
  </conditionalFormatting>
  <conditionalFormatting sqref="BC90:BC101">
    <cfRule type="containsText" dxfId="251" priority="249" operator="containsText" text="CUMPLE">
      <formula>NOT(ISERROR(SEARCH("CUMPLE",BC90)))</formula>
    </cfRule>
  </conditionalFormatting>
  <conditionalFormatting sqref="BC90:BC101">
    <cfRule type="cellIs" dxfId="250" priority="242" operator="equal">
      <formula>"ARTIFICIALIDAD"</formula>
    </cfRule>
    <cfRule type="cellIs" dxfId="249" priority="243" operator="equal">
      <formula>"CUMPLE"</formula>
    </cfRule>
    <cfRule type="cellIs" dxfId="248" priority="244" operator="equal">
      <formula>"NO CUMPLE"</formula>
    </cfRule>
  </conditionalFormatting>
  <conditionalFormatting sqref="BC89">
    <cfRule type="containsText" dxfId="247" priority="248" operator="containsText" text="CUMPLE">
      <formula>NOT(ISERROR(SEARCH("CUMPLE",BC89)))</formula>
    </cfRule>
  </conditionalFormatting>
  <conditionalFormatting sqref="BC89">
    <cfRule type="cellIs" dxfId="246" priority="245" operator="equal">
      <formula>"ARTIFICIALIDAD"</formula>
    </cfRule>
    <cfRule type="cellIs" dxfId="245" priority="246" operator="equal">
      <formula>"CUMPLE"</formula>
    </cfRule>
    <cfRule type="cellIs" dxfId="244" priority="247" operator="equal">
      <formula>"NO CUMPLE"</formula>
    </cfRule>
  </conditionalFormatting>
  <conditionalFormatting sqref="BU77:BU88">
    <cfRule type="containsText" dxfId="243" priority="240" operator="containsText" text="500">
      <formula>NOT(ISERROR(SEARCH("500",BU77)))</formula>
    </cfRule>
    <cfRule type="containsText" dxfId="242" priority="241" operator="containsText" text="500,00">
      <formula>NOT(ISERROR(SEARCH("500,00",BU77)))</formula>
    </cfRule>
  </conditionalFormatting>
  <conditionalFormatting sqref="T77:T88 AA77:AA88 AH77:AH88 AO77:AO88 AV77:AV88 M76:M88">
    <cfRule type="containsText" dxfId="241" priority="239" operator="containsText" text="CUMPLE">
      <formula>NOT(ISERROR(SEARCH("CUMPLE",M76)))</formula>
    </cfRule>
  </conditionalFormatting>
  <conditionalFormatting sqref="BO76:BO88">
    <cfRule type="containsText" dxfId="240" priority="238" operator="containsText" text="500">
      <formula>NOT(ISERROR(SEARCH("500",BO76)))</formula>
    </cfRule>
  </conditionalFormatting>
  <conditionalFormatting sqref="M77:M88 T77:T88 AA77:AA88 AH77:AH88 AO77:AO88 AV77:AV88">
    <cfRule type="cellIs" dxfId="239" priority="212" operator="equal">
      <formula>"ARTIFICIALIDAD"</formula>
    </cfRule>
    <cfRule type="cellIs" dxfId="238" priority="213" operator="equal">
      <formula>"CUMPLE"</formula>
    </cfRule>
    <cfRule type="cellIs" dxfId="237" priority="214" operator="equal">
      <formula>"NO CUMPLE"</formula>
    </cfRule>
  </conditionalFormatting>
  <conditionalFormatting sqref="M76">
    <cfRule type="cellIs" dxfId="236" priority="235" operator="equal">
      <formula>"ARTIFICIALIDAD"</formula>
    </cfRule>
    <cfRule type="cellIs" dxfId="235" priority="236" operator="equal">
      <formula>"CUMPLE"</formula>
    </cfRule>
    <cfRule type="cellIs" dxfId="234" priority="237" operator="equal">
      <formula>"NO CUMPLE"</formula>
    </cfRule>
  </conditionalFormatting>
  <conditionalFormatting sqref="T76">
    <cfRule type="containsText" dxfId="233" priority="234" operator="containsText" text="CUMPLE">
      <formula>NOT(ISERROR(SEARCH("CUMPLE",T76)))</formula>
    </cfRule>
  </conditionalFormatting>
  <conditionalFormatting sqref="T76">
    <cfRule type="cellIs" dxfId="232" priority="231" operator="equal">
      <formula>"ARTIFICIALIDAD"</formula>
    </cfRule>
    <cfRule type="cellIs" dxfId="231" priority="232" operator="equal">
      <formula>"CUMPLE"</formula>
    </cfRule>
    <cfRule type="cellIs" dxfId="230" priority="233" operator="equal">
      <formula>"NO CUMPLE"</formula>
    </cfRule>
  </conditionalFormatting>
  <conditionalFormatting sqref="AA76">
    <cfRule type="containsText" dxfId="229" priority="230" operator="containsText" text="CUMPLE">
      <formula>NOT(ISERROR(SEARCH("CUMPLE",AA76)))</formula>
    </cfRule>
  </conditionalFormatting>
  <conditionalFormatting sqref="AA76">
    <cfRule type="cellIs" dxfId="228" priority="227" operator="equal">
      <formula>"ARTIFICIALIDAD"</formula>
    </cfRule>
    <cfRule type="cellIs" dxfId="227" priority="228" operator="equal">
      <formula>"CUMPLE"</formula>
    </cfRule>
    <cfRule type="cellIs" dxfId="226" priority="229" operator="equal">
      <formula>"NO CUMPLE"</formula>
    </cfRule>
  </conditionalFormatting>
  <conditionalFormatting sqref="AH76">
    <cfRule type="containsText" dxfId="225" priority="226" operator="containsText" text="CUMPLE">
      <formula>NOT(ISERROR(SEARCH("CUMPLE",AH76)))</formula>
    </cfRule>
  </conditionalFormatting>
  <conditionalFormatting sqref="AH76">
    <cfRule type="cellIs" dxfId="224" priority="223" operator="equal">
      <formula>"ARTIFICIALIDAD"</formula>
    </cfRule>
    <cfRule type="cellIs" dxfId="223" priority="224" operator="equal">
      <formula>"CUMPLE"</formula>
    </cfRule>
    <cfRule type="cellIs" dxfId="222" priority="225" operator="equal">
      <formula>"NO CUMPLE"</formula>
    </cfRule>
  </conditionalFormatting>
  <conditionalFormatting sqref="AO76">
    <cfRule type="containsText" dxfId="221" priority="222" operator="containsText" text="CUMPLE">
      <formula>NOT(ISERROR(SEARCH("CUMPLE",AO76)))</formula>
    </cfRule>
  </conditionalFormatting>
  <conditionalFormatting sqref="AO76">
    <cfRule type="cellIs" dxfId="220" priority="219" operator="equal">
      <formula>"ARTIFICIALIDAD"</formula>
    </cfRule>
    <cfRule type="cellIs" dxfId="219" priority="220" operator="equal">
      <formula>"CUMPLE"</formula>
    </cfRule>
    <cfRule type="cellIs" dxfId="218" priority="221" operator="equal">
      <formula>"NO CUMPLE"</formula>
    </cfRule>
  </conditionalFormatting>
  <conditionalFormatting sqref="AV76">
    <cfRule type="containsText" dxfId="217" priority="218" operator="containsText" text="CUMPLE">
      <formula>NOT(ISERROR(SEARCH("CUMPLE",AV76)))</formula>
    </cfRule>
  </conditionalFormatting>
  <conditionalFormatting sqref="AV76">
    <cfRule type="cellIs" dxfId="216" priority="215" operator="equal">
      <formula>"ARTIFICIALIDAD"</formula>
    </cfRule>
    <cfRule type="cellIs" dxfId="215" priority="216" operator="equal">
      <formula>"CUMPLE"</formula>
    </cfRule>
    <cfRule type="cellIs" dxfId="214" priority="217" operator="equal">
      <formula>"NO CUMPLE"</formula>
    </cfRule>
  </conditionalFormatting>
  <conditionalFormatting sqref="BO76:BU76 BO77:BT88">
    <cfRule type="containsText" dxfId="213" priority="210" operator="containsText" text="500">
      <formula>NOT(ISERROR(SEARCH("500",BO76)))</formula>
    </cfRule>
    <cfRule type="containsText" dxfId="212" priority="211" operator="containsText" text="500,00">
      <formula>NOT(ISERROR(SEARCH("500,00",BO76)))</formula>
    </cfRule>
  </conditionalFormatting>
  <conditionalFormatting sqref="BC77:BC88">
    <cfRule type="containsText" dxfId="211" priority="209" operator="containsText" text="CUMPLE">
      <formula>NOT(ISERROR(SEARCH("CUMPLE",BC77)))</formula>
    </cfRule>
  </conditionalFormatting>
  <conditionalFormatting sqref="BC77:BC88">
    <cfRule type="cellIs" dxfId="210" priority="202" operator="equal">
      <formula>"ARTIFICIALIDAD"</formula>
    </cfRule>
    <cfRule type="cellIs" dxfId="209" priority="203" operator="equal">
      <formula>"CUMPLE"</formula>
    </cfRule>
    <cfRule type="cellIs" dxfId="208" priority="204" operator="equal">
      <formula>"NO CUMPLE"</formula>
    </cfRule>
  </conditionalFormatting>
  <conditionalFormatting sqref="BC76">
    <cfRule type="containsText" dxfId="207" priority="208" operator="containsText" text="CUMPLE">
      <formula>NOT(ISERROR(SEARCH("CUMPLE",BC76)))</formula>
    </cfRule>
  </conditionalFormatting>
  <conditionalFormatting sqref="BC76">
    <cfRule type="cellIs" dxfId="206" priority="205" operator="equal">
      <formula>"ARTIFICIALIDAD"</formula>
    </cfRule>
    <cfRule type="cellIs" dxfId="205" priority="206" operator="equal">
      <formula>"CUMPLE"</formula>
    </cfRule>
    <cfRule type="cellIs" dxfId="204" priority="207" operator="equal">
      <formula>"NO CUMPLE"</formula>
    </cfRule>
  </conditionalFormatting>
  <conditionalFormatting sqref="BU64:BU75">
    <cfRule type="containsText" dxfId="203" priority="200" operator="containsText" text="500">
      <formula>NOT(ISERROR(SEARCH("500",BU64)))</formula>
    </cfRule>
    <cfRule type="containsText" dxfId="202" priority="201" operator="containsText" text="500,00">
      <formula>NOT(ISERROR(SEARCH("500,00",BU64)))</formula>
    </cfRule>
  </conditionalFormatting>
  <conditionalFormatting sqref="T64:T75 AA64:AA75 AH64:AH75 AO64:AO75 AV64:AV75 M63:M75">
    <cfRule type="containsText" dxfId="201" priority="199" operator="containsText" text="CUMPLE">
      <formula>NOT(ISERROR(SEARCH("CUMPLE",M63)))</formula>
    </cfRule>
  </conditionalFormatting>
  <conditionalFormatting sqref="BO63:BO75">
    <cfRule type="containsText" dxfId="200" priority="198" operator="containsText" text="500">
      <formula>NOT(ISERROR(SEARCH("500",BO63)))</formula>
    </cfRule>
  </conditionalFormatting>
  <conditionalFormatting sqref="M64:M75 T64:T75 AA64:AA75 AH64:AH75 AO64:AO75 AV64:AV75">
    <cfRule type="cellIs" dxfId="199" priority="172" operator="equal">
      <formula>"ARTIFICIALIDAD"</formula>
    </cfRule>
    <cfRule type="cellIs" dxfId="198" priority="173" operator="equal">
      <formula>"CUMPLE"</formula>
    </cfRule>
    <cfRule type="cellIs" dxfId="197" priority="174" operator="equal">
      <formula>"NO CUMPLE"</formula>
    </cfRule>
  </conditionalFormatting>
  <conditionalFormatting sqref="M63">
    <cfRule type="cellIs" dxfId="196" priority="195" operator="equal">
      <formula>"ARTIFICIALIDAD"</formula>
    </cfRule>
    <cfRule type="cellIs" dxfId="195" priority="196" operator="equal">
      <formula>"CUMPLE"</formula>
    </cfRule>
    <cfRule type="cellIs" dxfId="194" priority="197" operator="equal">
      <formula>"NO CUMPLE"</formula>
    </cfRule>
  </conditionalFormatting>
  <conditionalFormatting sqref="T63">
    <cfRule type="containsText" dxfId="193" priority="194" operator="containsText" text="CUMPLE">
      <formula>NOT(ISERROR(SEARCH("CUMPLE",T63)))</formula>
    </cfRule>
  </conditionalFormatting>
  <conditionalFormatting sqref="T63">
    <cfRule type="cellIs" dxfId="192" priority="191" operator="equal">
      <formula>"ARTIFICIALIDAD"</formula>
    </cfRule>
    <cfRule type="cellIs" dxfId="191" priority="192" operator="equal">
      <formula>"CUMPLE"</formula>
    </cfRule>
    <cfRule type="cellIs" dxfId="190" priority="193" operator="equal">
      <formula>"NO CUMPLE"</formula>
    </cfRule>
  </conditionalFormatting>
  <conditionalFormatting sqref="AA63">
    <cfRule type="containsText" dxfId="189" priority="190" operator="containsText" text="CUMPLE">
      <formula>NOT(ISERROR(SEARCH("CUMPLE",AA63)))</formula>
    </cfRule>
  </conditionalFormatting>
  <conditionalFormatting sqref="AA63">
    <cfRule type="cellIs" dxfId="188" priority="187" operator="equal">
      <formula>"ARTIFICIALIDAD"</formula>
    </cfRule>
    <cfRule type="cellIs" dxfId="187" priority="188" operator="equal">
      <formula>"CUMPLE"</formula>
    </cfRule>
    <cfRule type="cellIs" dxfId="186" priority="189" operator="equal">
      <formula>"NO CUMPLE"</formula>
    </cfRule>
  </conditionalFormatting>
  <conditionalFormatting sqref="AH63">
    <cfRule type="containsText" dxfId="185" priority="186" operator="containsText" text="CUMPLE">
      <formula>NOT(ISERROR(SEARCH("CUMPLE",AH63)))</formula>
    </cfRule>
  </conditionalFormatting>
  <conditionalFormatting sqref="AH63">
    <cfRule type="cellIs" dxfId="184" priority="183" operator="equal">
      <formula>"ARTIFICIALIDAD"</formula>
    </cfRule>
    <cfRule type="cellIs" dxfId="183" priority="184" operator="equal">
      <formula>"CUMPLE"</formula>
    </cfRule>
    <cfRule type="cellIs" dxfId="182" priority="185" operator="equal">
      <formula>"NO CUMPLE"</formula>
    </cfRule>
  </conditionalFormatting>
  <conditionalFormatting sqref="AO63">
    <cfRule type="containsText" dxfId="181" priority="182" operator="containsText" text="CUMPLE">
      <formula>NOT(ISERROR(SEARCH("CUMPLE",AO63)))</formula>
    </cfRule>
  </conditionalFormatting>
  <conditionalFormatting sqref="AO63">
    <cfRule type="cellIs" dxfId="180" priority="179" operator="equal">
      <formula>"ARTIFICIALIDAD"</formula>
    </cfRule>
    <cfRule type="cellIs" dxfId="179" priority="180" operator="equal">
      <formula>"CUMPLE"</formula>
    </cfRule>
    <cfRule type="cellIs" dxfId="178" priority="181" operator="equal">
      <formula>"NO CUMPLE"</formula>
    </cfRule>
  </conditionalFormatting>
  <conditionalFormatting sqref="AV63">
    <cfRule type="containsText" dxfId="177" priority="178" operator="containsText" text="CUMPLE">
      <formula>NOT(ISERROR(SEARCH("CUMPLE",AV63)))</formula>
    </cfRule>
  </conditionalFormatting>
  <conditionalFormatting sqref="AV63">
    <cfRule type="cellIs" dxfId="176" priority="175" operator="equal">
      <formula>"ARTIFICIALIDAD"</formula>
    </cfRule>
    <cfRule type="cellIs" dxfId="175" priority="176" operator="equal">
      <formula>"CUMPLE"</formula>
    </cfRule>
    <cfRule type="cellIs" dxfId="174" priority="177" operator="equal">
      <formula>"NO CUMPLE"</formula>
    </cfRule>
  </conditionalFormatting>
  <conditionalFormatting sqref="BO63:BU63 BO64:BT75">
    <cfRule type="containsText" dxfId="173" priority="170" operator="containsText" text="500">
      <formula>NOT(ISERROR(SEARCH("500",BO63)))</formula>
    </cfRule>
    <cfRule type="containsText" dxfId="172" priority="171" operator="containsText" text="500,00">
      <formula>NOT(ISERROR(SEARCH("500,00",BO63)))</formula>
    </cfRule>
  </conditionalFormatting>
  <conditionalFormatting sqref="BC64:BC75">
    <cfRule type="containsText" dxfId="171" priority="169" operator="containsText" text="CUMPLE">
      <formula>NOT(ISERROR(SEARCH("CUMPLE",BC64)))</formula>
    </cfRule>
  </conditionalFormatting>
  <conditionalFormatting sqref="BC64:BC75">
    <cfRule type="cellIs" dxfId="170" priority="162" operator="equal">
      <formula>"ARTIFICIALIDAD"</formula>
    </cfRule>
    <cfRule type="cellIs" dxfId="169" priority="163" operator="equal">
      <formula>"CUMPLE"</formula>
    </cfRule>
    <cfRule type="cellIs" dxfId="168" priority="164" operator="equal">
      <formula>"NO CUMPLE"</formula>
    </cfRule>
  </conditionalFormatting>
  <conditionalFormatting sqref="BC63">
    <cfRule type="containsText" dxfId="167" priority="168" operator="containsText" text="CUMPLE">
      <formula>NOT(ISERROR(SEARCH("CUMPLE",BC63)))</formula>
    </cfRule>
  </conditionalFormatting>
  <conditionalFormatting sqref="BC63">
    <cfRule type="cellIs" dxfId="166" priority="165" operator="equal">
      <formula>"ARTIFICIALIDAD"</formula>
    </cfRule>
    <cfRule type="cellIs" dxfId="165" priority="166" operator="equal">
      <formula>"CUMPLE"</formula>
    </cfRule>
    <cfRule type="cellIs" dxfId="164" priority="167" operator="equal">
      <formula>"NO CUMPLE"</formula>
    </cfRule>
  </conditionalFormatting>
  <conditionalFormatting sqref="BU51:BU62">
    <cfRule type="containsText" dxfId="163" priority="160" operator="containsText" text="500">
      <formula>NOT(ISERROR(SEARCH("500",BU51)))</formula>
    </cfRule>
    <cfRule type="containsText" dxfId="162" priority="161" operator="containsText" text="500,00">
      <formula>NOT(ISERROR(SEARCH("500,00",BU51)))</formula>
    </cfRule>
  </conditionalFormatting>
  <conditionalFormatting sqref="T51:T62 AA51:AA62 AH51:AH62 AO51:AO62 AV51:AV62 M50:M62">
    <cfRule type="containsText" dxfId="161" priority="159" operator="containsText" text="CUMPLE">
      <formula>NOT(ISERROR(SEARCH("CUMPLE",M50)))</formula>
    </cfRule>
  </conditionalFormatting>
  <conditionalFormatting sqref="BO50:BO62">
    <cfRule type="containsText" dxfId="160" priority="158" operator="containsText" text="500">
      <formula>NOT(ISERROR(SEARCH("500",BO50)))</formula>
    </cfRule>
  </conditionalFormatting>
  <conditionalFormatting sqref="M51:M62 T51:T62 AA51:AA62 AH51:AH62 AO51:AO62 AV51:AV62">
    <cfRule type="cellIs" dxfId="159" priority="132" operator="equal">
      <formula>"ARTIFICIALIDAD"</formula>
    </cfRule>
    <cfRule type="cellIs" dxfId="158" priority="133" operator="equal">
      <formula>"CUMPLE"</formula>
    </cfRule>
    <cfRule type="cellIs" dxfId="157" priority="134" operator="equal">
      <formula>"NO CUMPLE"</formula>
    </cfRule>
  </conditionalFormatting>
  <conditionalFormatting sqref="M50">
    <cfRule type="cellIs" dxfId="156" priority="155" operator="equal">
      <formula>"ARTIFICIALIDAD"</formula>
    </cfRule>
    <cfRule type="cellIs" dxfId="155" priority="156" operator="equal">
      <formula>"CUMPLE"</formula>
    </cfRule>
    <cfRule type="cellIs" dxfId="154" priority="157" operator="equal">
      <formula>"NO CUMPLE"</formula>
    </cfRule>
  </conditionalFormatting>
  <conditionalFormatting sqref="T50">
    <cfRule type="containsText" dxfId="153" priority="154" operator="containsText" text="CUMPLE">
      <formula>NOT(ISERROR(SEARCH("CUMPLE",T50)))</formula>
    </cfRule>
  </conditionalFormatting>
  <conditionalFormatting sqref="T50">
    <cfRule type="cellIs" dxfId="152" priority="151" operator="equal">
      <formula>"ARTIFICIALIDAD"</formula>
    </cfRule>
    <cfRule type="cellIs" dxfId="151" priority="152" operator="equal">
      <formula>"CUMPLE"</formula>
    </cfRule>
    <cfRule type="cellIs" dxfId="150" priority="153" operator="equal">
      <formula>"NO CUMPLE"</formula>
    </cfRule>
  </conditionalFormatting>
  <conditionalFormatting sqref="AA50">
    <cfRule type="containsText" dxfId="149" priority="150" operator="containsText" text="CUMPLE">
      <formula>NOT(ISERROR(SEARCH("CUMPLE",AA50)))</formula>
    </cfRule>
  </conditionalFormatting>
  <conditionalFormatting sqref="AA50">
    <cfRule type="cellIs" dxfId="148" priority="147" operator="equal">
      <formula>"ARTIFICIALIDAD"</formula>
    </cfRule>
    <cfRule type="cellIs" dxfId="147" priority="148" operator="equal">
      <formula>"CUMPLE"</formula>
    </cfRule>
    <cfRule type="cellIs" dxfId="146" priority="149" operator="equal">
      <formula>"NO CUMPLE"</formula>
    </cfRule>
  </conditionalFormatting>
  <conditionalFormatting sqref="AH50">
    <cfRule type="containsText" dxfId="145" priority="146" operator="containsText" text="CUMPLE">
      <formula>NOT(ISERROR(SEARCH("CUMPLE",AH50)))</formula>
    </cfRule>
  </conditionalFormatting>
  <conditionalFormatting sqref="AH50">
    <cfRule type="cellIs" dxfId="144" priority="143" operator="equal">
      <formula>"ARTIFICIALIDAD"</formula>
    </cfRule>
    <cfRule type="cellIs" dxfId="143" priority="144" operator="equal">
      <formula>"CUMPLE"</formula>
    </cfRule>
    <cfRule type="cellIs" dxfId="142" priority="145" operator="equal">
      <formula>"NO CUMPLE"</formula>
    </cfRule>
  </conditionalFormatting>
  <conditionalFormatting sqref="AO50">
    <cfRule type="containsText" dxfId="141" priority="142" operator="containsText" text="CUMPLE">
      <formula>NOT(ISERROR(SEARCH("CUMPLE",AO50)))</formula>
    </cfRule>
  </conditionalFormatting>
  <conditionalFormatting sqref="AO50">
    <cfRule type="cellIs" dxfId="140" priority="139" operator="equal">
      <formula>"ARTIFICIALIDAD"</formula>
    </cfRule>
    <cfRule type="cellIs" dxfId="139" priority="140" operator="equal">
      <formula>"CUMPLE"</formula>
    </cfRule>
    <cfRule type="cellIs" dxfId="138" priority="141" operator="equal">
      <formula>"NO CUMPLE"</formula>
    </cfRule>
  </conditionalFormatting>
  <conditionalFormatting sqref="AV50">
    <cfRule type="containsText" dxfId="137" priority="138" operator="containsText" text="CUMPLE">
      <formula>NOT(ISERROR(SEARCH("CUMPLE",AV50)))</formula>
    </cfRule>
  </conditionalFormatting>
  <conditionalFormatting sqref="AV50">
    <cfRule type="cellIs" dxfId="136" priority="135" operator="equal">
      <formula>"ARTIFICIALIDAD"</formula>
    </cfRule>
    <cfRule type="cellIs" dxfId="135" priority="136" operator="equal">
      <formula>"CUMPLE"</formula>
    </cfRule>
    <cfRule type="cellIs" dxfId="134" priority="137" operator="equal">
      <formula>"NO CUMPLE"</formula>
    </cfRule>
  </conditionalFormatting>
  <conditionalFormatting sqref="BO50:BU50 BO51:BT62">
    <cfRule type="containsText" dxfId="133" priority="130" operator="containsText" text="500">
      <formula>NOT(ISERROR(SEARCH("500",BO50)))</formula>
    </cfRule>
    <cfRule type="containsText" dxfId="132" priority="131" operator="containsText" text="500,00">
      <formula>NOT(ISERROR(SEARCH("500,00",BO50)))</formula>
    </cfRule>
  </conditionalFormatting>
  <conditionalFormatting sqref="BC51:BC62">
    <cfRule type="containsText" dxfId="131" priority="129" operator="containsText" text="CUMPLE">
      <formula>NOT(ISERROR(SEARCH("CUMPLE",BC51)))</formula>
    </cfRule>
  </conditionalFormatting>
  <conditionalFormatting sqref="BC51:BC62">
    <cfRule type="cellIs" dxfId="130" priority="122" operator="equal">
      <formula>"ARTIFICIALIDAD"</formula>
    </cfRule>
    <cfRule type="cellIs" dxfId="129" priority="123" operator="equal">
      <formula>"CUMPLE"</formula>
    </cfRule>
    <cfRule type="cellIs" dxfId="128" priority="124" operator="equal">
      <formula>"NO CUMPLE"</formula>
    </cfRule>
  </conditionalFormatting>
  <conditionalFormatting sqref="BC50">
    <cfRule type="containsText" dxfId="127" priority="128" operator="containsText" text="CUMPLE">
      <formula>NOT(ISERROR(SEARCH("CUMPLE",BC50)))</formula>
    </cfRule>
  </conditionalFormatting>
  <conditionalFormatting sqref="BC50">
    <cfRule type="cellIs" dxfId="126" priority="125" operator="equal">
      <formula>"ARTIFICIALIDAD"</formula>
    </cfRule>
    <cfRule type="cellIs" dxfId="125" priority="126" operator="equal">
      <formula>"CUMPLE"</formula>
    </cfRule>
    <cfRule type="cellIs" dxfId="124" priority="127" operator="equal">
      <formula>"NO CUMPLE"</formula>
    </cfRule>
  </conditionalFormatting>
  <conditionalFormatting sqref="BU38:BU49">
    <cfRule type="containsText" dxfId="123" priority="120" operator="containsText" text="500">
      <formula>NOT(ISERROR(SEARCH("500",BU38)))</formula>
    </cfRule>
    <cfRule type="containsText" dxfId="122" priority="121" operator="containsText" text="500,00">
      <formula>NOT(ISERROR(SEARCH("500,00",BU38)))</formula>
    </cfRule>
  </conditionalFormatting>
  <conditionalFormatting sqref="T38:T49 AA38:AA49 AH38:AH49 AO38:AO49 AV38:AV49 M37:M49">
    <cfRule type="containsText" dxfId="121" priority="119" operator="containsText" text="CUMPLE">
      <formula>NOT(ISERROR(SEARCH("CUMPLE",M37)))</formula>
    </cfRule>
  </conditionalFormatting>
  <conditionalFormatting sqref="BO37:BO49">
    <cfRule type="containsText" dxfId="120" priority="118" operator="containsText" text="500">
      <formula>NOT(ISERROR(SEARCH("500",BO37)))</formula>
    </cfRule>
  </conditionalFormatting>
  <conditionalFormatting sqref="M38:M49 T38:T49 AA38:AA49 AH38:AH49 AO38:AO49 AV38:AV49">
    <cfRule type="cellIs" dxfId="119" priority="92" operator="equal">
      <formula>"ARTIFICIALIDAD"</formula>
    </cfRule>
    <cfRule type="cellIs" dxfId="118" priority="93" operator="equal">
      <formula>"CUMPLE"</formula>
    </cfRule>
    <cfRule type="cellIs" dxfId="117" priority="94" operator="equal">
      <formula>"NO CUMPLE"</formula>
    </cfRule>
  </conditionalFormatting>
  <conditionalFormatting sqref="M37">
    <cfRule type="cellIs" dxfId="116" priority="115" operator="equal">
      <formula>"ARTIFICIALIDAD"</formula>
    </cfRule>
    <cfRule type="cellIs" dxfId="115" priority="116" operator="equal">
      <formula>"CUMPLE"</formula>
    </cfRule>
    <cfRule type="cellIs" dxfId="114" priority="117" operator="equal">
      <formula>"NO CUMPLE"</formula>
    </cfRule>
  </conditionalFormatting>
  <conditionalFormatting sqref="T37">
    <cfRule type="containsText" dxfId="113" priority="114" operator="containsText" text="CUMPLE">
      <formula>NOT(ISERROR(SEARCH("CUMPLE",T37)))</formula>
    </cfRule>
  </conditionalFormatting>
  <conditionalFormatting sqref="T37">
    <cfRule type="cellIs" dxfId="112" priority="111" operator="equal">
      <formula>"ARTIFICIALIDAD"</formula>
    </cfRule>
    <cfRule type="cellIs" dxfId="111" priority="112" operator="equal">
      <formula>"CUMPLE"</formula>
    </cfRule>
    <cfRule type="cellIs" dxfId="110" priority="113" operator="equal">
      <formula>"NO CUMPLE"</formula>
    </cfRule>
  </conditionalFormatting>
  <conditionalFormatting sqref="AA37">
    <cfRule type="containsText" dxfId="109" priority="110" operator="containsText" text="CUMPLE">
      <formula>NOT(ISERROR(SEARCH("CUMPLE",AA37)))</formula>
    </cfRule>
  </conditionalFormatting>
  <conditionalFormatting sqref="AA37">
    <cfRule type="cellIs" dxfId="108" priority="107" operator="equal">
      <formula>"ARTIFICIALIDAD"</formula>
    </cfRule>
    <cfRule type="cellIs" dxfId="107" priority="108" operator="equal">
      <formula>"CUMPLE"</formula>
    </cfRule>
    <cfRule type="cellIs" dxfId="106" priority="109" operator="equal">
      <formula>"NO CUMPLE"</formula>
    </cfRule>
  </conditionalFormatting>
  <conditionalFormatting sqref="AH37">
    <cfRule type="containsText" dxfId="105" priority="106" operator="containsText" text="CUMPLE">
      <formula>NOT(ISERROR(SEARCH("CUMPLE",AH37)))</formula>
    </cfRule>
  </conditionalFormatting>
  <conditionalFormatting sqref="AH37">
    <cfRule type="cellIs" dxfId="104" priority="103" operator="equal">
      <formula>"ARTIFICIALIDAD"</formula>
    </cfRule>
    <cfRule type="cellIs" dxfId="103" priority="104" operator="equal">
      <formula>"CUMPLE"</formula>
    </cfRule>
    <cfRule type="cellIs" dxfId="102" priority="105" operator="equal">
      <formula>"NO CUMPLE"</formula>
    </cfRule>
  </conditionalFormatting>
  <conditionalFormatting sqref="AO37">
    <cfRule type="containsText" dxfId="101" priority="102" operator="containsText" text="CUMPLE">
      <formula>NOT(ISERROR(SEARCH("CUMPLE",AO37)))</formula>
    </cfRule>
  </conditionalFormatting>
  <conditionalFormatting sqref="AO37">
    <cfRule type="cellIs" dxfId="100" priority="99" operator="equal">
      <formula>"ARTIFICIALIDAD"</formula>
    </cfRule>
    <cfRule type="cellIs" dxfId="99" priority="100" operator="equal">
      <formula>"CUMPLE"</formula>
    </cfRule>
    <cfRule type="cellIs" dxfId="98" priority="101" operator="equal">
      <formula>"NO CUMPLE"</formula>
    </cfRule>
  </conditionalFormatting>
  <conditionalFormatting sqref="AV37">
    <cfRule type="containsText" dxfId="97" priority="98" operator="containsText" text="CUMPLE">
      <formula>NOT(ISERROR(SEARCH("CUMPLE",AV37)))</formula>
    </cfRule>
  </conditionalFormatting>
  <conditionalFormatting sqref="AV37">
    <cfRule type="cellIs" dxfId="96" priority="95" operator="equal">
      <formula>"ARTIFICIALIDAD"</formula>
    </cfRule>
    <cfRule type="cellIs" dxfId="95" priority="96" operator="equal">
      <formula>"CUMPLE"</formula>
    </cfRule>
    <cfRule type="cellIs" dxfId="94" priority="97" operator="equal">
      <formula>"NO CUMPLE"</formula>
    </cfRule>
  </conditionalFormatting>
  <conditionalFormatting sqref="BO37:BU37 BO38:BT49">
    <cfRule type="containsText" dxfId="93" priority="90" operator="containsText" text="500">
      <formula>NOT(ISERROR(SEARCH("500",BO37)))</formula>
    </cfRule>
    <cfRule type="containsText" dxfId="92" priority="91" operator="containsText" text="500,00">
      <formula>NOT(ISERROR(SEARCH("500,00",BO37)))</formula>
    </cfRule>
  </conditionalFormatting>
  <conditionalFormatting sqref="BC38:BC49">
    <cfRule type="containsText" dxfId="91" priority="89" operator="containsText" text="CUMPLE">
      <formula>NOT(ISERROR(SEARCH("CUMPLE",BC38)))</formula>
    </cfRule>
  </conditionalFormatting>
  <conditionalFormatting sqref="BC38:BC49">
    <cfRule type="cellIs" dxfId="90" priority="82" operator="equal">
      <formula>"ARTIFICIALIDAD"</formula>
    </cfRule>
    <cfRule type="cellIs" dxfId="89" priority="83" operator="equal">
      <formula>"CUMPLE"</formula>
    </cfRule>
    <cfRule type="cellIs" dxfId="88" priority="84" operator="equal">
      <formula>"NO CUMPLE"</formula>
    </cfRule>
  </conditionalFormatting>
  <conditionalFormatting sqref="BC37">
    <cfRule type="containsText" dxfId="87" priority="88" operator="containsText" text="CUMPLE">
      <formula>NOT(ISERROR(SEARCH("CUMPLE",BC37)))</formula>
    </cfRule>
  </conditionalFormatting>
  <conditionalFormatting sqref="BC37">
    <cfRule type="cellIs" dxfId="86" priority="85" operator="equal">
      <formula>"ARTIFICIALIDAD"</formula>
    </cfRule>
    <cfRule type="cellIs" dxfId="85" priority="86" operator="equal">
      <formula>"CUMPLE"</formula>
    </cfRule>
    <cfRule type="cellIs" dxfId="84" priority="87" operator="equal">
      <formula>"NO CUMPLE"</formula>
    </cfRule>
  </conditionalFormatting>
  <conditionalFormatting sqref="BU25:BU36">
    <cfRule type="containsText" dxfId="83" priority="80" operator="containsText" text="500">
      <formula>NOT(ISERROR(SEARCH("500",BU25)))</formula>
    </cfRule>
    <cfRule type="containsText" dxfId="82" priority="81" operator="containsText" text="500,00">
      <formula>NOT(ISERROR(SEARCH("500,00",BU25)))</formula>
    </cfRule>
  </conditionalFormatting>
  <conditionalFormatting sqref="T25:T36 AA25:AA36 AH25:AH36 AO25:AO36 AV25:AV36 M24:M36">
    <cfRule type="containsText" dxfId="81" priority="79" operator="containsText" text="CUMPLE">
      <formula>NOT(ISERROR(SEARCH("CUMPLE",M24)))</formula>
    </cfRule>
  </conditionalFormatting>
  <conditionalFormatting sqref="BO24:BO36">
    <cfRule type="containsText" dxfId="80" priority="78" operator="containsText" text="500">
      <formula>NOT(ISERROR(SEARCH("500",BO24)))</formula>
    </cfRule>
  </conditionalFormatting>
  <conditionalFormatting sqref="M25:M36 T25:T36 AA25:AA36 AH25:AH36 AO25:AO36 AV25:AV36">
    <cfRule type="cellIs" dxfId="79" priority="52" operator="equal">
      <formula>"ARTIFICIALIDAD"</formula>
    </cfRule>
    <cfRule type="cellIs" dxfId="78" priority="53" operator="equal">
      <formula>"CUMPLE"</formula>
    </cfRule>
    <cfRule type="cellIs" dxfId="77" priority="54" operator="equal">
      <formula>"NO CUMPLE"</formula>
    </cfRule>
  </conditionalFormatting>
  <conditionalFormatting sqref="M24">
    <cfRule type="cellIs" dxfId="76" priority="75" operator="equal">
      <formula>"ARTIFICIALIDAD"</formula>
    </cfRule>
    <cfRule type="cellIs" dxfId="75" priority="76" operator="equal">
      <formula>"CUMPLE"</formula>
    </cfRule>
    <cfRule type="cellIs" dxfId="74" priority="77" operator="equal">
      <formula>"NO CUMPLE"</formula>
    </cfRule>
  </conditionalFormatting>
  <conditionalFormatting sqref="T24">
    <cfRule type="containsText" dxfId="73" priority="74" operator="containsText" text="CUMPLE">
      <formula>NOT(ISERROR(SEARCH("CUMPLE",T24)))</formula>
    </cfRule>
  </conditionalFormatting>
  <conditionalFormatting sqref="T24">
    <cfRule type="cellIs" dxfId="72" priority="71" operator="equal">
      <formula>"ARTIFICIALIDAD"</formula>
    </cfRule>
    <cfRule type="cellIs" dxfId="71" priority="72" operator="equal">
      <formula>"CUMPLE"</formula>
    </cfRule>
    <cfRule type="cellIs" dxfId="70" priority="73" operator="equal">
      <formula>"NO CUMPLE"</formula>
    </cfRule>
  </conditionalFormatting>
  <conditionalFormatting sqref="AA24">
    <cfRule type="containsText" dxfId="69" priority="70" operator="containsText" text="CUMPLE">
      <formula>NOT(ISERROR(SEARCH("CUMPLE",AA24)))</formula>
    </cfRule>
  </conditionalFormatting>
  <conditionalFormatting sqref="AA24">
    <cfRule type="cellIs" dxfId="68" priority="67" operator="equal">
      <formula>"ARTIFICIALIDAD"</formula>
    </cfRule>
    <cfRule type="cellIs" dxfId="67" priority="68" operator="equal">
      <formula>"CUMPLE"</formula>
    </cfRule>
    <cfRule type="cellIs" dxfId="66" priority="69" operator="equal">
      <formula>"NO CUMPLE"</formula>
    </cfRule>
  </conditionalFormatting>
  <conditionalFormatting sqref="AH24">
    <cfRule type="containsText" dxfId="65" priority="66" operator="containsText" text="CUMPLE">
      <formula>NOT(ISERROR(SEARCH("CUMPLE",AH24)))</formula>
    </cfRule>
  </conditionalFormatting>
  <conditionalFormatting sqref="AH24">
    <cfRule type="cellIs" dxfId="64" priority="63" operator="equal">
      <formula>"ARTIFICIALIDAD"</formula>
    </cfRule>
    <cfRule type="cellIs" dxfId="63" priority="64" operator="equal">
      <formula>"CUMPLE"</formula>
    </cfRule>
    <cfRule type="cellIs" dxfId="62" priority="65" operator="equal">
      <formula>"NO CUMPLE"</formula>
    </cfRule>
  </conditionalFormatting>
  <conditionalFormatting sqref="AO24">
    <cfRule type="containsText" dxfId="61" priority="62" operator="containsText" text="CUMPLE">
      <formula>NOT(ISERROR(SEARCH("CUMPLE",AO24)))</formula>
    </cfRule>
  </conditionalFormatting>
  <conditionalFormatting sqref="AO24">
    <cfRule type="cellIs" dxfId="60" priority="59" operator="equal">
      <formula>"ARTIFICIALIDAD"</formula>
    </cfRule>
    <cfRule type="cellIs" dxfId="59" priority="60" operator="equal">
      <formula>"CUMPLE"</formula>
    </cfRule>
    <cfRule type="cellIs" dxfId="58" priority="61" operator="equal">
      <formula>"NO CUMPLE"</formula>
    </cfRule>
  </conditionalFormatting>
  <conditionalFormatting sqref="AV24">
    <cfRule type="containsText" dxfId="57" priority="58" operator="containsText" text="CUMPLE">
      <formula>NOT(ISERROR(SEARCH("CUMPLE",AV24)))</formula>
    </cfRule>
  </conditionalFormatting>
  <conditionalFormatting sqref="AV24">
    <cfRule type="cellIs" dxfId="56" priority="55" operator="equal">
      <formula>"ARTIFICIALIDAD"</formula>
    </cfRule>
    <cfRule type="cellIs" dxfId="55" priority="56" operator="equal">
      <formula>"CUMPLE"</formula>
    </cfRule>
    <cfRule type="cellIs" dxfId="54" priority="57" operator="equal">
      <formula>"NO CUMPLE"</formula>
    </cfRule>
  </conditionalFormatting>
  <conditionalFormatting sqref="BO24:BU24 BO25:BT36">
    <cfRule type="containsText" dxfId="53" priority="50" operator="containsText" text="500">
      <formula>NOT(ISERROR(SEARCH("500",BO24)))</formula>
    </cfRule>
    <cfRule type="containsText" dxfId="52" priority="51" operator="containsText" text="500,00">
      <formula>NOT(ISERROR(SEARCH("500,00",BO24)))</formula>
    </cfRule>
  </conditionalFormatting>
  <conditionalFormatting sqref="BC25:BC36">
    <cfRule type="containsText" dxfId="51" priority="49" operator="containsText" text="CUMPLE">
      <formula>NOT(ISERROR(SEARCH("CUMPLE",BC25)))</formula>
    </cfRule>
  </conditionalFormatting>
  <conditionalFormatting sqref="BC25:BC36">
    <cfRule type="cellIs" dxfId="50" priority="42" operator="equal">
      <formula>"ARTIFICIALIDAD"</formula>
    </cfRule>
    <cfRule type="cellIs" dxfId="49" priority="43" operator="equal">
      <formula>"CUMPLE"</formula>
    </cfRule>
    <cfRule type="cellIs" dxfId="48" priority="44" operator="equal">
      <formula>"NO CUMPLE"</formula>
    </cfRule>
  </conditionalFormatting>
  <conditionalFormatting sqref="BC24">
    <cfRule type="containsText" dxfId="47" priority="48" operator="containsText" text="CUMPLE">
      <formula>NOT(ISERROR(SEARCH("CUMPLE",BC24)))</formula>
    </cfRule>
  </conditionalFormatting>
  <conditionalFormatting sqref="BC24">
    <cfRule type="cellIs" dxfId="46" priority="45" operator="equal">
      <formula>"ARTIFICIALIDAD"</formula>
    </cfRule>
    <cfRule type="cellIs" dxfId="45" priority="46" operator="equal">
      <formula>"CUMPLE"</formula>
    </cfRule>
    <cfRule type="cellIs" dxfId="44" priority="47" operator="equal">
      <formula>"NO CUMPLE"</formula>
    </cfRule>
  </conditionalFormatting>
  <conditionalFormatting sqref="BU12:BU23">
    <cfRule type="containsText" dxfId="43" priority="40" operator="containsText" text="500">
      <formula>NOT(ISERROR(SEARCH("500",BU12)))</formula>
    </cfRule>
    <cfRule type="containsText" dxfId="42" priority="41" operator="containsText" text="500,00">
      <formula>NOT(ISERROR(SEARCH("500,00",BU12)))</formula>
    </cfRule>
  </conditionalFormatting>
  <conditionalFormatting sqref="T12:T23 AA12:AA23 AH12:AH23 AO12:AO23 AV12:AV23 M11:M23">
    <cfRule type="containsText" dxfId="41" priority="39" operator="containsText" text="CUMPLE">
      <formula>NOT(ISERROR(SEARCH("CUMPLE",M11)))</formula>
    </cfRule>
  </conditionalFormatting>
  <conditionalFormatting sqref="BO11:BO23">
    <cfRule type="containsText" dxfId="40" priority="38" operator="containsText" text="500">
      <formula>NOT(ISERROR(SEARCH("500",BO11)))</formula>
    </cfRule>
  </conditionalFormatting>
  <conditionalFormatting sqref="M12:M23 T12:T23 AA12:AA23 AH12:AH23 AO12:AO23 AV12:AV23">
    <cfRule type="cellIs" dxfId="39" priority="12" operator="equal">
      <formula>"ARTIFICIALIDAD"</formula>
    </cfRule>
    <cfRule type="cellIs" dxfId="38" priority="13" operator="equal">
      <formula>"CUMPLE"</formula>
    </cfRule>
    <cfRule type="cellIs" dxfId="37" priority="14" operator="equal">
      <formula>"NO CUMPLE"</formula>
    </cfRule>
  </conditionalFormatting>
  <conditionalFormatting sqref="M11">
    <cfRule type="cellIs" dxfId="36" priority="35" operator="equal">
      <formula>"ARTIFICIALIDAD"</formula>
    </cfRule>
    <cfRule type="cellIs" dxfId="35" priority="36" operator="equal">
      <formula>"CUMPLE"</formula>
    </cfRule>
    <cfRule type="cellIs" dxfId="34" priority="37" operator="equal">
      <formula>"NO CUMPLE"</formula>
    </cfRule>
  </conditionalFormatting>
  <conditionalFormatting sqref="T11">
    <cfRule type="containsText" dxfId="33" priority="34" operator="containsText" text="CUMPLE">
      <formula>NOT(ISERROR(SEARCH("CUMPLE",T11)))</formula>
    </cfRule>
  </conditionalFormatting>
  <conditionalFormatting sqref="T11">
    <cfRule type="cellIs" dxfId="32" priority="31" operator="equal">
      <formula>"ARTIFICIALIDAD"</formula>
    </cfRule>
    <cfRule type="cellIs" dxfId="31" priority="32" operator="equal">
      <formula>"CUMPLE"</formula>
    </cfRule>
    <cfRule type="cellIs" dxfId="30" priority="33" operator="equal">
      <formula>"NO CUMPLE"</formula>
    </cfRule>
  </conditionalFormatting>
  <conditionalFormatting sqref="AA11">
    <cfRule type="containsText" dxfId="29" priority="30" operator="containsText" text="CUMPLE">
      <formula>NOT(ISERROR(SEARCH("CUMPLE",AA11)))</formula>
    </cfRule>
  </conditionalFormatting>
  <conditionalFormatting sqref="AA11">
    <cfRule type="cellIs" dxfId="28" priority="27" operator="equal">
      <formula>"ARTIFICIALIDAD"</formula>
    </cfRule>
    <cfRule type="cellIs" dxfId="27" priority="28" operator="equal">
      <formula>"CUMPLE"</formula>
    </cfRule>
    <cfRule type="cellIs" dxfId="26" priority="29" operator="equal">
      <formula>"NO CUMPLE"</formula>
    </cfRule>
  </conditionalFormatting>
  <conditionalFormatting sqref="AH11">
    <cfRule type="containsText" dxfId="25" priority="26" operator="containsText" text="CUMPLE">
      <formula>NOT(ISERROR(SEARCH("CUMPLE",AH11)))</formula>
    </cfRule>
  </conditionalFormatting>
  <conditionalFormatting sqref="AH11">
    <cfRule type="cellIs" dxfId="24" priority="23" operator="equal">
      <formula>"ARTIFICIALIDAD"</formula>
    </cfRule>
    <cfRule type="cellIs" dxfId="23" priority="24" operator="equal">
      <formula>"CUMPLE"</formula>
    </cfRule>
    <cfRule type="cellIs" dxfId="22" priority="25" operator="equal">
      <formula>"NO CUMPLE"</formula>
    </cfRule>
  </conditionalFormatting>
  <conditionalFormatting sqref="AO11">
    <cfRule type="containsText" dxfId="21" priority="22" operator="containsText" text="CUMPLE">
      <formula>NOT(ISERROR(SEARCH("CUMPLE",AO11)))</formula>
    </cfRule>
  </conditionalFormatting>
  <conditionalFormatting sqref="AO11">
    <cfRule type="cellIs" dxfId="20" priority="19" operator="equal">
      <formula>"ARTIFICIALIDAD"</formula>
    </cfRule>
    <cfRule type="cellIs" dxfId="19" priority="20" operator="equal">
      <formula>"CUMPLE"</formula>
    </cfRule>
    <cfRule type="cellIs" dxfId="18" priority="21" operator="equal">
      <formula>"NO CUMPLE"</formula>
    </cfRule>
  </conditionalFormatting>
  <conditionalFormatting sqref="AV11">
    <cfRule type="containsText" dxfId="17" priority="18" operator="containsText" text="CUMPLE">
      <formula>NOT(ISERROR(SEARCH("CUMPLE",AV11)))</formula>
    </cfRule>
  </conditionalFormatting>
  <conditionalFormatting sqref="AV11">
    <cfRule type="cellIs" dxfId="16" priority="15" operator="equal">
      <formula>"ARTIFICIALIDAD"</formula>
    </cfRule>
    <cfRule type="cellIs" dxfId="15" priority="16" operator="equal">
      <formula>"CUMPLE"</formula>
    </cfRule>
    <cfRule type="cellIs" dxfId="14" priority="17" operator="equal">
      <formula>"NO CUMPLE"</formula>
    </cfRule>
  </conditionalFormatting>
  <conditionalFormatting sqref="BO11:BU11 BO12:BT23">
    <cfRule type="containsText" dxfId="13" priority="10" operator="containsText" text="500">
      <formula>NOT(ISERROR(SEARCH("500",BO11)))</formula>
    </cfRule>
    <cfRule type="containsText" dxfId="12" priority="11" operator="containsText" text="500,00">
      <formula>NOT(ISERROR(SEARCH("500,00",BO11)))</formula>
    </cfRule>
  </conditionalFormatting>
  <conditionalFormatting sqref="BC12:BC23">
    <cfRule type="containsText" dxfId="11" priority="9" operator="containsText" text="CUMPLE">
      <formula>NOT(ISERROR(SEARCH("CUMPLE",BC12)))</formula>
    </cfRule>
  </conditionalFormatting>
  <conditionalFormatting sqref="BC12:BC23">
    <cfRule type="cellIs" dxfId="10" priority="2" operator="equal">
      <formula>"ARTIFICIALIDAD"</formula>
    </cfRule>
    <cfRule type="cellIs" dxfId="9" priority="3" operator="equal">
      <formula>"CUMPLE"</formula>
    </cfRule>
    <cfRule type="cellIs" dxfId="8" priority="4" operator="equal">
      <formula>"NO CUMPLE"</formula>
    </cfRule>
  </conditionalFormatting>
  <conditionalFormatting sqref="BC11">
    <cfRule type="containsText" dxfId="7" priority="8" operator="containsText" text="CUMPLE">
      <formula>NOT(ISERROR(SEARCH("CUMPLE",BC11)))</formula>
    </cfRule>
  </conditionalFormatting>
  <conditionalFormatting sqref="BC11">
    <cfRule type="cellIs" dxfId="6" priority="5" operator="equal">
      <formula>"ARTIFICIALIDAD"</formula>
    </cfRule>
    <cfRule type="cellIs" dxfId="5" priority="6" operator="equal">
      <formula>"CUMPLE"</formula>
    </cfRule>
    <cfRule type="cellIs" dxfId="4" priority="7" operator="equal">
      <formula>"NO CUMPLE"</formula>
    </cfRule>
  </conditionalFormatting>
  <conditionalFormatting sqref="T9">
    <cfRule type="containsText" dxfId="3" priority="1" operator="containsText" text="CUMPLE">
      <formula>NOT(ISERROR(SEARCH("CUMPLE",T9)))</formula>
    </cfRule>
  </conditionalFormatting>
  <printOptions horizontalCentered="1" verticalCentered="1"/>
  <pageMargins left="0.70866141732283472" right="0.70866141732283472" top="0.55118110236220474" bottom="0.55118110236220474" header="0.31496062992125984" footer="0.31496062992125984"/>
  <pageSetup scale="47" orientation="landscape" r:id="rId1"/>
  <headerFooter>
    <oddFooter>Página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DH275"/>
  <sheetViews>
    <sheetView showGridLines="0" tabSelected="1" view="pageBreakPreview" topLeftCell="A4" zoomScale="85" zoomScaleNormal="85" zoomScaleSheetLayoutView="85" workbookViewId="0">
      <selection activeCell="K10" sqref="K10"/>
    </sheetView>
  </sheetViews>
  <sheetFormatPr baseColWidth="10" defaultRowHeight="12.75"/>
  <cols>
    <col min="1" max="1" width="9.5703125" style="124" customWidth="1"/>
    <col min="2" max="2" width="14" style="124" customWidth="1"/>
    <col min="3" max="3" width="39" style="124" customWidth="1"/>
    <col min="4" max="4" width="18.85546875" style="250" customWidth="1"/>
    <col min="5" max="7" width="15.7109375" style="124" customWidth="1"/>
    <col min="8" max="8" width="16.140625" style="124" bestFit="1" customWidth="1"/>
    <col min="9" max="9" width="19.5703125" style="124" customWidth="1"/>
    <col min="10" max="10" width="14.28515625" style="124" customWidth="1"/>
    <col min="11" max="11" width="19.140625" style="124" customWidth="1"/>
    <col min="12" max="12" width="18.28515625" style="124" customWidth="1"/>
    <col min="13" max="16384" width="11.42578125" style="124"/>
  </cols>
  <sheetData>
    <row r="1" spans="1:12" ht="24.75" customHeight="1">
      <c r="A1" s="359"/>
      <c r="B1" s="284"/>
      <c r="C1" s="317"/>
      <c r="D1" s="362" t="s">
        <v>3</v>
      </c>
      <c r="E1" s="363"/>
      <c r="F1" s="363"/>
      <c r="G1" s="363"/>
      <c r="H1" s="363"/>
      <c r="I1" s="364"/>
      <c r="J1" s="321" t="s">
        <v>0</v>
      </c>
      <c r="K1" s="285">
        <v>2</v>
      </c>
      <c r="L1" s="286"/>
    </row>
    <row r="2" spans="1:12" ht="30.75" customHeight="1">
      <c r="A2" s="360"/>
      <c r="B2" s="234"/>
      <c r="C2" s="318"/>
      <c r="D2" s="365"/>
      <c r="E2" s="366"/>
      <c r="F2" s="366"/>
      <c r="G2" s="366"/>
      <c r="H2" s="366"/>
      <c r="I2" s="367"/>
      <c r="J2" s="322" t="s">
        <v>1</v>
      </c>
      <c r="K2" s="98">
        <v>43326</v>
      </c>
      <c r="L2" s="287"/>
    </row>
    <row r="3" spans="1:12" ht="40.5" customHeight="1" thickBot="1">
      <c r="A3" s="361"/>
      <c r="B3" s="319"/>
      <c r="C3" s="320"/>
      <c r="D3" s="368"/>
      <c r="E3" s="369"/>
      <c r="F3" s="369"/>
      <c r="G3" s="369"/>
      <c r="H3" s="369"/>
      <c r="I3" s="370"/>
      <c r="J3" s="323" t="s">
        <v>2</v>
      </c>
      <c r="K3" s="235" t="s">
        <v>7</v>
      </c>
      <c r="L3" s="287"/>
    </row>
    <row r="4" spans="1:12" ht="22.5" customHeight="1" thickBot="1">
      <c r="A4" s="368" t="str">
        <f>+'EVALUACION ECONOMICA'!A5:BT5</f>
        <v>1. PROCESO IC-179-2024</v>
      </c>
      <c r="B4" s="369"/>
      <c r="C4" s="369"/>
      <c r="D4" s="380"/>
      <c r="E4" s="380"/>
      <c r="F4" s="380"/>
      <c r="G4" s="380"/>
      <c r="H4" s="380"/>
      <c r="I4" s="380"/>
      <c r="J4" s="380"/>
      <c r="K4" s="380"/>
      <c r="L4" s="381"/>
    </row>
    <row r="5" spans="1:12">
      <c r="A5" s="288"/>
      <c r="B5" s="239"/>
      <c r="C5" s="239"/>
      <c r="D5" s="238"/>
      <c r="E5" s="239"/>
      <c r="F5" s="239"/>
      <c r="G5" s="239"/>
      <c r="H5" s="239"/>
      <c r="I5" s="239"/>
      <c r="J5" s="239"/>
      <c r="K5" s="239"/>
      <c r="L5" s="289"/>
    </row>
    <row r="6" spans="1:12" ht="12" customHeight="1">
      <c r="A6" s="371" t="str">
        <f>+'EVALUACION ECONOMICA'!A7:BE7</f>
        <v>2. OBJETO: SUMINISTRO DE INSUMOS ODONTOLÓGICOS PARA LA PRESTACIÓN DE SERVICIOS DE SALUD ORAL DE LA SUBRED INTEGRADA DE SERVICIOS DE SALUD SUR OCCIDENTE E.S.E.</v>
      </c>
      <c r="B6" s="372"/>
      <c r="C6" s="372"/>
      <c r="D6" s="372"/>
      <c r="E6" s="372"/>
      <c r="F6" s="372"/>
      <c r="G6" s="372"/>
      <c r="H6" s="372"/>
      <c r="I6" s="372"/>
      <c r="J6" s="372"/>
      <c r="K6" s="372"/>
      <c r="L6" s="373"/>
    </row>
    <row r="7" spans="1:12">
      <c r="A7" s="374"/>
      <c r="B7" s="375"/>
      <c r="C7" s="375"/>
      <c r="D7" s="375"/>
      <c r="E7" s="375"/>
      <c r="F7" s="375"/>
      <c r="G7" s="375"/>
      <c r="H7" s="375"/>
      <c r="I7" s="375"/>
      <c r="J7" s="375"/>
      <c r="K7" s="375"/>
      <c r="L7" s="376"/>
    </row>
    <row r="8" spans="1:12" ht="30.75" customHeight="1" thickBot="1">
      <c r="A8" s="377" t="s">
        <v>11</v>
      </c>
      <c r="B8" s="378"/>
      <c r="C8" s="378"/>
      <c r="D8" s="378"/>
      <c r="E8" s="378"/>
      <c r="F8" s="378"/>
      <c r="G8" s="378"/>
      <c r="H8" s="378"/>
      <c r="I8" s="378"/>
      <c r="J8" s="378"/>
      <c r="K8" s="378"/>
      <c r="L8" s="379"/>
    </row>
    <row r="9" spans="1:12" ht="24" customHeight="1">
      <c r="A9" s="357" t="s">
        <v>12</v>
      </c>
      <c r="B9" s="353" t="s">
        <v>42</v>
      </c>
      <c r="C9" s="353" t="s">
        <v>43</v>
      </c>
      <c r="D9" s="352" t="s">
        <v>496</v>
      </c>
      <c r="E9" s="352" t="s">
        <v>44</v>
      </c>
      <c r="F9" s="352" t="s">
        <v>497</v>
      </c>
      <c r="G9" s="352" t="s">
        <v>498</v>
      </c>
      <c r="H9" s="354" t="s">
        <v>25</v>
      </c>
      <c r="I9" s="355" t="s">
        <v>505</v>
      </c>
      <c r="J9" s="355"/>
      <c r="K9" s="355"/>
      <c r="L9" s="356"/>
    </row>
    <row r="10" spans="1:12" ht="34.5" customHeight="1">
      <c r="A10" s="358"/>
      <c r="B10" s="355"/>
      <c r="C10" s="355"/>
      <c r="D10" s="353"/>
      <c r="E10" s="353"/>
      <c r="F10" s="353"/>
      <c r="G10" s="353"/>
      <c r="H10" s="354"/>
      <c r="I10" s="103" t="s">
        <v>13</v>
      </c>
      <c r="J10" s="103" t="s">
        <v>5</v>
      </c>
      <c r="K10" s="104" t="s">
        <v>14</v>
      </c>
      <c r="L10" s="290" t="s">
        <v>6</v>
      </c>
    </row>
    <row r="11" spans="1:12" s="237" customFormat="1" ht="25.5">
      <c r="A11" s="291">
        <v>7</v>
      </c>
      <c r="B11" s="108" t="s">
        <v>61</v>
      </c>
      <c r="C11" s="108" t="s">
        <v>62</v>
      </c>
      <c r="D11" s="110" t="s">
        <v>63</v>
      </c>
      <c r="E11" s="110">
        <v>9.8000000000000007</v>
      </c>
      <c r="F11" s="109">
        <v>1</v>
      </c>
      <c r="G11" s="110" t="s">
        <v>63</v>
      </c>
      <c r="H11" s="105">
        <v>27370</v>
      </c>
      <c r="I11" s="106">
        <v>17900</v>
      </c>
      <c r="J11" s="106">
        <v>3401</v>
      </c>
      <c r="K11" s="122">
        <v>21301</v>
      </c>
      <c r="L11" s="292">
        <v>21301</v>
      </c>
    </row>
    <row r="12" spans="1:12" ht="25.5">
      <c r="A12" s="291">
        <v>8</v>
      </c>
      <c r="B12" s="108" t="s">
        <v>64</v>
      </c>
      <c r="C12" s="108" t="s">
        <v>65</v>
      </c>
      <c r="D12" s="110" t="s">
        <v>63</v>
      </c>
      <c r="E12" s="110">
        <v>25.6</v>
      </c>
      <c r="F12" s="109">
        <v>1</v>
      </c>
      <c r="G12" s="110" t="s">
        <v>63</v>
      </c>
      <c r="H12" s="105">
        <v>27370</v>
      </c>
      <c r="I12" s="106">
        <v>17900</v>
      </c>
      <c r="J12" s="106">
        <v>3401</v>
      </c>
      <c r="K12" s="122">
        <v>21301</v>
      </c>
      <c r="L12" s="292">
        <v>21301</v>
      </c>
    </row>
    <row r="13" spans="1:12" ht="25.5">
      <c r="A13" s="291">
        <v>11</v>
      </c>
      <c r="B13" s="108" t="s">
        <v>71</v>
      </c>
      <c r="C13" s="108" t="s">
        <v>72</v>
      </c>
      <c r="D13" s="110" t="s">
        <v>73</v>
      </c>
      <c r="E13" s="110">
        <v>2.8</v>
      </c>
      <c r="F13" s="109">
        <v>1</v>
      </c>
      <c r="G13" s="110" t="s">
        <v>73</v>
      </c>
      <c r="H13" s="105">
        <v>22015</v>
      </c>
      <c r="I13" s="106">
        <v>15500</v>
      </c>
      <c r="J13" s="106">
        <v>2945</v>
      </c>
      <c r="K13" s="122">
        <v>18445</v>
      </c>
      <c r="L13" s="292">
        <v>18445</v>
      </c>
    </row>
    <row r="14" spans="1:12" ht="25.5">
      <c r="A14" s="291">
        <v>12</v>
      </c>
      <c r="B14" s="108" t="s">
        <v>74</v>
      </c>
      <c r="C14" s="108" t="s">
        <v>75</v>
      </c>
      <c r="D14" s="110" t="s">
        <v>76</v>
      </c>
      <c r="E14" s="110">
        <v>29.4</v>
      </c>
      <c r="F14" s="109">
        <v>1</v>
      </c>
      <c r="G14" s="110" t="s">
        <v>76</v>
      </c>
      <c r="H14" s="105">
        <v>24987</v>
      </c>
      <c r="I14" s="106">
        <v>13700</v>
      </c>
      <c r="J14" s="106">
        <v>0</v>
      </c>
      <c r="K14" s="122">
        <v>13700</v>
      </c>
      <c r="L14" s="292">
        <v>13700</v>
      </c>
    </row>
    <row r="15" spans="1:12" ht="25.5">
      <c r="A15" s="291">
        <v>13</v>
      </c>
      <c r="B15" s="108" t="s">
        <v>77</v>
      </c>
      <c r="C15" s="108" t="s">
        <v>78</v>
      </c>
      <c r="D15" s="110" t="s">
        <v>79</v>
      </c>
      <c r="E15" s="110">
        <v>7.2</v>
      </c>
      <c r="F15" s="109">
        <v>1</v>
      </c>
      <c r="G15" s="110" t="s">
        <v>79</v>
      </c>
      <c r="H15" s="105">
        <v>9133.25</v>
      </c>
      <c r="I15" s="106">
        <v>5500</v>
      </c>
      <c r="J15" s="106">
        <v>1045</v>
      </c>
      <c r="K15" s="122">
        <v>6545</v>
      </c>
      <c r="L15" s="292">
        <v>6545</v>
      </c>
    </row>
    <row r="16" spans="1:12" s="237" customFormat="1" ht="25.5">
      <c r="A16" s="291">
        <v>14</v>
      </c>
      <c r="B16" s="108" t="s">
        <v>80</v>
      </c>
      <c r="C16" s="108" t="s">
        <v>81</v>
      </c>
      <c r="D16" s="110" t="s">
        <v>79</v>
      </c>
      <c r="E16" s="110">
        <v>9.6</v>
      </c>
      <c r="F16" s="109">
        <v>1</v>
      </c>
      <c r="G16" s="110" t="s">
        <v>79</v>
      </c>
      <c r="H16" s="105">
        <v>9133.25</v>
      </c>
      <c r="I16" s="106">
        <v>5500</v>
      </c>
      <c r="J16" s="106">
        <v>1045</v>
      </c>
      <c r="K16" s="122">
        <v>6545</v>
      </c>
      <c r="L16" s="292">
        <v>6545</v>
      </c>
    </row>
    <row r="17" spans="1:12">
      <c r="A17" s="291">
        <v>16</v>
      </c>
      <c r="B17" s="108" t="s">
        <v>84</v>
      </c>
      <c r="C17" s="108" t="s">
        <v>85</v>
      </c>
      <c r="D17" s="110" t="s">
        <v>63</v>
      </c>
      <c r="E17" s="110">
        <v>12.4</v>
      </c>
      <c r="F17" s="109">
        <v>1</v>
      </c>
      <c r="G17" s="110" t="s">
        <v>63</v>
      </c>
      <c r="H17" s="105">
        <v>519551.62</v>
      </c>
      <c r="I17" s="106">
        <v>328400</v>
      </c>
      <c r="J17" s="106">
        <v>62396</v>
      </c>
      <c r="K17" s="122">
        <v>390796</v>
      </c>
      <c r="L17" s="292">
        <v>390796</v>
      </c>
    </row>
    <row r="18" spans="1:12" ht="38.25">
      <c r="A18" s="291">
        <v>22</v>
      </c>
      <c r="B18" s="108" t="s">
        <v>99</v>
      </c>
      <c r="C18" s="108" t="s">
        <v>100</v>
      </c>
      <c r="D18" s="110" t="s">
        <v>101</v>
      </c>
      <c r="E18" s="110">
        <v>16</v>
      </c>
      <c r="F18" s="109">
        <v>1</v>
      </c>
      <c r="G18" s="110" t="s">
        <v>101</v>
      </c>
      <c r="H18" s="105">
        <v>48512</v>
      </c>
      <c r="I18" s="106">
        <v>28000</v>
      </c>
      <c r="J18" s="106">
        <v>0</v>
      </c>
      <c r="K18" s="122">
        <v>28000</v>
      </c>
      <c r="L18" s="292">
        <v>28000</v>
      </c>
    </row>
    <row r="19" spans="1:12" ht="25.5">
      <c r="A19" s="291">
        <v>59</v>
      </c>
      <c r="B19" s="108" t="s">
        <v>181</v>
      </c>
      <c r="C19" s="108" t="s">
        <v>182</v>
      </c>
      <c r="D19" s="110" t="s">
        <v>183</v>
      </c>
      <c r="E19" s="110">
        <v>89.4</v>
      </c>
      <c r="F19" s="109">
        <v>1</v>
      </c>
      <c r="G19" s="110" t="s">
        <v>183</v>
      </c>
      <c r="H19" s="105">
        <v>3845</v>
      </c>
      <c r="I19" s="106">
        <v>2600</v>
      </c>
      <c r="J19" s="106">
        <v>0</v>
      </c>
      <c r="K19" s="122">
        <v>2600</v>
      </c>
      <c r="L19" s="292">
        <v>2600</v>
      </c>
    </row>
    <row r="20" spans="1:12" ht="25.5">
      <c r="A20" s="291">
        <v>65</v>
      </c>
      <c r="B20" s="108" t="s">
        <v>194</v>
      </c>
      <c r="C20" s="108" t="s">
        <v>195</v>
      </c>
      <c r="D20" s="110" t="s">
        <v>27</v>
      </c>
      <c r="E20" s="110">
        <v>132</v>
      </c>
      <c r="F20" s="109">
        <v>1</v>
      </c>
      <c r="G20" s="110" t="s">
        <v>27</v>
      </c>
      <c r="H20" s="105">
        <v>16245.880000000001</v>
      </c>
      <c r="I20" s="106">
        <v>11000</v>
      </c>
      <c r="J20" s="106">
        <v>2090</v>
      </c>
      <c r="K20" s="122">
        <v>13090</v>
      </c>
      <c r="L20" s="292">
        <v>13090</v>
      </c>
    </row>
    <row r="21" spans="1:12" s="237" customFormat="1" ht="25.5">
      <c r="A21" s="291">
        <v>74</v>
      </c>
      <c r="B21" s="108" t="s">
        <v>212</v>
      </c>
      <c r="C21" s="108" t="s">
        <v>213</v>
      </c>
      <c r="D21" s="110" t="s">
        <v>28</v>
      </c>
      <c r="E21" s="110">
        <v>235.6</v>
      </c>
      <c r="F21" s="109">
        <v>1</v>
      </c>
      <c r="G21" s="110" t="s">
        <v>28</v>
      </c>
      <c r="H21" s="105">
        <v>4165</v>
      </c>
      <c r="I21" s="106">
        <v>2400</v>
      </c>
      <c r="J21" s="106">
        <v>456</v>
      </c>
      <c r="K21" s="122">
        <v>2856</v>
      </c>
      <c r="L21" s="292">
        <v>2856</v>
      </c>
    </row>
    <row r="22" spans="1:12" ht="25.5">
      <c r="A22" s="291">
        <v>75</v>
      </c>
      <c r="B22" s="108" t="s">
        <v>214</v>
      </c>
      <c r="C22" s="108" t="s">
        <v>215</v>
      </c>
      <c r="D22" s="110" t="s">
        <v>28</v>
      </c>
      <c r="E22" s="110">
        <v>170.6</v>
      </c>
      <c r="F22" s="109">
        <v>1</v>
      </c>
      <c r="G22" s="110" t="s">
        <v>28</v>
      </c>
      <c r="H22" s="105">
        <v>4284</v>
      </c>
      <c r="I22" s="106">
        <v>2400</v>
      </c>
      <c r="J22" s="106">
        <v>456</v>
      </c>
      <c r="K22" s="122">
        <v>2856</v>
      </c>
      <c r="L22" s="292">
        <v>2856</v>
      </c>
    </row>
    <row r="23" spans="1:12" ht="25.5">
      <c r="A23" s="291">
        <v>76</v>
      </c>
      <c r="B23" s="108" t="s">
        <v>214</v>
      </c>
      <c r="C23" s="108" t="s">
        <v>216</v>
      </c>
      <c r="D23" s="110" t="s">
        <v>28</v>
      </c>
      <c r="E23" s="110">
        <v>170.6</v>
      </c>
      <c r="F23" s="109">
        <v>1</v>
      </c>
      <c r="G23" s="110" t="s">
        <v>28</v>
      </c>
      <c r="H23" s="105">
        <v>4284</v>
      </c>
      <c r="I23" s="106">
        <v>2400</v>
      </c>
      <c r="J23" s="106">
        <v>456</v>
      </c>
      <c r="K23" s="122">
        <v>2856</v>
      </c>
      <c r="L23" s="292">
        <v>2856</v>
      </c>
    </row>
    <row r="24" spans="1:12">
      <c r="A24" s="291">
        <v>78</v>
      </c>
      <c r="B24" s="108" t="s">
        <v>219</v>
      </c>
      <c r="C24" s="108" t="s">
        <v>220</v>
      </c>
      <c r="D24" s="110" t="s">
        <v>28</v>
      </c>
      <c r="E24" s="110">
        <v>7</v>
      </c>
      <c r="F24" s="109">
        <v>1</v>
      </c>
      <c r="G24" s="110" t="s">
        <v>28</v>
      </c>
      <c r="H24" s="105">
        <v>30940</v>
      </c>
      <c r="I24" s="106">
        <v>16700</v>
      </c>
      <c r="J24" s="106">
        <v>3173</v>
      </c>
      <c r="K24" s="122">
        <v>19873</v>
      </c>
      <c r="L24" s="292">
        <v>19873</v>
      </c>
    </row>
    <row r="25" spans="1:12">
      <c r="A25" s="291">
        <v>88</v>
      </c>
      <c r="B25" s="108" t="s">
        <v>240</v>
      </c>
      <c r="C25" s="108" t="s">
        <v>241</v>
      </c>
      <c r="D25" s="110" t="s">
        <v>28</v>
      </c>
      <c r="E25" s="110">
        <v>24</v>
      </c>
      <c r="F25" s="109">
        <v>1</v>
      </c>
      <c r="G25" s="110" t="s">
        <v>28</v>
      </c>
      <c r="H25" s="105">
        <v>17850</v>
      </c>
      <c r="I25" s="106">
        <v>15000</v>
      </c>
      <c r="J25" s="106">
        <v>2850</v>
      </c>
      <c r="K25" s="122">
        <v>17850</v>
      </c>
      <c r="L25" s="292">
        <v>17850</v>
      </c>
    </row>
    <row r="26" spans="1:12" s="237" customFormat="1">
      <c r="A26" s="291">
        <v>90</v>
      </c>
      <c r="B26" s="108" t="s">
        <v>245</v>
      </c>
      <c r="C26" s="108" t="s">
        <v>246</v>
      </c>
      <c r="D26" s="110" t="s">
        <v>28</v>
      </c>
      <c r="E26" s="110">
        <v>3.2</v>
      </c>
      <c r="F26" s="109">
        <v>1</v>
      </c>
      <c r="G26" s="110" t="s">
        <v>28</v>
      </c>
      <c r="H26" s="105">
        <v>9103.5</v>
      </c>
      <c r="I26" s="106">
        <v>6000</v>
      </c>
      <c r="J26" s="106">
        <v>1140</v>
      </c>
      <c r="K26" s="122">
        <v>7140</v>
      </c>
      <c r="L26" s="292">
        <v>7140</v>
      </c>
    </row>
    <row r="27" spans="1:12">
      <c r="A27" s="291">
        <v>92</v>
      </c>
      <c r="B27" s="108" t="s">
        <v>249</v>
      </c>
      <c r="C27" s="108" t="s">
        <v>250</v>
      </c>
      <c r="D27" s="110" t="s">
        <v>28</v>
      </c>
      <c r="E27" s="110">
        <v>3.2</v>
      </c>
      <c r="F27" s="109">
        <v>1</v>
      </c>
      <c r="G27" s="110" t="s">
        <v>28</v>
      </c>
      <c r="H27" s="105">
        <v>9103.5</v>
      </c>
      <c r="I27" s="106">
        <v>6000</v>
      </c>
      <c r="J27" s="106">
        <v>1140</v>
      </c>
      <c r="K27" s="122">
        <v>7140</v>
      </c>
      <c r="L27" s="292">
        <v>7140</v>
      </c>
    </row>
    <row r="28" spans="1:12" ht="25.5">
      <c r="A28" s="291">
        <v>98</v>
      </c>
      <c r="B28" s="108" t="s">
        <v>261</v>
      </c>
      <c r="C28" s="108" t="s">
        <v>262</v>
      </c>
      <c r="D28" s="110" t="s">
        <v>49</v>
      </c>
      <c r="E28" s="110">
        <v>15</v>
      </c>
      <c r="F28" s="109">
        <v>1</v>
      </c>
      <c r="G28" s="110" t="s">
        <v>49</v>
      </c>
      <c r="H28" s="105">
        <v>4165</v>
      </c>
      <c r="I28" s="106">
        <v>1900</v>
      </c>
      <c r="J28" s="106">
        <v>361</v>
      </c>
      <c r="K28" s="122">
        <v>2261</v>
      </c>
      <c r="L28" s="292">
        <v>2261</v>
      </c>
    </row>
    <row r="29" spans="1:12" ht="25.5">
      <c r="A29" s="291">
        <v>99</v>
      </c>
      <c r="B29" s="108" t="s">
        <v>263</v>
      </c>
      <c r="C29" s="108" t="s">
        <v>264</v>
      </c>
      <c r="D29" s="110" t="s">
        <v>49</v>
      </c>
      <c r="E29" s="110">
        <v>10</v>
      </c>
      <c r="F29" s="109">
        <v>1</v>
      </c>
      <c r="G29" s="110" t="s">
        <v>49</v>
      </c>
      <c r="H29" s="105">
        <v>5355</v>
      </c>
      <c r="I29" s="106">
        <v>3100</v>
      </c>
      <c r="J29" s="106">
        <v>589</v>
      </c>
      <c r="K29" s="122">
        <v>3689</v>
      </c>
      <c r="L29" s="292">
        <v>3689</v>
      </c>
    </row>
    <row r="30" spans="1:12">
      <c r="A30" s="291">
        <v>104</v>
      </c>
      <c r="B30" s="108" t="s">
        <v>273</v>
      </c>
      <c r="C30" s="108" t="s">
        <v>274</v>
      </c>
      <c r="D30" s="110" t="s">
        <v>28</v>
      </c>
      <c r="E30" s="110">
        <v>35.799999999999997</v>
      </c>
      <c r="F30" s="109">
        <v>1</v>
      </c>
      <c r="G30" s="110" t="s">
        <v>28</v>
      </c>
      <c r="H30" s="105">
        <v>6600</v>
      </c>
      <c r="I30" s="106">
        <v>4450</v>
      </c>
      <c r="J30" s="106">
        <v>0</v>
      </c>
      <c r="K30" s="122">
        <v>4450</v>
      </c>
      <c r="L30" s="292">
        <v>4450</v>
      </c>
    </row>
    <row r="31" spans="1:12" s="237" customFormat="1" ht="114.75">
      <c r="A31" s="291">
        <v>105</v>
      </c>
      <c r="B31" s="108" t="s">
        <v>275</v>
      </c>
      <c r="C31" s="108" t="s">
        <v>276</v>
      </c>
      <c r="D31" s="110" t="s">
        <v>121</v>
      </c>
      <c r="E31" s="110">
        <v>200</v>
      </c>
      <c r="F31" s="109">
        <v>1</v>
      </c>
      <c r="G31" s="110" t="s">
        <v>121</v>
      </c>
      <c r="H31" s="105">
        <v>745535</v>
      </c>
      <c r="I31" s="106">
        <v>626000</v>
      </c>
      <c r="J31" s="106">
        <v>118940</v>
      </c>
      <c r="K31" s="122">
        <v>744940</v>
      </c>
      <c r="L31" s="292">
        <v>744940</v>
      </c>
    </row>
    <row r="32" spans="1:12" ht="89.25">
      <c r="A32" s="291">
        <v>107</v>
      </c>
      <c r="B32" s="108" t="s">
        <v>280</v>
      </c>
      <c r="C32" s="108" t="s">
        <v>281</v>
      </c>
      <c r="D32" s="110" t="s">
        <v>282</v>
      </c>
      <c r="E32" s="110">
        <v>23.8</v>
      </c>
      <c r="F32" s="109">
        <v>1</v>
      </c>
      <c r="G32" s="110" t="s">
        <v>282</v>
      </c>
      <c r="H32" s="105">
        <v>415200</v>
      </c>
      <c r="I32" s="106">
        <v>256600</v>
      </c>
      <c r="J32" s="106">
        <v>0</v>
      </c>
      <c r="K32" s="122">
        <v>256600</v>
      </c>
      <c r="L32" s="292">
        <v>256600</v>
      </c>
    </row>
    <row r="33" spans="1:12" ht="63.75">
      <c r="A33" s="291">
        <v>108</v>
      </c>
      <c r="B33" s="108" t="s">
        <v>283</v>
      </c>
      <c r="C33" s="108" t="s">
        <v>284</v>
      </c>
      <c r="D33" s="110" t="s">
        <v>285</v>
      </c>
      <c r="E33" s="110">
        <v>14</v>
      </c>
      <c r="F33" s="109">
        <v>1</v>
      </c>
      <c r="G33" s="110" t="s">
        <v>285</v>
      </c>
      <c r="H33" s="105">
        <v>189652</v>
      </c>
      <c r="I33" s="106">
        <v>118500</v>
      </c>
      <c r="J33" s="106">
        <v>0</v>
      </c>
      <c r="K33" s="122">
        <v>118500</v>
      </c>
      <c r="L33" s="292">
        <v>118500</v>
      </c>
    </row>
    <row r="34" spans="1:12" ht="63.75">
      <c r="A34" s="291">
        <v>109</v>
      </c>
      <c r="B34" s="108" t="s">
        <v>283</v>
      </c>
      <c r="C34" s="108" t="s">
        <v>286</v>
      </c>
      <c r="D34" s="110" t="s">
        <v>287</v>
      </c>
      <c r="E34" s="110">
        <v>14</v>
      </c>
      <c r="F34" s="109">
        <v>1</v>
      </c>
      <c r="G34" s="110" t="s">
        <v>287</v>
      </c>
      <c r="H34" s="105">
        <v>312560</v>
      </c>
      <c r="I34" s="106">
        <v>221700</v>
      </c>
      <c r="J34" s="106">
        <v>0</v>
      </c>
      <c r="K34" s="122">
        <v>221700</v>
      </c>
      <c r="L34" s="292">
        <v>221700</v>
      </c>
    </row>
    <row r="35" spans="1:12" ht="38.25">
      <c r="A35" s="291">
        <v>113</v>
      </c>
      <c r="B35" s="108" t="s">
        <v>295</v>
      </c>
      <c r="C35" s="108" t="s">
        <v>296</v>
      </c>
      <c r="D35" s="110" t="s">
        <v>121</v>
      </c>
      <c r="E35" s="110">
        <v>50</v>
      </c>
      <c r="F35" s="109">
        <v>1</v>
      </c>
      <c r="G35" s="110" t="s">
        <v>121</v>
      </c>
      <c r="H35" s="105">
        <v>64500</v>
      </c>
      <c r="I35" s="106">
        <v>53000</v>
      </c>
      <c r="J35" s="106">
        <v>0</v>
      </c>
      <c r="K35" s="122">
        <v>53000</v>
      </c>
      <c r="L35" s="292">
        <v>53000</v>
      </c>
    </row>
    <row r="36" spans="1:12" s="237" customFormat="1" ht="25.5">
      <c r="A36" s="291">
        <v>141</v>
      </c>
      <c r="B36" s="108" t="s">
        <v>353</v>
      </c>
      <c r="C36" s="108" t="s">
        <v>354</v>
      </c>
      <c r="D36" s="110" t="s">
        <v>26</v>
      </c>
      <c r="E36" s="110">
        <v>8.4</v>
      </c>
      <c r="F36" s="109">
        <v>1</v>
      </c>
      <c r="G36" s="110" t="s">
        <v>26</v>
      </c>
      <c r="H36" s="105">
        <v>25145</v>
      </c>
      <c r="I36" s="106">
        <v>23100</v>
      </c>
      <c r="J36" s="106">
        <v>0</v>
      </c>
      <c r="K36" s="122">
        <v>23100</v>
      </c>
      <c r="L36" s="292">
        <v>23100</v>
      </c>
    </row>
    <row r="37" spans="1:12" ht="25.5">
      <c r="A37" s="291">
        <v>143</v>
      </c>
      <c r="B37" s="108" t="s">
        <v>357</v>
      </c>
      <c r="C37" s="108" t="s">
        <v>358</v>
      </c>
      <c r="D37" s="110" t="s">
        <v>26</v>
      </c>
      <c r="E37" s="110">
        <v>7</v>
      </c>
      <c r="F37" s="109">
        <v>1</v>
      </c>
      <c r="G37" s="110" t="s">
        <v>26</v>
      </c>
      <c r="H37" s="105">
        <v>20527.5</v>
      </c>
      <c r="I37" s="106">
        <v>17200</v>
      </c>
      <c r="J37" s="106">
        <v>3268</v>
      </c>
      <c r="K37" s="122">
        <v>20468</v>
      </c>
      <c r="L37" s="292">
        <v>20468</v>
      </c>
    </row>
    <row r="38" spans="1:12" ht="51">
      <c r="A38" s="291">
        <v>161</v>
      </c>
      <c r="B38" s="108" t="s">
        <v>396</v>
      </c>
      <c r="C38" s="108" t="s">
        <v>397</v>
      </c>
      <c r="D38" s="110" t="s">
        <v>28</v>
      </c>
      <c r="E38" s="110">
        <v>10</v>
      </c>
      <c r="F38" s="109">
        <v>1</v>
      </c>
      <c r="G38" s="110" t="s">
        <v>28</v>
      </c>
      <c r="H38" s="105">
        <v>85085</v>
      </c>
      <c r="I38" s="106">
        <v>45000</v>
      </c>
      <c r="J38" s="106">
        <v>8550</v>
      </c>
      <c r="K38" s="122">
        <v>53550</v>
      </c>
      <c r="L38" s="292">
        <v>53550</v>
      </c>
    </row>
    <row r="39" spans="1:12" ht="51">
      <c r="A39" s="291">
        <v>162</v>
      </c>
      <c r="B39" s="108" t="s">
        <v>398</v>
      </c>
      <c r="C39" s="108" t="s">
        <v>399</v>
      </c>
      <c r="D39" s="110" t="s">
        <v>28</v>
      </c>
      <c r="E39" s="110">
        <v>8.6</v>
      </c>
      <c r="F39" s="109">
        <v>1</v>
      </c>
      <c r="G39" s="110" t="s">
        <v>28</v>
      </c>
      <c r="H39" s="105">
        <v>382585</v>
      </c>
      <c r="I39" s="106">
        <v>253000</v>
      </c>
      <c r="J39" s="106">
        <v>48070</v>
      </c>
      <c r="K39" s="122">
        <v>301070</v>
      </c>
      <c r="L39" s="292">
        <v>301070</v>
      </c>
    </row>
    <row r="40" spans="1:12" ht="25.5">
      <c r="A40" s="291">
        <v>163</v>
      </c>
      <c r="B40" s="108" t="s">
        <v>400</v>
      </c>
      <c r="C40" s="108" t="s">
        <v>401</v>
      </c>
      <c r="D40" s="110" t="s">
        <v>49</v>
      </c>
      <c r="E40" s="110">
        <v>25</v>
      </c>
      <c r="F40" s="109">
        <v>1</v>
      </c>
      <c r="G40" s="110" t="s">
        <v>49</v>
      </c>
      <c r="H40" s="105">
        <v>7140</v>
      </c>
      <c r="I40" s="106">
        <v>3900</v>
      </c>
      <c r="J40" s="106">
        <v>741</v>
      </c>
      <c r="K40" s="122">
        <v>4641</v>
      </c>
      <c r="L40" s="292">
        <v>4641</v>
      </c>
    </row>
    <row r="41" spans="1:12" s="237" customFormat="1" ht="51">
      <c r="A41" s="291">
        <v>167</v>
      </c>
      <c r="B41" s="108" t="s">
        <v>408</v>
      </c>
      <c r="C41" s="108" t="s">
        <v>409</v>
      </c>
      <c r="D41" s="110" t="s">
        <v>410</v>
      </c>
      <c r="E41" s="110">
        <v>12.6</v>
      </c>
      <c r="F41" s="109">
        <v>1</v>
      </c>
      <c r="G41" s="110" t="s">
        <v>410</v>
      </c>
      <c r="H41" s="105">
        <v>293930</v>
      </c>
      <c r="I41" s="106">
        <v>130000</v>
      </c>
      <c r="J41" s="106">
        <v>24700</v>
      </c>
      <c r="K41" s="122">
        <v>154700</v>
      </c>
      <c r="L41" s="292">
        <v>154700</v>
      </c>
    </row>
    <row r="42" spans="1:12" ht="127.5">
      <c r="A42" s="291">
        <v>169</v>
      </c>
      <c r="B42" s="108" t="s">
        <v>413</v>
      </c>
      <c r="C42" s="108" t="s">
        <v>414</v>
      </c>
      <c r="D42" s="110" t="s">
        <v>28</v>
      </c>
      <c r="E42" s="110">
        <v>16</v>
      </c>
      <c r="F42" s="109">
        <v>1</v>
      </c>
      <c r="G42" s="110" t="s">
        <v>28</v>
      </c>
      <c r="H42" s="105">
        <v>89968</v>
      </c>
      <c r="I42" s="106">
        <v>56700</v>
      </c>
      <c r="J42" s="106">
        <v>0</v>
      </c>
      <c r="K42" s="122">
        <v>56700</v>
      </c>
      <c r="L42" s="292">
        <v>56700</v>
      </c>
    </row>
    <row r="43" spans="1:12" ht="114.75">
      <c r="A43" s="291">
        <v>175</v>
      </c>
      <c r="B43" s="108" t="s">
        <v>425</v>
      </c>
      <c r="C43" s="108" t="s">
        <v>426</v>
      </c>
      <c r="D43" s="110" t="s">
        <v>28</v>
      </c>
      <c r="E43" s="110">
        <v>20</v>
      </c>
      <c r="F43" s="109">
        <v>1</v>
      </c>
      <c r="G43" s="110" t="s">
        <v>28</v>
      </c>
      <c r="H43" s="105">
        <v>89968</v>
      </c>
      <c r="I43" s="106">
        <v>56700</v>
      </c>
      <c r="J43" s="106">
        <v>0</v>
      </c>
      <c r="K43" s="122">
        <v>56700</v>
      </c>
      <c r="L43" s="292">
        <v>56700</v>
      </c>
    </row>
    <row r="44" spans="1:12" ht="89.25">
      <c r="A44" s="291">
        <v>177</v>
      </c>
      <c r="B44" s="108" t="s">
        <v>429</v>
      </c>
      <c r="C44" s="108" t="s">
        <v>430</v>
      </c>
      <c r="D44" s="110" t="s">
        <v>28</v>
      </c>
      <c r="E44" s="110">
        <v>26.6</v>
      </c>
      <c r="F44" s="109">
        <v>1</v>
      </c>
      <c r="G44" s="110" t="s">
        <v>28</v>
      </c>
      <c r="H44" s="105">
        <v>55000</v>
      </c>
      <c r="I44" s="106">
        <v>34450</v>
      </c>
      <c r="J44" s="106">
        <v>0</v>
      </c>
      <c r="K44" s="122">
        <v>34450</v>
      </c>
      <c r="L44" s="292">
        <v>34450</v>
      </c>
    </row>
    <row r="45" spans="1:12" ht="89.25">
      <c r="A45" s="291">
        <v>178</v>
      </c>
      <c r="B45" s="108" t="s">
        <v>431</v>
      </c>
      <c r="C45" s="108" t="s">
        <v>432</v>
      </c>
      <c r="D45" s="110" t="s">
        <v>28</v>
      </c>
      <c r="E45" s="110">
        <v>26.6</v>
      </c>
      <c r="F45" s="109">
        <v>1</v>
      </c>
      <c r="G45" s="110" t="s">
        <v>28</v>
      </c>
      <c r="H45" s="105">
        <v>55000</v>
      </c>
      <c r="I45" s="106">
        <v>34450</v>
      </c>
      <c r="J45" s="106">
        <v>0</v>
      </c>
      <c r="K45" s="122">
        <v>34450</v>
      </c>
      <c r="L45" s="292">
        <v>34450</v>
      </c>
    </row>
    <row r="46" spans="1:12" s="237" customFormat="1" ht="89.25">
      <c r="A46" s="291">
        <v>179</v>
      </c>
      <c r="B46" s="108" t="s">
        <v>433</v>
      </c>
      <c r="C46" s="108" t="s">
        <v>434</v>
      </c>
      <c r="D46" s="110" t="s">
        <v>28</v>
      </c>
      <c r="E46" s="110">
        <v>26.6</v>
      </c>
      <c r="F46" s="109">
        <v>1</v>
      </c>
      <c r="G46" s="110" t="s">
        <v>28</v>
      </c>
      <c r="H46" s="105">
        <v>55000</v>
      </c>
      <c r="I46" s="106">
        <v>34450</v>
      </c>
      <c r="J46" s="106">
        <v>0</v>
      </c>
      <c r="K46" s="122">
        <v>34450</v>
      </c>
      <c r="L46" s="292">
        <v>34450</v>
      </c>
    </row>
    <row r="47" spans="1:12" ht="89.25">
      <c r="A47" s="291">
        <v>183</v>
      </c>
      <c r="B47" s="108" t="s">
        <v>144</v>
      </c>
      <c r="C47" s="108" t="s">
        <v>441</v>
      </c>
      <c r="D47" s="110" t="s">
        <v>28</v>
      </c>
      <c r="E47" s="110">
        <v>4.5999999999999996</v>
      </c>
      <c r="F47" s="109">
        <v>1</v>
      </c>
      <c r="G47" s="110" t="s">
        <v>28</v>
      </c>
      <c r="H47" s="105">
        <v>135000</v>
      </c>
      <c r="I47" s="106">
        <v>72300</v>
      </c>
      <c r="J47" s="106">
        <v>0</v>
      </c>
      <c r="K47" s="122">
        <v>72300</v>
      </c>
      <c r="L47" s="292">
        <v>72300</v>
      </c>
    </row>
    <row r="48" spans="1:12">
      <c r="A48" s="291">
        <v>185</v>
      </c>
      <c r="B48" s="108" t="s">
        <v>444</v>
      </c>
      <c r="C48" s="108" t="s">
        <v>445</v>
      </c>
      <c r="D48" s="110" t="s">
        <v>27</v>
      </c>
      <c r="E48" s="110">
        <v>17.2</v>
      </c>
      <c r="F48" s="109">
        <v>1</v>
      </c>
      <c r="G48" s="110" t="s">
        <v>27</v>
      </c>
      <c r="H48" s="105">
        <v>28976.5</v>
      </c>
      <c r="I48" s="106">
        <v>18800</v>
      </c>
      <c r="J48" s="106">
        <v>3572</v>
      </c>
      <c r="K48" s="122">
        <v>22372</v>
      </c>
      <c r="L48" s="292">
        <v>22372</v>
      </c>
    </row>
    <row r="49" spans="1:15">
      <c r="A49" s="291">
        <v>186</v>
      </c>
      <c r="B49" s="108" t="s">
        <v>446</v>
      </c>
      <c r="C49" s="108" t="s">
        <v>447</v>
      </c>
      <c r="D49" s="110" t="s">
        <v>28</v>
      </c>
      <c r="E49" s="110">
        <v>9.1999999999999993</v>
      </c>
      <c r="F49" s="109">
        <v>1</v>
      </c>
      <c r="G49" s="110" t="s">
        <v>28</v>
      </c>
      <c r="H49" s="105">
        <v>8312.15</v>
      </c>
      <c r="I49" s="106">
        <v>5900</v>
      </c>
      <c r="J49" s="106">
        <v>1121</v>
      </c>
      <c r="K49" s="122">
        <v>7021</v>
      </c>
      <c r="L49" s="292">
        <v>7021</v>
      </c>
    </row>
    <row r="50" spans="1:15" ht="25.5">
      <c r="A50" s="291">
        <v>187</v>
      </c>
      <c r="B50" s="108" t="s">
        <v>448</v>
      </c>
      <c r="C50" s="108" t="s">
        <v>449</v>
      </c>
      <c r="D50" s="110" t="s">
        <v>104</v>
      </c>
      <c r="E50" s="110">
        <v>6.4</v>
      </c>
      <c r="F50" s="109">
        <v>1</v>
      </c>
      <c r="G50" s="110" t="s">
        <v>104</v>
      </c>
      <c r="H50" s="105">
        <v>371875</v>
      </c>
      <c r="I50" s="106">
        <v>155600</v>
      </c>
      <c r="J50" s="106">
        <v>29564</v>
      </c>
      <c r="K50" s="122">
        <v>185164</v>
      </c>
      <c r="L50" s="292">
        <v>185164</v>
      </c>
    </row>
    <row r="51" spans="1:15" s="237" customFormat="1">
      <c r="A51" s="291">
        <v>196</v>
      </c>
      <c r="B51" s="108" t="s">
        <v>466</v>
      </c>
      <c r="C51" s="108" t="s">
        <v>467</v>
      </c>
      <c r="D51" s="110" t="s">
        <v>468</v>
      </c>
      <c r="E51" s="110">
        <v>11.6</v>
      </c>
      <c r="F51" s="109">
        <v>1</v>
      </c>
      <c r="G51" s="110" t="s">
        <v>468</v>
      </c>
      <c r="H51" s="105">
        <v>7140</v>
      </c>
      <c r="I51" s="106">
        <v>4500</v>
      </c>
      <c r="J51" s="106">
        <v>855</v>
      </c>
      <c r="K51" s="122">
        <v>5355</v>
      </c>
      <c r="L51" s="292">
        <v>5355</v>
      </c>
    </row>
    <row r="52" spans="1:15" ht="51">
      <c r="A52" s="291">
        <v>199</v>
      </c>
      <c r="B52" s="108" t="s">
        <v>474</v>
      </c>
      <c r="C52" s="108" t="s">
        <v>475</v>
      </c>
      <c r="D52" s="110" t="s">
        <v>118</v>
      </c>
      <c r="E52" s="110">
        <v>125.4</v>
      </c>
      <c r="F52" s="109">
        <v>1</v>
      </c>
      <c r="G52" s="110" t="s">
        <v>118</v>
      </c>
      <c r="H52" s="105">
        <v>10948</v>
      </c>
      <c r="I52" s="106">
        <v>7500</v>
      </c>
      <c r="J52" s="106">
        <v>1425</v>
      </c>
      <c r="K52" s="122">
        <v>8925</v>
      </c>
      <c r="L52" s="292">
        <v>8925</v>
      </c>
    </row>
    <row r="53" spans="1:15" ht="51">
      <c r="A53" s="291">
        <v>202</v>
      </c>
      <c r="B53" s="108" t="s">
        <v>480</v>
      </c>
      <c r="C53" s="108" t="s">
        <v>481</v>
      </c>
      <c r="D53" s="110" t="s">
        <v>98</v>
      </c>
      <c r="E53" s="110">
        <v>3</v>
      </c>
      <c r="F53" s="109">
        <v>1</v>
      </c>
      <c r="G53" s="110" t="s">
        <v>98</v>
      </c>
      <c r="H53" s="105">
        <v>282652</v>
      </c>
      <c r="I53" s="106">
        <v>212000</v>
      </c>
      <c r="J53" s="106">
        <v>0</v>
      </c>
      <c r="K53" s="122">
        <v>212000</v>
      </c>
      <c r="L53" s="292">
        <v>212000</v>
      </c>
    </row>
    <row r="54" spans="1:15" ht="23.25" customHeight="1">
      <c r="A54" s="389" t="s">
        <v>32</v>
      </c>
      <c r="B54" s="390"/>
      <c r="C54" s="390"/>
      <c r="D54" s="390"/>
      <c r="E54" s="390"/>
      <c r="F54" s="390"/>
      <c r="G54" s="390"/>
      <c r="H54" s="390"/>
      <c r="I54" s="390"/>
      <c r="J54" s="390"/>
      <c r="K54" s="390"/>
      <c r="L54" s="292">
        <f>SUM(L11:L53)</f>
        <v>3275450</v>
      </c>
    </row>
    <row r="55" spans="1:15" s="239" customFormat="1">
      <c r="A55" s="293"/>
      <c r="B55" s="111"/>
      <c r="C55" s="111"/>
      <c r="D55" s="112"/>
      <c r="E55" s="113"/>
      <c r="F55" s="113"/>
      <c r="G55" s="113"/>
      <c r="H55" s="114"/>
      <c r="I55" s="115"/>
      <c r="J55" s="115"/>
      <c r="K55" s="116"/>
      <c r="L55" s="294"/>
    </row>
    <row r="56" spans="1:15" ht="21.75" customHeight="1" thickBot="1">
      <c r="A56" s="377" t="s">
        <v>11</v>
      </c>
      <c r="B56" s="378"/>
      <c r="C56" s="378"/>
      <c r="D56" s="378"/>
      <c r="E56" s="378"/>
      <c r="F56" s="378"/>
      <c r="G56" s="378"/>
      <c r="H56" s="378"/>
      <c r="I56" s="378"/>
      <c r="J56" s="378"/>
      <c r="K56" s="378"/>
      <c r="L56" s="379"/>
    </row>
    <row r="57" spans="1:15" ht="24" customHeight="1">
      <c r="A57" s="357" t="s">
        <v>12</v>
      </c>
      <c r="B57" s="353" t="s">
        <v>42</v>
      </c>
      <c r="C57" s="353" t="s">
        <v>43</v>
      </c>
      <c r="D57" s="352" t="s">
        <v>496</v>
      </c>
      <c r="E57" s="352" t="s">
        <v>44</v>
      </c>
      <c r="F57" s="352" t="s">
        <v>497</v>
      </c>
      <c r="G57" s="352" t="s">
        <v>498</v>
      </c>
      <c r="H57" s="354" t="s">
        <v>25</v>
      </c>
      <c r="I57" s="355" t="s">
        <v>491</v>
      </c>
      <c r="J57" s="355"/>
      <c r="K57" s="355"/>
      <c r="L57" s="356"/>
    </row>
    <row r="58" spans="1:15" ht="34.5" customHeight="1">
      <c r="A58" s="358"/>
      <c r="B58" s="355"/>
      <c r="C58" s="355"/>
      <c r="D58" s="353"/>
      <c r="E58" s="353"/>
      <c r="F58" s="353"/>
      <c r="G58" s="353"/>
      <c r="H58" s="354"/>
      <c r="I58" s="103" t="s">
        <v>13</v>
      </c>
      <c r="J58" s="103" t="s">
        <v>5</v>
      </c>
      <c r="K58" s="104" t="s">
        <v>14</v>
      </c>
      <c r="L58" s="290" t="s">
        <v>6</v>
      </c>
    </row>
    <row r="59" spans="1:15" ht="63.75">
      <c r="A59" s="291">
        <v>1</v>
      </c>
      <c r="B59" s="108" t="s">
        <v>45</v>
      </c>
      <c r="C59" s="108" t="s">
        <v>46</v>
      </c>
      <c r="D59" s="109" t="s">
        <v>26</v>
      </c>
      <c r="E59" s="110">
        <v>15</v>
      </c>
      <c r="F59" s="110">
        <v>1</v>
      </c>
      <c r="G59" s="110" t="s">
        <v>26</v>
      </c>
      <c r="H59" s="105">
        <v>33320</v>
      </c>
      <c r="I59" s="106">
        <v>21176.470588235294</v>
      </c>
      <c r="J59" s="106">
        <v>4023.5294117647063</v>
      </c>
      <c r="K59" s="122">
        <v>25200</v>
      </c>
      <c r="L59" s="292">
        <v>25200</v>
      </c>
    </row>
    <row r="60" spans="1:15" ht="25.5">
      <c r="A60" s="291">
        <v>2</v>
      </c>
      <c r="B60" s="108" t="s">
        <v>47</v>
      </c>
      <c r="C60" s="108" t="s">
        <v>48</v>
      </c>
      <c r="D60" s="109" t="s">
        <v>49</v>
      </c>
      <c r="E60" s="110">
        <v>690</v>
      </c>
      <c r="F60" s="110">
        <v>1</v>
      </c>
      <c r="G60" s="110" t="s">
        <v>49</v>
      </c>
      <c r="H60" s="105">
        <v>1106.7</v>
      </c>
      <c r="I60" s="106">
        <v>840.3361344537816</v>
      </c>
      <c r="J60" s="106">
        <v>159.6638655462184</v>
      </c>
      <c r="K60" s="122">
        <v>1000</v>
      </c>
      <c r="L60" s="292">
        <v>1000</v>
      </c>
    </row>
    <row r="61" spans="1:15" ht="76.5">
      <c r="A61" s="291">
        <v>4</v>
      </c>
      <c r="B61" s="108" t="s">
        <v>53</v>
      </c>
      <c r="C61" s="108" t="s">
        <v>54</v>
      </c>
      <c r="D61" s="109" t="s">
        <v>55</v>
      </c>
      <c r="E61" s="110">
        <v>45.2</v>
      </c>
      <c r="F61" s="110">
        <v>1</v>
      </c>
      <c r="G61" s="110" t="s">
        <v>55</v>
      </c>
      <c r="H61" s="105">
        <v>150000</v>
      </c>
      <c r="I61" s="106">
        <v>93500</v>
      </c>
      <c r="J61" s="106">
        <v>0</v>
      </c>
      <c r="K61" s="122">
        <v>93500</v>
      </c>
      <c r="L61" s="292">
        <v>93500</v>
      </c>
      <c r="O61" s="124">
        <v>24</v>
      </c>
    </row>
    <row r="62" spans="1:15" ht="25.5">
      <c r="A62" s="291">
        <v>6</v>
      </c>
      <c r="B62" s="108" t="s">
        <v>59</v>
      </c>
      <c r="C62" s="108" t="s">
        <v>60</v>
      </c>
      <c r="D62" s="109" t="s">
        <v>52</v>
      </c>
      <c r="E62" s="110">
        <v>150</v>
      </c>
      <c r="F62" s="110">
        <v>1</v>
      </c>
      <c r="G62" s="110" t="s">
        <v>52</v>
      </c>
      <c r="H62" s="105">
        <v>10500</v>
      </c>
      <c r="I62" s="106">
        <v>6800</v>
      </c>
      <c r="J62" s="106">
        <v>0</v>
      </c>
      <c r="K62" s="122">
        <v>6800</v>
      </c>
      <c r="L62" s="292">
        <v>6800</v>
      </c>
    </row>
    <row r="63" spans="1:15" ht="25.5">
      <c r="A63" s="291">
        <v>15</v>
      </c>
      <c r="B63" s="108" t="s">
        <v>82</v>
      </c>
      <c r="C63" s="108" t="s">
        <v>83</v>
      </c>
      <c r="D63" s="109" t="s">
        <v>49</v>
      </c>
      <c r="E63" s="110">
        <v>4</v>
      </c>
      <c r="F63" s="110">
        <v>1</v>
      </c>
      <c r="G63" s="110" t="s">
        <v>49</v>
      </c>
      <c r="H63" s="105">
        <v>31821.79</v>
      </c>
      <c r="I63" s="106">
        <v>24453.781512605045</v>
      </c>
      <c r="J63" s="106">
        <v>4646.2184873949554</v>
      </c>
      <c r="K63" s="122">
        <v>29100</v>
      </c>
      <c r="L63" s="292">
        <v>29100</v>
      </c>
    </row>
    <row r="64" spans="1:15">
      <c r="A64" s="291">
        <v>17</v>
      </c>
      <c r="B64" s="108" t="s">
        <v>86</v>
      </c>
      <c r="C64" s="108" t="s">
        <v>87</v>
      </c>
      <c r="D64" s="109" t="s">
        <v>88</v>
      </c>
      <c r="E64" s="110">
        <v>19.2</v>
      </c>
      <c r="F64" s="110">
        <v>1</v>
      </c>
      <c r="G64" s="110" t="s">
        <v>88</v>
      </c>
      <c r="H64" s="105">
        <v>117155.5</v>
      </c>
      <c r="I64" s="106">
        <v>76050.420168067227</v>
      </c>
      <c r="J64" s="106">
        <v>14449.579831932773</v>
      </c>
      <c r="K64" s="122">
        <v>90500</v>
      </c>
      <c r="L64" s="292">
        <v>90500</v>
      </c>
    </row>
    <row r="65" spans="1:12" ht="38.25">
      <c r="A65" s="291">
        <v>21</v>
      </c>
      <c r="B65" s="108" t="s">
        <v>96</v>
      </c>
      <c r="C65" s="108" t="s">
        <v>97</v>
      </c>
      <c r="D65" s="109" t="s">
        <v>98</v>
      </c>
      <c r="E65" s="110">
        <v>2.6</v>
      </c>
      <c r="F65" s="110">
        <v>1</v>
      </c>
      <c r="G65" s="110" t="s">
        <v>98</v>
      </c>
      <c r="H65" s="105">
        <v>220000</v>
      </c>
      <c r="I65" s="106">
        <v>181300</v>
      </c>
      <c r="J65" s="106">
        <v>0</v>
      </c>
      <c r="K65" s="122">
        <v>181300</v>
      </c>
      <c r="L65" s="292">
        <v>181300</v>
      </c>
    </row>
    <row r="66" spans="1:12" ht="25.5">
      <c r="A66" s="291">
        <v>24</v>
      </c>
      <c r="B66" s="108" t="s">
        <v>105</v>
      </c>
      <c r="C66" s="108" t="s">
        <v>106</v>
      </c>
      <c r="D66" s="109" t="s">
        <v>28</v>
      </c>
      <c r="E66" s="110">
        <v>19.8</v>
      </c>
      <c r="F66" s="110">
        <v>1</v>
      </c>
      <c r="G66" s="110" t="s">
        <v>28</v>
      </c>
      <c r="H66" s="105">
        <v>6224</v>
      </c>
      <c r="I66" s="106">
        <v>4369.7478991596645</v>
      </c>
      <c r="J66" s="106">
        <v>830.25210084033552</v>
      </c>
      <c r="K66" s="122">
        <v>5200</v>
      </c>
      <c r="L66" s="292">
        <v>5200</v>
      </c>
    </row>
    <row r="67" spans="1:12" ht="38.25">
      <c r="A67" s="291">
        <v>25</v>
      </c>
      <c r="B67" s="108" t="s">
        <v>107</v>
      </c>
      <c r="C67" s="108" t="s">
        <v>108</v>
      </c>
      <c r="D67" s="109" t="s">
        <v>28</v>
      </c>
      <c r="E67" s="110">
        <v>19.399999999999999</v>
      </c>
      <c r="F67" s="110">
        <v>1</v>
      </c>
      <c r="G67" s="110" t="s">
        <v>28</v>
      </c>
      <c r="H67" s="105">
        <v>7140</v>
      </c>
      <c r="I67" s="106">
        <v>4369.7478991596645</v>
      </c>
      <c r="J67" s="106">
        <v>830.25210084033552</v>
      </c>
      <c r="K67" s="122">
        <v>5200</v>
      </c>
      <c r="L67" s="292">
        <v>5200</v>
      </c>
    </row>
    <row r="68" spans="1:12" ht="25.5">
      <c r="A68" s="291">
        <v>28</v>
      </c>
      <c r="B68" s="108" t="s">
        <v>113</v>
      </c>
      <c r="C68" s="108" t="s">
        <v>114</v>
      </c>
      <c r="D68" s="109" t="s">
        <v>115</v>
      </c>
      <c r="E68" s="110">
        <v>25.6</v>
      </c>
      <c r="F68" s="110">
        <v>1</v>
      </c>
      <c r="G68" s="110" t="s">
        <v>115</v>
      </c>
      <c r="H68" s="105">
        <v>49980</v>
      </c>
      <c r="I68" s="106">
        <v>30252.100840336137</v>
      </c>
      <c r="J68" s="106">
        <v>5747.8991596638625</v>
      </c>
      <c r="K68" s="122">
        <v>36000</v>
      </c>
      <c r="L68" s="292">
        <v>36000</v>
      </c>
    </row>
    <row r="69" spans="1:12">
      <c r="A69" s="291">
        <v>52</v>
      </c>
      <c r="B69" s="108" t="s">
        <v>163</v>
      </c>
      <c r="C69" s="108" t="s">
        <v>164</v>
      </c>
      <c r="D69" s="109" t="s">
        <v>26</v>
      </c>
      <c r="E69" s="110">
        <v>3.8</v>
      </c>
      <c r="F69" s="110">
        <v>1</v>
      </c>
      <c r="G69" s="110" t="s">
        <v>26</v>
      </c>
      <c r="H69" s="105">
        <v>23125</v>
      </c>
      <c r="I69" s="106">
        <v>20200</v>
      </c>
      <c r="J69" s="106">
        <v>0</v>
      </c>
      <c r="K69" s="122">
        <v>20200</v>
      </c>
      <c r="L69" s="292">
        <v>20200</v>
      </c>
    </row>
    <row r="70" spans="1:12" ht="25.5">
      <c r="A70" s="291">
        <v>56</v>
      </c>
      <c r="B70" s="108" t="s">
        <v>174</v>
      </c>
      <c r="C70" s="108" t="s">
        <v>175</v>
      </c>
      <c r="D70" s="109" t="s">
        <v>49</v>
      </c>
      <c r="E70" s="110">
        <v>1</v>
      </c>
      <c r="F70" s="110">
        <v>1</v>
      </c>
      <c r="G70" s="110" t="s">
        <v>49</v>
      </c>
      <c r="H70" s="105">
        <v>628796</v>
      </c>
      <c r="I70" s="106">
        <v>386554.62184873951</v>
      </c>
      <c r="J70" s="106">
        <v>73445.378151260491</v>
      </c>
      <c r="K70" s="122">
        <v>460000</v>
      </c>
      <c r="L70" s="292">
        <v>460000</v>
      </c>
    </row>
    <row r="71" spans="1:12" ht="38.25">
      <c r="A71" s="291">
        <v>57</v>
      </c>
      <c r="B71" s="108" t="s">
        <v>176</v>
      </c>
      <c r="C71" s="108" t="s">
        <v>177</v>
      </c>
      <c r="D71" s="109" t="s">
        <v>178</v>
      </c>
      <c r="E71" s="110">
        <v>76.599999999999994</v>
      </c>
      <c r="F71" s="110">
        <v>1</v>
      </c>
      <c r="G71" s="110" t="s">
        <v>178</v>
      </c>
      <c r="H71" s="105">
        <v>41650</v>
      </c>
      <c r="I71" s="106">
        <v>24789.915966386554</v>
      </c>
      <c r="J71" s="106">
        <v>4710.0840336134461</v>
      </c>
      <c r="K71" s="122">
        <v>29500</v>
      </c>
      <c r="L71" s="292">
        <v>29500</v>
      </c>
    </row>
    <row r="72" spans="1:12" ht="25.5">
      <c r="A72" s="291">
        <v>61</v>
      </c>
      <c r="B72" s="108" t="s">
        <v>186</v>
      </c>
      <c r="C72" s="108" t="s">
        <v>187</v>
      </c>
      <c r="D72" s="109" t="s">
        <v>26</v>
      </c>
      <c r="E72" s="110">
        <v>1.4</v>
      </c>
      <c r="F72" s="110">
        <v>1</v>
      </c>
      <c r="G72" s="110" t="s">
        <v>26</v>
      </c>
      <c r="H72" s="105">
        <v>37985</v>
      </c>
      <c r="I72" s="106">
        <v>34800</v>
      </c>
      <c r="J72" s="106">
        <v>0</v>
      </c>
      <c r="K72" s="122">
        <v>34800</v>
      </c>
      <c r="L72" s="292">
        <v>34800</v>
      </c>
    </row>
    <row r="73" spans="1:12" ht="38.25">
      <c r="A73" s="291">
        <v>66</v>
      </c>
      <c r="B73" s="108" t="s">
        <v>196</v>
      </c>
      <c r="C73" s="108" t="s">
        <v>197</v>
      </c>
      <c r="D73" s="109" t="s">
        <v>28</v>
      </c>
      <c r="E73" s="110">
        <v>713.6</v>
      </c>
      <c r="F73" s="110">
        <v>1</v>
      </c>
      <c r="G73" s="110" t="s">
        <v>28</v>
      </c>
      <c r="H73" s="105">
        <v>3034.5</v>
      </c>
      <c r="I73" s="106">
        <v>2016.8067226890757</v>
      </c>
      <c r="J73" s="106">
        <v>383.19327731092426</v>
      </c>
      <c r="K73" s="122">
        <v>2400</v>
      </c>
      <c r="L73" s="292">
        <v>2400</v>
      </c>
    </row>
    <row r="74" spans="1:12" ht="38.25">
      <c r="A74" s="291">
        <v>67</v>
      </c>
      <c r="B74" s="108" t="s">
        <v>198</v>
      </c>
      <c r="C74" s="108" t="s">
        <v>199</v>
      </c>
      <c r="D74" s="109" t="s">
        <v>28</v>
      </c>
      <c r="E74" s="110">
        <v>353.8</v>
      </c>
      <c r="F74" s="110">
        <v>1</v>
      </c>
      <c r="G74" s="110" t="s">
        <v>28</v>
      </c>
      <c r="H74" s="105">
        <v>3034.5</v>
      </c>
      <c r="I74" s="106">
        <v>2016.8067226890757</v>
      </c>
      <c r="J74" s="106">
        <v>383.19327731092426</v>
      </c>
      <c r="K74" s="122">
        <v>2400</v>
      </c>
      <c r="L74" s="292">
        <v>2400</v>
      </c>
    </row>
    <row r="75" spans="1:12" ht="38.25">
      <c r="A75" s="291">
        <v>68</v>
      </c>
      <c r="B75" s="108" t="s">
        <v>200</v>
      </c>
      <c r="C75" s="108" t="s">
        <v>201</v>
      </c>
      <c r="D75" s="109" t="s">
        <v>28</v>
      </c>
      <c r="E75" s="110">
        <v>339.4</v>
      </c>
      <c r="F75" s="110">
        <v>1</v>
      </c>
      <c r="G75" s="110" t="s">
        <v>28</v>
      </c>
      <c r="H75" s="105">
        <v>3034.5</v>
      </c>
      <c r="I75" s="106">
        <v>2016.8067226890757</v>
      </c>
      <c r="J75" s="106">
        <v>383.19327731092426</v>
      </c>
      <c r="K75" s="122">
        <v>2400</v>
      </c>
      <c r="L75" s="292">
        <v>2400</v>
      </c>
    </row>
    <row r="76" spans="1:12" ht="38.25">
      <c r="A76" s="291">
        <v>69</v>
      </c>
      <c r="B76" s="108" t="s">
        <v>202</v>
      </c>
      <c r="C76" s="108" t="s">
        <v>203</v>
      </c>
      <c r="D76" s="109" t="s">
        <v>28</v>
      </c>
      <c r="E76" s="110">
        <v>191</v>
      </c>
      <c r="F76" s="110">
        <v>1</v>
      </c>
      <c r="G76" s="110" t="s">
        <v>28</v>
      </c>
      <c r="H76" s="105">
        <v>3034.5</v>
      </c>
      <c r="I76" s="106">
        <v>2016.8067226890757</v>
      </c>
      <c r="J76" s="106">
        <v>383.19327731092426</v>
      </c>
      <c r="K76" s="122">
        <v>2400</v>
      </c>
      <c r="L76" s="292">
        <v>2400</v>
      </c>
    </row>
    <row r="77" spans="1:12" ht="38.25">
      <c r="A77" s="291">
        <v>70</v>
      </c>
      <c r="B77" s="108" t="s">
        <v>204</v>
      </c>
      <c r="C77" s="108" t="s">
        <v>205</v>
      </c>
      <c r="D77" s="109" t="s">
        <v>28</v>
      </c>
      <c r="E77" s="110">
        <v>239.2</v>
      </c>
      <c r="F77" s="110">
        <v>1</v>
      </c>
      <c r="G77" s="110" t="s">
        <v>28</v>
      </c>
      <c r="H77" s="105">
        <v>3034.5</v>
      </c>
      <c r="I77" s="106">
        <v>2016.8067226890757</v>
      </c>
      <c r="J77" s="106">
        <v>383.19327731092426</v>
      </c>
      <c r="K77" s="122">
        <v>2400</v>
      </c>
      <c r="L77" s="292">
        <v>2400</v>
      </c>
    </row>
    <row r="78" spans="1:12" ht="51">
      <c r="A78" s="291">
        <v>71</v>
      </c>
      <c r="B78" s="108" t="s">
        <v>206</v>
      </c>
      <c r="C78" s="108" t="s">
        <v>207</v>
      </c>
      <c r="D78" s="109" t="s">
        <v>28</v>
      </c>
      <c r="E78" s="110">
        <v>246.2</v>
      </c>
      <c r="F78" s="110">
        <v>1</v>
      </c>
      <c r="G78" s="110" t="s">
        <v>28</v>
      </c>
      <c r="H78" s="105">
        <v>3034.5</v>
      </c>
      <c r="I78" s="106">
        <v>2016.8067226890757</v>
      </c>
      <c r="J78" s="106">
        <v>383.19327731092426</v>
      </c>
      <c r="K78" s="122">
        <v>2400</v>
      </c>
      <c r="L78" s="292">
        <v>2400</v>
      </c>
    </row>
    <row r="79" spans="1:12" ht="38.25">
      <c r="A79" s="291">
        <v>72</v>
      </c>
      <c r="B79" s="108" t="s">
        <v>208</v>
      </c>
      <c r="C79" s="108" t="s">
        <v>209</v>
      </c>
      <c r="D79" s="109" t="s">
        <v>28</v>
      </c>
      <c r="E79" s="110">
        <v>161.4</v>
      </c>
      <c r="F79" s="110">
        <v>1</v>
      </c>
      <c r="G79" s="110" t="s">
        <v>28</v>
      </c>
      <c r="H79" s="105">
        <v>3034.5</v>
      </c>
      <c r="I79" s="106">
        <v>2016.8067226890757</v>
      </c>
      <c r="J79" s="106">
        <v>383.19327731092426</v>
      </c>
      <c r="K79" s="122">
        <v>2400</v>
      </c>
      <c r="L79" s="292">
        <v>2400</v>
      </c>
    </row>
    <row r="80" spans="1:12" ht="38.25">
      <c r="A80" s="291">
        <v>73</v>
      </c>
      <c r="B80" s="108" t="s">
        <v>210</v>
      </c>
      <c r="C80" s="108" t="s">
        <v>211</v>
      </c>
      <c r="D80" s="109" t="s">
        <v>28</v>
      </c>
      <c r="E80" s="110">
        <v>374.2</v>
      </c>
      <c r="F80" s="110">
        <v>1</v>
      </c>
      <c r="G80" s="110" t="s">
        <v>28</v>
      </c>
      <c r="H80" s="105">
        <v>3034.5</v>
      </c>
      <c r="I80" s="106">
        <v>2016.8067226890757</v>
      </c>
      <c r="J80" s="106">
        <v>383.19327731092426</v>
      </c>
      <c r="K80" s="122">
        <v>2400</v>
      </c>
      <c r="L80" s="292">
        <v>2400</v>
      </c>
    </row>
    <row r="81" spans="1:15" ht="25.5">
      <c r="A81" s="291">
        <v>89</v>
      </c>
      <c r="B81" s="108" t="s">
        <v>242</v>
      </c>
      <c r="C81" s="108" t="s">
        <v>243</v>
      </c>
      <c r="D81" s="109" t="s">
        <v>244</v>
      </c>
      <c r="E81" s="110">
        <v>80.599999999999994</v>
      </c>
      <c r="F81" s="110">
        <v>1</v>
      </c>
      <c r="G81" s="110" t="s">
        <v>244</v>
      </c>
      <c r="H81" s="105">
        <v>59500</v>
      </c>
      <c r="I81" s="106">
        <v>24873.949579831933</v>
      </c>
      <c r="J81" s="106">
        <v>4726.0504201680669</v>
      </c>
      <c r="K81" s="122">
        <v>29600</v>
      </c>
      <c r="L81" s="292">
        <v>29600</v>
      </c>
    </row>
    <row r="82" spans="1:15" ht="25.5">
      <c r="A82" s="291">
        <v>95</v>
      </c>
      <c r="B82" s="108" t="s">
        <v>255</v>
      </c>
      <c r="C82" s="108" t="s">
        <v>256</v>
      </c>
      <c r="D82" s="109" t="s">
        <v>28</v>
      </c>
      <c r="E82" s="110">
        <v>3.8</v>
      </c>
      <c r="F82" s="110">
        <v>1</v>
      </c>
      <c r="G82" s="110" t="s">
        <v>28</v>
      </c>
      <c r="H82" s="105">
        <v>6426</v>
      </c>
      <c r="I82" s="106">
        <v>3361.3445378151264</v>
      </c>
      <c r="J82" s="106">
        <v>638.65546218487361</v>
      </c>
      <c r="K82" s="122">
        <v>4000</v>
      </c>
      <c r="L82" s="292">
        <v>4000</v>
      </c>
      <c r="O82" s="124">
        <v>24</v>
      </c>
    </row>
    <row r="83" spans="1:15">
      <c r="A83" s="291">
        <v>96</v>
      </c>
      <c r="B83" s="108" t="s">
        <v>257</v>
      </c>
      <c r="C83" s="108" t="s">
        <v>258</v>
      </c>
      <c r="D83" s="109" t="s">
        <v>28</v>
      </c>
      <c r="E83" s="110">
        <v>1.8</v>
      </c>
      <c r="F83" s="110">
        <v>1</v>
      </c>
      <c r="G83" s="110" t="s">
        <v>28</v>
      </c>
      <c r="H83" s="105">
        <v>80741.5</v>
      </c>
      <c r="I83" s="106">
        <v>58907.563025210089</v>
      </c>
      <c r="J83" s="106">
        <v>11192.436974789911</v>
      </c>
      <c r="K83" s="122">
        <v>70100</v>
      </c>
      <c r="L83" s="292">
        <v>70100</v>
      </c>
    </row>
    <row r="84" spans="1:15" ht="76.5">
      <c r="A84" s="291">
        <v>101</v>
      </c>
      <c r="B84" s="108" t="s">
        <v>267</v>
      </c>
      <c r="C84" s="108" t="s">
        <v>268</v>
      </c>
      <c r="D84" s="109" t="s">
        <v>28</v>
      </c>
      <c r="E84" s="110">
        <v>8</v>
      </c>
      <c r="F84" s="110">
        <v>1</v>
      </c>
      <c r="G84" s="110" t="s">
        <v>28</v>
      </c>
      <c r="H84" s="105">
        <v>7125</v>
      </c>
      <c r="I84" s="106">
        <v>6700</v>
      </c>
      <c r="J84" s="106">
        <v>0</v>
      </c>
      <c r="K84" s="122">
        <v>6700</v>
      </c>
      <c r="L84" s="292">
        <v>6700</v>
      </c>
    </row>
    <row r="85" spans="1:15" ht="25.5">
      <c r="A85" s="291">
        <v>102</v>
      </c>
      <c r="B85" s="108" t="s">
        <v>269</v>
      </c>
      <c r="C85" s="108" t="s">
        <v>270</v>
      </c>
      <c r="D85" s="109" t="s">
        <v>28</v>
      </c>
      <c r="E85" s="110">
        <v>4.2</v>
      </c>
      <c r="F85" s="110">
        <v>1</v>
      </c>
      <c r="G85" s="110" t="s">
        <v>28</v>
      </c>
      <c r="H85" s="105">
        <v>9900</v>
      </c>
      <c r="I85" s="106">
        <v>9900</v>
      </c>
      <c r="J85" s="106">
        <v>0</v>
      </c>
      <c r="K85" s="122">
        <v>9900</v>
      </c>
      <c r="L85" s="292">
        <v>9900</v>
      </c>
    </row>
    <row r="86" spans="1:15" ht="38.25">
      <c r="A86" s="291">
        <v>103</v>
      </c>
      <c r="B86" s="108" t="s">
        <v>271</v>
      </c>
      <c r="C86" s="108" t="s">
        <v>272</v>
      </c>
      <c r="D86" s="109" t="s">
        <v>28</v>
      </c>
      <c r="E86" s="110">
        <v>2.8</v>
      </c>
      <c r="F86" s="110">
        <v>1</v>
      </c>
      <c r="G86" s="110" t="s">
        <v>28</v>
      </c>
      <c r="H86" s="105">
        <v>42000</v>
      </c>
      <c r="I86" s="106">
        <v>34000</v>
      </c>
      <c r="J86" s="106">
        <v>0</v>
      </c>
      <c r="K86" s="122">
        <v>34000</v>
      </c>
      <c r="L86" s="292">
        <v>34000</v>
      </c>
    </row>
    <row r="87" spans="1:15" ht="25.5">
      <c r="A87" s="291">
        <v>106</v>
      </c>
      <c r="B87" s="108" t="s">
        <v>277</v>
      </c>
      <c r="C87" s="108" t="s">
        <v>278</v>
      </c>
      <c r="D87" s="109" t="s">
        <v>279</v>
      </c>
      <c r="E87" s="110">
        <v>40</v>
      </c>
      <c r="F87" s="110">
        <v>1</v>
      </c>
      <c r="G87" s="110" t="s">
        <v>279</v>
      </c>
      <c r="H87" s="105">
        <v>53550</v>
      </c>
      <c r="I87" s="106">
        <v>33613.445378151264</v>
      </c>
      <c r="J87" s="106">
        <v>6386.5546218487361</v>
      </c>
      <c r="K87" s="122">
        <v>40000</v>
      </c>
      <c r="L87" s="292">
        <v>40000</v>
      </c>
    </row>
    <row r="88" spans="1:15">
      <c r="A88" s="291">
        <v>111</v>
      </c>
      <c r="B88" s="108" t="s">
        <v>290</v>
      </c>
      <c r="C88" s="108" t="s">
        <v>291</v>
      </c>
      <c r="D88" s="109" t="s">
        <v>292</v>
      </c>
      <c r="E88" s="110">
        <v>2</v>
      </c>
      <c r="F88" s="110">
        <v>1</v>
      </c>
      <c r="G88" s="110" t="s">
        <v>292</v>
      </c>
      <c r="H88" s="105">
        <v>37128</v>
      </c>
      <c r="I88" s="106">
        <v>22268.907563025212</v>
      </c>
      <c r="J88" s="106">
        <v>4231.0924369747881</v>
      </c>
      <c r="K88" s="122">
        <v>26500</v>
      </c>
      <c r="L88" s="292">
        <v>26500</v>
      </c>
    </row>
    <row r="89" spans="1:15">
      <c r="A89" s="291">
        <v>112</v>
      </c>
      <c r="B89" s="108" t="s">
        <v>293</v>
      </c>
      <c r="C89" s="108" t="s">
        <v>294</v>
      </c>
      <c r="D89" s="109" t="s">
        <v>28</v>
      </c>
      <c r="E89" s="110">
        <v>6</v>
      </c>
      <c r="F89" s="110">
        <v>1</v>
      </c>
      <c r="G89" s="110" t="s">
        <v>28</v>
      </c>
      <c r="H89" s="105">
        <v>80000</v>
      </c>
      <c r="I89" s="106">
        <v>63400</v>
      </c>
      <c r="J89" s="106">
        <v>0</v>
      </c>
      <c r="K89" s="122">
        <v>63400</v>
      </c>
      <c r="L89" s="292">
        <v>63400</v>
      </c>
    </row>
    <row r="90" spans="1:15" ht="38.25">
      <c r="A90" s="291">
        <v>114</v>
      </c>
      <c r="B90" s="108" t="s">
        <v>297</v>
      </c>
      <c r="C90" s="108" t="s">
        <v>298</v>
      </c>
      <c r="D90" s="109" t="s">
        <v>121</v>
      </c>
      <c r="E90" s="110">
        <v>3.8</v>
      </c>
      <c r="F90" s="110">
        <v>1</v>
      </c>
      <c r="G90" s="110" t="s">
        <v>121</v>
      </c>
      <c r="H90" s="105">
        <v>61000</v>
      </c>
      <c r="I90" s="106">
        <v>60900</v>
      </c>
      <c r="J90" s="106">
        <v>0</v>
      </c>
      <c r="K90" s="122">
        <v>60900</v>
      </c>
      <c r="L90" s="292">
        <v>60900</v>
      </c>
    </row>
    <row r="91" spans="1:15" ht="89.25">
      <c r="A91" s="291">
        <v>130</v>
      </c>
      <c r="B91" s="108" t="s">
        <v>330</v>
      </c>
      <c r="C91" s="108" t="s">
        <v>331</v>
      </c>
      <c r="D91" s="109" t="s">
        <v>301</v>
      </c>
      <c r="E91" s="110">
        <v>8.1999999999999993</v>
      </c>
      <c r="F91" s="110">
        <v>1</v>
      </c>
      <c r="G91" s="110" t="s">
        <v>301</v>
      </c>
      <c r="H91" s="105">
        <v>23681</v>
      </c>
      <c r="I91" s="106">
        <v>18151.26050420168</v>
      </c>
      <c r="J91" s="106">
        <v>3448.7394957983197</v>
      </c>
      <c r="K91" s="122">
        <v>21600</v>
      </c>
      <c r="L91" s="292">
        <v>21600</v>
      </c>
    </row>
    <row r="92" spans="1:15" ht="89.25">
      <c r="A92" s="291">
        <v>131</v>
      </c>
      <c r="B92" s="108" t="s">
        <v>332</v>
      </c>
      <c r="C92" s="108" t="s">
        <v>333</v>
      </c>
      <c r="D92" s="109" t="s">
        <v>301</v>
      </c>
      <c r="E92" s="110">
        <v>1.8</v>
      </c>
      <c r="F92" s="110">
        <v>1</v>
      </c>
      <c r="G92" s="110" t="s">
        <v>301</v>
      </c>
      <c r="H92" s="105">
        <v>23681</v>
      </c>
      <c r="I92" s="106">
        <v>18151.26050420168</v>
      </c>
      <c r="J92" s="106">
        <v>3448.7394957983197</v>
      </c>
      <c r="K92" s="122">
        <v>21600</v>
      </c>
      <c r="L92" s="292">
        <v>21600</v>
      </c>
    </row>
    <row r="93" spans="1:15" ht="89.25">
      <c r="A93" s="291">
        <v>132</v>
      </c>
      <c r="B93" s="108" t="s">
        <v>334</v>
      </c>
      <c r="C93" s="108" t="s">
        <v>335</v>
      </c>
      <c r="D93" s="109" t="s">
        <v>301</v>
      </c>
      <c r="E93" s="110">
        <v>2</v>
      </c>
      <c r="F93" s="110">
        <v>1</v>
      </c>
      <c r="G93" s="110" t="s">
        <v>301</v>
      </c>
      <c r="H93" s="105">
        <v>23681</v>
      </c>
      <c r="I93" s="106">
        <v>18151.26050420168</v>
      </c>
      <c r="J93" s="106">
        <v>3448.7394957983197</v>
      </c>
      <c r="K93" s="122">
        <v>21600</v>
      </c>
      <c r="L93" s="292">
        <v>21600</v>
      </c>
    </row>
    <row r="94" spans="1:15" ht="89.25">
      <c r="A94" s="291">
        <v>133</v>
      </c>
      <c r="B94" s="108" t="s">
        <v>336</v>
      </c>
      <c r="C94" s="108" t="s">
        <v>337</v>
      </c>
      <c r="D94" s="109" t="s">
        <v>301</v>
      </c>
      <c r="E94" s="110">
        <v>1.8</v>
      </c>
      <c r="F94" s="110">
        <v>1</v>
      </c>
      <c r="G94" s="110" t="s">
        <v>301</v>
      </c>
      <c r="H94" s="105">
        <v>23681</v>
      </c>
      <c r="I94" s="106">
        <v>18151.26050420168</v>
      </c>
      <c r="J94" s="106">
        <v>3448.7394957983197</v>
      </c>
      <c r="K94" s="122">
        <v>21600</v>
      </c>
      <c r="L94" s="292">
        <v>21600</v>
      </c>
    </row>
    <row r="95" spans="1:15" ht="76.5">
      <c r="A95" s="291">
        <v>134</v>
      </c>
      <c r="B95" s="108" t="s">
        <v>338</v>
      </c>
      <c r="C95" s="108" t="s">
        <v>339</v>
      </c>
      <c r="D95" s="109" t="s">
        <v>301</v>
      </c>
      <c r="E95" s="110">
        <v>6.2</v>
      </c>
      <c r="F95" s="110">
        <v>1</v>
      </c>
      <c r="G95" s="110" t="s">
        <v>301</v>
      </c>
      <c r="H95" s="105">
        <v>23681</v>
      </c>
      <c r="I95" s="106">
        <v>18151.26050420168</v>
      </c>
      <c r="J95" s="106">
        <v>3448.7394957983197</v>
      </c>
      <c r="K95" s="122">
        <v>21600</v>
      </c>
      <c r="L95" s="292">
        <v>21600</v>
      </c>
    </row>
    <row r="96" spans="1:15" ht="76.5">
      <c r="A96" s="291">
        <v>135</v>
      </c>
      <c r="B96" s="108" t="s">
        <v>340</v>
      </c>
      <c r="C96" s="108" t="s">
        <v>341</v>
      </c>
      <c r="D96" s="109" t="s">
        <v>301</v>
      </c>
      <c r="E96" s="110">
        <v>7.2</v>
      </c>
      <c r="F96" s="110">
        <v>1</v>
      </c>
      <c r="G96" s="110" t="s">
        <v>301</v>
      </c>
      <c r="H96" s="105">
        <v>23681</v>
      </c>
      <c r="I96" s="106">
        <v>18151.26050420168</v>
      </c>
      <c r="J96" s="106">
        <v>3448.7394957983197</v>
      </c>
      <c r="K96" s="122">
        <v>21600</v>
      </c>
      <c r="L96" s="292">
        <v>21600</v>
      </c>
    </row>
    <row r="97" spans="1:12" ht="76.5">
      <c r="A97" s="291">
        <v>136</v>
      </c>
      <c r="B97" s="108" t="s">
        <v>342</v>
      </c>
      <c r="C97" s="108" t="s">
        <v>343</v>
      </c>
      <c r="D97" s="109" t="s">
        <v>301</v>
      </c>
      <c r="E97" s="110">
        <v>5.4</v>
      </c>
      <c r="F97" s="110">
        <v>1</v>
      </c>
      <c r="G97" s="110" t="s">
        <v>301</v>
      </c>
      <c r="H97" s="105">
        <v>23681</v>
      </c>
      <c r="I97" s="106">
        <v>18151.26050420168</v>
      </c>
      <c r="J97" s="106">
        <v>3448.7394957983197</v>
      </c>
      <c r="K97" s="122">
        <v>21600</v>
      </c>
      <c r="L97" s="292">
        <v>21600</v>
      </c>
    </row>
    <row r="98" spans="1:12" ht="38.25">
      <c r="A98" s="291">
        <v>137</v>
      </c>
      <c r="B98" s="108" t="s">
        <v>344</v>
      </c>
      <c r="C98" s="108" t="s">
        <v>345</v>
      </c>
      <c r="D98" s="109" t="s">
        <v>346</v>
      </c>
      <c r="E98" s="110">
        <v>14.8</v>
      </c>
      <c r="F98" s="110">
        <v>1</v>
      </c>
      <c r="G98" s="110" t="s">
        <v>346</v>
      </c>
      <c r="H98" s="105">
        <v>227587.5</v>
      </c>
      <c r="I98" s="106">
        <v>152268.90756302522</v>
      </c>
      <c r="J98" s="106">
        <v>28931.092436974781</v>
      </c>
      <c r="K98" s="122">
        <v>181200</v>
      </c>
      <c r="L98" s="292">
        <v>181200</v>
      </c>
    </row>
    <row r="99" spans="1:12" ht="38.25">
      <c r="A99" s="291">
        <v>138</v>
      </c>
      <c r="B99" s="108" t="s">
        <v>347</v>
      </c>
      <c r="C99" s="108" t="s">
        <v>348</v>
      </c>
      <c r="D99" s="109" t="s">
        <v>346</v>
      </c>
      <c r="E99" s="110">
        <v>15</v>
      </c>
      <c r="F99" s="110">
        <v>1</v>
      </c>
      <c r="G99" s="110" t="s">
        <v>346</v>
      </c>
      <c r="H99" s="105">
        <v>227587.5</v>
      </c>
      <c r="I99" s="106">
        <v>152268.90756302522</v>
      </c>
      <c r="J99" s="106">
        <v>28931.092436974781</v>
      </c>
      <c r="K99" s="122">
        <v>181200</v>
      </c>
      <c r="L99" s="292">
        <v>181200</v>
      </c>
    </row>
    <row r="100" spans="1:12" ht="38.25">
      <c r="A100" s="291">
        <v>139</v>
      </c>
      <c r="B100" s="108" t="s">
        <v>349</v>
      </c>
      <c r="C100" s="108" t="s">
        <v>350</v>
      </c>
      <c r="D100" s="109" t="s">
        <v>346</v>
      </c>
      <c r="E100" s="110">
        <v>16.600000000000001</v>
      </c>
      <c r="F100" s="110">
        <v>1</v>
      </c>
      <c r="G100" s="110" t="s">
        <v>346</v>
      </c>
      <c r="H100" s="105">
        <v>227587.5</v>
      </c>
      <c r="I100" s="106">
        <v>152268.90756302522</v>
      </c>
      <c r="J100" s="106">
        <v>28931.092436974781</v>
      </c>
      <c r="K100" s="122">
        <v>181200</v>
      </c>
      <c r="L100" s="292">
        <v>181200</v>
      </c>
    </row>
    <row r="101" spans="1:12" ht="38.25">
      <c r="A101" s="291">
        <v>140</v>
      </c>
      <c r="B101" s="108" t="s">
        <v>351</v>
      </c>
      <c r="C101" s="108" t="s">
        <v>352</v>
      </c>
      <c r="D101" s="109" t="s">
        <v>346</v>
      </c>
      <c r="E101" s="110">
        <v>17</v>
      </c>
      <c r="F101" s="110">
        <v>1</v>
      </c>
      <c r="G101" s="110" t="s">
        <v>346</v>
      </c>
      <c r="H101" s="105">
        <v>227587.5</v>
      </c>
      <c r="I101" s="106">
        <v>152268.90756302522</v>
      </c>
      <c r="J101" s="106">
        <v>28931.092436974781</v>
      </c>
      <c r="K101" s="122">
        <v>181200</v>
      </c>
      <c r="L101" s="292">
        <v>181200</v>
      </c>
    </row>
    <row r="102" spans="1:12" ht="25.5">
      <c r="A102" s="291">
        <v>148</v>
      </c>
      <c r="B102" s="108" t="s">
        <v>368</v>
      </c>
      <c r="C102" s="108" t="s">
        <v>369</v>
      </c>
      <c r="D102" s="109" t="s">
        <v>121</v>
      </c>
      <c r="E102" s="110">
        <v>9.1999999999999993</v>
      </c>
      <c r="F102" s="110">
        <v>1</v>
      </c>
      <c r="G102" s="110" t="s">
        <v>121</v>
      </c>
      <c r="H102" s="105">
        <v>79325</v>
      </c>
      <c r="I102" s="106">
        <v>65000</v>
      </c>
      <c r="J102" s="106">
        <v>0</v>
      </c>
      <c r="K102" s="122">
        <v>65000</v>
      </c>
      <c r="L102" s="292">
        <v>65000</v>
      </c>
    </row>
    <row r="103" spans="1:12">
      <c r="A103" s="291">
        <v>150</v>
      </c>
      <c r="B103" s="108" t="s">
        <v>372</v>
      </c>
      <c r="C103" s="108" t="s">
        <v>373</v>
      </c>
      <c r="D103" s="109" t="s">
        <v>26</v>
      </c>
      <c r="E103" s="110">
        <v>3.6</v>
      </c>
      <c r="F103" s="110">
        <v>1</v>
      </c>
      <c r="G103" s="110" t="s">
        <v>26</v>
      </c>
      <c r="H103" s="105">
        <v>14000</v>
      </c>
      <c r="I103" s="106">
        <v>12700</v>
      </c>
      <c r="J103" s="106">
        <v>0</v>
      </c>
      <c r="K103" s="122">
        <v>12700</v>
      </c>
      <c r="L103" s="292">
        <v>12700</v>
      </c>
    </row>
    <row r="104" spans="1:12" ht="25.5">
      <c r="A104" s="291">
        <v>155</v>
      </c>
      <c r="B104" s="108" t="s">
        <v>384</v>
      </c>
      <c r="C104" s="108" t="s">
        <v>385</v>
      </c>
      <c r="D104" s="109" t="s">
        <v>28</v>
      </c>
      <c r="E104" s="110">
        <v>50</v>
      </c>
      <c r="F104" s="110">
        <v>1</v>
      </c>
      <c r="G104" s="110" t="s">
        <v>28</v>
      </c>
      <c r="H104" s="105">
        <v>9668.75</v>
      </c>
      <c r="I104" s="106">
        <v>5462.1848739495799</v>
      </c>
      <c r="J104" s="106">
        <v>1037.8151260504201</v>
      </c>
      <c r="K104" s="122">
        <v>6500</v>
      </c>
      <c r="L104" s="292">
        <v>6500</v>
      </c>
    </row>
    <row r="105" spans="1:12" ht="25.5">
      <c r="A105" s="291">
        <v>166</v>
      </c>
      <c r="B105" s="108" t="s">
        <v>406</v>
      </c>
      <c r="C105" s="108" t="s">
        <v>407</v>
      </c>
      <c r="D105" s="109" t="s">
        <v>26</v>
      </c>
      <c r="E105" s="110">
        <v>1.8</v>
      </c>
      <c r="F105" s="110">
        <v>1</v>
      </c>
      <c r="G105" s="110" t="s">
        <v>26</v>
      </c>
      <c r="H105" s="105">
        <v>22610</v>
      </c>
      <c r="I105" s="106">
        <v>21500</v>
      </c>
      <c r="J105" s="106">
        <v>0</v>
      </c>
      <c r="K105" s="122">
        <v>21500</v>
      </c>
      <c r="L105" s="292">
        <v>21500</v>
      </c>
    </row>
    <row r="106" spans="1:12" ht="25.5">
      <c r="A106" s="291">
        <v>184</v>
      </c>
      <c r="B106" s="108" t="s">
        <v>442</v>
      </c>
      <c r="C106" s="108" t="s">
        <v>443</v>
      </c>
      <c r="D106" s="109" t="s">
        <v>28</v>
      </c>
      <c r="E106" s="110">
        <v>21.8</v>
      </c>
      <c r="F106" s="110">
        <v>1</v>
      </c>
      <c r="G106" s="110" t="s">
        <v>28</v>
      </c>
      <c r="H106" s="105">
        <v>17850</v>
      </c>
      <c r="I106" s="106">
        <v>12268.90756302521</v>
      </c>
      <c r="J106" s="106">
        <v>2331.09243697479</v>
      </c>
      <c r="K106" s="122">
        <v>14600</v>
      </c>
      <c r="L106" s="292">
        <v>14600</v>
      </c>
    </row>
    <row r="107" spans="1:12" ht="25.5">
      <c r="A107" s="291">
        <v>197</v>
      </c>
      <c r="B107" s="108" t="s">
        <v>469</v>
      </c>
      <c r="C107" s="108" t="s">
        <v>470</v>
      </c>
      <c r="D107" s="109" t="s">
        <v>471</v>
      </c>
      <c r="E107" s="110">
        <v>4</v>
      </c>
      <c r="F107" s="110">
        <v>1</v>
      </c>
      <c r="G107" s="110" t="s">
        <v>471</v>
      </c>
      <c r="H107" s="105">
        <v>17612</v>
      </c>
      <c r="I107" s="106">
        <v>12268.90756302521</v>
      </c>
      <c r="J107" s="106">
        <v>2331.09243697479</v>
      </c>
      <c r="K107" s="122">
        <v>14600</v>
      </c>
      <c r="L107" s="292">
        <v>14600</v>
      </c>
    </row>
    <row r="108" spans="1:12" ht="75" customHeight="1">
      <c r="A108" s="291">
        <v>198</v>
      </c>
      <c r="B108" s="108" t="s">
        <v>472</v>
      </c>
      <c r="C108" s="108" t="s">
        <v>473</v>
      </c>
      <c r="D108" s="109" t="s">
        <v>26</v>
      </c>
      <c r="E108" s="110">
        <v>1.2</v>
      </c>
      <c r="F108" s="110">
        <v>1</v>
      </c>
      <c r="G108" s="110" t="s">
        <v>26</v>
      </c>
      <c r="H108" s="105">
        <v>7378</v>
      </c>
      <c r="I108" s="106">
        <v>6700</v>
      </c>
      <c r="J108" s="106">
        <v>0</v>
      </c>
      <c r="K108" s="122">
        <v>6700</v>
      </c>
      <c r="L108" s="292">
        <v>6700</v>
      </c>
    </row>
    <row r="109" spans="1:12" ht="11.25" customHeight="1">
      <c r="A109" s="389" t="s">
        <v>32</v>
      </c>
      <c r="B109" s="390"/>
      <c r="C109" s="390"/>
      <c r="D109" s="390"/>
      <c r="E109" s="390"/>
      <c r="F109" s="390"/>
      <c r="G109" s="390"/>
      <c r="H109" s="390"/>
      <c r="I109" s="390"/>
      <c r="J109" s="390"/>
      <c r="K109" s="390"/>
      <c r="L109" s="292">
        <f>SUM(L59:L108)</f>
        <v>2400200</v>
      </c>
    </row>
    <row r="110" spans="1:12" s="239" customFormat="1" ht="11.25" customHeight="1">
      <c r="A110" s="293"/>
      <c r="B110" s="111"/>
      <c r="C110" s="111"/>
      <c r="D110" s="112"/>
      <c r="E110" s="113"/>
      <c r="F110" s="113"/>
      <c r="G110" s="113"/>
      <c r="H110" s="114"/>
      <c r="I110" s="240"/>
      <c r="J110" s="240"/>
      <c r="K110" s="121"/>
      <c r="L110" s="294"/>
    </row>
    <row r="111" spans="1:12" s="239" customFormat="1">
      <c r="A111" s="295"/>
      <c r="B111" s="117"/>
      <c r="C111" s="118"/>
      <c r="D111" s="119"/>
      <c r="L111" s="289"/>
    </row>
    <row r="112" spans="1:12" ht="21.75" customHeight="1" thickBot="1">
      <c r="A112" s="377" t="s">
        <v>11</v>
      </c>
      <c r="B112" s="378"/>
      <c r="C112" s="378"/>
      <c r="D112" s="378"/>
      <c r="E112" s="378"/>
      <c r="F112" s="378"/>
      <c r="G112" s="378"/>
      <c r="H112" s="378"/>
      <c r="I112" s="378"/>
      <c r="J112" s="378"/>
      <c r="K112" s="378"/>
      <c r="L112" s="379"/>
    </row>
    <row r="113" spans="1:213" ht="24" customHeight="1">
      <c r="A113" s="357" t="s">
        <v>12</v>
      </c>
      <c r="B113" s="353" t="s">
        <v>42</v>
      </c>
      <c r="C113" s="353" t="s">
        <v>43</v>
      </c>
      <c r="D113" s="352" t="s">
        <v>496</v>
      </c>
      <c r="E113" s="352" t="s">
        <v>44</v>
      </c>
      <c r="F113" s="352" t="s">
        <v>497</v>
      </c>
      <c r="G113" s="352" t="s">
        <v>498</v>
      </c>
      <c r="H113" s="354" t="s">
        <v>25</v>
      </c>
      <c r="I113" s="355" t="s">
        <v>492</v>
      </c>
      <c r="J113" s="355"/>
      <c r="K113" s="355"/>
      <c r="L113" s="356"/>
    </row>
    <row r="114" spans="1:213" ht="34.5" customHeight="1">
      <c r="A114" s="358"/>
      <c r="B114" s="355"/>
      <c r="C114" s="355"/>
      <c r="D114" s="353"/>
      <c r="E114" s="353"/>
      <c r="F114" s="353"/>
      <c r="G114" s="353"/>
      <c r="H114" s="354"/>
      <c r="I114" s="103" t="s">
        <v>13</v>
      </c>
      <c r="J114" s="103" t="s">
        <v>5</v>
      </c>
      <c r="K114" s="104" t="s">
        <v>14</v>
      </c>
      <c r="L114" s="290" t="s">
        <v>6</v>
      </c>
    </row>
    <row r="115" spans="1:213" ht="25.5">
      <c r="A115" s="291">
        <v>5</v>
      </c>
      <c r="B115" s="108" t="s">
        <v>56</v>
      </c>
      <c r="C115" s="108" t="s">
        <v>57</v>
      </c>
      <c r="D115" s="109" t="s">
        <v>58</v>
      </c>
      <c r="E115" s="110">
        <v>31.8</v>
      </c>
      <c r="F115" s="110">
        <v>1</v>
      </c>
      <c r="G115" s="110" t="s">
        <v>58</v>
      </c>
      <c r="H115" s="105">
        <v>3500</v>
      </c>
      <c r="I115" s="106">
        <v>2100</v>
      </c>
      <c r="J115" s="106"/>
      <c r="K115" s="122">
        <v>2100</v>
      </c>
      <c r="L115" s="292">
        <v>2100</v>
      </c>
    </row>
    <row r="116" spans="1:213" ht="25.5">
      <c r="A116" s="291">
        <v>9</v>
      </c>
      <c r="B116" s="108" t="s">
        <v>66</v>
      </c>
      <c r="C116" s="108" t="s">
        <v>67</v>
      </c>
      <c r="D116" s="109" t="s">
        <v>63</v>
      </c>
      <c r="E116" s="110">
        <v>19.2</v>
      </c>
      <c r="F116" s="110">
        <v>1</v>
      </c>
      <c r="G116" s="110" t="s">
        <v>63</v>
      </c>
      <c r="H116" s="105">
        <v>130662</v>
      </c>
      <c r="I116" s="106">
        <v>42500</v>
      </c>
      <c r="J116" s="106">
        <v>8075</v>
      </c>
      <c r="K116" s="122">
        <v>50575</v>
      </c>
      <c r="L116" s="292">
        <v>50575</v>
      </c>
    </row>
    <row r="117" spans="1:213" ht="25.5">
      <c r="A117" s="291">
        <v>10</v>
      </c>
      <c r="B117" s="108" t="s">
        <v>68</v>
      </c>
      <c r="C117" s="108" t="s">
        <v>69</v>
      </c>
      <c r="D117" s="109" t="s">
        <v>70</v>
      </c>
      <c r="E117" s="110">
        <v>10</v>
      </c>
      <c r="F117" s="110">
        <v>1</v>
      </c>
      <c r="G117" s="110" t="s">
        <v>70</v>
      </c>
      <c r="H117" s="105">
        <v>30940</v>
      </c>
      <c r="I117" s="106">
        <v>23900</v>
      </c>
      <c r="J117" s="106">
        <v>4541</v>
      </c>
      <c r="K117" s="122">
        <v>28441</v>
      </c>
      <c r="L117" s="292">
        <v>28441</v>
      </c>
    </row>
    <row r="118" spans="1:213" ht="25.5">
      <c r="A118" s="291">
        <v>23</v>
      </c>
      <c r="B118" s="108" t="s">
        <v>102</v>
      </c>
      <c r="C118" s="108" t="s">
        <v>103</v>
      </c>
      <c r="D118" s="109" t="s">
        <v>104</v>
      </c>
      <c r="E118" s="110">
        <v>1</v>
      </c>
      <c r="F118" s="110">
        <v>1</v>
      </c>
      <c r="G118" s="110" t="s">
        <v>104</v>
      </c>
      <c r="H118" s="105">
        <v>298365</v>
      </c>
      <c r="I118" s="106">
        <v>256600</v>
      </c>
      <c r="J118" s="106"/>
      <c r="K118" s="122">
        <v>256600</v>
      </c>
      <c r="L118" s="292">
        <v>256600</v>
      </c>
    </row>
    <row r="119" spans="1:213" ht="63.75">
      <c r="A119" s="291">
        <v>26</v>
      </c>
      <c r="B119" s="108" t="s">
        <v>109</v>
      </c>
      <c r="C119" s="108" t="s">
        <v>110</v>
      </c>
      <c r="D119" s="109" t="s">
        <v>28</v>
      </c>
      <c r="E119" s="110">
        <v>5.4</v>
      </c>
      <c r="F119" s="110">
        <v>1</v>
      </c>
      <c r="G119" s="110" t="s">
        <v>28</v>
      </c>
      <c r="H119" s="105">
        <v>20664.349999999999</v>
      </c>
      <c r="I119" s="106">
        <v>11900</v>
      </c>
      <c r="J119" s="106">
        <v>2261</v>
      </c>
      <c r="K119" s="122">
        <v>14161</v>
      </c>
      <c r="L119" s="292">
        <v>14161</v>
      </c>
    </row>
    <row r="120" spans="1:213" ht="25.5">
      <c r="A120" s="291">
        <v>49</v>
      </c>
      <c r="B120" s="108" t="s">
        <v>158</v>
      </c>
      <c r="C120" s="108" t="s">
        <v>159</v>
      </c>
      <c r="D120" s="109" t="s">
        <v>121</v>
      </c>
      <c r="E120" s="110">
        <v>7.6</v>
      </c>
      <c r="F120" s="110">
        <v>1</v>
      </c>
      <c r="G120" s="110" t="s">
        <v>121</v>
      </c>
      <c r="H120" s="105">
        <v>43792</v>
      </c>
      <c r="I120" s="106">
        <v>14800</v>
      </c>
      <c r="J120" s="106">
        <v>2812</v>
      </c>
      <c r="K120" s="122">
        <v>17612</v>
      </c>
      <c r="L120" s="292">
        <v>17612</v>
      </c>
    </row>
    <row r="121" spans="1:213" ht="25.5">
      <c r="A121" s="291">
        <v>50</v>
      </c>
      <c r="B121" s="108" t="s">
        <v>158</v>
      </c>
      <c r="C121" s="108" t="s">
        <v>160</v>
      </c>
      <c r="D121" s="109" t="s">
        <v>121</v>
      </c>
      <c r="E121" s="110">
        <v>7.6</v>
      </c>
      <c r="F121" s="110">
        <v>1</v>
      </c>
      <c r="G121" s="110" t="s">
        <v>121</v>
      </c>
      <c r="H121" s="105">
        <v>43792</v>
      </c>
      <c r="I121" s="106">
        <v>14800</v>
      </c>
      <c r="J121" s="106">
        <v>2812</v>
      </c>
      <c r="K121" s="122">
        <v>17612</v>
      </c>
      <c r="L121" s="292">
        <v>17612</v>
      </c>
    </row>
    <row r="122" spans="1:213" ht="127.5">
      <c r="A122" s="291">
        <v>53</v>
      </c>
      <c r="B122" s="108" t="s">
        <v>165</v>
      </c>
      <c r="C122" s="108" t="s">
        <v>166</v>
      </c>
      <c r="D122" s="109" t="s">
        <v>167</v>
      </c>
      <c r="E122" s="110">
        <v>21.8</v>
      </c>
      <c r="F122" s="110">
        <v>1</v>
      </c>
      <c r="G122" s="110" t="s">
        <v>167</v>
      </c>
      <c r="H122" s="105">
        <v>11025</v>
      </c>
      <c r="I122" s="106">
        <v>9000</v>
      </c>
      <c r="J122" s="106"/>
      <c r="K122" s="122">
        <v>9000</v>
      </c>
      <c r="L122" s="292">
        <v>9000</v>
      </c>
    </row>
    <row r="123" spans="1:213">
      <c r="A123" s="291">
        <v>60</v>
      </c>
      <c r="B123" s="108" t="s">
        <v>184</v>
      </c>
      <c r="C123" s="108" t="s">
        <v>185</v>
      </c>
      <c r="D123" s="109" t="s">
        <v>26</v>
      </c>
      <c r="E123" s="110">
        <v>12.4</v>
      </c>
      <c r="F123" s="110">
        <v>1</v>
      </c>
      <c r="G123" s="110" t="s">
        <v>26</v>
      </c>
      <c r="H123" s="105">
        <v>106200</v>
      </c>
      <c r="I123" s="106">
        <v>57800</v>
      </c>
      <c r="J123" s="106"/>
      <c r="K123" s="122">
        <v>57800</v>
      </c>
      <c r="L123" s="292">
        <v>57800</v>
      </c>
    </row>
    <row r="124" spans="1:213" ht="25.5">
      <c r="A124" s="291">
        <v>64</v>
      </c>
      <c r="B124" s="108" t="s">
        <v>192</v>
      </c>
      <c r="C124" s="108" t="s">
        <v>193</v>
      </c>
      <c r="D124" s="109" t="s">
        <v>28</v>
      </c>
      <c r="E124" s="110">
        <v>3.4</v>
      </c>
      <c r="F124" s="110">
        <v>1</v>
      </c>
      <c r="G124" s="110" t="s">
        <v>28</v>
      </c>
      <c r="H124" s="105">
        <v>97008.8</v>
      </c>
      <c r="I124" s="106">
        <v>28300</v>
      </c>
      <c r="J124" s="106">
        <v>5377</v>
      </c>
      <c r="K124" s="122">
        <v>33677</v>
      </c>
      <c r="L124" s="292">
        <v>33677</v>
      </c>
    </row>
    <row r="125" spans="1:213" ht="25.5">
      <c r="A125" s="291">
        <v>79</v>
      </c>
      <c r="B125" s="108" t="s">
        <v>221</v>
      </c>
      <c r="C125" s="108" t="s">
        <v>222</v>
      </c>
      <c r="D125" s="109" t="s">
        <v>223</v>
      </c>
      <c r="E125" s="110">
        <v>3</v>
      </c>
      <c r="F125" s="110">
        <v>1</v>
      </c>
      <c r="G125" s="110" t="s">
        <v>223</v>
      </c>
      <c r="H125" s="105">
        <v>69615</v>
      </c>
      <c r="I125" s="106">
        <v>33500</v>
      </c>
      <c r="J125" s="106">
        <v>6365</v>
      </c>
      <c r="K125" s="122">
        <v>39865</v>
      </c>
      <c r="L125" s="292">
        <v>39865</v>
      </c>
    </row>
    <row r="126" spans="1:213" ht="25.5">
      <c r="A126" s="291">
        <v>80</v>
      </c>
      <c r="B126" s="108" t="s">
        <v>224</v>
      </c>
      <c r="C126" s="108" t="s">
        <v>225</v>
      </c>
      <c r="D126" s="109" t="s">
        <v>223</v>
      </c>
      <c r="E126" s="110">
        <v>4.4000000000000004</v>
      </c>
      <c r="F126" s="110">
        <v>1</v>
      </c>
      <c r="G126" s="110" t="s">
        <v>223</v>
      </c>
      <c r="H126" s="105">
        <v>64260</v>
      </c>
      <c r="I126" s="106">
        <v>33500</v>
      </c>
      <c r="J126" s="106">
        <v>6365</v>
      </c>
      <c r="K126" s="122">
        <v>39865</v>
      </c>
      <c r="L126" s="292">
        <v>39865</v>
      </c>
    </row>
    <row r="127" spans="1:213" ht="26.25" thickBot="1">
      <c r="A127" s="291">
        <v>81</v>
      </c>
      <c r="B127" s="108" t="s">
        <v>226</v>
      </c>
      <c r="C127" s="108" t="s">
        <v>227</v>
      </c>
      <c r="D127" s="109" t="s">
        <v>223</v>
      </c>
      <c r="E127" s="110">
        <v>2</v>
      </c>
      <c r="F127" s="110">
        <v>1</v>
      </c>
      <c r="G127" s="110" t="s">
        <v>223</v>
      </c>
      <c r="H127" s="105">
        <v>64260</v>
      </c>
      <c r="I127" s="106">
        <v>33500</v>
      </c>
      <c r="J127" s="106">
        <v>6365</v>
      </c>
      <c r="K127" s="122">
        <v>39865</v>
      </c>
      <c r="L127" s="292">
        <v>39865</v>
      </c>
    </row>
    <row r="128" spans="1:213" s="242" customFormat="1" ht="26.25" thickBot="1">
      <c r="A128" s="291">
        <v>82</v>
      </c>
      <c r="B128" s="108" t="s">
        <v>228</v>
      </c>
      <c r="C128" s="108" t="s">
        <v>229</v>
      </c>
      <c r="D128" s="109" t="s">
        <v>223</v>
      </c>
      <c r="E128" s="110">
        <v>3.2</v>
      </c>
      <c r="F128" s="110">
        <v>1</v>
      </c>
      <c r="G128" s="110" t="s">
        <v>223</v>
      </c>
      <c r="H128" s="105">
        <v>64260</v>
      </c>
      <c r="I128" s="243">
        <v>33500</v>
      </c>
      <c r="J128" s="243">
        <v>6365</v>
      </c>
      <c r="K128" s="265">
        <v>39865</v>
      </c>
      <c r="L128" s="292">
        <v>39865</v>
      </c>
      <c r="M128" s="241"/>
      <c r="N128" s="241"/>
      <c r="O128" s="241"/>
      <c r="P128" s="241"/>
      <c r="Q128" s="241"/>
      <c r="R128" s="241"/>
      <c r="S128" s="241"/>
      <c r="T128" s="241"/>
      <c r="U128" s="241"/>
      <c r="V128" s="241"/>
      <c r="W128" s="241"/>
      <c r="X128" s="241"/>
      <c r="Y128" s="241"/>
      <c r="Z128" s="241"/>
      <c r="AA128" s="241"/>
      <c r="AB128" s="241"/>
      <c r="AC128" s="241"/>
      <c r="AD128" s="241"/>
      <c r="AE128" s="241"/>
      <c r="AF128" s="241"/>
      <c r="AG128" s="241"/>
      <c r="AH128" s="241"/>
      <c r="AI128" s="241"/>
      <c r="AJ128" s="241"/>
      <c r="AK128" s="241"/>
      <c r="AL128" s="241"/>
      <c r="AM128" s="241"/>
      <c r="AN128" s="241"/>
      <c r="AO128" s="241"/>
      <c r="AP128" s="241"/>
      <c r="AQ128" s="241"/>
      <c r="AR128" s="241"/>
      <c r="AS128" s="241"/>
      <c r="AT128" s="241"/>
      <c r="AU128" s="241"/>
      <c r="AV128" s="241"/>
      <c r="AW128" s="241"/>
      <c r="AX128" s="241"/>
      <c r="AY128" s="241"/>
      <c r="AZ128" s="241"/>
      <c r="BA128" s="241"/>
      <c r="BB128" s="241"/>
      <c r="BC128" s="241"/>
      <c r="BD128" s="241"/>
      <c r="BE128" s="241"/>
      <c r="BF128" s="241"/>
      <c r="BG128" s="241"/>
      <c r="BH128" s="241"/>
      <c r="BI128" s="241"/>
      <c r="BJ128" s="241"/>
      <c r="BK128" s="241"/>
      <c r="BL128" s="241"/>
      <c r="BM128" s="241"/>
      <c r="BN128" s="241"/>
      <c r="BO128" s="241"/>
      <c r="BP128" s="241"/>
      <c r="BQ128" s="241"/>
      <c r="BR128" s="241"/>
      <c r="BS128" s="241"/>
      <c r="BT128" s="241"/>
      <c r="BU128" s="241"/>
      <c r="BV128" s="241"/>
      <c r="BW128" s="241"/>
      <c r="BX128" s="241"/>
      <c r="BY128" s="241"/>
      <c r="BZ128" s="241"/>
      <c r="CA128" s="241"/>
      <c r="CB128" s="241"/>
      <c r="CC128" s="241"/>
      <c r="CD128" s="241"/>
      <c r="CE128" s="241"/>
      <c r="CF128" s="241"/>
      <c r="CG128" s="241"/>
      <c r="CH128" s="241"/>
      <c r="CI128" s="241"/>
      <c r="CJ128" s="241"/>
      <c r="CK128" s="241"/>
      <c r="CL128" s="241"/>
      <c r="CM128" s="241"/>
      <c r="CN128" s="241"/>
      <c r="CO128" s="241"/>
      <c r="CP128" s="241"/>
      <c r="CQ128" s="241"/>
      <c r="CR128" s="241"/>
      <c r="CS128" s="241"/>
      <c r="CT128" s="241"/>
      <c r="CU128" s="241"/>
      <c r="CV128" s="241"/>
      <c r="CW128" s="241"/>
      <c r="CX128" s="241"/>
      <c r="CY128" s="241"/>
      <c r="CZ128" s="241"/>
      <c r="DA128" s="241"/>
      <c r="DB128" s="241"/>
      <c r="DC128" s="241"/>
      <c r="DD128" s="241"/>
      <c r="DE128" s="241"/>
      <c r="DF128" s="241"/>
      <c r="DG128" s="241"/>
      <c r="DH128" s="241"/>
      <c r="DI128" s="241"/>
      <c r="DJ128" s="241"/>
      <c r="DK128" s="241"/>
      <c r="DL128" s="241"/>
      <c r="DM128" s="241"/>
      <c r="DN128" s="241"/>
      <c r="DO128" s="241"/>
      <c r="DP128" s="241"/>
      <c r="DQ128" s="241"/>
      <c r="DR128" s="241"/>
      <c r="DS128" s="241"/>
      <c r="DT128" s="241"/>
      <c r="DU128" s="241"/>
      <c r="DV128" s="241"/>
      <c r="DW128" s="241"/>
      <c r="DX128" s="241"/>
      <c r="DY128" s="241"/>
      <c r="DZ128" s="241"/>
      <c r="EA128" s="241"/>
      <c r="EB128" s="241"/>
      <c r="EC128" s="241"/>
      <c r="ED128" s="241"/>
      <c r="EE128" s="241"/>
      <c r="EF128" s="241"/>
      <c r="EG128" s="241"/>
      <c r="EH128" s="241"/>
      <c r="EI128" s="241"/>
      <c r="EJ128" s="241"/>
      <c r="EK128" s="241"/>
      <c r="EL128" s="241"/>
      <c r="EM128" s="241"/>
      <c r="EN128" s="241"/>
      <c r="EO128" s="241"/>
      <c r="EP128" s="241"/>
      <c r="EQ128" s="241"/>
      <c r="ER128" s="241"/>
      <c r="ES128" s="241"/>
      <c r="ET128" s="241"/>
      <c r="EU128" s="241"/>
      <c r="EV128" s="241"/>
      <c r="EW128" s="241"/>
      <c r="EX128" s="241"/>
      <c r="EY128" s="241"/>
      <c r="EZ128" s="241"/>
      <c r="FA128" s="241"/>
      <c r="FB128" s="241"/>
      <c r="FC128" s="241"/>
      <c r="FD128" s="241"/>
      <c r="FE128" s="241"/>
      <c r="FF128" s="241"/>
      <c r="FG128" s="241"/>
      <c r="FH128" s="241"/>
      <c r="FI128" s="241"/>
      <c r="FJ128" s="241"/>
      <c r="FK128" s="241"/>
      <c r="FL128" s="241"/>
      <c r="FM128" s="241"/>
      <c r="FN128" s="241"/>
      <c r="FO128" s="241"/>
      <c r="FP128" s="241"/>
      <c r="FQ128" s="241"/>
      <c r="FR128" s="241"/>
      <c r="FS128" s="241"/>
      <c r="FT128" s="241"/>
      <c r="FU128" s="241"/>
      <c r="FV128" s="241"/>
      <c r="FW128" s="241"/>
      <c r="FX128" s="241"/>
      <c r="FY128" s="241"/>
      <c r="FZ128" s="241"/>
      <c r="GA128" s="241"/>
      <c r="GB128" s="241"/>
      <c r="GC128" s="241"/>
      <c r="GD128" s="241"/>
      <c r="GE128" s="241"/>
      <c r="GF128" s="241"/>
      <c r="GG128" s="241"/>
      <c r="GH128" s="241"/>
      <c r="GI128" s="241"/>
      <c r="GJ128" s="241"/>
      <c r="GK128" s="241"/>
      <c r="GL128" s="241"/>
      <c r="GM128" s="241"/>
      <c r="GN128" s="241"/>
      <c r="GO128" s="241"/>
      <c r="GP128" s="241"/>
      <c r="GQ128" s="241"/>
      <c r="GR128" s="241"/>
      <c r="GS128" s="241"/>
      <c r="GT128" s="241"/>
      <c r="GU128" s="241"/>
      <c r="GV128" s="241"/>
      <c r="GW128" s="241"/>
      <c r="GX128" s="241"/>
      <c r="GY128" s="241"/>
      <c r="GZ128" s="241"/>
      <c r="HA128" s="241"/>
      <c r="HB128" s="241"/>
      <c r="HC128" s="241"/>
      <c r="HD128" s="241"/>
      <c r="HE128" s="241"/>
    </row>
    <row r="129" spans="1:213" ht="25.5">
      <c r="A129" s="291">
        <v>83</v>
      </c>
      <c r="B129" s="108" t="s">
        <v>230</v>
      </c>
      <c r="C129" s="108" t="s">
        <v>231</v>
      </c>
      <c r="D129" s="109" t="s">
        <v>223</v>
      </c>
      <c r="E129" s="110">
        <v>2</v>
      </c>
      <c r="F129" s="110">
        <v>1</v>
      </c>
      <c r="G129" s="110" t="s">
        <v>223</v>
      </c>
      <c r="H129" s="105">
        <v>64260</v>
      </c>
      <c r="I129" s="106">
        <v>33500</v>
      </c>
      <c r="J129" s="106">
        <v>6365</v>
      </c>
      <c r="K129" s="122">
        <v>39865</v>
      </c>
      <c r="L129" s="292">
        <v>39865</v>
      </c>
    </row>
    <row r="130" spans="1:213">
      <c r="A130" s="291">
        <v>149</v>
      </c>
      <c r="B130" s="108" t="s">
        <v>370</v>
      </c>
      <c r="C130" s="108" t="s">
        <v>371</v>
      </c>
      <c r="D130" s="109" t="s">
        <v>26</v>
      </c>
      <c r="E130" s="110">
        <v>4.5999999999999996</v>
      </c>
      <c r="F130" s="110">
        <v>1</v>
      </c>
      <c r="G130" s="110" t="s">
        <v>26</v>
      </c>
      <c r="H130" s="105">
        <v>12520</v>
      </c>
      <c r="I130" s="106">
        <v>9000</v>
      </c>
      <c r="J130" s="106"/>
      <c r="K130" s="122">
        <v>9000</v>
      </c>
      <c r="L130" s="292">
        <v>9000</v>
      </c>
    </row>
    <row r="131" spans="1:213" ht="25.5">
      <c r="A131" s="291">
        <v>151</v>
      </c>
      <c r="B131" s="108" t="s">
        <v>374</v>
      </c>
      <c r="C131" s="108" t="s">
        <v>375</v>
      </c>
      <c r="D131" s="109" t="s">
        <v>28</v>
      </c>
      <c r="E131" s="110">
        <v>75.8</v>
      </c>
      <c r="F131" s="110">
        <v>1</v>
      </c>
      <c r="G131" s="110" t="s">
        <v>28</v>
      </c>
      <c r="H131" s="105">
        <v>2261</v>
      </c>
      <c r="I131" s="106">
        <v>900</v>
      </c>
      <c r="J131" s="106">
        <v>171</v>
      </c>
      <c r="K131" s="122">
        <v>1071</v>
      </c>
      <c r="L131" s="292">
        <v>1071</v>
      </c>
    </row>
    <row r="132" spans="1:213" ht="26.25" thickBot="1">
      <c r="A132" s="291">
        <v>193</v>
      </c>
      <c r="B132" s="108" t="s">
        <v>460</v>
      </c>
      <c r="C132" s="108" t="s">
        <v>461</v>
      </c>
      <c r="D132" s="109" t="s">
        <v>183</v>
      </c>
      <c r="E132" s="110">
        <v>29</v>
      </c>
      <c r="F132" s="110">
        <v>1</v>
      </c>
      <c r="G132" s="110" t="s">
        <v>183</v>
      </c>
      <c r="H132" s="105">
        <v>17435.88</v>
      </c>
      <c r="I132" s="106">
        <v>10000</v>
      </c>
      <c r="J132" s="106">
        <v>1900</v>
      </c>
      <c r="K132" s="122">
        <v>11900</v>
      </c>
      <c r="L132" s="292">
        <v>11900</v>
      </c>
    </row>
    <row r="133" spans="1:213" s="242" customFormat="1" ht="13.5" thickBot="1">
      <c r="A133" s="291">
        <v>194</v>
      </c>
      <c r="B133" s="108" t="s">
        <v>462</v>
      </c>
      <c r="C133" s="108" t="s">
        <v>463</v>
      </c>
      <c r="D133" s="109" t="s">
        <v>183</v>
      </c>
      <c r="E133" s="110">
        <v>9.6</v>
      </c>
      <c r="F133" s="110">
        <v>1</v>
      </c>
      <c r="G133" s="110" t="s">
        <v>183</v>
      </c>
      <c r="H133" s="105">
        <v>3570</v>
      </c>
      <c r="I133" s="243">
        <v>1500</v>
      </c>
      <c r="J133" s="243">
        <v>285</v>
      </c>
      <c r="K133" s="265">
        <v>1785</v>
      </c>
      <c r="L133" s="292">
        <v>1785</v>
      </c>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c r="AH133" s="241"/>
      <c r="AI133" s="241"/>
      <c r="AJ133" s="241"/>
      <c r="AK133" s="241"/>
      <c r="AL133" s="241"/>
      <c r="AM133" s="241"/>
      <c r="AN133" s="241"/>
      <c r="AO133" s="241"/>
      <c r="AP133" s="241"/>
      <c r="AQ133" s="241"/>
      <c r="AR133" s="241"/>
      <c r="AS133" s="241"/>
      <c r="AT133" s="241"/>
      <c r="AU133" s="241"/>
      <c r="AV133" s="241"/>
      <c r="AW133" s="241"/>
      <c r="AX133" s="241"/>
      <c r="AY133" s="241"/>
      <c r="AZ133" s="241"/>
      <c r="BA133" s="241"/>
      <c r="BB133" s="241"/>
      <c r="BC133" s="241"/>
      <c r="BD133" s="241"/>
      <c r="BE133" s="241"/>
      <c r="BF133" s="241"/>
      <c r="BG133" s="241"/>
      <c r="BH133" s="241"/>
      <c r="BI133" s="241"/>
      <c r="BJ133" s="241"/>
      <c r="BK133" s="241"/>
      <c r="BL133" s="241"/>
      <c r="BM133" s="241"/>
      <c r="BN133" s="241"/>
      <c r="BO133" s="241"/>
      <c r="BP133" s="241"/>
      <c r="BQ133" s="241"/>
      <c r="BR133" s="241"/>
      <c r="BS133" s="241"/>
      <c r="BT133" s="241"/>
      <c r="BU133" s="241"/>
      <c r="BV133" s="241"/>
      <c r="BW133" s="241"/>
      <c r="BX133" s="241"/>
      <c r="BY133" s="241"/>
      <c r="BZ133" s="241"/>
      <c r="CA133" s="241"/>
      <c r="CB133" s="241"/>
      <c r="CC133" s="241"/>
      <c r="CD133" s="241"/>
      <c r="CE133" s="241"/>
      <c r="CF133" s="241"/>
      <c r="CG133" s="241"/>
      <c r="CH133" s="241"/>
      <c r="CI133" s="241"/>
      <c r="CJ133" s="241"/>
      <c r="CK133" s="241"/>
      <c r="CL133" s="241"/>
      <c r="CM133" s="241"/>
      <c r="CN133" s="241"/>
      <c r="CO133" s="241"/>
      <c r="CP133" s="241"/>
      <c r="CQ133" s="241"/>
      <c r="CR133" s="241"/>
      <c r="CS133" s="241"/>
      <c r="CT133" s="241"/>
      <c r="CU133" s="241"/>
      <c r="CV133" s="241"/>
      <c r="CW133" s="241"/>
      <c r="CX133" s="241"/>
      <c r="CY133" s="241"/>
      <c r="CZ133" s="241"/>
      <c r="DA133" s="241"/>
      <c r="DB133" s="241"/>
      <c r="DC133" s="241"/>
      <c r="DD133" s="241"/>
      <c r="DE133" s="241"/>
      <c r="DF133" s="241"/>
      <c r="DG133" s="241"/>
      <c r="DH133" s="241"/>
      <c r="DI133" s="241"/>
      <c r="DJ133" s="241"/>
      <c r="DK133" s="241"/>
      <c r="DL133" s="241"/>
      <c r="DM133" s="241"/>
      <c r="DN133" s="241"/>
      <c r="DO133" s="241"/>
      <c r="DP133" s="241"/>
      <c r="DQ133" s="241"/>
      <c r="DR133" s="241"/>
      <c r="DS133" s="241"/>
      <c r="DT133" s="241"/>
      <c r="DU133" s="241"/>
      <c r="DV133" s="241"/>
      <c r="DW133" s="241"/>
      <c r="DX133" s="241"/>
      <c r="DY133" s="241"/>
      <c r="DZ133" s="241"/>
      <c r="EA133" s="241"/>
      <c r="EB133" s="241"/>
      <c r="EC133" s="241"/>
      <c r="ED133" s="241"/>
      <c r="EE133" s="241"/>
      <c r="EF133" s="241"/>
      <c r="EG133" s="241"/>
      <c r="EH133" s="241"/>
      <c r="EI133" s="241"/>
      <c r="EJ133" s="241"/>
      <c r="EK133" s="241"/>
      <c r="EL133" s="241"/>
      <c r="EM133" s="241"/>
      <c r="EN133" s="241"/>
      <c r="EO133" s="241"/>
      <c r="EP133" s="241"/>
      <c r="EQ133" s="241"/>
      <c r="ER133" s="241"/>
      <c r="ES133" s="241"/>
      <c r="ET133" s="241"/>
      <c r="EU133" s="241"/>
      <c r="EV133" s="241"/>
      <c r="EW133" s="241"/>
      <c r="EX133" s="241"/>
      <c r="EY133" s="241"/>
      <c r="EZ133" s="241"/>
      <c r="FA133" s="241"/>
      <c r="FB133" s="241"/>
      <c r="FC133" s="241"/>
      <c r="FD133" s="241"/>
      <c r="FE133" s="241"/>
      <c r="FF133" s="241"/>
      <c r="FG133" s="241"/>
      <c r="FH133" s="241"/>
      <c r="FI133" s="241"/>
      <c r="FJ133" s="241"/>
      <c r="FK133" s="241"/>
      <c r="FL133" s="241"/>
      <c r="FM133" s="241"/>
      <c r="FN133" s="241"/>
      <c r="FO133" s="241"/>
      <c r="FP133" s="241"/>
      <c r="FQ133" s="241"/>
      <c r="FR133" s="241"/>
      <c r="FS133" s="241"/>
      <c r="FT133" s="241"/>
      <c r="FU133" s="241"/>
      <c r="FV133" s="241"/>
      <c r="FW133" s="241"/>
      <c r="FX133" s="241"/>
      <c r="FY133" s="241"/>
      <c r="FZ133" s="241"/>
      <c r="GA133" s="241"/>
      <c r="GB133" s="241"/>
      <c r="GC133" s="241"/>
      <c r="GD133" s="241"/>
      <c r="GE133" s="241"/>
      <c r="GF133" s="241"/>
      <c r="GG133" s="241"/>
      <c r="GH133" s="241"/>
      <c r="GI133" s="241"/>
      <c r="GJ133" s="241"/>
      <c r="GK133" s="241"/>
      <c r="GL133" s="241"/>
      <c r="GM133" s="241"/>
      <c r="GN133" s="241"/>
      <c r="GO133" s="241"/>
      <c r="GP133" s="241"/>
      <c r="GQ133" s="241"/>
      <c r="GR133" s="241"/>
      <c r="GS133" s="241"/>
      <c r="GT133" s="241"/>
      <c r="GU133" s="241"/>
      <c r="GV133" s="241"/>
      <c r="GW133" s="241"/>
      <c r="GX133" s="241"/>
      <c r="GY133" s="241"/>
      <c r="GZ133" s="241"/>
      <c r="HA133" s="241"/>
      <c r="HB133" s="241"/>
      <c r="HC133" s="241"/>
      <c r="HD133" s="241"/>
      <c r="HE133" s="241"/>
    </row>
    <row r="134" spans="1:213" s="242" customFormat="1" ht="24" customHeight="1" thickBot="1">
      <c r="A134" s="389" t="s">
        <v>32</v>
      </c>
      <c r="B134" s="390"/>
      <c r="C134" s="390"/>
      <c r="D134" s="390"/>
      <c r="E134" s="390"/>
      <c r="F134" s="390"/>
      <c r="G134" s="390"/>
      <c r="H134" s="390"/>
      <c r="I134" s="390"/>
      <c r="J134" s="390"/>
      <c r="K134" s="390"/>
      <c r="L134" s="296">
        <f>SUM(L115:L133)</f>
        <v>710659</v>
      </c>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1"/>
      <c r="AV134" s="241"/>
      <c r="AW134" s="241"/>
      <c r="AX134" s="241"/>
      <c r="AY134" s="241"/>
      <c r="AZ134" s="241"/>
      <c r="BA134" s="241"/>
      <c r="BB134" s="241"/>
      <c r="BC134" s="241"/>
      <c r="BD134" s="241"/>
      <c r="BE134" s="241"/>
      <c r="BF134" s="241"/>
      <c r="BG134" s="241"/>
      <c r="BH134" s="241"/>
      <c r="BI134" s="241"/>
      <c r="BJ134" s="241"/>
      <c r="BK134" s="241"/>
      <c r="BL134" s="241"/>
      <c r="BM134" s="241"/>
      <c r="BN134" s="241"/>
      <c r="BO134" s="241"/>
      <c r="BP134" s="241"/>
      <c r="BQ134" s="241"/>
      <c r="BR134" s="241"/>
      <c r="BS134" s="241"/>
      <c r="BT134" s="241"/>
      <c r="BU134" s="241"/>
      <c r="BV134" s="241"/>
      <c r="BW134" s="241"/>
      <c r="BX134" s="241"/>
      <c r="BY134" s="241"/>
      <c r="BZ134" s="241"/>
      <c r="CA134" s="241"/>
      <c r="CB134" s="241"/>
      <c r="CC134" s="241"/>
      <c r="CD134" s="241"/>
      <c r="CE134" s="241"/>
      <c r="CF134" s="241"/>
      <c r="CG134" s="241"/>
      <c r="CH134" s="241"/>
      <c r="CI134" s="241"/>
      <c r="CJ134" s="241"/>
      <c r="CK134" s="241"/>
      <c r="CL134" s="241"/>
      <c r="CM134" s="241"/>
      <c r="CN134" s="241"/>
      <c r="CO134" s="241"/>
      <c r="CP134" s="241"/>
      <c r="CQ134" s="241"/>
      <c r="CR134" s="241"/>
      <c r="CS134" s="241"/>
      <c r="CT134" s="241"/>
      <c r="CU134" s="241"/>
      <c r="CV134" s="241"/>
      <c r="CW134" s="241"/>
      <c r="CX134" s="241"/>
      <c r="CY134" s="241"/>
      <c r="CZ134" s="241"/>
      <c r="DA134" s="241"/>
      <c r="DB134" s="241"/>
      <c r="DC134" s="241"/>
      <c r="DD134" s="241"/>
      <c r="DE134" s="241"/>
      <c r="DF134" s="241"/>
      <c r="DG134" s="241"/>
      <c r="DH134" s="241"/>
      <c r="DI134" s="241"/>
      <c r="DJ134" s="241"/>
      <c r="DK134" s="241"/>
      <c r="DL134" s="241"/>
      <c r="DM134" s="241"/>
      <c r="DN134" s="241"/>
      <c r="DO134" s="241"/>
      <c r="DP134" s="241"/>
      <c r="DQ134" s="241"/>
      <c r="DR134" s="241"/>
      <c r="DS134" s="241"/>
      <c r="DT134" s="241"/>
      <c r="DU134" s="241"/>
      <c r="DV134" s="241"/>
      <c r="DW134" s="241"/>
      <c r="DX134" s="241"/>
      <c r="DY134" s="241"/>
      <c r="DZ134" s="241"/>
      <c r="EA134" s="241"/>
      <c r="EB134" s="241"/>
      <c r="EC134" s="241"/>
      <c r="ED134" s="241"/>
      <c r="EE134" s="241"/>
      <c r="EF134" s="241"/>
      <c r="EG134" s="241"/>
      <c r="EH134" s="241"/>
      <c r="EI134" s="241"/>
      <c r="EJ134" s="241"/>
      <c r="EK134" s="241"/>
      <c r="EL134" s="241"/>
      <c r="EM134" s="241"/>
      <c r="EN134" s="241"/>
      <c r="EO134" s="241"/>
      <c r="EP134" s="241"/>
      <c r="EQ134" s="241"/>
      <c r="ER134" s="241"/>
      <c r="ES134" s="241"/>
      <c r="ET134" s="241"/>
      <c r="EU134" s="241"/>
      <c r="EV134" s="241"/>
      <c r="EW134" s="241"/>
      <c r="EX134" s="241"/>
      <c r="EY134" s="241"/>
      <c r="EZ134" s="241"/>
      <c r="FA134" s="241"/>
      <c r="FB134" s="241"/>
      <c r="FC134" s="241"/>
      <c r="FD134" s="241"/>
      <c r="FE134" s="241"/>
      <c r="FF134" s="241"/>
      <c r="FG134" s="241"/>
      <c r="FH134" s="241"/>
      <c r="FI134" s="241"/>
      <c r="FJ134" s="241"/>
      <c r="FK134" s="241"/>
      <c r="FL134" s="241"/>
      <c r="FM134" s="241"/>
      <c r="FN134" s="241"/>
      <c r="FO134" s="241"/>
      <c r="FP134" s="241"/>
      <c r="FQ134" s="241"/>
      <c r="FR134" s="241"/>
      <c r="FS134" s="241"/>
      <c r="FT134" s="241"/>
      <c r="FU134" s="241"/>
      <c r="FV134" s="241"/>
      <c r="FW134" s="241"/>
      <c r="FX134" s="241"/>
      <c r="FY134" s="241"/>
      <c r="FZ134" s="241"/>
      <c r="GA134" s="241"/>
      <c r="GB134" s="241"/>
      <c r="GC134" s="241"/>
      <c r="GD134" s="241"/>
      <c r="GE134" s="241"/>
      <c r="GF134" s="241"/>
      <c r="GG134" s="241"/>
      <c r="GH134" s="241"/>
      <c r="GI134" s="241"/>
      <c r="GJ134" s="241"/>
      <c r="GK134" s="241"/>
      <c r="GL134" s="241"/>
      <c r="GM134" s="241"/>
      <c r="GN134" s="241"/>
      <c r="GO134" s="241"/>
      <c r="GP134" s="241"/>
      <c r="GQ134" s="241"/>
      <c r="GR134" s="241"/>
      <c r="GS134" s="241"/>
      <c r="GT134" s="241"/>
      <c r="GU134" s="241"/>
      <c r="GV134" s="241"/>
      <c r="GW134" s="241"/>
      <c r="GX134" s="241"/>
      <c r="GY134" s="241"/>
      <c r="GZ134" s="241"/>
      <c r="HA134" s="241"/>
      <c r="HB134" s="241"/>
      <c r="HC134" s="241"/>
      <c r="HD134" s="241"/>
      <c r="HE134" s="241"/>
    </row>
    <row r="135" spans="1:213" s="242" customFormat="1" ht="24" customHeight="1" thickBot="1">
      <c r="A135" s="297"/>
      <c r="B135" s="244"/>
      <c r="C135" s="244"/>
      <c r="D135" s="245"/>
      <c r="E135" s="244"/>
      <c r="F135" s="244"/>
      <c r="G135" s="244"/>
      <c r="H135" s="244"/>
      <c r="I135" s="244"/>
      <c r="J135" s="244"/>
      <c r="K135" s="244"/>
      <c r="L135" s="298"/>
      <c r="M135" s="241"/>
      <c r="N135" s="241"/>
      <c r="O135" s="241"/>
      <c r="P135" s="241"/>
      <c r="Q135" s="241"/>
      <c r="R135" s="241"/>
      <c r="S135" s="241"/>
      <c r="T135" s="241"/>
      <c r="U135" s="241"/>
      <c r="V135" s="241"/>
      <c r="W135" s="241"/>
      <c r="X135" s="241"/>
      <c r="Y135" s="241"/>
      <c r="Z135" s="241"/>
      <c r="AA135" s="241"/>
      <c r="AB135" s="241"/>
      <c r="AC135" s="241"/>
      <c r="AD135" s="241"/>
      <c r="AE135" s="241"/>
      <c r="AF135" s="241"/>
      <c r="AG135" s="241"/>
      <c r="AH135" s="241"/>
      <c r="AI135" s="241"/>
      <c r="AJ135" s="241"/>
      <c r="AK135" s="241"/>
      <c r="AL135" s="241"/>
      <c r="AM135" s="241"/>
      <c r="AN135" s="241"/>
      <c r="AO135" s="241"/>
      <c r="AP135" s="241"/>
      <c r="AQ135" s="241"/>
      <c r="AR135" s="241"/>
      <c r="AS135" s="241"/>
      <c r="AT135" s="241"/>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c r="EA135" s="241"/>
      <c r="EB135" s="241"/>
      <c r="EC135" s="241"/>
      <c r="ED135" s="241"/>
      <c r="EE135" s="241"/>
      <c r="EF135" s="241"/>
      <c r="EG135" s="241"/>
      <c r="EH135" s="241"/>
      <c r="EI135" s="241"/>
      <c r="EJ135" s="241"/>
      <c r="EK135" s="241"/>
      <c r="EL135" s="241"/>
      <c r="EM135" s="241"/>
      <c r="EN135" s="241"/>
      <c r="EO135" s="241"/>
      <c r="EP135" s="241"/>
      <c r="EQ135" s="241"/>
      <c r="ER135" s="241"/>
      <c r="ES135" s="241"/>
      <c r="ET135" s="241"/>
      <c r="EU135" s="241"/>
      <c r="EV135" s="241"/>
      <c r="EW135" s="241"/>
      <c r="EX135" s="241"/>
      <c r="EY135" s="241"/>
      <c r="EZ135" s="241"/>
      <c r="FA135" s="241"/>
      <c r="FB135" s="241"/>
      <c r="FC135" s="241"/>
      <c r="FD135" s="241"/>
      <c r="FE135" s="241"/>
      <c r="FF135" s="241"/>
      <c r="FG135" s="241"/>
      <c r="FH135" s="241"/>
      <c r="FI135" s="241"/>
      <c r="FJ135" s="241"/>
      <c r="FK135" s="241"/>
      <c r="FL135" s="241"/>
      <c r="FM135" s="241"/>
      <c r="FN135" s="241"/>
      <c r="FO135" s="241"/>
      <c r="FP135" s="241"/>
      <c r="FQ135" s="241"/>
      <c r="FR135" s="241"/>
      <c r="FS135" s="241"/>
      <c r="FT135" s="241"/>
      <c r="FU135" s="241"/>
      <c r="FV135" s="241"/>
      <c r="FW135" s="241"/>
      <c r="FX135" s="241"/>
      <c r="FY135" s="241"/>
      <c r="FZ135" s="241"/>
      <c r="GA135" s="241"/>
      <c r="GB135" s="241"/>
      <c r="GC135" s="241"/>
      <c r="GD135" s="241"/>
      <c r="GE135" s="241"/>
      <c r="GF135" s="241"/>
      <c r="GG135" s="241"/>
      <c r="GH135" s="241"/>
      <c r="GI135" s="241"/>
      <c r="GJ135" s="241"/>
      <c r="GK135" s="241"/>
      <c r="GL135" s="241"/>
      <c r="GM135" s="241"/>
      <c r="GN135" s="241"/>
      <c r="GO135" s="241"/>
      <c r="GP135" s="241"/>
      <c r="GQ135" s="241"/>
      <c r="GR135" s="241"/>
      <c r="GS135" s="241"/>
      <c r="GT135" s="241"/>
      <c r="GU135" s="241"/>
      <c r="GV135" s="241"/>
      <c r="GW135" s="241"/>
      <c r="GX135" s="241"/>
      <c r="GY135" s="241"/>
      <c r="GZ135" s="241"/>
      <c r="HA135" s="241"/>
      <c r="HB135" s="241"/>
      <c r="HC135" s="241"/>
      <c r="HD135" s="241"/>
      <c r="HE135" s="241"/>
    </row>
    <row r="136" spans="1:213" s="242" customFormat="1" ht="13.5" customHeight="1" thickBot="1">
      <c r="A136" s="299"/>
      <c r="B136" s="241"/>
      <c r="C136" s="241"/>
      <c r="D136" s="246"/>
      <c r="E136" s="241"/>
      <c r="F136" s="241"/>
      <c r="G136" s="241"/>
      <c r="H136" s="241"/>
      <c r="I136" s="241"/>
      <c r="J136" s="241"/>
      <c r="K136" s="241"/>
      <c r="L136" s="300"/>
      <c r="M136" s="241"/>
      <c r="N136" s="241"/>
      <c r="O136" s="241"/>
      <c r="P136" s="241"/>
      <c r="Q136" s="241"/>
      <c r="R136" s="241"/>
      <c r="S136" s="241"/>
      <c r="T136" s="241"/>
      <c r="U136" s="241"/>
      <c r="V136" s="241"/>
      <c r="W136" s="241"/>
      <c r="X136" s="241"/>
      <c r="Y136" s="241"/>
      <c r="Z136" s="241"/>
      <c r="AA136" s="241"/>
      <c r="AB136" s="241"/>
      <c r="AC136" s="241"/>
      <c r="AD136" s="241"/>
      <c r="AE136" s="241"/>
      <c r="AF136" s="241"/>
      <c r="AG136" s="241"/>
      <c r="AH136" s="241"/>
      <c r="AI136" s="241"/>
      <c r="AJ136" s="241"/>
      <c r="AK136" s="241"/>
      <c r="AL136" s="241"/>
      <c r="AM136" s="241"/>
      <c r="AN136" s="241"/>
      <c r="AO136" s="241"/>
      <c r="AP136" s="241"/>
      <c r="AQ136" s="241"/>
      <c r="AR136" s="241"/>
      <c r="AS136" s="241"/>
      <c r="AT136" s="241"/>
      <c r="AU136" s="241"/>
      <c r="AV136" s="241"/>
      <c r="AW136" s="241"/>
      <c r="AX136" s="241"/>
      <c r="AY136" s="241"/>
      <c r="AZ136" s="241"/>
      <c r="BA136" s="241"/>
      <c r="BB136" s="241"/>
      <c r="BC136" s="241"/>
      <c r="BD136" s="241"/>
      <c r="BE136" s="241"/>
      <c r="BF136" s="241"/>
      <c r="BG136" s="241"/>
      <c r="BH136" s="241"/>
      <c r="BI136" s="241"/>
      <c r="BJ136" s="241"/>
      <c r="BK136" s="241"/>
      <c r="BL136" s="241"/>
      <c r="BM136" s="241"/>
      <c r="BN136" s="241"/>
      <c r="BO136" s="241"/>
      <c r="BP136" s="241"/>
      <c r="BQ136" s="241"/>
      <c r="BR136" s="241"/>
      <c r="BS136" s="241"/>
      <c r="BT136" s="241"/>
      <c r="BU136" s="241"/>
      <c r="BV136" s="241"/>
      <c r="BW136" s="241"/>
      <c r="BX136" s="241"/>
      <c r="BY136" s="241"/>
      <c r="BZ136" s="241"/>
      <c r="CA136" s="241"/>
      <c r="CB136" s="241"/>
      <c r="CC136" s="241"/>
      <c r="CD136" s="241"/>
      <c r="CE136" s="241"/>
      <c r="CF136" s="241"/>
      <c r="CG136" s="241"/>
      <c r="CH136" s="241"/>
      <c r="CI136" s="241"/>
      <c r="CJ136" s="241"/>
      <c r="CK136" s="241"/>
      <c r="CL136" s="241"/>
      <c r="CM136" s="241"/>
      <c r="CN136" s="241"/>
      <c r="CO136" s="241"/>
      <c r="CP136" s="241"/>
      <c r="CQ136" s="241"/>
      <c r="CR136" s="241"/>
      <c r="CS136" s="241"/>
      <c r="CT136" s="241"/>
      <c r="CU136" s="241"/>
      <c r="CV136" s="241"/>
      <c r="CW136" s="241"/>
      <c r="CX136" s="241"/>
      <c r="CY136" s="241"/>
      <c r="CZ136" s="241"/>
      <c r="DA136" s="241"/>
      <c r="DB136" s="241"/>
      <c r="DC136" s="241"/>
      <c r="DD136" s="241"/>
      <c r="DE136" s="241"/>
      <c r="DF136" s="241"/>
      <c r="DG136" s="241"/>
      <c r="DH136" s="241"/>
      <c r="DI136" s="241"/>
      <c r="DJ136" s="241"/>
      <c r="DK136" s="241"/>
      <c r="DL136" s="241"/>
      <c r="DM136" s="241"/>
      <c r="DN136" s="241"/>
      <c r="DO136" s="241"/>
      <c r="DP136" s="241"/>
      <c r="DQ136" s="241"/>
      <c r="DR136" s="241"/>
      <c r="DS136" s="241"/>
      <c r="DT136" s="241"/>
      <c r="DU136" s="241"/>
      <c r="DV136" s="241"/>
      <c r="DW136" s="241"/>
      <c r="DX136" s="241"/>
      <c r="DY136" s="241"/>
      <c r="DZ136" s="241"/>
      <c r="EA136" s="241"/>
      <c r="EB136" s="241"/>
      <c r="EC136" s="241"/>
      <c r="ED136" s="241"/>
      <c r="EE136" s="241"/>
      <c r="EF136" s="241"/>
      <c r="EG136" s="241"/>
      <c r="EH136" s="241"/>
      <c r="EI136" s="241"/>
      <c r="EJ136" s="241"/>
      <c r="EK136" s="241"/>
      <c r="EL136" s="241"/>
      <c r="EM136" s="241"/>
      <c r="EN136" s="241"/>
      <c r="EO136" s="241"/>
      <c r="EP136" s="241"/>
      <c r="EQ136" s="241"/>
      <c r="ER136" s="241"/>
      <c r="ES136" s="241"/>
      <c r="ET136" s="241"/>
      <c r="EU136" s="241"/>
      <c r="EV136" s="241"/>
      <c r="EW136" s="241"/>
      <c r="EX136" s="241"/>
      <c r="EY136" s="241"/>
      <c r="EZ136" s="241"/>
      <c r="FA136" s="241"/>
      <c r="FB136" s="241"/>
      <c r="FC136" s="241"/>
      <c r="FD136" s="241"/>
      <c r="FE136" s="241"/>
      <c r="FF136" s="241"/>
      <c r="FG136" s="241"/>
      <c r="FH136" s="241"/>
      <c r="FI136" s="241"/>
      <c r="FJ136" s="241"/>
      <c r="FK136" s="241"/>
      <c r="FL136" s="241"/>
      <c r="FM136" s="241"/>
      <c r="FN136" s="241"/>
      <c r="FO136" s="241"/>
      <c r="FP136" s="241"/>
      <c r="FQ136" s="241"/>
      <c r="FR136" s="241"/>
      <c r="FS136" s="241"/>
      <c r="FT136" s="241"/>
      <c r="FU136" s="241"/>
      <c r="FV136" s="241"/>
      <c r="FW136" s="241"/>
      <c r="FX136" s="241"/>
      <c r="FY136" s="241"/>
      <c r="FZ136" s="241"/>
      <c r="GA136" s="241"/>
      <c r="GB136" s="241"/>
      <c r="GC136" s="241"/>
      <c r="GD136" s="241"/>
      <c r="GE136" s="241"/>
      <c r="GF136" s="241"/>
      <c r="GG136" s="241"/>
      <c r="GH136" s="241"/>
      <c r="GI136" s="241"/>
      <c r="GJ136" s="241"/>
      <c r="GK136" s="241"/>
      <c r="GL136" s="241"/>
      <c r="GM136" s="241"/>
      <c r="GN136" s="241"/>
      <c r="GO136" s="241"/>
      <c r="GP136" s="241"/>
      <c r="GQ136" s="241"/>
      <c r="GR136" s="241"/>
      <c r="GS136" s="241"/>
      <c r="GT136" s="241"/>
      <c r="GU136" s="241"/>
      <c r="GV136" s="241"/>
      <c r="GW136" s="241"/>
      <c r="GX136" s="241"/>
      <c r="GY136" s="241"/>
      <c r="GZ136" s="241"/>
      <c r="HA136" s="241"/>
      <c r="HB136" s="241"/>
      <c r="HC136" s="241"/>
      <c r="HD136" s="241"/>
      <c r="HE136" s="241"/>
    </row>
    <row r="137" spans="1:213" ht="30.75" customHeight="1" thickBot="1">
      <c r="A137" s="377" t="s">
        <v>11</v>
      </c>
      <c r="B137" s="378"/>
      <c r="C137" s="378"/>
      <c r="D137" s="378"/>
      <c r="E137" s="378"/>
      <c r="F137" s="378"/>
      <c r="G137" s="378"/>
      <c r="H137" s="378"/>
      <c r="I137" s="378"/>
      <c r="J137" s="378"/>
      <c r="K137" s="378"/>
      <c r="L137" s="379"/>
    </row>
    <row r="138" spans="1:213" ht="24" customHeight="1">
      <c r="A138" s="357" t="s">
        <v>12</v>
      </c>
      <c r="B138" s="353" t="s">
        <v>42</v>
      </c>
      <c r="C138" s="353" t="s">
        <v>43</v>
      </c>
      <c r="D138" s="352" t="s">
        <v>496</v>
      </c>
      <c r="E138" s="352" t="s">
        <v>44</v>
      </c>
      <c r="F138" s="352" t="s">
        <v>497</v>
      </c>
      <c r="G138" s="352" t="s">
        <v>498</v>
      </c>
      <c r="H138" s="354" t="s">
        <v>25</v>
      </c>
      <c r="I138" s="355" t="s">
        <v>494</v>
      </c>
      <c r="J138" s="355"/>
      <c r="K138" s="355"/>
      <c r="L138" s="356"/>
    </row>
    <row r="139" spans="1:213" ht="34.5" customHeight="1" thickBot="1">
      <c r="A139" s="358"/>
      <c r="B139" s="355"/>
      <c r="C139" s="355"/>
      <c r="D139" s="353"/>
      <c r="E139" s="353"/>
      <c r="F139" s="353"/>
      <c r="G139" s="353"/>
      <c r="H139" s="354"/>
      <c r="I139" s="103" t="s">
        <v>13</v>
      </c>
      <c r="J139" s="103" t="s">
        <v>5</v>
      </c>
      <c r="K139" s="104" t="s">
        <v>14</v>
      </c>
      <c r="L139" s="290" t="s">
        <v>6</v>
      </c>
    </row>
    <row r="140" spans="1:213" s="242" customFormat="1" ht="26.25" thickBot="1">
      <c r="A140" s="291">
        <v>18</v>
      </c>
      <c r="B140" s="108" t="s">
        <v>89</v>
      </c>
      <c r="C140" s="108" t="s">
        <v>90</v>
      </c>
      <c r="D140" s="109" t="s">
        <v>49</v>
      </c>
      <c r="E140" s="110">
        <v>2.4</v>
      </c>
      <c r="F140" s="110">
        <v>1</v>
      </c>
      <c r="G140" s="110" t="s">
        <v>49</v>
      </c>
      <c r="H140" s="105">
        <v>4462.5</v>
      </c>
      <c r="I140" s="107">
        <v>3200</v>
      </c>
      <c r="J140" s="107">
        <v>608</v>
      </c>
      <c r="K140" s="120">
        <v>3808</v>
      </c>
      <c r="L140" s="292">
        <v>3808</v>
      </c>
      <c r="M140" s="241"/>
      <c r="N140" s="241"/>
      <c r="O140" s="241"/>
      <c r="P140" s="241"/>
      <c r="Q140" s="241"/>
      <c r="R140" s="241"/>
      <c r="S140" s="241"/>
      <c r="T140" s="241"/>
      <c r="U140" s="241"/>
      <c r="V140" s="241"/>
      <c r="W140" s="241"/>
      <c r="X140" s="241"/>
      <c r="Y140" s="241"/>
      <c r="Z140" s="241"/>
      <c r="AA140" s="241"/>
      <c r="AB140" s="241"/>
      <c r="AC140" s="241"/>
      <c r="AD140" s="241"/>
      <c r="AE140" s="241"/>
      <c r="AF140" s="241"/>
      <c r="AG140" s="241"/>
      <c r="AH140" s="241"/>
      <c r="AI140" s="241"/>
      <c r="AJ140" s="241"/>
      <c r="AK140" s="241"/>
      <c r="AL140" s="241"/>
      <c r="AM140" s="241"/>
      <c r="AN140" s="241"/>
      <c r="AO140" s="241"/>
      <c r="AP140" s="241"/>
      <c r="AQ140" s="241"/>
      <c r="AR140" s="241"/>
      <c r="AS140" s="241"/>
      <c r="AT140" s="241"/>
      <c r="AU140" s="241"/>
      <c r="AV140" s="241"/>
      <c r="AW140" s="241"/>
      <c r="AX140" s="241"/>
      <c r="AY140" s="241"/>
      <c r="AZ140" s="241"/>
      <c r="BA140" s="241"/>
      <c r="BB140" s="241"/>
      <c r="BC140" s="241"/>
      <c r="BD140" s="241"/>
      <c r="BE140" s="241"/>
      <c r="BF140" s="241"/>
      <c r="BG140" s="241"/>
      <c r="BH140" s="241"/>
      <c r="BI140" s="241"/>
      <c r="BJ140" s="241"/>
      <c r="BK140" s="241"/>
      <c r="BL140" s="241"/>
      <c r="BM140" s="241"/>
      <c r="BN140" s="241"/>
      <c r="BO140" s="241"/>
      <c r="BP140" s="241"/>
      <c r="BQ140" s="241"/>
      <c r="BR140" s="241"/>
      <c r="BS140" s="241"/>
      <c r="BT140" s="241"/>
      <c r="BU140" s="241"/>
      <c r="BV140" s="241"/>
      <c r="BW140" s="241"/>
      <c r="BX140" s="241"/>
      <c r="BY140" s="241"/>
      <c r="BZ140" s="241"/>
      <c r="CA140" s="241"/>
      <c r="CB140" s="241"/>
      <c r="CC140" s="241"/>
      <c r="CD140" s="241"/>
      <c r="CE140" s="241"/>
      <c r="CF140" s="241"/>
      <c r="CG140" s="241"/>
      <c r="CH140" s="241"/>
      <c r="CI140" s="241"/>
      <c r="CJ140" s="241"/>
      <c r="CK140" s="241"/>
      <c r="CL140" s="241"/>
      <c r="CM140" s="241"/>
      <c r="CN140" s="241"/>
      <c r="CO140" s="241"/>
      <c r="CP140" s="241"/>
      <c r="CQ140" s="241"/>
      <c r="CR140" s="241"/>
      <c r="CS140" s="241"/>
      <c r="CT140" s="241"/>
      <c r="CU140" s="241"/>
      <c r="CV140" s="241"/>
      <c r="CW140" s="241"/>
      <c r="CX140" s="241"/>
      <c r="CY140" s="241"/>
      <c r="CZ140" s="241"/>
      <c r="DA140" s="241"/>
      <c r="DB140" s="241"/>
      <c r="DC140" s="241"/>
      <c r="DD140" s="241"/>
      <c r="DE140" s="241"/>
      <c r="DF140" s="241"/>
      <c r="DG140" s="241"/>
      <c r="DH140" s="241"/>
      <c r="DI140" s="241"/>
      <c r="DJ140" s="241"/>
      <c r="DK140" s="241"/>
      <c r="DL140" s="241"/>
      <c r="DM140" s="241"/>
      <c r="DN140" s="241"/>
      <c r="DO140" s="241"/>
      <c r="DP140" s="241"/>
      <c r="DQ140" s="241"/>
      <c r="DR140" s="241"/>
      <c r="DS140" s="241"/>
      <c r="DT140" s="241"/>
      <c r="DU140" s="241"/>
      <c r="DV140" s="241"/>
      <c r="DW140" s="241"/>
      <c r="DX140" s="241"/>
      <c r="DY140" s="241"/>
      <c r="DZ140" s="241"/>
      <c r="EA140" s="241"/>
      <c r="EB140" s="241"/>
      <c r="EC140" s="241"/>
      <c r="ED140" s="241"/>
      <c r="EE140" s="241"/>
      <c r="EF140" s="241"/>
      <c r="EG140" s="241"/>
      <c r="EH140" s="241"/>
      <c r="EI140" s="241"/>
      <c r="EJ140" s="241"/>
      <c r="EK140" s="241"/>
      <c r="EL140" s="241"/>
      <c r="EM140" s="241"/>
      <c r="EN140" s="241"/>
      <c r="EO140" s="241"/>
      <c r="EP140" s="241"/>
      <c r="EQ140" s="241"/>
      <c r="ER140" s="241"/>
      <c r="ES140" s="241"/>
      <c r="ET140" s="241"/>
      <c r="EU140" s="241"/>
      <c r="EV140" s="241"/>
      <c r="EW140" s="241"/>
      <c r="EX140" s="241"/>
      <c r="EY140" s="241"/>
      <c r="EZ140" s="241"/>
      <c r="FA140" s="241"/>
      <c r="FB140" s="241"/>
      <c r="FC140" s="241"/>
      <c r="FD140" s="241"/>
      <c r="FE140" s="241"/>
      <c r="FF140" s="241"/>
      <c r="FG140" s="241"/>
      <c r="FH140" s="241"/>
      <c r="FI140" s="241"/>
      <c r="FJ140" s="241"/>
      <c r="FK140" s="241"/>
      <c r="FL140" s="241"/>
      <c r="FM140" s="241"/>
      <c r="FN140" s="241"/>
      <c r="FO140" s="241"/>
      <c r="FP140" s="241"/>
      <c r="FQ140" s="241"/>
      <c r="FR140" s="241"/>
      <c r="FS140" s="241"/>
      <c r="FT140" s="241"/>
      <c r="FU140" s="241"/>
      <c r="FV140" s="241"/>
      <c r="FW140" s="241"/>
      <c r="FX140" s="241"/>
      <c r="FY140" s="241"/>
      <c r="FZ140" s="241"/>
      <c r="GA140" s="241"/>
      <c r="GB140" s="241"/>
      <c r="GC140" s="241"/>
      <c r="GD140" s="241"/>
      <c r="GE140" s="241"/>
      <c r="GF140" s="241"/>
      <c r="GG140" s="241"/>
      <c r="GH140" s="241"/>
      <c r="GI140" s="241"/>
      <c r="GJ140" s="241"/>
      <c r="GK140" s="241"/>
      <c r="GL140" s="241"/>
      <c r="GM140" s="241"/>
      <c r="GN140" s="241"/>
      <c r="GO140" s="241"/>
      <c r="GP140" s="241"/>
      <c r="GQ140" s="241"/>
      <c r="GR140" s="241"/>
      <c r="GS140" s="241"/>
      <c r="GT140" s="241"/>
      <c r="GU140" s="241"/>
      <c r="GV140" s="241"/>
      <c r="GW140" s="241"/>
      <c r="GX140" s="241"/>
      <c r="GY140" s="241"/>
      <c r="GZ140" s="241"/>
      <c r="HA140" s="241"/>
      <c r="HB140" s="241"/>
      <c r="HC140" s="241"/>
      <c r="HD140" s="241"/>
      <c r="HE140" s="241"/>
    </row>
    <row r="141" spans="1:213" s="242" customFormat="1" ht="26.25" thickBot="1">
      <c r="A141" s="291">
        <v>19</v>
      </c>
      <c r="B141" s="108" t="s">
        <v>91</v>
      </c>
      <c r="C141" s="108" t="s">
        <v>92</v>
      </c>
      <c r="D141" s="109" t="s">
        <v>93</v>
      </c>
      <c r="E141" s="110">
        <v>9.4</v>
      </c>
      <c r="F141" s="110">
        <v>1</v>
      </c>
      <c r="G141" s="110" t="s">
        <v>93</v>
      </c>
      <c r="H141" s="105">
        <v>83300</v>
      </c>
      <c r="I141" s="107">
        <v>30000</v>
      </c>
      <c r="J141" s="107">
        <v>5700</v>
      </c>
      <c r="K141" s="120">
        <v>35700</v>
      </c>
      <c r="L141" s="292">
        <v>35700</v>
      </c>
      <c r="M141" s="241"/>
      <c r="N141" s="241"/>
      <c r="O141" s="241"/>
      <c r="P141" s="241"/>
      <c r="Q141" s="241"/>
      <c r="R141" s="241"/>
      <c r="S141" s="241"/>
      <c r="T141" s="241"/>
      <c r="U141" s="241"/>
      <c r="V141" s="241"/>
      <c r="W141" s="241"/>
      <c r="X141" s="241"/>
      <c r="Y141" s="241"/>
      <c r="Z141" s="241"/>
      <c r="AA141" s="241"/>
      <c r="AB141" s="241"/>
      <c r="AC141" s="241"/>
      <c r="AD141" s="241"/>
      <c r="AE141" s="241"/>
      <c r="AF141" s="241"/>
      <c r="AG141" s="241"/>
      <c r="AH141" s="241"/>
      <c r="AI141" s="241"/>
      <c r="AJ141" s="241"/>
      <c r="AK141" s="241"/>
      <c r="AL141" s="241"/>
      <c r="AM141" s="241"/>
      <c r="AN141" s="241"/>
      <c r="AO141" s="241"/>
      <c r="AP141" s="241"/>
      <c r="AQ141" s="241"/>
      <c r="AR141" s="241"/>
      <c r="AS141" s="241"/>
      <c r="AT141" s="241"/>
      <c r="AU141" s="241"/>
      <c r="AV141" s="241"/>
      <c r="AW141" s="241"/>
      <c r="AX141" s="241"/>
      <c r="AY141" s="241"/>
      <c r="AZ141" s="241"/>
      <c r="BA141" s="241"/>
      <c r="BB141" s="241"/>
      <c r="BC141" s="241"/>
      <c r="BD141" s="241"/>
      <c r="BE141" s="241"/>
      <c r="BF141" s="241"/>
      <c r="BG141" s="241"/>
      <c r="BH141" s="241"/>
      <c r="BI141" s="241"/>
      <c r="BJ141" s="241"/>
      <c r="BK141" s="241"/>
      <c r="BL141" s="241"/>
      <c r="BM141" s="241"/>
      <c r="BN141" s="241"/>
      <c r="BO141" s="241"/>
      <c r="BP141" s="241"/>
      <c r="BQ141" s="241"/>
      <c r="BR141" s="241"/>
      <c r="BS141" s="241"/>
      <c r="BT141" s="241"/>
      <c r="BU141" s="241"/>
      <c r="BV141" s="241"/>
      <c r="BW141" s="241"/>
      <c r="BX141" s="241"/>
      <c r="BY141" s="241"/>
      <c r="BZ141" s="241"/>
      <c r="CA141" s="241"/>
      <c r="CB141" s="241"/>
      <c r="CC141" s="241"/>
      <c r="CD141" s="241"/>
      <c r="CE141" s="241"/>
      <c r="CF141" s="241"/>
      <c r="CG141" s="241"/>
      <c r="CH141" s="241"/>
      <c r="CI141" s="241"/>
      <c r="CJ141" s="241"/>
      <c r="CK141" s="241"/>
      <c r="CL141" s="241"/>
      <c r="CM141" s="241"/>
      <c r="CN141" s="241"/>
      <c r="CO141" s="241"/>
      <c r="CP141" s="241"/>
      <c r="CQ141" s="241"/>
      <c r="CR141" s="241"/>
      <c r="CS141" s="241"/>
      <c r="CT141" s="241"/>
      <c r="CU141" s="241"/>
      <c r="CV141" s="241"/>
      <c r="CW141" s="241"/>
      <c r="CX141" s="241"/>
      <c r="CY141" s="241"/>
      <c r="CZ141" s="241"/>
      <c r="DA141" s="241"/>
      <c r="DB141" s="241"/>
      <c r="DC141" s="241"/>
      <c r="DD141" s="241"/>
      <c r="DE141" s="241"/>
      <c r="DF141" s="241"/>
      <c r="DG141" s="241"/>
      <c r="DH141" s="241"/>
      <c r="DI141" s="241"/>
      <c r="DJ141" s="241"/>
      <c r="DK141" s="241"/>
      <c r="DL141" s="241"/>
      <c r="DM141" s="241"/>
      <c r="DN141" s="241"/>
      <c r="DO141" s="241"/>
      <c r="DP141" s="241"/>
      <c r="DQ141" s="241"/>
      <c r="DR141" s="241"/>
      <c r="DS141" s="241"/>
      <c r="DT141" s="241"/>
      <c r="DU141" s="241"/>
      <c r="DV141" s="241"/>
      <c r="DW141" s="241"/>
      <c r="DX141" s="241"/>
      <c r="DY141" s="241"/>
      <c r="DZ141" s="241"/>
      <c r="EA141" s="241"/>
      <c r="EB141" s="241"/>
      <c r="EC141" s="241"/>
      <c r="ED141" s="241"/>
      <c r="EE141" s="241"/>
      <c r="EF141" s="241"/>
      <c r="EG141" s="241"/>
      <c r="EH141" s="241"/>
      <c r="EI141" s="241"/>
      <c r="EJ141" s="241"/>
      <c r="EK141" s="241"/>
      <c r="EL141" s="241"/>
      <c r="EM141" s="241"/>
      <c r="EN141" s="241"/>
      <c r="EO141" s="241"/>
      <c r="EP141" s="241"/>
      <c r="EQ141" s="241"/>
      <c r="ER141" s="241"/>
      <c r="ES141" s="241"/>
      <c r="ET141" s="241"/>
      <c r="EU141" s="241"/>
      <c r="EV141" s="241"/>
      <c r="EW141" s="241"/>
      <c r="EX141" s="241"/>
      <c r="EY141" s="241"/>
      <c r="EZ141" s="241"/>
      <c r="FA141" s="241"/>
      <c r="FB141" s="241"/>
      <c r="FC141" s="241"/>
      <c r="FD141" s="241"/>
      <c r="FE141" s="241"/>
      <c r="FF141" s="241"/>
      <c r="FG141" s="241"/>
      <c r="FH141" s="241"/>
      <c r="FI141" s="241"/>
      <c r="FJ141" s="241"/>
      <c r="FK141" s="241"/>
      <c r="FL141" s="241"/>
      <c r="FM141" s="241"/>
      <c r="FN141" s="241"/>
      <c r="FO141" s="241"/>
      <c r="FP141" s="241"/>
      <c r="FQ141" s="241"/>
      <c r="FR141" s="241"/>
      <c r="FS141" s="241"/>
      <c r="FT141" s="241"/>
      <c r="FU141" s="241"/>
      <c r="FV141" s="241"/>
      <c r="FW141" s="241"/>
      <c r="FX141" s="241"/>
      <c r="FY141" s="241"/>
      <c r="FZ141" s="241"/>
      <c r="GA141" s="241"/>
      <c r="GB141" s="241"/>
      <c r="GC141" s="241"/>
      <c r="GD141" s="241"/>
      <c r="GE141" s="241"/>
      <c r="GF141" s="241"/>
      <c r="GG141" s="241"/>
      <c r="GH141" s="241"/>
      <c r="GI141" s="241"/>
      <c r="GJ141" s="241"/>
      <c r="GK141" s="241"/>
      <c r="GL141" s="241"/>
      <c r="GM141" s="241"/>
      <c r="GN141" s="241"/>
      <c r="GO141" s="241"/>
      <c r="GP141" s="241"/>
      <c r="GQ141" s="241"/>
      <c r="GR141" s="241"/>
      <c r="GS141" s="241"/>
      <c r="GT141" s="241"/>
      <c r="GU141" s="241"/>
      <c r="GV141" s="241"/>
      <c r="GW141" s="241"/>
      <c r="GX141" s="241"/>
      <c r="GY141" s="241"/>
      <c r="GZ141" s="241"/>
      <c r="HA141" s="241"/>
      <c r="HB141" s="241"/>
      <c r="HC141" s="241"/>
      <c r="HD141" s="241"/>
      <c r="HE141" s="241"/>
    </row>
    <row r="142" spans="1:213" s="242" customFormat="1" ht="39" thickBot="1">
      <c r="A142" s="291">
        <v>41</v>
      </c>
      <c r="B142" s="108" t="s">
        <v>142</v>
      </c>
      <c r="C142" s="108" t="s">
        <v>143</v>
      </c>
      <c r="D142" s="109" t="s">
        <v>121</v>
      </c>
      <c r="E142" s="110">
        <v>5</v>
      </c>
      <c r="F142" s="110">
        <v>1</v>
      </c>
      <c r="G142" s="110" t="s">
        <v>121</v>
      </c>
      <c r="H142" s="105">
        <v>50000</v>
      </c>
      <c r="I142" s="107">
        <v>28950</v>
      </c>
      <c r="J142" s="107">
        <v>0</v>
      </c>
      <c r="K142" s="120">
        <v>28950</v>
      </c>
      <c r="L142" s="292">
        <v>28950</v>
      </c>
      <c r="M142" s="241"/>
      <c r="N142" s="241"/>
      <c r="O142" s="241"/>
      <c r="P142" s="241"/>
      <c r="Q142" s="241"/>
      <c r="R142" s="241"/>
      <c r="S142" s="241"/>
      <c r="T142" s="241"/>
      <c r="U142" s="241"/>
      <c r="V142" s="241"/>
      <c r="W142" s="241"/>
      <c r="X142" s="241"/>
      <c r="Y142" s="241"/>
      <c r="Z142" s="241"/>
      <c r="AA142" s="241"/>
      <c r="AB142" s="241"/>
      <c r="AC142" s="241"/>
      <c r="AD142" s="241"/>
      <c r="AE142" s="241"/>
      <c r="AF142" s="241"/>
      <c r="AG142" s="241"/>
      <c r="AH142" s="241"/>
      <c r="AI142" s="241"/>
      <c r="AJ142" s="241"/>
      <c r="AK142" s="241"/>
      <c r="AL142" s="241"/>
      <c r="AM142" s="241"/>
      <c r="AN142" s="241"/>
      <c r="AO142" s="241"/>
      <c r="AP142" s="241"/>
      <c r="AQ142" s="241"/>
      <c r="AR142" s="241"/>
      <c r="AS142" s="241"/>
      <c r="AT142" s="241"/>
      <c r="AU142" s="241"/>
      <c r="AV142" s="241"/>
      <c r="AW142" s="241"/>
      <c r="AX142" s="241"/>
      <c r="AY142" s="241"/>
      <c r="AZ142" s="241"/>
      <c r="BA142" s="241"/>
      <c r="BB142" s="241"/>
      <c r="BC142" s="241"/>
      <c r="BD142" s="241"/>
      <c r="BE142" s="241"/>
      <c r="BF142" s="241"/>
      <c r="BG142" s="241"/>
      <c r="BH142" s="241"/>
      <c r="BI142" s="241"/>
      <c r="BJ142" s="241"/>
      <c r="BK142" s="241"/>
      <c r="BL142" s="241"/>
      <c r="BM142" s="241"/>
      <c r="BN142" s="241"/>
      <c r="BO142" s="241"/>
      <c r="BP142" s="241"/>
      <c r="BQ142" s="241"/>
      <c r="BR142" s="241"/>
      <c r="BS142" s="241"/>
      <c r="BT142" s="241"/>
      <c r="BU142" s="241"/>
      <c r="BV142" s="241"/>
      <c r="BW142" s="241"/>
      <c r="BX142" s="241"/>
      <c r="BY142" s="241"/>
      <c r="BZ142" s="241"/>
      <c r="CA142" s="241"/>
      <c r="CB142" s="241"/>
      <c r="CC142" s="241"/>
      <c r="CD142" s="241"/>
      <c r="CE142" s="241"/>
      <c r="CF142" s="241"/>
      <c r="CG142" s="241"/>
      <c r="CH142" s="241"/>
      <c r="CI142" s="241"/>
      <c r="CJ142" s="241"/>
      <c r="CK142" s="241"/>
      <c r="CL142" s="241"/>
      <c r="CM142" s="241"/>
      <c r="CN142" s="241"/>
      <c r="CO142" s="241"/>
      <c r="CP142" s="241"/>
      <c r="CQ142" s="241"/>
      <c r="CR142" s="241"/>
      <c r="CS142" s="241"/>
      <c r="CT142" s="241"/>
      <c r="CU142" s="241"/>
      <c r="CV142" s="241"/>
      <c r="CW142" s="241"/>
      <c r="CX142" s="241"/>
      <c r="CY142" s="241"/>
      <c r="CZ142" s="241"/>
      <c r="DA142" s="241"/>
      <c r="DB142" s="241"/>
      <c r="DC142" s="241"/>
      <c r="DD142" s="241"/>
      <c r="DE142" s="241"/>
      <c r="DF142" s="241"/>
      <c r="DG142" s="241"/>
      <c r="DH142" s="241"/>
      <c r="DI142" s="241"/>
      <c r="DJ142" s="241"/>
      <c r="DK142" s="241"/>
      <c r="DL142" s="241"/>
      <c r="DM142" s="241"/>
      <c r="DN142" s="241"/>
      <c r="DO142" s="241"/>
      <c r="DP142" s="241"/>
      <c r="DQ142" s="241"/>
      <c r="DR142" s="241"/>
      <c r="DS142" s="241"/>
      <c r="DT142" s="241"/>
      <c r="DU142" s="241"/>
      <c r="DV142" s="241"/>
      <c r="DW142" s="241"/>
      <c r="DX142" s="241"/>
      <c r="DY142" s="241"/>
      <c r="DZ142" s="241"/>
      <c r="EA142" s="241"/>
      <c r="EB142" s="241"/>
      <c r="EC142" s="241"/>
      <c r="ED142" s="241"/>
      <c r="EE142" s="241"/>
      <c r="EF142" s="241"/>
      <c r="EG142" s="241"/>
      <c r="EH142" s="241"/>
      <c r="EI142" s="241"/>
      <c r="EJ142" s="241"/>
      <c r="EK142" s="241"/>
      <c r="EL142" s="241"/>
      <c r="EM142" s="241"/>
      <c r="EN142" s="241"/>
      <c r="EO142" s="241"/>
      <c r="EP142" s="241"/>
      <c r="EQ142" s="241"/>
      <c r="ER142" s="241"/>
      <c r="ES142" s="241"/>
      <c r="ET142" s="241"/>
      <c r="EU142" s="241"/>
      <c r="EV142" s="241"/>
      <c r="EW142" s="241"/>
      <c r="EX142" s="241"/>
      <c r="EY142" s="241"/>
      <c r="EZ142" s="241"/>
      <c r="FA142" s="241"/>
      <c r="FB142" s="241"/>
      <c r="FC142" s="241"/>
      <c r="FD142" s="241"/>
      <c r="FE142" s="241"/>
      <c r="FF142" s="241"/>
      <c r="FG142" s="241"/>
      <c r="FH142" s="241"/>
      <c r="FI142" s="241"/>
      <c r="FJ142" s="241"/>
      <c r="FK142" s="241"/>
      <c r="FL142" s="241"/>
      <c r="FM142" s="241"/>
      <c r="FN142" s="241"/>
      <c r="FO142" s="241"/>
      <c r="FP142" s="241"/>
      <c r="FQ142" s="241"/>
      <c r="FR142" s="241"/>
      <c r="FS142" s="241"/>
      <c r="FT142" s="241"/>
      <c r="FU142" s="241"/>
      <c r="FV142" s="241"/>
      <c r="FW142" s="241"/>
      <c r="FX142" s="241"/>
      <c r="FY142" s="241"/>
      <c r="FZ142" s="241"/>
      <c r="GA142" s="241"/>
      <c r="GB142" s="241"/>
      <c r="GC142" s="241"/>
      <c r="GD142" s="241"/>
      <c r="GE142" s="241"/>
      <c r="GF142" s="241"/>
      <c r="GG142" s="241"/>
      <c r="GH142" s="241"/>
      <c r="GI142" s="241"/>
      <c r="GJ142" s="241"/>
      <c r="GK142" s="241"/>
      <c r="GL142" s="241"/>
      <c r="GM142" s="241"/>
      <c r="GN142" s="241"/>
      <c r="GO142" s="241"/>
      <c r="GP142" s="241"/>
      <c r="GQ142" s="241"/>
      <c r="GR142" s="241"/>
      <c r="GS142" s="241"/>
      <c r="GT142" s="241"/>
      <c r="GU142" s="241"/>
      <c r="GV142" s="241"/>
      <c r="GW142" s="241"/>
      <c r="GX142" s="241"/>
      <c r="GY142" s="241"/>
      <c r="GZ142" s="241"/>
      <c r="HA142" s="241"/>
      <c r="HB142" s="241"/>
      <c r="HC142" s="241"/>
      <c r="HD142" s="241"/>
      <c r="HE142" s="241"/>
    </row>
    <row r="143" spans="1:213" s="242" customFormat="1" ht="51.75" thickBot="1">
      <c r="A143" s="291">
        <v>42</v>
      </c>
      <c r="B143" s="108" t="s">
        <v>144</v>
      </c>
      <c r="C143" s="108" t="s">
        <v>145</v>
      </c>
      <c r="D143" s="109" t="s">
        <v>121</v>
      </c>
      <c r="E143" s="110">
        <v>4.5999999999999996</v>
      </c>
      <c r="F143" s="110">
        <v>1</v>
      </c>
      <c r="G143" s="110" t="s">
        <v>121</v>
      </c>
      <c r="H143" s="105">
        <v>50000</v>
      </c>
      <c r="I143" s="107">
        <v>28950</v>
      </c>
      <c r="J143" s="107">
        <v>0</v>
      </c>
      <c r="K143" s="120">
        <v>28950</v>
      </c>
      <c r="L143" s="292">
        <v>28950</v>
      </c>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c r="AH143" s="241"/>
      <c r="AI143" s="241"/>
      <c r="AJ143" s="241"/>
      <c r="AK143" s="241"/>
      <c r="AL143" s="241"/>
      <c r="AM143" s="241"/>
      <c r="AN143" s="241"/>
      <c r="AO143" s="241"/>
      <c r="AP143" s="241"/>
      <c r="AQ143" s="241"/>
      <c r="AR143" s="241"/>
      <c r="AS143" s="241"/>
      <c r="AT143" s="241"/>
      <c r="AU143" s="241"/>
      <c r="AV143" s="241"/>
      <c r="AW143" s="241"/>
      <c r="AX143" s="241"/>
      <c r="AY143" s="241"/>
      <c r="AZ143" s="241"/>
      <c r="BA143" s="241"/>
      <c r="BB143" s="241"/>
      <c r="BC143" s="241"/>
      <c r="BD143" s="241"/>
      <c r="BE143" s="241"/>
      <c r="BF143" s="241"/>
      <c r="BG143" s="241"/>
      <c r="BH143" s="241"/>
      <c r="BI143" s="241"/>
      <c r="BJ143" s="241"/>
      <c r="BK143" s="241"/>
      <c r="BL143" s="241"/>
      <c r="BM143" s="241"/>
      <c r="BN143" s="241"/>
      <c r="BO143" s="241"/>
      <c r="BP143" s="241"/>
      <c r="BQ143" s="241"/>
      <c r="BR143" s="241"/>
      <c r="BS143" s="241"/>
      <c r="BT143" s="241"/>
      <c r="BU143" s="241"/>
      <c r="BV143" s="241"/>
      <c r="BW143" s="241"/>
      <c r="BX143" s="241"/>
      <c r="BY143" s="241"/>
      <c r="BZ143" s="241"/>
      <c r="CA143" s="241"/>
      <c r="CB143" s="241"/>
      <c r="CC143" s="241"/>
      <c r="CD143" s="241"/>
      <c r="CE143" s="241"/>
      <c r="CF143" s="241"/>
      <c r="CG143" s="241"/>
      <c r="CH143" s="241"/>
      <c r="CI143" s="241"/>
      <c r="CJ143" s="241"/>
      <c r="CK143" s="241"/>
      <c r="CL143" s="241"/>
      <c r="CM143" s="241"/>
      <c r="CN143" s="241"/>
      <c r="CO143" s="241"/>
      <c r="CP143" s="241"/>
      <c r="CQ143" s="241"/>
      <c r="CR143" s="241"/>
      <c r="CS143" s="241"/>
      <c r="CT143" s="241"/>
      <c r="CU143" s="241"/>
      <c r="CV143" s="241"/>
      <c r="CW143" s="241"/>
      <c r="CX143" s="241"/>
      <c r="CY143" s="241"/>
      <c r="CZ143" s="241"/>
      <c r="DA143" s="241"/>
      <c r="DB143" s="241"/>
      <c r="DC143" s="241"/>
      <c r="DD143" s="241"/>
      <c r="DE143" s="241"/>
      <c r="DF143" s="241"/>
      <c r="DG143" s="241"/>
      <c r="DH143" s="241"/>
      <c r="DI143" s="241"/>
      <c r="DJ143" s="241"/>
      <c r="DK143" s="241"/>
      <c r="DL143" s="241"/>
      <c r="DM143" s="241"/>
      <c r="DN143" s="241"/>
      <c r="DO143" s="241"/>
      <c r="DP143" s="241"/>
      <c r="DQ143" s="241"/>
      <c r="DR143" s="241"/>
      <c r="DS143" s="241"/>
      <c r="DT143" s="241"/>
      <c r="DU143" s="241"/>
      <c r="DV143" s="241"/>
      <c r="DW143" s="241"/>
      <c r="DX143" s="241"/>
      <c r="DY143" s="241"/>
      <c r="DZ143" s="241"/>
      <c r="EA143" s="241"/>
      <c r="EB143" s="241"/>
      <c r="EC143" s="241"/>
      <c r="ED143" s="241"/>
      <c r="EE143" s="241"/>
      <c r="EF143" s="241"/>
      <c r="EG143" s="241"/>
      <c r="EH143" s="241"/>
      <c r="EI143" s="241"/>
      <c r="EJ143" s="241"/>
      <c r="EK143" s="241"/>
      <c r="EL143" s="241"/>
      <c r="EM143" s="241"/>
      <c r="EN143" s="241"/>
      <c r="EO143" s="241"/>
      <c r="EP143" s="241"/>
      <c r="EQ143" s="241"/>
      <c r="ER143" s="241"/>
      <c r="ES143" s="241"/>
      <c r="ET143" s="241"/>
      <c r="EU143" s="241"/>
      <c r="EV143" s="241"/>
      <c r="EW143" s="241"/>
      <c r="EX143" s="241"/>
      <c r="EY143" s="241"/>
      <c r="EZ143" s="241"/>
      <c r="FA143" s="241"/>
      <c r="FB143" s="241"/>
      <c r="FC143" s="241"/>
      <c r="FD143" s="241"/>
      <c r="FE143" s="241"/>
      <c r="FF143" s="241"/>
      <c r="FG143" s="241"/>
      <c r="FH143" s="241"/>
      <c r="FI143" s="241"/>
      <c r="FJ143" s="241"/>
      <c r="FK143" s="241"/>
      <c r="FL143" s="241"/>
      <c r="FM143" s="241"/>
      <c r="FN143" s="241"/>
      <c r="FO143" s="241"/>
      <c r="FP143" s="241"/>
      <c r="FQ143" s="241"/>
      <c r="FR143" s="241"/>
      <c r="FS143" s="241"/>
      <c r="FT143" s="241"/>
      <c r="FU143" s="241"/>
      <c r="FV143" s="241"/>
      <c r="FW143" s="241"/>
      <c r="FX143" s="241"/>
      <c r="FY143" s="241"/>
      <c r="FZ143" s="241"/>
      <c r="GA143" s="241"/>
      <c r="GB143" s="241"/>
      <c r="GC143" s="241"/>
      <c r="GD143" s="241"/>
      <c r="GE143" s="241"/>
      <c r="GF143" s="241"/>
      <c r="GG143" s="241"/>
      <c r="GH143" s="241"/>
      <c r="GI143" s="241"/>
      <c r="GJ143" s="241"/>
      <c r="GK143" s="241"/>
      <c r="GL143" s="241"/>
      <c r="GM143" s="241"/>
      <c r="GN143" s="241"/>
      <c r="GO143" s="241"/>
      <c r="GP143" s="241"/>
      <c r="GQ143" s="241"/>
      <c r="GR143" s="241"/>
      <c r="GS143" s="241"/>
      <c r="GT143" s="241"/>
      <c r="GU143" s="241"/>
      <c r="GV143" s="241"/>
      <c r="GW143" s="241"/>
      <c r="GX143" s="241"/>
      <c r="GY143" s="241"/>
      <c r="GZ143" s="241"/>
      <c r="HA143" s="241"/>
      <c r="HB143" s="241"/>
      <c r="HC143" s="241"/>
      <c r="HD143" s="241"/>
      <c r="HE143" s="241"/>
    </row>
    <row r="144" spans="1:213" s="242" customFormat="1" ht="51.75" thickBot="1">
      <c r="A144" s="291">
        <v>43</v>
      </c>
      <c r="B144" s="108" t="s">
        <v>146</v>
      </c>
      <c r="C144" s="108" t="s">
        <v>147</v>
      </c>
      <c r="D144" s="109" t="s">
        <v>121</v>
      </c>
      <c r="E144" s="110">
        <v>2</v>
      </c>
      <c r="F144" s="110">
        <v>1</v>
      </c>
      <c r="G144" s="110" t="s">
        <v>121</v>
      </c>
      <c r="H144" s="105">
        <v>50000</v>
      </c>
      <c r="I144" s="107">
        <v>28950</v>
      </c>
      <c r="J144" s="107">
        <v>0</v>
      </c>
      <c r="K144" s="120">
        <v>28950</v>
      </c>
      <c r="L144" s="292">
        <v>28950</v>
      </c>
      <c r="M144" s="241"/>
      <c r="N144" s="241"/>
      <c r="O144" s="241"/>
      <c r="P144" s="241"/>
      <c r="Q144" s="241"/>
      <c r="R144" s="241"/>
      <c r="S144" s="241"/>
      <c r="T144" s="241"/>
      <c r="U144" s="241"/>
      <c r="V144" s="241"/>
      <c r="W144" s="241"/>
      <c r="X144" s="241"/>
      <c r="Y144" s="241"/>
      <c r="Z144" s="241"/>
      <c r="AA144" s="241"/>
      <c r="AB144" s="241"/>
      <c r="AC144" s="241"/>
      <c r="AD144" s="241"/>
      <c r="AE144" s="241"/>
      <c r="AF144" s="241"/>
      <c r="AG144" s="241"/>
      <c r="AH144" s="241"/>
      <c r="AI144" s="241"/>
      <c r="AJ144" s="241"/>
      <c r="AK144" s="241"/>
      <c r="AL144" s="241"/>
      <c r="AM144" s="241"/>
      <c r="AN144" s="241"/>
      <c r="AO144" s="241"/>
      <c r="AP144" s="241"/>
      <c r="AQ144" s="241"/>
      <c r="AR144" s="241"/>
      <c r="AS144" s="241"/>
      <c r="AT144" s="241"/>
      <c r="AU144" s="241"/>
      <c r="AV144" s="241"/>
      <c r="AW144" s="241"/>
      <c r="AX144" s="241"/>
      <c r="AY144" s="241"/>
      <c r="AZ144" s="241"/>
      <c r="BA144" s="241"/>
      <c r="BB144" s="241"/>
      <c r="BC144" s="241"/>
      <c r="BD144" s="241"/>
      <c r="BE144" s="241"/>
      <c r="BF144" s="241"/>
      <c r="BG144" s="241"/>
      <c r="BH144" s="241"/>
      <c r="BI144" s="241"/>
      <c r="BJ144" s="241"/>
      <c r="BK144" s="241"/>
      <c r="BL144" s="241"/>
      <c r="BM144" s="241"/>
      <c r="BN144" s="241"/>
      <c r="BO144" s="241"/>
      <c r="BP144" s="241"/>
      <c r="BQ144" s="241"/>
      <c r="BR144" s="241"/>
      <c r="BS144" s="241"/>
      <c r="BT144" s="241"/>
      <c r="BU144" s="241"/>
      <c r="BV144" s="241"/>
      <c r="BW144" s="241"/>
      <c r="BX144" s="241"/>
      <c r="BY144" s="241"/>
      <c r="BZ144" s="241"/>
      <c r="CA144" s="241"/>
      <c r="CB144" s="241"/>
      <c r="CC144" s="241"/>
      <c r="CD144" s="241"/>
      <c r="CE144" s="241"/>
      <c r="CF144" s="241"/>
      <c r="CG144" s="241"/>
      <c r="CH144" s="241"/>
      <c r="CI144" s="241"/>
      <c r="CJ144" s="241"/>
      <c r="CK144" s="241"/>
      <c r="CL144" s="241"/>
      <c r="CM144" s="241"/>
      <c r="CN144" s="241"/>
      <c r="CO144" s="241"/>
      <c r="CP144" s="241"/>
      <c r="CQ144" s="241"/>
      <c r="CR144" s="241"/>
      <c r="CS144" s="241"/>
      <c r="CT144" s="241"/>
      <c r="CU144" s="241"/>
      <c r="CV144" s="241"/>
      <c r="CW144" s="241"/>
      <c r="CX144" s="241"/>
      <c r="CY144" s="241"/>
      <c r="CZ144" s="241"/>
      <c r="DA144" s="241"/>
      <c r="DB144" s="241"/>
      <c r="DC144" s="241"/>
      <c r="DD144" s="241"/>
      <c r="DE144" s="241"/>
      <c r="DF144" s="241"/>
      <c r="DG144" s="241"/>
      <c r="DH144" s="241"/>
      <c r="DI144" s="241"/>
      <c r="DJ144" s="241"/>
      <c r="DK144" s="241"/>
      <c r="DL144" s="241"/>
      <c r="DM144" s="241"/>
      <c r="DN144" s="241"/>
      <c r="DO144" s="241"/>
      <c r="DP144" s="241"/>
      <c r="DQ144" s="241"/>
      <c r="DR144" s="241"/>
      <c r="DS144" s="241"/>
      <c r="DT144" s="241"/>
      <c r="DU144" s="241"/>
      <c r="DV144" s="241"/>
      <c r="DW144" s="241"/>
      <c r="DX144" s="241"/>
      <c r="DY144" s="241"/>
      <c r="DZ144" s="241"/>
      <c r="EA144" s="241"/>
      <c r="EB144" s="241"/>
      <c r="EC144" s="241"/>
      <c r="ED144" s="241"/>
      <c r="EE144" s="241"/>
      <c r="EF144" s="241"/>
      <c r="EG144" s="241"/>
      <c r="EH144" s="241"/>
      <c r="EI144" s="241"/>
      <c r="EJ144" s="241"/>
      <c r="EK144" s="241"/>
      <c r="EL144" s="241"/>
      <c r="EM144" s="241"/>
      <c r="EN144" s="241"/>
      <c r="EO144" s="241"/>
      <c r="EP144" s="241"/>
      <c r="EQ144" s="241"/>
      <c r="ER144" s="241"/>
      <c r="ES144" s="241"/>
      <c r="ET144" s="241"/>
      <c r="EU144" s="241"/>
      <c r="EV144" s="241"/>
      <c r="EW144" s="241"/>
      <c r="EX144" s="241"/>
      <c r="EY144" s="241"/>
      <c r="EZ144" s="241"/>
      <c r="FA144" s="241"/>
      <c r="FB144" s="241"/>
      <c r="FC144" s="241"/>
      <c r="FD144" s="241"/>
      <c r="FE144" s="241"/>
      <c r="FF144" s="241"/>
      <c r="FG144" s="241"/>
      <c r="FH144" s="241"/>
      <c r="FI144" s="241"/>
      <c r="FJ144" s="241"/>
      <c r="FK144" s="241"/>
      <c r="FL144" s="241"/>
      <c r="FM144" s="241"/>
      <c r="FN144" s="241"/>
      <c r="FO144" s="241"/>
      <c r="FP144" s="241"/>
      <c r="FQ144" s="241"/>
      <c r="FR144" s="241"/>
      <c r="FS144" s="241"/>
      <c r="FT144" s="241"/>
      <c r="FU144" s="241"/>
      <c r="FV144" s="241"/>
      <c r="FW144" s="241"/>
      <c r="FX144" s="241"/>
      <c r="FY144" s="241"/>
      <c r="FZ144" s="241"/>
      <c r="GA144" s="241"/>
      <c r="GB144" s="241"/>
      <c r="GC144" s="241"/>
      <c r="GD144" s="241"/>
      <c r="GE144" s="241"/>
      <c r="GF144" s="241"/>
      <c r="GG144" s="241"/>
      <c r="GH144" s="241"/>
      <c r="GI144" s="241"/>
      <c r="GJ144" s="241"/>
      <c r="GK144" s="241"/>
      <c r="GL144" s="241"/>
      <c r="GM144" s="241"/>
      <c r="GN144" s="241"/>
      <c r="GO144" s="241"/>
      <c r="GP144" s="241"/>
      <c r="GQ144" s="241"/>
      <c r="GR144" s="241"/>
      <c r="GS144" s="241"/>
      <c r="GT144" s="241"/>
      <c r="GU144" s="241"/>
      <c r="GV144" s="241"/>
      <c r="GW144" s="241"/>
      <c r="GX144" s="241"/>
      <c r="GY144" s="241"/>
      <c r="GZ144" s="241"/>
      <c r="HA144" s="241"/>
      <c r="HB144" s="241"/>
      <c r="HC144" s="241"/>
      <c r="HD144" s="241"/>
      <c r="HE144" s="241"/>
    </row>
    <row r="145" spans="1:213" s="242" customFormat="1" ht="39" thickBot="1">
      <c r="A145" s="291">
        <v>44</v>
      </c>
      <c r="B145" s="108" t="s">
        <v>148</v>
      </c>
      <c r="C145" s="108" t="s">
        <v>149</v>
      </c>
      <c r="D145" s="109" t="s">
        <v>121</v>
      </c>
      <c r="E145" s="110">
        <v>3.8</v>
      </c>
      <c r="F145" s="110">
        <v>1</v>
      </c>
      <c r="G145" s="110" t="s">
        <v>121</v>
      </c>
      <c r="H145" s="105">
        <v>50000</v>
      </c>
      <c r="I145" s="107">
        <v>28950</v>
      </c>
      <c r="J145" s="107">
        <v>0</v>
      </c>
      <c r="K145" s="120">
        <v>28950</v>
      </c>
      <c r="L145" s="292">
        <v>28950</v>
      </c>
      <c r="M145" s="241"/>
      <c r="N145" s="241"/>
      <c r="O145" s="241"/>
      <c r="P145" s="241"/>
      <c r="Q145" s="241"/>
      <c r="R145" s="241"/>
      <c r="S145" s="241"/>
      <c r="T145" s="241"/>
      <c r="U145" s="241"/>
      <c r="V145" s="241"/>
      <c r="W145" s="241"/>
      <c r="X145" s="241"/>
      <c r="Y145" s="241"/>
      <c r="Z145" s="241"/>
      <c r="AA145" s="241"/>
      <c r="AB145" s="241"/>
      <c r="AC145" s="241"/>
      <c r="AD145" s="241"/>
      <c r="AE145" s="241"/>
      <c r="AF145" s="241"/>
      <c r="AG145" s="241"/>
      <c r="AH145" s="241"/>
      <c r="AI145" s="241"/>
      <c r="AJ145" s="241"/>
      <c r="AK145" s="241"/>
      <c r="AL145" s="241"/>
      <c r="AM145" s="241"/>
      <c r="AN145" s="241"/>
      <c r="AO145" s="241"/>
      <c r="AP145" s="241"/>
      <c r="AQ145" s="241"/>
      <c r="AR145" s="241"/>
      <c r="AS145" s="241"/>
      <c r="AT145" s="241"/>
      <c r="AU145" s="241"/>
      <c r="AV145" s="241"/>
      <c r="AW145" s="241"/>
      <c r="AX145" s="241"/>
      <c r="AY145" s="241"/>
      <c r="AZ145" s="241"/>
      <c r="BA145" s="241"/>
      <c r="BB145" s="241"/>
      <c r="BC145" s="241"/>
      <c r="BD145" s="241"/>
      <c r="BE145" s="241"/>
      <c r="BF145" s="241"/>
      <c r="BG145" s="241"/>
      <c r="BH145" s="241"/>
      <c r="BI145" s="241"/>
      <c r="BJ145" s="241"/>
      <c r="BK145" s="241"/>
      <c r="BL145" s="241"/>
      <c r="BM145" s="241"/>
      <c r="BN145" s="241"/>
      <c r="BO145" s="241"/>
      <c r="BP145" s="241"/>
      <c r="BQ145" s="241"/>
      <c r="BR145" s="241"/>
      <c r="BS145" s="241"/>
      <c r="BT145" s="241"/>
      <c r="BU145" s="241"/>
      <c r="BV145" s="241"/>
      <c r="BW145" s="241"/>
      <c r="BX145" s="241"/>
      <c r="BY145" s="241"/>
      <c r="BZ145" s="241"/>
      <c r="CA145" s="241"/>
      <c r="CB145" s="241"/>
      <c r="CC145" s="241"/>
      <c r="CD145" s="241"/>
      <c r="CE145" s="241"/>
      <c r="CF145" s="241"/>
      <c r="CG145" s="241"/>
      <c r="CH145" s="241"/>
      <c r="CI145" s="241"/>
      <c r="CJ145" s="241"/>
      <c r="CK145" s="241"/>
      <c r="CL145" s="241"/>
      <c r="CM145" s="241"/>
      <c r="CN145" s="241"/>
      <c r="CO145" s="241"/>
      <c r="CP145" s="241"/>
      <c r="CQ145" s="241"/>
      <c r="CR145" s="241"/>
      <c r="CS145" s="241"/>
      <c r="CT145" s="241"/>
      <c r="CU145" s="241"/>
      <c r="CV145" s="241"/>
      <c r="CW145" s="241"/>
      <c r="CX145" s="241"/>
      <c r="CY145" s="241"/>
      <c r="CZ145" s="241"/>
      <c r="DA145" s="241"/>
      <c r="DB145" s="241"/>
      <c r="DC145" s="241"/>
      <c r="DD145" s="241"/>
      <c r="DE145" s="241"/>
      <c r="DF145" s="241"/>
      <c r="DG145" s="241"/>
      <c r="DH145" s="241"/>
      <c r="DI145" s="241"/>
      <c r="DJ145" s="241"/>
      <c r="DK145" s="241"/>
      <c r="DL145" s="241"/>
      <c r="DM145" s="241"/>
      <c r="DN145" s="241"/>
      <c r="DO145" s="241"/>
      <c r="DP145" s="241"/>
      <c r="DQ145" s="241"/>
      <c r="DR145" s="241"/>
      <c r="DS145" s="241"/>
      <c r="DT145" s="241"/>
      <c r="DU145" s="241"/>
      <c r="DV145" s="241"/>
      <c r="DW145" s="241"/>
      <c r="DX145" s="241"/>
      <c r="DY145" s="241"/>
      <c r="DZ145" s="241"/>
      <c r="EA145" s="241"/>
      <c r="EB145" s="241"/>
      <c r="EC145" s="241"/>
      <c r="ED145" s="241"/>
      <c r="EE145" s="241"/>
      <c r="EF145" s="241"/>
      <c r="EG145" s="241"/>
      <c r="EH145" s="241"/>
      <c r="EI145" s="241"/>
      <c r="EJ145" s="241"/>
      <c r="EK145" s="241"/>
      <c r="EL145" s="241"/>
      <c r="EM145" s="241"/>
      <c r="EN145" s="241"/>
      <c r="EO145" s="241"/>
      <c r="EP145" s="241"/>
      <c r="EQ145" s="241"/>
      <c r="ER145" s="241"/>
      <c r="ES145" s="241"/>
      <c r="ET145" s="241"/>
      <c r="EU145" s="241"/>
      <c r="EV145" s="241"/>
      <c r="EW145" s="241"/>
      <c r="EX145" s="241"/>
      <c r="EY145" s="241"/>
      <c r="EZ145" s="241"/>
      <c r="FA145" s="241"/>
      <c r="FB145" s="241"/>
      <c r="FC145" s="241"/>
      <c r="FD145" s="241"/>
      <c r="FE145" s="241"/>
      <c r="FF145" s="241"/>
      <c r="FG145" s="241"/>
      <c r="FH145" s="241"/>
      <c r="FI145" s="241"/>
      <c r="FJ145" s="241"/>
      <c r="FK145" s="241"/>
      <c r="FL145" s="241"/>
      <c r="FM145" s="241"/>
      <c r="FN145" s="241"/>
      <c r="FO145" s="241"/>
      <c r="FP145" s="241"/>
      <c r="FQ145" s="241"/>
      <c r="FR145" s="241"/>
      <c r="FS145" s="241"/>
      <c r="FT145" s="241"/>
      <c r="FU145" s="241"/>
      <c r="FV145" s="241"/>
      <c r="FW145" s="241"/>
      <c r="FX145" s="241"/>
      <c r="FY145" s="241"/>
      <c r="FZ145" s="241"/>
      <c r="GA145" s="241"/>
      <c r="GB145" s="241"/>
      <c r="GC145" s="241"/>
      <c r="GD145" s="241"/>
      <c r="GE145" s="241"/>
      <c r="GF145" s="241"/>
      <c r="GG145" s="241"/>
      <c r="GH145" s="241"/>
      <c r="GI145" s="241"/>
      <c r="GJ145" s="241"/>
      <c r="GK145" s="241"/>
      <c r="GL145" s="241"/>
      <c r="GM145" s="241"/>
      <c r="GN145" s="241"/>
      <c r="GO145" s="241"/>
      <c r="GP145" s="241"/>
      <c r="GQ145" s="241"/>
      <c r="GR145" s="241"/>
      <c r="GS145" s="241"/>
      <c r="GT145" s="241"/>
      <c r="GU145" s="241"/>
      <c r="GV145" s="241"/>
      <c r="GW145" s="241"/>
      <c r="GX145" s="241"/>
      <c r="GY145" s="241"/>
      <c r="GZ145" s="241"/>
      <c r="HA145" s="241"/>
      <c r="HB145" s="241"/>
      <c r="HC145" s="241"/>
      <c r="HD145" s="241"/>
      <c r="HE145" s="241"/>
    </row>
    <row r="146" spans="1:213" s="242" customFormat="1" ht="39" thickBot="1">
      <c r="A146" s="291">
        <v>45</v>
      </c>
      <c r="B146" s="108" t="s">
        <v>150</v>
      </c>
      <c r="C146" s="108" t="s">
        <v>151</v>
      </c>
      <c r="D146" s="109" t="s">
        <v>121</v>
      </c>
      <c r="E146" s="110">
        <v>5.2</v>
      </c>
      <c r="F146" s="110">
        <v>1</v>
      </c>
      <c r="G146" s="110" t="s">
        <v>121</v>
      </c>
      <c r="H146" s="105">
        <v>84000</v>
      </c>
      <c r="I146" s="107">
        <v>23650</v>
      </c>
      <c r="J146" s="107">
        <v>0</v>
      </c>
      <c r="K146" s="120">
        <v>23650</v>
      </c>
      <c r="L146" s="292">
        <v>23650</v>
      </c>
      <c r="M146" s="241"/>
      <c r="N146" s="241"/>
      <c r="O146" s="241"/>
      <c r="P146" s="241"/>
      <c r="Q146" s="241"/>
      <c r="R146" s="241"/>
      <c r="S146" s="241"/>
      <c r="T146" s="241"/>
      <c r="U146" s="241"/>
      <c r="V146" s="241"/>
      <c r="W146" s="241"/>
      <c r="X146" s="241"/>
      <c r="Y146" s="241"/>
      <c r="Z146" s="241"/>
      <c r="AA146" s="241"/>
      <c r="AB146" s="241"/>
      <c r="AC146" s="241"/>
      <c r="AD146" s="241"/>
      <c r="AE146" s="241"/>
      <c r="AF146" s="241"/>
      <c r="AG146" s="241"/>
      <c r="AH146" s="241"/>
      <c r="AI146" s="241"/>
      <c r="AJ146" s="241"/>
      <c r="AK146" s="241"/>
      <c r="AL146" s="241"/>
      <c r="AM146" s="241"/>
      <c r="AN146" s="241"/>
      <c r="AO146" s="241"/>
      <c r="AP146" s="241"/>
      <c r="AQ146" s="241"/>
      <c r="AR146" s="241"/>
      <c r="AS146" s="241"/>
      <c r="AT146" s="241"/>
      <c r="AU146" s="241"/>
      <c r="AV146" s="241"/>
      <c r="AW146" s="241"/>
      <c r="AX146" s="241"/>
      <c r="AY146" s="241"/>
      <c r="AZ146" s="241"/>
      <c r="BA146" s="241"/>
      <c r="BB146" s="241"/>
      <c r="BC146" s="241"/>
      <c r="BD146" s="241"/>
      <c r="BE146" s="241"/>
      <c r="BF146" s="241"/>
      <c r="BG146" s="241"/>
      <c r="BH146" s="241"/>
      <c r="BI146" s="241"/>
      <c r="BJ146" s="241"/>
      <c r="BK146" s="241"/>
      <c r="BL146" s="241"/>
      <c r="BM146" s="241"/>
      <c r="BN146" s="241"/>
      <c r="BO146" s="241"/>
      <c r="BP146" s="241"/>
      <c r="BQ146" s="241"/>
      <c r="BR146" s="241"/>
      <c r="BS146" s="241"/>
      <c r="BT146" s="241"/>
      <c r="BU146" s="241"/>
      <c r="BV146" s="241"/>
      <c r="BW146" s="241"/>
      <c r="BX146" s="241"/>
      <c r="BY146" s="241"/>
      <c r="BZ146" s="241"/>
      <c r="CA146" s="241"/>
      <c r="CB146" s="241"/>
      <c r="CC146" s="241"/>
      <c r="CD146" s="241"/>
      <c r="CE146" s="241"/>
      <c r="CF146" s="241"/>
      <c r="CG146" s="241"/>
      <c r="CH146" s="241"/>
      <c r="CI146" s="241"/>
      <c r="CJ146" s="241"/>
      <c r="CK146" s="241"/>
      <c r="CL146" s="241"/>
      <c r="CM146" s="241"/>
      <c r="CN146" s="241"/>
      <c r="CO146" s="241"/>
      <c r="CP146" s="241"/>
      <c r="CQ146" s="241"/>
      <c r="CR146" s="241"/>
      <c r="CS146" s="241"/>
      <c r="CT146" s="241"/>
      <c r="CU146" s="241"/>
      <c r="CV146" s="241"/>
      <c r="CW146" s="241"/>
      <c r="CX146" s="241"/>
      <c r="CY146" s="241"/>
      <c r="CZ146" s="241"/>
      <c r="DA146" s="241"/>
      <c r="DB146" s="241"/>
      <c r="DC146" s="241"/>
      <c r="DD146" s="241"/>
      <c r="DE146" s="241"/>
      <c r="DF146" s="241"/>
      <c r="DG146" s="241"/>
      <c r="DH146" s="241"/>
      <c r="DI146" s="241"/>
      <c r="DJ146" s="241"/>
      <c r="DK146" s="241"/>
      <c r="DL146" s="241"/>
      <c r="DM146" s="241"/>
      <c r="DN146" s="241"/>
      <c r="DO146" s="241"/>
      <c r="DP146" s="241"/>
      <c r="DQ146" s="241"/>
      <c r="DR146" s="241"/>
      <c r="DS146" s="241"/>
      <c r="DT146" s="241"/>
      <c r="DU146" s="241"/>
      <c r="DV146" s="241"/>
      <c r="DW146" s="241"/>
      <c r="DX146" s="241"/>
      <c r="DY146" s="241"/>
      <c r="DZ146" s="241"/>
      <c r="EA146" s="241"/>
      <c r="EB146" s="241"/>
      <c r="EC146" s="241"/>
      <c r="ED146" s="241"/>
      <c r="EE146" s="241"/>
      <c r="EF146" s="241"/>
      <c r="EG146" s="241"/>
      <c r="EH146" s="241"/>
      <c r="EI146" s="241"/>
      <c r="EJ146" s="241"/>
      <c r="EK146" s="241"/>
      <c r="EL146" s="241"/>
      <c r="EM146" s="241"/>
      <c r="EN146" s="241"/>
      <c r="EO146" s="241"/>
      <c r="EP146" s="241"/>
      <c r="EQ146" s="241"/>
      <c r="ER146" s="241"/>
      <c r="ES146" s="241"/>
      <c r="ET146" s="241"/>
      <c r="EU146" s="241"/>
      <c r="EV146" s="241"/>
      <c r="EW146" s="241"/>
      <c r="EX146" s="241"/>
      <c r="EY146" s="241"/>
      <c r="EZ146" s="241"/>
      <c r="FA146" s="241"/>
      <c r="FB146" s="241"/>
      <c r="FC146" s="241"/>
      <c r="FD146" s="241"/>
      <c r="FE146" s="241"/>
      <c r="FF146" s="241"/>
      <c r="FG146" s="241"/>
      <c r="FH146" s="241"/>
      <c r="FI146" s="241"/>
      <c r="FJ146" s="241"/>
      <c r="FK146" s="241"/>
      <c r="FL146" s="241"/>
      <c r="FM146" s="241"/>
      <c r="FN146" s="241"/>
      <c r="FO146" s="241"/>
      <c r="FP146" s="241"/>
      <c r="FQ146" s="241"/>
      <c r="FR146" s="241"/>
      <c r="FS146" s="241"/>
      <c r="FT146" s="241"/>
      <c r="FU146" s="241"/>
      <c r="FV146" s="241"/>
      <c r="FW146" s="241"/>
      <c r="FX146" s="241"/>
      <c r="FY146" s="241"/>
      <c r="FZ146" s="241"/>
      <c r="GA146" s="241"/>
      <c r="GB146" s="241"/>
      <c r="GC146" s="241"/>
      <c r="GD146" s="241"/>
      <c r="GE146" s="241"/>
      <c r="GF146" s="241"/>
      <c r="GG146" s="241"/>
      <c r="GH146" s="241"/>
      <c r="GI146" s="241"/>
      <c r="GJ146" s="241"/>
      <c r="GK146" s="241"/>
      <c r="GL146" s="241"/>
      <c r="GM146" s="241"/>
      <c r="GN146" s="241"/>
      <c r="GO146" s="241"/>
      <c r="GP146" s="241"/>
      <c r="GQ146" s="241"/>
      <c r="GR146" s="241"/>
      <c r="GS146" s="241"/>
      <c r="GT146" s="241"/>
      <c r="GU146" s="241"/>
      <c r="GV146" s="241"/>
      <c r="GW146" s="241"/>
      <c r="GX146" s="241"/>
      <c r="GY146" s="241"/>
      <c r="GZ146" s="241"/>
      <c r="HA146" s="241"/>
      <c r="HB146" s="241"/>
      <c r="HC146" s="241"/>
      <c r="HD146" s="241"/>
      <c r="HE146" s="241"/>
    </row>
    <row r="147" spans="1:213" s="242" customFormat="1" ht="39" thickBot="1">
      <c r="A147" s="291">
        <v>46</v>
      </c>
      <c r="B147" s="108" t="s">
        <v>152</v>
      </c>
      <c r="C147" s="108" t="s">
        <v>153</v>
      </c>
      <c r="D147" s="109" t="s">
        <v>121</v>
      </c>
      <c r="E147" s="110">
        <v>3.8</v>
      </c>
      <c r="F147" s="110">
        <v>1</v>
      </c>
      <c r="G147" s="110" t="s">
        <v>121</v>
      </c>
      <c r="H147" s="105">
        <v>84000</v>
      </c>
      <c r="I147" s="107">
        <v>23650</v>
      </c>
      <c r="J147" s="107">
        <v>0</v>
      </c>
      <c r="K147" s="120">
        <v>23650</v>
      </c>
      <c r="L147" s="292">
        <v>23650</v>
      </c>
      <c r="M147" s="241"/>
      <c r="N147" s="241"/>
      <c r="O147" s="241"/>
      <c r="P147" s="241"/>
      <c r="Q147" s="241"/>
      <c r="R147" s="241"/>
      <c r="S147" s="241"/>
      <c r="T147" s="241"/>
      <c r="U147" s="241"/>
      <c r="V147" s="241"/>
      <c r="W147" s="241"/>
      <c r="X147" s="241"/>
      <c r="Y147" s="241"/>
      <c r="Z147" s="241"/>
      <c r="AA147" s="241"/>
      <c r="AB147" s="241"/>
      <c r="AC147" s="241"/>
      <c r="AD147" s="241"/>
      <c r="AE147" s="241"/>
      <c r="AF147" s="241"/>
      <c r="AG147" s="241"/>
      <c r="AH147" s="241"/>
      <c r="AI147" s="241"/>
      <c r="AJ147" s="241"/>
      <c r="AK147" s="241"/>
      <c r="AL147" s="241"/>
      <c r="AM147" s="241"/>
      <c r="AN147" s="241"/>
      <c r="AO147" s="241"/>
      <c r="AP147" s="241"/>
      <c r="AQ147" s="241"/>
      <c r="AR147" s="241"/>
      <c r="AS147" s="241"/>
      <c r="AT147" s="241"/>
      <c r="AU147" s="241"/>
      <c r="AV147" s="241"/>
      <c r="AW147" s="241"/>
      <c r="AX147" s="241"/>
      <c r="AY147" s="241"/>
      <c r="AZ147" s="241"/>
      <c r="BA147" s="241"/>
      <c r="BB147" s="241"/>
      <c r="BC147" s="241"/>
      <c r="BD147" s="241"/>
      <c r="BE147" s="241"/>
      <c r="BF147" s="241"/>
      <c r="BG147" s="241"/>
      <c r="BH147" s="241"/>
      <c r="BI147" s="241"/>
      <c r="BJ147" s="241"/>
      <c r="BK147" s="241"/>
      <c r="BL147" s="241"/>
      <c r="BM147" s="241"/>
      <c r="BN147" s="241"/>
      <c r="BO147" s="241"/>
      <c r="BP147" s="241"/>
      <c r="BQ147" s="241"/>
      <c r="BR147" s="241"/>
      <c r="BS147" s="241"/>
      <c r="BT147" s="241"/>
      <c r="BU147" s="241"/>
      <c r="BV147" s="241"/>
      <c r="BW147" s="241"/>
      <c r="BX147" s="241"/>
      <c r="BY147" s="241"/>
      <c r="BZ147" s="241"/>
      <c r="CA147" s="241"/>
      <c r="CB147" s="241"/>
      <c r="CC147" s="241"/>
      <c r="CD147" s="241"/>
      <c r="CE147" s="241"/>
      <c r="CF147" s="241"/>
      <c r="CG147" s="241"/>
      <c r="CH147" s="241"/>
      <c r="CI147" s="241"/>
      <c r="CJ147" s="241"/>
      <c r="CK147" s="241"/>
      <c r="CL147" s="241"/>
      <c r="CM147" s="241"/>
      <c r="CN147" s="241"/>
      <c r="CO147" s="241"/>
      <c r="CP147" s="241"/>
      <c r="CQ147" s="241"/>
      <c r="CR147" s="241"/>
      <c r="CS147" s="241"/>
      <c r="CT147" s="241"/>
      <c r="CU147" s="241"/>
      <c r="CV147" s="241"/>
      <c r="CW147" s="241"/>
      <c r="CX147" s="241"/>
      <c r="CY147" s="241"/>
      <c r="CZ147" s="241"/>
      <c r="DA147" s="241"/>
      <c r="DB147" s="241"/>
      <c r="DC147" s="241"/>
      <c r="DD147" s="241"/>
      <c r="DE147" s="241"/>
      <c r="DF147" s="241"/>
      <c r="DG147" s="241"/>
      <c r="DH147" s="241"/>
      <c r="DI147" s="241"/>
      <c r="DJ147" s="241"/>
      <c r="DK147" s="241"/>
      <c r="DL147" s="241"/>
      <c r="DM147" s="241"/>
      <c r="DN147" s="241"/>
      <c r="DO147" s="241"/>
      <c r="DP147" s="241"/>
      <c r="DQ147" s="241"/>
      <c r="DR147" s="241"/>
      <c r="DS147" s="241"/>
      <c r="DT147" s="241"/>
      <c r="DU147" s="241"/>
      <c r="DV147" s="241"/>
      <c r="DW147" s="241"/>
      <c r="DX147" s="241"/>
      <c r="DY147" s="241"/>
      <c r="DZ147" s="241"/>
      <c r="EA147" s="241"/>
      <c r="EB147" s="241"/>
      <c r="EC147" s="241"/>
      <c r="ED147" s="241"/>
      <c r="EE147" s="241"/>
      <c r="EF147" s="241"/>
      <c r="EG147" s="241"/>
      <c r="EH147" s="241"/>
      <c r="EI147" s="241"/>
      <c r="EJ147" s="241"/>
      <c r="EK147" s="241"/>
      <c r="EL147" s="241"/>
      <c r="EM147" s="241"/>
      <c r="EN147" s="241"/>
      <c r="EO147" s="241"/>
      <c r="EP147" s="241"/>
      <c r="EQ147" s="241"/>
      <c r="ER147" s="241"/>
      <c r="ES147" s="241"/>
      <c r="ET147" s="241"/>
      <c r="EU147" s="241"/>
      <c r="EV147" s="241"/>
      <c r="EW147" s="241"/>
      <c r="EX147" s="241"/>
      <c r="EY147" s="241"/>
      <c r="EZ147" s="241"/>
      <c r="FA147" s="241"/>
      <c r="FB147" s="241"/>
      <c r="FC147" s="241"/>
      <c r="FD147" s="241"/>
      <c r="FE147" s="241"/>
      <c r="FF147" s="241"/>
      <c r="FG147" s="241"/>
      <c r="FH147" s="241"/>
      <c r="FI147" s="241"/>
      <c r="FJ147" s="241"/>
      <c r="FK147" s="241"/>
      <c r="FL147" s="241"/>
      <c r="FM147" s="241"/>
      <c r="FN147" s="241"/>
      <c r="FO147" s="241"/>
      <c r="FP147" s="241"/>
      <c r="FQ147" s="241"/>
      <c r="FR147" s="241"/>
      <c r="FS147" s="241"/>
      <c r="FT147" s="241"/>
      <c r="FU147" s="241"/>
      <c r="FV147" s="241"/>
      <c r="FW147" s="241"/>
      <c r="FX147" s="241"/>
      <c r="FY147" s="241"/>
      <c r="FZ147" s="241"/>
      <c r="GA147" s="241"/>
      <c r="GB147" s="241"/>
      <c r="GC147" s="241"/>
      <c r="GD147" s="241"/>
      <c r="GE147" s="241"/>
      <c r="GF147" s="241"/>
      <c r="GG147" s="241"/>
      <c r="GH147" s="241"/>
      <c r="GI147" s="241"/>
      <c r="GJ147" s="241"/>
      <c r="GK147" s="241"/>
      <c r="GL147" s="241"/>
      <c r="GM147" s="241"/>
      <c r="GN147" s="241"/>
      <c r="GO147" s="241"/>
      <c r="GP147" s="241"/>
      <c r="GQ147" s="241"/>
      <c r="GR147" s="241"/>
      <c r="GS147" s="241"/>
      <c r="GT147" s="241"/>
      <c r="GU147" s="241"/>
      <c r="GV147" s="241"/>
      <c r="GW147" s="241"/>
      <c r="GX147" s="241"/>
      <c r="GY147" s="241"/>
      <c r="GZ147" s="241"/>
      <c r="HA147" s="241"/>
      <c r="HB147" s="241"/>
      <c r="HC147" s="241"/>
      <c r="HD147" s="241"/>
      <c r="HE147" s="241"/>
    </row>
    <row r="148" spans="1:213" s="242" customFormat="1" ht="39" thickBot="1">
      <c r="A148" s="291">
        <v>47</v>
      </c>
      <c r="B148" s="108" t="s">
        <v>154</v>
      </c>
      <c r="C148" s="108" t="s">
        <v>155</v>
      </c>
      <c r="D148" s="109" t="s">
        <v>121</v>
      </c>
      <c r="E148" s="110">
        <v>3.4</v>
      </c>
      <c r="F148" s="110">
        <v>1</v>
      </c>
      <c r="G148" s="110" t="s">
        <v>121</v>
      </c>
      <c r="H148" s="105">
        <v>84000</v>
      </c>
      <c r="I148" s="107">
        <v>23650</v>
      </c>
      <c r="J148" s="107">
        <v>0</v>
      </c>
      <c r="K148" s="120">
        <v>23650</v>
      </c>
      <c r="L148" s="292">
        <v>23650</v>
      </c>
      <c r="M148" s="241"/>
      <c r="N148" s="241"/>
      <c r="O148" s="241"/>
      <c r="P148" s="241"/>
      <c r="Q148" s="241"/>
      <c r="R148" s="241"/>
      <c r="S148" s="241"/>
      <c r="T148" s="241"/>
      <c r="U148" s="241"/>
      <c r="V148" s="241"/>
      <c r="W148" s="241"/>
      <c r="X148" s="241"/>
      <c r="Y148" s="241"/>
      <c r="Z148" s="241"/>
      <c r="AA148" s="241"/>
      <c r="AB148" s="241"/>
      <c r="AC148" s="241"/>
      <c r="AD148" s="241"/>
      <c r="AE148" s="241"/>
      <c r="AF148" s="241"/>
      <c r="AG148" s="241"/>
      <c r="AH148" s="241"/>
      <c r="AI148" s="241"/>
      <c r="AJ148" s="241"/>
      <c r="AK148" s="241"/>
      <c r="AL148" s="241"/>
      <c r="AM148" s="241"/>
      <c r="AN148" s="241"/>
      <c r="AO148" s="241"/>
      <c r="AP148" s="241"/>
      <c r="AQ148" s="241"/>
      <c r="AR148" s="241"/>
      <c r="AS148" s="241"/>
      <c r="AT148" s="241"/>
      <c r="AU148" s="241"/>
      <c r="AV148" s="241"/>
      <c r="AW148" s="241"/>
      <c r="AX148" s="241"/>
      <c r="AY148" s="241"/>
      <c r="AZ148" s="241"/>
      <c r="BA148" s="241"/>
      <c r="BB148" s="241"/>
      <c r="BC148" s="241"/>
      <c r="BD148" s="241"/>
      <c r="BE148" s="241"/>
      <c r="BF148" s="241"/>
      <c r="BG148" s="241"/>
      <c r="BH148" s="241"/>
      <c r="BI148" s="241"/>
      <c r="BJ148" s="241"/>
      <c r="BK148" s="241"/>
      <c r="BL148" s="241"/>
      <c r="BM148" s="241"/>
      <c r="BN148" s="241"/>
      <c r="BO148" s="241"/>
      <c r="BP148" s="241"/>
      <c r="BQ148" s="241"/>
      <c r="BR148" s="241"/>
      <c r="BS148" s="241"/>
      <c r="BT148" s="241"/>
      <c r="BU148" s="241"/>
      <c r="BV148" s="241"/>
      <c r="BW148" s="241"/>
      <c r="BX148" s="241"/>
      <c r="BY148" s="241"/>
      <c r="BZ148" s="241"/>
      <c r="CA148" s="241"/>
      <c r="CB148" s="241"/>
      <c r="CC148" s="241"/>
      <c r="CD148" s="241"/>
      <c r="CE148" s="241"/>
      <c r="CF148" s="241"/>
      <c r="CG148" s="241"/>
      <c r="CH148" s="241"/>
      <c r="CI148" s="241"/>
      <c r="CJ148" s="241"/>
      <c r="CK148" s="241"/>
      <c r="CL148" s="241"/>
      <c r="CM148" s="241"/>
      <c r="CN148" s="241"/>
      <c r="CO148" s="241"/>
      <c r="CP148" s="241"/>
      <c r="CQ148" s="241"/>
      <c r="CR148" s="241"/>
      <c r="CS148" s="241"/>
      <c r="CT148" s="241"/>
      <c r="CU148" s="241"/>
      <c r="CV148" s="241"/>
      <c r="CW148" s="241"/>
      <c r="CX148" s="241"/>
      <c r="CY148" s="241"/>
      <c r="CZ148" s="241"/>
      <c r="DA148" s="241"/>
      <c r="DB148" s="241"/>
      <c r="DC148" s="241"/>
      <c r="DD148" s="241"/>
      <c r="DE148" s="241"/>
      <c r="DF148" s="241"/>
      <c r="DG148" s="241"/>
      <c r="DH148" s="241"/>
      <c r="DI148" s="241"/>
      <c r="DJ148" s="241"/>
      <c r="DK148" s="241"/>
      <c r="DL148" s="241"/>
      <c r="DM148" s="241"/>
      <c r="DN148" s="241"/>
      <c r="DO148" s="241"/>
      <c r="DP148" s="241"/>
      <c r="DQ148" s="241"/>
      <c r="DR148" s="241"/>
      <c r="DS148" s="241"/>
      <c r="DT148" s="241"/>
      <c r="DU148" s="241"/>
      <c r="DV148" s="241"/>
      <c r="DW148" s="241"/>
      <c r="DX148" s="241"/>
      <c r="DY148" s="241"/>
      <c r="DZ148" s="241"/>
      <c r="EA148" s="241"/>
      <c r="EB148" s="241"/>
      <c r="EC148" s="241"/>
      <c r="ED148" s="241"/>
      <c r="EE148" s="241"/>
      <c r="EF148" s="241"/>
      <c r="EG148" s="241"/>
      <c r="EH148" s="241"/>
      <c r="EI148" s="241"/>
      <c r="EJ148" s="241"/>
      <c r="EK148" s="241"/>
      <c r="EL148" s="241"/>
      <c r="EM148" s="241"/>
      <c r="EN148" s="241"/>
      <c r="EO148" s="241"/>
      <c r="EP148" s="241"/>
      <c r="EQ148" s="241"/>
      <c r="ER148" s="241"/>
      <c r="ES148" s="241"/>
      <c r="ET148" s="241"/>
      <c r="EU148" s="241"/>
      <c r="EV148" s="241"/>
      <c r="EW148" s="241"/>
      <c r="EX148" s="241"/>
      <c r="EY148" s="241"/>
      <c r="EZ148" s="241"/>
      <c r="FA148" s="241"/>
      <c r="FB148" s="241"/>
      <c r="FC148" s="241"/>
      <c r="FD148" s="241"/>
      <c r="FE148" s="241"/>
      <c r="FF148" s="241"/>
      <c r="FG148" s="241"/>
      <c r="FH148" s="241"/>
      <c r="FI148" s="241"/>
      <c r="FJ148" s="241"/>
      <c r="FK148" s="241"/>
      <c r="FL148" s="241"/>
      <c r="FM148" s="241"/>
      <c r="FN148" s="241"/>
      <c r="FO148" s="241"/>
      <c r="FP148" s="241"/>
      <c r="FQ148" s="241"/>
      <c r="FR148" s="241"/>
      <c r="FS148" s="241"/>
      <c r="FT148" s="241"/>
      <c r="FU148" s="241"/>
      <c r="FV148" s="241"/>
      <c r="FW148" s="241"/>
      <c r="FX148" s="241"/>
      <c r="FY148" s="241"/>
      <c r="FZ148" s="241"/>
      <c r="GA148" s="241"/>
      <c r="GB148" s="241"/>
      <c r="GC148" s="241"/>
      <c r="GD148" s="241"/>
      <c r="GE148" s="241"/>
      <c r="GF148" s="241"/>
      <c r="GG148" s="241"/>
      <c r="GH148" s="241"/>
      <c r="GI148" s="241"/>
      <c r="GJ148" s="241"/>
      <c r="GK148" s="241"/>
      <c r="GL148" s="241"/>
      <c r="GM148" s="241"/>
      <c r="GN148" s="241"/>
      <c r="GO148" s="241"/>
      <c r="GP148" s="241"/>
      <c r="GQ148" s="241"/>
      <c r="GR148" s="241"/>
      <c r="GS148" s="241"/>
      <c r="GT148" s="241"/>
      <c r="GU148" s="241"/>
      <c r="GV148" s="241"/>
      <c r="GW148" s="241"/>
      <c r="GX148" s="241"/>
      <c r="GY148" s="241"/>
      <c r="GZ148" s="241"/>
      <c r="HA148" s="241"/>
      <c r="HB148" s="241"/>
      <c r="HC148" s="241"/>
      <c r="HD148" s="241"/>
      <c r="HE148" s="241"/>
    </row>
    <row r="149" spans="1:213" s="242" customFormat="1" ht="39" thickBot="1">
      <c r="A149" s="291">
        <v>48</v>
      </c>
      <c r="B149" s="108" t="s">
        <v>156</v>
      </c>
      <c r="C149" s="108" t="s">
        <v>157</v>
      </c>
      <c r="D149" s="109" t="s">
        <v>121</v>
      </c>
      <c r="E149" s="110">
        <v>3</v>
      </c>
      <c r="F149" s="110">
        <v>1</v>
      </c>
      <c r="G149" s="110" t="s">
        <v>121</v>
      </c>
      <c r="H149" s="105">
        <v>84000</v>
      </c>
      <c r="I149" s="107">
        <v>23650</v>
      </c>
      <c r="J149" s="107">
        <v>0</v>
      </c>
      <c r="K149" s="120">
        <v>23650</v>
      </c>
      <c r="L149" s="292">
        <v>23650</v>
      </c>
      <c r="M149" s="241"/>
      <c r="N149" s="241"/>
      <c r="O149" s="241"/>
      <c r="P149" s="241"/>
      <c r="Q149" s="241"/>
      <c r="R149" s="241"/>
      <c r="S149" s="241"/>
      <c r="T149" s="241"/>
      <c r="U149" s="241"/>
      <c r="V149" s="241"/>
      <c r="W149" s="241"/>
      <c r="X149" s="241"/>
      <c r="Y149" s="241"/>
      <c r="Z149" s="241"/>
      <c r="AA149" s="241"/>
      <c r="AB149" s="241"/>
      <c r="AC149" s="241"/>
      <c r="AD149" s="241"/>
      <c r="AE149" s="241"/>
      <c r="AF149" s="241"/>
      <c r="AG149" s="241"/>
      <c r="AH149" s="241"/>
      <c r="AI149" s="241"/>
      <c r="AJ149" s="241"/>
      <c r="AK149" s="241"/>
      <c r="AL149" s="241"/>
      <c r="AM149" s="241"/>
      <c r="AN149" s="241"/>
      <c r="AO149" s="241"/>
      <c r="AP149" s="241"/>
      <c r="AQ149" s="241"/>
      <c r="AR149" s="241"/>
      <c r="AS149" s="241"/>
      <c r="AT149" s="241"/>
      <c r="AU149" s="241"/>
      <c r="AV149" s="241"/>
      <c r="AW149" s="241"/>
      <c r="AX149" s="241"/>
      <c r="AY149" s="241"/>
      <c r="AZ149" s="241"/>
      <c r="BA149" s="241"/>
      <c r="BB149" s="241"/>
      <c r="BC149" s="241"/>
      <c r="BD149" s="241"/>
      <c r="BE149" s="241"/>
      <c r="BF149" s="241"/>
      <c r="BG149" s="241"/>
      <c r="BH149" s="241"/>
      <c r="BI149" s="241"/>
      <c r="BJ149" s="241"/>
      <c r="BK149" s="241"/>
      <c r="BL149" s="241"/>
      <c r="BM149" s="241"/>
      <c r="BN149" s="241"/>
      <c r="BO149" s="241"/>
      <c r="BP149" s="241"/>
      <c r="BQ149" s="241"/>
      <c r="BR149" s="241"/>
      <c r="BS149" s="241"/>
      <c r="BT149" s="241"/>
      <c r="BU149" s="241"/>
      <c r="BV149" s="241"/>
      <c r="BW149" s="241"/>
      <c r="BX149" s="241"/>
      <c r="BY149" s="241"/>
      <c r="BZ149" s="241"/>
      <c r="CA149" s="241"/>
      <c r="CB149" s="241"/>
      <c r="CC149" s="241"/>
      <c r="CD149" s="241"/>
      <c r="CE149" s="241"/>
      <c r="CF149" s="241"/>
      <c r="CG149" s="241"/>
      <c r="CH149" s="241"/>
      <c r="CI149" s="241"/>
      <c r="CJ149" s="241"/>
      <c r="CK149" s="241"/>
      <c r="CL149" s="241"/>
      <c r="CM149" s="241"/>
      <c r="CN149" s="241"/>
      <c r="CO149" s="241"/>
      <c r="CP149" s="241"/>
      <c r="CQ149" s="241"/>
      <c r="CR149" s="241"/>
      <c r="CS149" s="241"/>
      <c r="CT149" s="241"/>
      <c r="CU149" s="241"/>
      <c r="CV149" s="241"/>
      <c r="CW149" s="241"/>
      <c r="CX149" s="241"/>
      <c r="CY149" s="241"/>
      <c r="CZ149" s="241"/>
      <c r="DA149" s="241"/>
      <c r="DB149" s="241"/>
      <c r="DC149" s="241"/>
      <c r="DD149" s="241"/>
      <c r="DE149" s="241"/>
      <c r="DF149" s="241"/>
      <c r="DG149" s="241"/>
      <c r="DH149" s="241"/>
      <c r="DI149" s="241"/>
      <c r="DJ149" s="241"/>
      <c r="DK149" s="241"/>
      <c r="DL149" s="241"/>
      <c r="DM149" s="241"/>
      <c r="DN149" s="241"/>
      <c r="DO149" s="241"/>
      <c r="DP149" s="241"/>
      <c r="DQ149" s="241"/>
      <c r="DR149" s="241"/>
      <c r="DS149" s="241"/>
      <c r="DT149" s="241"/>
      <c r="DU149" s="241"/>
      <c r="DV149" s="241"/>
      <c r="DW149" s="241"/>
      <c r="DX149" s="241"/>
      <c r="DY149" s="241"/>
      <c r="DZ149" s="241"/>
      <c r="EA149" s="241"/>
      <c r="EB149" s="241"/>
      <c r="EC149" s="241"/>
      <c r="ED149" s="241"/>
      <c r="EE149" s="241"/>
      <c r="EF149" s="241"/>
      <c r="EG149" s="241"/>
      <c r="EH149" s="241"/>
      <c r="EI149" s="241"/>
      <c r="EJ149" s="241"/>
      <c r="EK149" s="241"/>
      <c r="EL149" s="241"/>
      <c r="EM149" s="241"/>
      <c r="EN149" s="241"/>
      <c r="EO149" s="241"/>
      <c r="EP149" s="241"/>
      <c r="EQ149" s="241"/>
      <c r="ER149" s="241"/>
      <c r="ES149" s="241"/>
      <c r="ET149" s="241"/>
      <c r="EU149" s="241"/>
      <c r="EV149" s="241"/>
      <c r="EW149" s="241"/>
      <c r="EX149" s="241"/>
      <c r="EY149" s="241"/>
      <c r="EZ149" s="241"/>
      <c r="FA149" s="241"/>
      <c r="FB149" s="241"/>
      <c r="FC149" s="241"/>
      <c r="FD149" s="241"/>
      <c r="FE149" s="241"/>
      <c r="FF149" s="241"/>
      <c r="FG149" s="241"/>
      <c r="FH149" s="241"/>
      <c r="FI149" s="241"/>
      <c r="FJ149" s="241"/>
      <c r="FK149" s="241"/>
      <c r="FL149" s="241"/>
      <c r="FM149" s="241"/>
      <c r="FN149" s="241"/>
      <c r="FO149" s="241"/>
      <c r="FP149" s="241"/>
      <c r="FQ149" s="241"/>
      <c r="FR149" s="241"/>
      <c r="FS149" s="241"/>
      <c r="FT149" s="241"/>
      <c r="FU149" s="241"/>
      <c r="FV149" s="241"/>
      <c r="FW149" s="241"/>
      <c r="FX149" s="241"/>
      <c r="FY149" s="241"/>
      <c r="FZ149" s="241"/>
      <c r="GA149" s="241"/>
      <c r="GB149" s="241"/>
      <c r="GC149" s="241"/>
      <c r="GD149" s="241"/>
      <c r="GE149" s="241"/>
      <c r="GF149" s="241"/>
      <c r="GG149" s="241"/>
      <c r="GH149" s="241"/>
      <c r="GI149" s="241"/>
      <c r="GJ149" s="241"/>
      <c r="GK149" s="241"/>
      <c r="GL149" s="241"/>
      <c r="GM149" s="241"/>
      <c r="GN149" s="241"/>
      <c r="GO149" s="241"/>
      <c r="GP149" s="241"/>
      <c r="GQ149" s="241"/>
      <c r="GR149" s="241"/>
      <c r="GS149" s="241"/>
      <c r="GT149" s="241"/>
      <c r="GU149" s="241"/>
      <c r="GV149" s="241"/>
      <c r="GW149" s="241"/>
      <c r="GX149" s="241"/>
      <c r="GY149" s="241"/>
      <c r="GZ149" s="241"/>
      <c r="HA149" s="241"/>
      <c r="HB149" s="241"/>
      <c r="HC149" s="241"/>
      <c r="HD149" s="241"/>
      <c r="HE149" s="241"/>
    </row>
    <row r="150" spans="1:213" s="242" customFormat="1" ht="26.25" thickBot="1">
      <c r="A150" s="291">
        <v>51</v>
      </c>
      <c r="B150" s="108" t="s">
        <v>161</v>
      </c>
      <c r="C150" s="108" t="s">
        <v>162</v>
      </c>
      <c r="D150" s="109" t="s">
        <v>121</v>
      </c>
      <c r="E150" s="110">
        <v>1.6</v>
      </c>
      <c r="F150" s="110">
        <v>1</v>
      </c>
      <c r="G150" s="110" t="s">
        <v>121</v>
      </c>
      <c r="H150" s="105">
        <v>31552.85</v>
      </c>
      <c r="I150" s="107">
        <v>21800</v>
      </c>
      <c r="J150" s="107">
        <v>4142</v>
      </c>
      <c r="K150" s="120">
        <v>25942</v>
      </c>
      <c r="L150" s="292">
        <v>25942</v>
      </c>
      <c r="M150" s="241"/>
      <c r="N150" s="241"/>
      <c r="O150" s="241"/>
      <c r="P150" s="241"/>
      <c r="Q150" s="241"/>
      <c r="R150" s="241"/>
      <c r="S150" s="241"/>
      <c r="T150" s="241"/>
      <c r="U150" s="241"/>
      <c r="V150" s="241"/>
      <c r="W150" s="241"/>
      <c r="X150" s="241"/>
      <c r="Y150" s="241"/>
      <c r="Z150" s="241"/>
      <c r="AA150" s="241"/>
      <c r="AB150" s="241"/>
      <c r="AC150" s="241"/>
      <c r="AD150" s="241"/>
      <c r="AE150" s="241"/>
      <c r="AF150" s="241"/>
      <c r="AG150" s="241"/>
      <c r="AH150" s="241"/>
      <c r="AI150" s="241"/>
      <c r="AJ150" s="241"/>
      <c r="AK150" s="241"/>
      <c r="AL150" s="241"/>
      <c r="AM150" s="241"/>
      <c r="AN150" s="241"/>
      <c r="AO150" s="241"/>
      <c r="AP150" s="241"/>
      <c r="AQ150" s="241"/>
      <c r="AR150" s="241"/>
      <c r="AS150" s="241"/>
      <c r="AT150" s="241"/>
      <c r="AU150" s="241"/>
      <c r="AV150" s="241"/>
      <c r="AW150" s="241"/>
      <c r="AX150" s="241"/>
      <c r="AY150" s="241"/>
      <c r="AZ150" s="241"/>
      <c r="BA150" s="241"/>
      <c r="BB150" s="241"/>
      <c r="BC150" s="241"/>
      <c r="BD150" s="241"/>
      <c r="BE150" s="241"/>
      <c r="BF150" s="241"/>
      <c r="BG150" s="241"/>
      <c r="BH150" s="241"/>
      <c r="BI150" s="241"/>
      <c r="BJ150" s="241"/>
      <c r="BK150" s="241"/>
      <c r="BL150" s="241"/>
      <c r="BM150" s="241"/>
      <c r="BN150" s="241"/>
      <c r="BO150" s="241"/>
      <c r="BP150" s="241"/>
      <c r="BQ150" s="241"/>
      <c r="BR150" s="241"/>
      <c r="BS150" s="241"/>
      <c r="BT150" s="241"/>
      <c r="BU150" s="241"/>
      <c r="BV150" s="241"/>
      <c r="BW150" s="241"/>
      <c r="BX150" s="241"/>
      <c r="BY150" s="241"/>
      <c r="BZ150" s="241"/>
      <c r="CA150" s="241"/>
      <c r="CB150" s="241"/>
      <c r="CC150" s="241"/>
      <c r="CD150" s="241"/>
      <c r="CE150" s="241"/>
      <c r="CF150" s="241"/>
      <c r="CG150" s="241"/>
      <c r="CH150" s="241"/>
      <c r="CI150" s="241"/>
      <c r="CJ150" s="241"/>
      <c r="CK150" s="241"/>
      <c r="CL150" s="241"/>
      <c r="CM150" s="241"/>
      <c r="CN150" s="241"/>
      <c r="CO150" s="241"/>
      <c r="CP150" s="241"/>
      <c r="CQ150" s="241"/>
      <c r="CR150" s="241"/>
      <c r="CS150" s="241"/>
      <c r="CT150" s="241"/>
      <c r="CU150" s="241"/>
      <c r="CV150" s="241"/>
      <c r="CW150" s="241"/>
      <c r="CX150" s="241"/>
      <c r="CY150" s="241"/>
      <c r="CZ150" s="241"/>
      <c r="DA150" s="241"/>
      <c r="DB150" s="241"/>
      <c r="DC150" s="241"/>
      <c r="DD150" s="241"/>
      <c r="DE150" s="241"/>
      <c r="DF150" s="241"/>
      <c r="DG150" s="241"/>
      <c r="DH150" s="241"/>
      <c r="DI150" s="241"/>
      <c r="DJ150" s="241"/>
      <c r="DK150" s="241"/>
      <c r="DL150" s="241"/>
      <c r="DM150" s="241"/>
      <c r="DN150" s="241"/>
      <c r="DO150" s="241"/>
      <c r="DP150" s="241"/>
      <c r="DQ150" s="241"/>
      <c r="DR150" s="241"/>
      <c r="DS150" s="241"/>
      <c r="DT150" s="241"/>
      <c r="DU150" s="241"/>
      <c r="DV150" s="241"/>
      <c r="DW150" s="241"/>
      <c r="DX150" s="241"/>
      <c r="DY150" s="241"/>
      <c r="DZ150" s="241"/>
      <c r="EA150" s="241"/>
      <c r="EB150" s="241"/>
      <c r="EC150" s="241"/>
      <c r="ED150" s="241"/>
      <c r="EE150" s="241"/>
      <c r="EF150" s="241"/>
      <c r="EG150" s="241"/>
      <c r="EH150" s="241"/>
      <c r="EI150" s="241"/>
      <c r="EJ150" s="241"/>
      <c r="EK150" s="241"/>
      <c r="EL150" s="241"/>
      <c r="EM150" s="241"/>
      <c r="EN150" s="241"/>
      <c r="EO150" s="241"/>
      <c r="EP150" s="241"/>
      <c r="EQ150" s="241"/>
      <c r="ER150" s="241"/>
      <c r="ES150" s="241"/>
      <c r="ET150" s="241"/>
      <c r="EU150" s="241"/>
      <c r="EV150" s="241"/>
      <c r="EW150" s="241"/>
      <c r="EX150" s="241"/>
      <c r="EY150" s="241"/>
      <c r="EZ150" s="241"/>
      <c r="FA150" s="241"/>
      <c r="FB150" s="241"/>
      <c r="FC150" s="241"/>
      <c r="FD150" s="241"/>
      <c r="FE150" s="241"/>
      <c r="FF150" s="241"/>
      <c r="FG150" s="241"/>
      <c r="FH150" s="241"/>
      <c r="FI150" s="241"/>
      <c r="FJ150" s="241"/>
      <c r="FK150" s="241"/>
      <c r="FL150" s="241"/>
      <c r="FM150" s="241"/>
      <c r="FN150" s="241"/>
      <c r="FO150" s="241"/>
      <c r="FP150" s="241"/>
      <c r="FQ150" s="241"/>
      <c r="FR150" s="241"/>
      <c r="FS150" s="241"/>
      <c r="FT150" s="241"/>
      <c r="FU150" s="241"/>
      <c r="FV150" s="241"/>
      <c r="FW150" s="241"/>
      <c r="FX150" s="241"/>
      <c r="FY150" s="241"/>
      <c r="FZ150" s="241"/>
      <c r="GA150" s="241"/>
      <c r="GB150" s="241"/>
      <c r="GC150" s="241"/>
      <c r="GD150" s="241"/>
      <c r="GE150" s="241"/>
      <c r="GF150" s="241"/>
      <c r="GG150" s="241"/>
      <c r="GH150" s="241"/>
      <c r="GI150" s="241"/>
      <c r="GJ150" s="241"/>
      <c r="GK150" s="241"/>
      <c r="GL150" s="241"/>
      <c r="GM150" s="241"/>
      <c r="GN150" s="241"/>
      <c r="GO150" s="241"/>
      <c r="GP150" s="241"/>
      <c r="GQ150" s="241"/>
      <c r="GR150" s="241"/>
      <c r="GS150" s="241"/>
      <c r="GT150" s="241"/>
      <c r="GU150" s="241"/>
      <c r="GV150" s="241"/>
      <c r="GW150" s="241"/>
      <c r="GX150" s="241"/>
      <c r="GY150" s="241"/>
      <c r="GZ150" s="241"/>
      <c r="HA150" s="241"/>
      <c r="HB150" s="241"/>
      <c r="HC150" s="241"/>
      <c r="HD150" s="241"/>
      <c r="HE150" s="241"/>
    </row>
    <row r="151" spans="1:213" s="242" customFormat="1" ht="13.5" thickBot="1">
      <c r="A151" s="291">
        <v>58</v>
      </c>
      <c r="B151" s="108" t="s">
        <v>179</v>
      </c>
      <c r="C151" s="108" t="s">
        <v>180</v>
      </c>
      <c r="D151" s="109" t="s">
        <v>28</v>
      </c>
      <c r="E151" s="110">
        <v>148</v>
      </c>
      <c r="F151" s="110">
        <v>1</v>
      </c>
      <c r="G151" s="110" t="s">
        <v>28</v>
      </c>
      <c r="H151" s="105">
        <v>8330</v>
      </c>
      <c r="I151" s="107">
        <v>4850</v>
      </c>
      <c r="J151" s="107">
        <v>921.5</v>
      </c>
      <c r="K151" s="120">
        <v>5771.5</v>
      </c>
      <c r="L151" s="292">
        <v>5771.5</v>
      </c>
      <c r="M151" s="241"/>
      <c r="N151" s="241"/>
      <c r="O151" s="241"/>
      <c r="P151" s="241"/>
      <c r="Q151" s="241"/>
      <c r="R151" s="241"/>
      <c r="S151" s="241"/>
      <c r="T151" s="241"/>
      <c r="U151" s="241"/>
      <c r="V151" s="241"/>
      <c r="W151" s="241"/>
      <c r="X151" s="241"/>
      <c r="Y151" s="241"/>
      <c r="Z151" s="241"/>
      <c r="AA151" s="241"/>
      <c r="AB151" s="241"/>
      <c r="AC151" s="241"/>
      <c r="AD151" s="241"/>
      <c r="AE151" s="241"/>
      <c r="AF151" s="241"/>
      <c r="AG151" s="241"/>
      <c r="AH151" s="241"/>
      <c r="AI151" s="241"/>
      <c r="AJ151" s="241"/>
      <c r="AK151" s="241"/>
      <c r="AL151" s="241"/>
      <c r="AM151" s="241"/>
      <c r="AN151" s="241"/>
      <c r="AO151" s="241"/>
      <c r="AP151" s="241"/>
      <c r="AQ151" s="241"/>
      <c r="AR151" s="241"/>
      <c r="AS151" s="241"/>
      <c r="AT151" s="241"/>
      <c r="AU151" s="241"/>
      <c r="AV151" s="241"/>
      <c r="AW151" s="241"/>
      <c r="AX151" s="241"/>
      <c r="AY151" s="241"/>
      <c r="AZ151" s="241"/>
      <c r="BA151" s="241"/>
      <c r="BB151" s="241"/>
      <c r="BC151" s="241"/>
      <c r="BD151" s="241"/>
      <c r="BE151" s="241"/>
      <c r="BF151" s="241"/>
      <c r="BG151" s="241"/>
      <c r="BH151" s="241"/>
      <c r="BI151" s="241"/>
      <c r="BJ151" s="241"/>
      <c r="BK151" s="241"/>
      <c r="BL151" s="241"/>
      <c r="BM151" s="241"/>
      <c r="BN151" s="241"/>
      <c r="BO151" s="241"/>
      <c r="BP151" s="241"/>
      <c r="BQ151" s="241"/>
      <c r="BR151" s="241"/>
      <c r="BS151" s="241"/>
      <c r="BT151" s="241"/>
      <c r="BU151" s="241"/>
      <c r="BV151" s="241"/>
      <c r="BW151" s="241"/>
      <c r="BX151" s="241"/>
      <c r="BY151" s="241"/>
      <c r="BZ151" s="241"/>
      <c r="CA151" s="241"/>
      <c r="CB151" s="241"/>
      <c r="CC151" s="241"/>
      <c r="CD151" s="241"/>
      <c r="CE151" s="241"/>
      <c r="CF151" s="241"/>
      <c r="CG151" s="241"/>
      <c r="CH151" s="241"/>
      <c r="CI151" s="241"/>
      <c r="CJ151" s="241"/>
      <c r="CK151" s="241"/>
      <c r="CL151" s="241"/>
      <c r="CM151" s="241"/>
      <c r="CN151" s="241"/>
      <c r="CO151" s="241"/>
      <c r="CP151" s="241"/>
      <c r="CQ151" s="241"/>
      <c r="CR151" s="241"/>
      <c r="CS151" s="241"/>
      <c r="CT151" s="241"/>
      <c r="CU151" s="241"/>
      <c r="CV151" s="241"/>
      <c r="CW151" s="241"/>
      <c r="CX151" s="241"/>
      <c r="CY151" s="241"/>
      <c r="CZ151" s="241"/>
      <c r="DA151" s="241"/>
      <c r="DB151" s="241"/>
      <c r="DC151" s="241"/>
      <c r="DD151" s="241"/>
      <c r="DE151" s="241"/>
      <c r="DF151" s="241"/>
      <c r="DG151" s="241"/>
      <c r="DH151" s="241"/>
      <c r="DI151" s="241"/>
      <c r="DJ151" s="241"/>
      <c r="DK151" s="241"/>
      <c r="DL151" s="241"/>
      <c r="DM151" s="241"/>
      <c r="DN151" s="241"/>
      <c r="DO151" s="241"/>
      <c r="DP151" s="241"/>
      <c r="DQ151" s="241"/>
      <c r="DR151" s="241"/>
      <c r="DS151" s="241"/>
      <c r="DT151" s="241"/>
      <c r="DU151" s="241"/>
      <c r="DV151" s="241"/>
      <c r="DW151" s="241"/>
      <c r="DX151" s="241"/>
      <c r="DY151" s="241"/>
      <c r="DZ151" s="241"/>
      <c r="EA151" s="241"/>
      <c r="EB151" s="241"/>
      <c r="EC151" s="241"/>
      <c r="ED151" s="241"/>
      <c r="EE151" s="241"/>
      <c r="EF151" s="241"/>
      <c r="EG151" s="241"/>
      <c r="EH151" s="241"/>
      <c r="EI151" s="241"/>
      <c r="EJ151" s="241"/>
      <c r="EK151" s="241"/>
      <c r="EL151" s="241"/>
      <c r="EM151" s="241"/>
      <c r="EN151" s="241"/>
      <c r="EO151" s="241"/>
      <c r="EP151" s="241"/>
      <c r="EQ151" s="241"/>
      <c r="ER151" s="241"/>
      <c r="ES151" s="241"/>
      <c r="ET151" s="241"/>
      <c r="EU151" s="241"/>
      <c r="EV151" s="241"/>
      <c r="EW151" s="241"/>
      <c r="EX151" s="241"/>
      <c r="EY151" s="241"/>
      <c r="EZ151" s="241"/>
      <c r="FA151" s="241"/>
      <c r="FB151" s="241"/>
      <c r="FC151" s="241"/>
      <c r="FD151" s="241"/>
      <c r="FE151" s="241"/>
      <c r="FF151" s="241"/>
      <c r="FG151" s="241"/>
      <c r="FH151" s="241"/>
      <c r="FI151" s="241"/>
      <c r="FJ151" s="241"/>
      <c r="FK151" s="241"/>
      <c r="FL151" s="241"/>
      <c r="FM151" s="241"/>
      <c r="FN151" s="241"/>
      <c r="FO151" s="241"/>
      <c r="FP151" s="241"/>
      <c r="FQ151" s="241"/>
      <c r="FR151" s="241"/>
      <c r="FS151" s="241"/>
      <c r="FT151" s="241"/>
      <c r="FU151" s="241"/>
      <c r="FV151" s="241"/>
      <c r="FW151" s="241"/>
      <c r="FX151" s="241"/>
      <c r="FY151" s="241"/>
      <c r="FZ151" s="241"/>
      <c r="GA151" s="241"/>
      <c r="GB151" s="241"/>
      <c r="GC151" s="241"/>
      <c r="GD151" s="241"/>
      <c r="GE151" s="241"/>
      <c r="GF151" s="241"/>
      <c r="GG151" s="241"/>
      <c r="GH151" s="241"/>
      <c r="GI151" s="241"/>
      <c r="GJ151" s="241"/>
      <c r="GK151" s="241"/>
      <c r="GL151" s="241"/>
      <c r="GM151" s="241"/>
      <c r="GN151" s="241"/>
      <c r="GO151" s="241"/>
      <c r="GP151" s="241"/>
      <c r="GQ151" s="241"/>
      <c r="GR151" s="241"/>
      <c r="GS151" s="241"/>
      <c r="GT151" s="241"/>
      <c r="GU151" s="241"/>
      <c r="GV151" s="241"/>
      <c r="GW151" s="241"/>
      <c r="GX151" s="241"/>
      <c r="GY151" s="241"/>
      <c r="GZ151" s="241"/>
      <c r="HA151" s="241"/>
      <c r="HB151" s="241"/>
      <c r="HC151" s="241"/>
      <c r="HD151" s="241"/>
      <c r="HE151" s="241"/>
    </row>
    <row r="152" spans="1:213" s="242" customFormat="1" ht="13.5" thickBot="1">
      <c r="A152" s="291">
        <v>77</v>
      </c>
      <c r="B152" s="108" t="s">
        <v>217</v>
      </c>
      <c r="C152" s="108" t="s">
        <v>218</v>
      </c>
      <c r="D152" s="109" t="s">
        <v>28</v>
      </c>
      <c r="E152" s="110">
        <v>9.4</v>
      </c>
      <c r="F152" s="110">
        <v>1</v>
      </c>
      <c r="G152" s="110" t="s">
        <v>28</v>
      </c>
      <c r="H152" s="105">
        <v>69847.05</v>
      </c>
      <c r="I152" s="107">
        <v>39500</v>
      </c>
      <c r="J152" s="107">
        <v>7505</v>
      </c>
      <c r="K152" s="120">
        <v>47005</v>
      </c>
      <c r="L152" s="292">
        <v>47005</v>
      </c>
      <c r="M152" s="241"/>
      <c r="N152" s="241"/>
      <c r="O152" s="241"/>
      <c r="P152" s="241"/>
      <c r="Q152" s="241"/>
      <c r="R152" s="241"/>
      <c r="S152" s="241"/>
      <c r="T152" s="241"/>
      <c r="U152" s="241"/>
      <c r="V152" s="241"/>
      <c r="W152" s="241"/>
      <c r="X152" s="241"/>
      <c r="Y152" s="241"/>
      <c r="Z152" s="241"/>
      <c r="AA152" s="241"/>
      <c r="AB152" s="241"/>
      <c r="AC152" s="241"/>
      <c r="AD152" s="241"/>
      <c r="AE152" s="241"/>
      <c r="AF152" s="241"/>
      <c r="AG152" s="241"/>
      <c r="AH152" s="241"/>
      <c r="AI152" s="241"/>
      <c r="AJ152" s="241"/>
      <c r="AK152" s="241"/>
      <c r="AL152" s="241"/>
      <c r="AM152" s="241"/>
      <c r="AN152" s="241"/>
      <c r="AO152" s="241"/>
      <c r="AP152" s="241"/>
      <c r="AQ152" s="241"/>
      <c r="AR152" s="241"/>
      <c r="AS152" s="241"/>
      <c r="AT152" s="241"/>
      <c r="AU152" s="241"/>
      <c r="AV152" s="241"/>
      <c r="AW152" s="241"/>
      <c r="AX152" s="241"/>
      <c r="AY152" s="241"/>
      <c r="AZ152" s="241"/>
      <c r="BA152" s="241"/>
      <c r="BB152" s="241"/>
      <c r="BC152" s="241"/>
      <c r="BD152" s="241"/>
      <c r="BE152" s="241"/>
      <c r="BF152" s="241"/>
      <c r="BG152" s="241"/>
      <c r="BH152" s="241"/>
      <c r="BI152" s="241"/>
      <c r="BJ152" s="241"/>
      <c r="BK152" s="241"/>
      <c r="BL152" s="241"/>
      <c r="BM152" s="241"/>
      <c r="BN152" s="241"/>
      <c r="BO152" s="241"/>
      <c r="BP152" s="241"/>
      <c r="BQ152" s="241"/>
      <c r="BR152" s="241"/>
      <c r="BS152" s="241"/>
      <c r="BT152" s="241"/>
      <c r="BU152" s="241"/>
      <c r="BV152" s="241"/>
      <c r="BW152" s="241"/>
      <c r="BX152" s="241"/>
      <c r="BY152" s="241"/>
      <c r="BZ152" s="241"/>
      <c r="CA152" s="241"/>
      <c r="CB152" s="241"/>
      <c r="CC152" s="241"/>
      <c r="CD152" s="241"/>
      <c r="CE152" s="241"/>
      <c r="CF152" s="241"/>
      <c r="CG152" s="241"/>
      <c r="CH152" s="241"/>
      <c r="CI152" s="241"/>
      <c r="CJ152" s="241"/>
      <c r="CK152" s="241"/>
      <c r="CL152" s="241"/>
      <c r="CM152" s="241"/>
      <c r="CN152" s="241"/>
      <c r="CO152" s="241"/>
      <c r="CP152" s="241"/>
      <c r="CQ152" s="241"/>
      <c r="CR152" s="241"/>
      <c r="CS152" s="241"/>
      <c r="CT152" s="241"/>
      <c r="CU152" s="241"/>
      <c r="CV152" s="241"/>
      <c r="CW152" s="241"/>
      <c r="CX152" s="241"/>
      <c r="CY152" s="241"/>
      <c r="CZ152" s="241"/>
      <c r="DA152" s="241"/>
      <c r="DB152" s="241"/>
      <c r="DC152" s="241"/>
      <c r="DD152" s="241"/>
      <c r="DE152" s="241"/>
      <c r="DF152" s="241"/>
      <c r="DG152" s="241"/>
      <c r="DH152" s="241"/>
      <c r="DI152" s="241"/>
      <c r="DJ152" s="241"/>
      <c r="DK152" s="241"/>
      <c r="DL152" s="241"/>
      <c r="DM152" s="241"/>
      <c r="DN152" s="241"/>
      <c r="DO152" s="241"/>
      <c r="DP152" s="241"/>
      <c r="DQ152" s="241"/>
      <c r="DR152" s="241"/>
      <c r="DS152" s="241"/>
      <c r="DT152" s="241"/>
      <c r="DU152" s="241"/>
      <c r="DV152" s="241"/>
      <c r="DW152" s="241"/>
      <c r="DX152" s="241"/>
      <c r="DY152" s="241"/>
      <c r="DZ152" s="241"/>
      <c r="EA152" s="241"/>
      <c r="EB152" s="241"/>
      <c r="EC152" s="241"/>
      <c r="ED152" s="241"/>
      <c r="EE152" s="241"/>
      <c r="EF152" s="241"/>
      <c r="EG152" s="241"/>
      <c r="EH152" s="241"/>
      <c r="EI152" s="241"/>
      <c r="EJ152" s="241"/>
      <c r="EK152" s="241"/>
      <c r="EL152" s="241"/>
      <c r="EM152" s="241"/>
      <c r="EN152" s="241"/>
      <c r="EO152" s="241"/>
      <c r="EP152" s="241"/>
      <c r="EQ152" s="241"/>
      <c r="ER152" s="241"/>
      <c r="ES152" s="241"/>
      <c r="ET152" s="241"/>
      <c r="EU152" s="241"/>
      <c r="EV152" s="241"/>
      <c r="EW152" s="241"/>
      <c r="EX152" s="241"/>
      <c r="EY152" s="241"/>
      <c r="EZ152" s="241"/>
      <c r="FA152" s="241"/>
      <c r="FB152" s="241"/>
      <c r="FC152" s="241"/>
      <c r="FD152" s="241"/>
      <c r="FE152" s="241"/>
      <c r="FF152" s="241"/>
      <c r="FG152" s="241"/>
      <c r="FH152" s="241"/>
      <c r="FI152" s="241"/>
      <c r="FJ152" s="241"/>
      <c r="FK152" s="241"/>
      <c r="FL152" s="241"/>
      <c r="FM152" s="241"/>
      <c r="FN152" s="241"/>
      <c r="FO152" s="241"/>
      <c r="FP152" s="241"/>
      <c r="FQ152" s="241"/>
      <c r="FR152" s="241"/>
      <c r="FS152" s="241"/>
      <c r="FT152" s="241"/>
      <c r="FU152" s="241"/>
      <c r="FV152" s="241"/>
      <c r="FW152" s="241"/>
      <c r="FX152" s="241"/>
      <c r="FY152" s="241"/>
      <c r="FZ152" s="241"/>
      <c r="GA152" s="241"/>
      <c r="GB152" s="241"/>
      <c r="GC152" s="241"/>
      <c r="GD152" s="241"/>
      <c r="GE152" s="241"/>
      <c r="GF152" s="241"/>
      <c r="GG152" s="241"/>
      <c r="GH152" s="241"/>
      <c r="GI152" s="241"/>
      <c r="GJ152" s="241"/>
      <c r="GK152" s="241"/>
      <c r="GL152" s="241"/>
      <c r="GM152" s="241"/>
      <c r="GN152" s="241"/>
      <c r="GO152" s="241"/>
      <c r="GP152" s="241"/>
      <c r="GQ152" s="241"/>
      <c r="GR152" s="241"/>
      <c r="GS152" s="241"/>
      <c r="GT152" s="241"/>
      <c r="GU152" s="241"/>
      <c r="GV152" s="241"/>
      <c r="GW152" s="241"/>
      <c r="GX152" s="241"/>
      <c r="GY152" s="241"/>
      <c r="GZ152" s="241"/>
      <c r="HA152" s="241"/>
      <c r="HB152" s="241"/>
      <c r="HC152" s="241"/>
      <c r="HD152" s="241"/>
      <c r="HE152" s="241"/>
    </row>
    <row r="153" spans="1:213" s="242" customFormat="1" ht="13.5" thickBot="1">
      <c r="A153" s="291">
        <v>84</v>
      </c>
      <c r="B153" s="108" t="s">
        <v>232</v>
      </c>
      <c r="C153" s="108" t="s">
        <v>233</v>
      </c>
      <c r="D153" s="109" t="s">
        <v>28</v>
      </c>
      <c r="E153" s="110">
        <v>1</v>
      </c>
      <c r="F153" s="110">
        <v>1</v>
      </c>
      <c r="G153" s="110" t="s">
        <v>28</v>
      </c>
      <c r="H153" s="105">
        <v>10293.5</v>
      </c>
      <c r="I153" s="107">
        <v>7525</v>
      </c>
      <c r="J153" s="107">
        <v>1429.75</v>
      </c>
      <c r="K153" s="120">
        <v>8954.75</v>
      </c>
      <c r="L153" s="292">
        <v>8954.75</v>
      </c>
      <c r="M153" s="241"/>
      <c r="N153" s="241"/>
      <c r="O153" s="241"/>
      <c r="P153" s="241"/>
      <c r="Q153" s="241"/>
      <c r="R153" s="241"/>
      <c r="S153" s="241"/>
      <c r="T153" s="241"/>
      <c r="U153" s="241"/>
      <c r="V153" s="241"/>
      <c r="W153" s="241"/>
      <c r="X153" s="241"/>
      <c r="Y153" s="241"/>
      <c r="Z153" s="241"/>
      <c r="AA153" s="241"/>
      <c r="AB153" s="241"/>
      <c r="AC153" s="241"/>
      <c r="AD153" s="241"/>
      <c r="AE153" s="241"/>
      <c r="AF153" s="241"/>
      <c r="AG153" s="241"/>
      <c r="AH153" s="241"/>
      <c r="AI153" s="241"/>
      <c r="AJ153" s="241"/>
      <c r="AK153" s="241"/>
      <c r="AL153" s="241"/>
      <c r="AM153" s="241"/>
      <c r="AN153" s="241"/>
      <c r="AO153" s="241"/>
      <c r="AP153" s="241"/>
      <c r="AQ153" s="241"/>
      <c r="AR153" s="241"/>
      <c r="AS153" s="241"/>
      <c r="AT153" s="241"/>
      <c r="AU153" s="241"/>
      <c r="AV153" s="241"/>
      <c r="AW153" s="241"/>
      <c r="AX153" s="241"/>
      <c r="AY153" s="241"/>
      <c r="AZ153" s="241"/>
      <c r="BA153" s="241"/>
      <c r="BB153" s="241"/>
      <c r="BC153" s="241"/>
      <c r="BD153" s="241"/>
      <c r="BE153" s="241"/>
      <c r="BF153" s="241"/>
      <c r="BG153" s="241"/>
      <c r="BH153" s="241"/>
      <c r="BI153" s="241"/>
      <c r="BJ153" s="241"/>
      <c r="BK153" s="241"/>
      <c r="BL153" s="241"/>
      <c r="BM153" s="241"/>
      <c r="BN153" s="241"/>
      <c r="BO153" s="241"/>
      <c r="BP153" s="241"/>
      <c r="BQ153" s="241"/>
      <c r="BR153" s="241"/>
      <c r="BS153" s="241"/>
      <c r="BT153" s="241"/>
      <c r="BU153" s="241"/>
      <c r="BV153" s="241"/>
      <c r="BW153" s="241"/>
      <c r="BX153" s="241"/>
      <c r="BY153" s="241"/>
      <c r="BZ153" s="241"/>
      <c r="CA153" s="241"/>
      <c r="CB153" s="241"/>
      <c r="CC153" s="241"/>
      <c r="CD153" s="241"/>
      <c r="CE153" s="241"/>
      <c r="CF153" s="241"/>
      <c r="CG153" s="241"/>
      <c r="CH153" s="241"/>
      <c r="CI153" s="241"/>
      <c r="CJ153" s="241"/>
      <c r="CK153" s="241"/>
      <c r="CL153" s="241"/>
      <c r="CM153" s="241"/>
      <c r="CN153" s="241"/>
      <c r="CO153" s="241"/>
      <c r="CP153" s="241"/>
      <c r="CQ153" s="241"/>
      <c r="CR153" s="241"/>
      <c r="CS153" s="241"/>
      <c r="CT153" s="241"/>
      <c r="CU153" s="241"/>
      <c r="CV153" s="241"/>
      <c r="CW153" s="241"/>
      <c r="CX153" s="241"/>
      <c r="CY153" s="241"/>
      <c r="CZ153" s="241"/>
      <c r="DA153" s="241"/>
      <c r="DB153" s="241"/>
      <c r="DC153" s="241"/>
      <c r="DD153" s="241"/>
      <c r="DE153" s="241"/>
      <c r="DF153" s="241"/>
      <c r="DG153" s="241"/>
      <c r="DH153" s="241"/>
      <c r="DI153" s="241"/>
      <c r="DJ153" s="241"/>
      <c r="DK153" s="241"/>
      <c r="DL153" s="241"/>
      <c r="DM153" s="241"/>
      <c r="DN153" s="241"/>
      <c r="DO153" s="241"/>
      <c r="DP153" s="241"/>
      <c r="DQ153" s="241"/>
      <c r="DR153" s="241"/>
      <c r="DS153" s="241"/>
      <c r="DT153" s="241"/>
      <c r="DU153" s="241"/>
      <c r="DV153" s="241"/>
      <c r="DW153" s="241"/>
      <c r="DX153" s="241"/>
      <c r="DY153" s="241"/>
      <c r="DZ153" s="241"/>
      <c r="EA153" s="241"/>
      <c r="EB153" s="241"/>
      <c r="EC153" s="241"/>
      <c r="ED153" s="241"/>
      <c r="EE153" s="241"/>
      <c r="EF153" s="241"/>
      <c r="EG153" s="241"/>
      <c r="EH153" s="241"/>
      <c r="EI153" s="241"/>
      <c r="EJ153" s="241"/>
      <c r="EK153" s="241"/>
      <c r="EL153" s="241"/>
      <c r="EM153" s="241"/>
      <c r="EN153" s="241"/>
      <c r="EO153" s="241"/>
      <c r="EP153" s="241"/>
      <c r="EQ153" s="241"/>
      <c r="ER153" s="241"/>
      <c r="ES153" s="241"/>
      <c r="ET153" s="241"/>
      <c r="EU153" s="241"/>
      <c r="EV153" s="241"/>
      <c r="EW153" s="241"/>
      <c r="EX153" s="241"/>
      <c r="EY153" s="241"/>
      <c r="EZ153" s="241"/>
      <c r="FA153" s="241"/>
      <c r="FB153" s="241"/>
      <c r="FC153" s="241"/>
      <c r="FD153" s="241"/>
      <c r="FE153" s="241"/>
      <c r="FF153" s="241"/>
      <c r="FG153" s="241"/>
      <c r="FH153" s="241"/>
      <c r="FI153" s="241"/>
      <c r="FJ153" s="241"/>
      <c r="FK153" s="241"/>
      <c r="FL153" s="241"/>
      <c r="FM153" s="241"/>
      <c r="FN153" s="241"/>
      <c r="FO153" s="241"/>
      <c r="FP153" s="241"/>
      <c r="FQ153" s="241"/>
      <c r="FR153" s="241"/>
      <c r="FS153" s="241"/>
      <c r="FT153" s="241"/>
      <c r="FU153" s="241"/>
      <c r="FV153" s="241"/>
      <c r="FW153" s="241"/>
      <c r="FX153" s="241"/>
      <c r="FY153" s="241"/>
      <c r="FZ153" s="241"/>
      <c r="GA153" s="241"/>
      <c r="GB153" s="241"/>
      <c r="GC153" s="241"/>
      <c r="GD153" s="241"/>
      <c r="GE153" s="241"/>
      <c r="GF153" s="241"/>
      <c r="GG153" s="241"/>
      <c r="GH153" s="241"/>
      <c r="GI153" s="241"/>
      <c r="GJ153" s="241"/>
      <c r="GK153" s="241"/>
      <c r="GL153" s="241"/>
      <c r="GM153" s="241"/>
      <c r="GN153" s="241"/>
      <c r="GO153" s="241"/>
      <c r="GP153" s="241"/>
      <c r="GQ153" s="241"/>
      <c r="GR153" s="241"/>
      <c r="GS153" s="241"/>
      <c r="GT153" s="241"/>
      <c r="GU153" s="241"/>
      <c r="GV153" s="241"/>
      <c r="GW153" s="241"/>
      <c r="GX153" s="241"/>
      <c r="GY153" s="241"/>
      <c r="GZ153" s="241"/>
      <c r="HA153" s="241"/>
      <c r="HB153" s="241"/>
      <c r="HC153" s="241"/>
      <c r="HD153" s="241"/>
      <c r="HE153" s="241"/>
    </row>
    <row r="154" spans="1:213" s="242" customFormat="1" ht="13.5" thickBot="1">
      <c r="A154" s="291">
        <v>85</v>
      </c>
      <c r="B154" s="108" t="s">
        <v>234</v>
      </c>
      <c r="C154" s="108" t="s">
        <v>235</v>
      </c>
      <c r="D154" s="109" t="s">
        <v>28</v>
      </c>
      <c r="E154" s="110">
        <v>13.2</v>
      </c>
      <c r="F154" s="110">
        <v>1</v>
      </c>
      <c r="G154" s="110" t="s">
        <v>28</v>
      </c>
      <c r="H154" s="105">
        <v>10293.5</v>
      </c>
      <c r="I154" s="107">
        <v>7525</v>
      </c>
      <c r="J154" s="107">
        <v>1429.75</v>
      </c>
      <c r="K154" s="120">
        <v>8954.75</v>
      </c>
      <c r="L154" s="292">
        <v>8954.75</v>
      </c>
      <c r="M154" s="241"/>
      <c r="N154" s="241"/>
      <c r="O154" s="241"/>
      <c r="P154" s="241"/>
      <c r="Q154" s="241"/>
      <c r="R154" s="241"/>
      <c r="S154" s="241"/>
      <c r="T154" s="241"/>
      <c r="U154" s="241"/>
      <c r="V154" s="241"/>
      <c r="W154" s="241"/>
      <c r="X154" s="241"/>
      <c r="Y154" s="241"/>
      <c r="Z154" s="241"/>
      <c r="AA154" s="241"/>
      <c r="AB154" s="241"/>
      <c r="AC154" s="241"/>
      <c r="AD154" s="241"/>
      <c r="AE154" s="241"/>
      <c r="AF154" s="241"/>
      <c r="AG154" s="241"/>
      <c r="AH154" s="241"/>
      <c r="AI154" s="241"/>
      <c r="AJ154" s="241"/>
      <c r="AK154" s="241"/>
      <c r="AL154" s="241"/>
      <c r="AM154" s="241"/>
      <c r="AN154" s="241"/>
      <c r="AO154" s="241"/>
      <c r="AP154" s="241"/>
      <c r="AQ154" s="241"/>
      <c r="AR154" s="241"/>
      <c r="AS154" s="241"/>
      <c r="AT154" s="241"/>
      <c r="AU154" s="241"/>
      <c r="AV154" s="241"/>
      <c r="AW154" s="241"/>
      <c r="AX154" s="241"/>
      <c r="AY154" s="241"/>
      <c r="AZ154" s="241"/>
      <c r="BA154" s="241"/>
      <c r="BB154" s="241"/>
      <c r="BC154" s="241"/>
      <c r="BD154" s="241"/>
      <c r="BE154" s="241"/>
      <c r="BF154" s="241"/>
      <c r="BG154" s="241"/>
      <c r="BH154" s="241"/>
      <c r="BI154" s="241"/>
      <c r="BJ154" s="241"/>
      <c r="BK154" s="241"/>
      <c r="BL154" s="241"/>
      <c r="BM154" s="241"/>
      <c r="BN154" s="241"/>
      <c r="BO154" s="241"/>
      <c r="BP154" s="241"/>
      <c r="BQ154" s="241"/>
      <c r="BR154" s="241"/>
      <c r="BS154" s="241"/>
      <c r="BT154" s="241"/>
      <c r="BU154" s="241"/>
      <c r="BV154" s="241"/>
      <c r="BW154" s="241"/>
      <c r="BX154" s="241"/>
      <c r="BY154" s="241"/>
      <c r="BZ154" s="241"/>
      <c r="CA154" s="241"/>
      <c r="CB154" s="241"/>
      <c r="CC154" s="241"/>
      <c r="CD154" s="241"/>
      <c r="CE154" s="241"/>
      <c r="CF154" s="241"/>
      <c r="CG154" s="241"/>
      <c r="CH154" s="241"/>
      <c r="CI154" s="241"/>
      <c r="CJ154" s="241"/>
      <c r="CK154" s="241"/>
      <c r="CL154" s="241"/>
      <c r="CM154" s="241"/>
      <c r="CN154" s="241"/>
      <c r="CO154" s="241"/>
      <c r="CP154" s="241"/>
      <c r="CQ154" s="241"/>
      <c r="CR154" s="241"/>
      <c r="CS154" s="241"/>
      <c r="CT154" s="241"/>
      <c r="CU154" s="241"/>
      <c r="CV154" s="241"/>
      <c r="CW154" s="241"/>
      <c r="CX154" s="241"/>
      <c r="CY154" s="241"/>
      <c r="CZ154" s="241"/>
      <c r="DA154" s="241"/>
      <c r="DB154" s="241"/>
      <c r="DC154" s="241"/>
      <c r="DD154" s="241"/>
      <c r="DE154" s="241"/>
      <c r="DF154" s="241"/>
      <c r="DG154" s="241"/>
      <c r="DH154" s="241"/>
      <c r="DI154" s="241"/>
      <c r="DJ154" s="241"/>
      <c r="DK154" s="241"/>
      <c r="DL154" s="241"/>
      <c r="DM154" s="241"/>
      <c r="DN154" s="241"/>
      <c r="DO154" s="241"/>
      <c r="DP154" s="241"/>
      <c r="DQ154" s="241"/>
      <c r="DR154" s="241"/>
      <c r="DS154" s="241"/>
      <c r="DT154" s="241"/>
      <c r="DU154" s="241"/>
      <c r="DV154" s="241"/>
      <c r="DW154" s="241"/>
      <c r="DX154" s="241"/>
      <c r="DY154" s="241"/>
      <c r="DZ154" s="241"/>
      <c r="EA154" s="241"/>
      <c r="EB154" s="241"/>
      <c r="EC154" s="241"/>
      <c r="ED154" s="241"/>
      <c r="EE154" s="241"/>
      <c r="EF154" s="241"/>
      <c r="EG154" s="241"/>
      <c r="EH154" s="241"/>
      <c r="EI154" s="241"/>
      <c r="EJ154" s="241"/>
      <c r="EK154" s="241"/>
      <c r="EL154" s="241"/>
      <c r="EM154" s="241"/>
      <c r="EN154" s="241"/>
      <c r="EO154" s="241"/>
      <c r="EP154" s="241"/>
      <c r="EQ154" s="241"/>
      <c r="ER154" s="241"/>
      <c r="ES154" s="241"/>
      <c r="ET154" s="241"/>
      <c r="EU154" s="241"/>
      <c r="EV154" s="241"/>
      <c r="EW154" s="241"/>
      <c r="EX154" s="241"/>
      <c r="EY154" s="241"/>
      <c r="EZ154" s="241"/>
      <c r="FA154" s="241"/>
      <c r="FB154" s="241"/>
      <c r="FC154" s="241"/>
      <c r="FD154" s="241"/>
      <c r="FE154" s="241"/>
      <c r="FF154" s="241"/>
      <c r="FG154" s="241"/>
      <c r="FH154" s="241"/>
      <c r="FI154" s="241"/>
      <c r="FJ154" s="241"/>
      <c r="FK154" s="241"/>
      <c r="FL154" s="241"/>
      <c r="FM154" s="241"/>
      <c r="FN154" s="241"/>
      <c r="FO154" s="241"/>
      <c r="FP154" s="241"/>
      <c r="FQ154" s="241"/>
      <c r="FR154" s="241"/>
      <c r="FS154" s="241"/>
      <c r="FT154" s="241"/>
      <c r="FU154" s="241"/>
      <c r="FV154" s="241"/>
      <c r="FW154" s="241"/>
      <c r="FX154" s="241"/>
      <c r="FY154" s="241"/>
      <c r="FZ154" s="241"/>
      <c r="GA154" s="241"/>
      <c r="GB154" s="241"/>
      <c r="GC154" s="241"/>
      <c r="GD154" s="241"/>
      <c r="GE154" s="241"/>
      <c r="GF154" s="241"/>
      <c r="GG154" s="241"/>
      <c r="GH154" s="241"/>
      <c r="GI154" s="241"/>
      <c r="GJ154" s="241"/>
      <c r="GK154" s="241"/>
      <c r="GL154" s="241"/>
      <c r="GM154" s="241"/>
      <c r="GN154" s="241"/>
      <c r="GO154" s="241"/>
      <c r="GP154" s="241"/>
      <c r="GQ154" s="241"/>
      <c r="GR154" s="241"/>
      <c r="GS154" s="241"/>
      <c r="GT154" s="241"/>
      <c r="GU154" s="241"/>
      <c r="GV154" s="241"/>
      <c r="GW154" s="241"/>
      <c r="GX154" s="241"/>
      <c r="GY154" s="241"/>
      <c r="GZ154" s="241"/>
      <c r="HA154" s="241"/>
      <c r="HB154" s="241"/>
      <c r="HC154" s="241"/>
      <c r="HD154" s="241"/>
      <c r="HE154" s="241"/>
    </row>
    <row r="155" spans="1:213" s="242" customFormat="1" ht="26.25" thickBot="1">
      <c r="A155" s="291">
        <v>86</v>
      </c>
      <c r="B155" s="108" t="s">
        <v>236</v>
      </c>
      <c r="C155" s="108" t="s">
        <v>237</v>
      </c>
      <c r="D155" s="109" t="s">
        <v>28</v>
      </c>
      <c r="E155" s="110">
        <v>1</v>
      </c>
      <c r="F155" s="110">
        <v>1</v>
      </c>
      <c r="G155" s="110" t="s">
        <v>28</v>
      </c>
      <c r="H155" s="105">
        <v>10293.5</v>
      </c>
      <c r="I155" s="107">
        <v>7525</v>
      </c>
      <c r="J155" s="107">
        <v>1429.75</v>
      </c>
      <c r="K155" s="120">
        <v>8954.75</v>
      </c>
      <c r="L155" s="292">
        <v>8954.75</v>
      </c>
      <c r="M155" s="241"/>
      <c r="N155" s="241"/>
      <c r="O155" s="241"/>
      <c r="P155" s="241"/>
      <c r="Q155" s="241"/>
      <c r="R155" s="241"/>
      <c r="S155" s="241"/>
      <c r="T155" s="241"/>
      <c r="U155" s="241"/>
      <c r="V155" s="241"/>
      <c r="W155" s="241"/>
      <c r="X155" s="241"/>
      <c r="Y155" s="241"/>
      <c r="Z155" s="241"/>
      <c r="AA155" s="241"/>
      <c r="AB155" s="241"/>
      <c r="AC155" s="241"/>
      <c r="AD155" s="241"/>
      <c r="AE155" s="241"/>
      <c r="AF155" s="241"/>
      <c r="AG155" s="241"/>
      <c r="AH155" s="241"/>
      <c r="AI155" s="241"/>
      <c r="AJ155" s="241"/>
      <c r="AK155" s="241"/>
      <c r="AL155" s="241"/>
      <c r="AM155" s="241"/>
      <c r="AN155" s="241"/>
      <c r="AO155" s="241"/>
      <c r="AP155" s="241"/>
      <c r="AQ155" s="241"/>
      <c r="AR155" s="241"/>
      <c r="AS155" s="241"/>
      <c r="AT155" s="241"/>
      <c r="AU155" s="241"/>
      <c r="AV155" s="241"/>
      <c r="AW155" s="241"/>
      <c r="AX155" s="241"/>
      <c r="AY155" s="241"/>
      <c r="AZ155" s="241"/>
      <c r="BA155" s="241"/>
      <c r="BB155" s="241"/>
      <c r="BC155" s="241"/>
      <c r="BD155" s="241"/>
      <c r="BE155" s="241"/>
      <c r="BF155" s="241"/>
      <c r="BG155" s="241"/>
      <c r="BH155" s="241"/>
      <c r="BI155" s="241"/>
      <c r="BJ155" s="241"/>
      <c r="BK155" s="241"/>
      <c r="BL155" s="241"/>
      <c r="BM155" s="241"/>
      <c r="BN155" s="241"/>
      <c r="BO155" s="241"/>
      <c r="BP155" s="241"/>
      <c r="BQ155" s="241"/>
      <c r="BR155" s="241"/>
      <c r="BS155" s="241"/>
      <c r="BT155" s="241"/>
      <c r="BU155" s="241"/>
      <c r="BV155" s="241"/>
      <c r="BW155" s="241"/>
      <c r="BX155" s="241"/>
      <c r="BY155" s="241"/>
      <c r="BZ155" s="241"/>
      <c r="CA155" s="241"/>
      <c r="CB155" s="241"/>
      <c r="CC155" s="241"/>
      <c r="CD155" s="241"/>
      <c r="CE155" s="241"/>
      <c r="CF155" s="241"/>
      <c r="CG155" s="241"/>
      <c r="CH155" s="241"/>
      <c r="CI155" s="241"/>
      <c r="CJ155" s="241"/>
      <c r="CK155" s="241"/>
      <c r="CL155" s="241"/>
      <c r="CM155" s="241"/>
      <c r="CN155" s="241"/>
      <c r="CO155" s="241"/>
      <c r="CP155" s="241"/>
      <c r="CQ155" s="241"/>
      <c r="CR155" s="241"/>
      <c r="CS155" s="241"/>
      <c r="CT155" s="241"/>
      <c r="CU155" s="241"/>
      <c r="CV155" s="241"/>
      <c r="CW155" s="241"/>
      <c r="CX155" s="241"/>
      <c r="CY155" s="241"/>
      <c r="CZ155" s="241"/>
      <c r="DA155" s="241"/>
      <c r="DB155" s="241"/>
      <c r="DC155" s="241"/>
      <c r="DD155" s="241"/>
      <c r="DE155" s="241"/>
      <c r="DF155" s="241"/>
      <c r="DG155" s="241"/>
      <c r="DH155" s="241"/>
      <c r="DI155" s="241"/>
      <c r="DJ155" s="241"/>
      <c r="DK155" s="241"/>
      <c r="DL155" s="241"/>
      <c r="DM155" s="241"/>
      <c r="DN155" s="241"/>
      <c r="DO155" s="241"/>
      <c r="DP155" s="241"/>
      <c r="DQ155" s="241"/>
      <c r="DR155" s="241"/>
      <c r="DS155" s="241"/>
      <c r="DT155" s="241"/>
      <c r="DU155" s="241"/>
      <c r="DV155" s="241"/>
      <c r="DW155" s="241"/>
      <c r="DX155" s="241"/>
      <c r="DY155" s="241"/>
      <c r="DZ155" s="241"/>
      <c r="EA155" s="241"/>
      <c r="EB155" s="241"/>
      <c r="EC155" s="241"/>
      <c r="ED155" s="241"/>
      <c r="EE155" s="241"/>
      <c r="EF155" s="241"/>
      <c r="EG155" s="241"/>
      <c r="EH155" s="241"/>
      <c r="EI155" s="241"/>
      <c r="EJ155" s="241"/>
      <c r="EK155" s="241"/>
      <c r="EL155" s="241"/>
      <c r="EM155" s="241"/>
      <c r="EN155" s="241"/>
      <c r="EO155" s="241"/>
      <c r="EP155" s="241"/>
      <c r="EQ155" s="241"/>
      <c r="ER155" s="241"/>
      <c r="ES155" s="241"/>
      <c r="ET155" s="241"/>
      <c r="EU155" s="241"/>
      <c r="EV155" s="241"/>
      <c r="EW155" s="241"/>
      <c r="EX155" s="241"/>
      <c r="EY155" s="241"/>
      <c r="EZ155" s="241"/>
      <c r="FA155" s="241"/>
      <c r="FB155" s="241"/>
      <c r="FC155" s="241"/>
      <c r="FD155" s="241"/>
      <c r="FE155" s="241"/>
      <c r="FF155" s="241"/>
      <c r="FG155" s="241"/>
      <c r="FH155" s="241"/>
      <c r="FI155" s="241"/>
      <c r="FJ155" s="241"/>
      <c r="FK155" s="241"/>
      <c r="FL155" s="241"/>
      <c r="FM155" s="241"/>
      <c r="FN155" s="241"/>
      <c r="FO155" s="241"/>
      <c r="FP155" s="241"/>
      <c r="FQ155" s="241"/>
      <c r="FR155" s="241"/>
      <c r="FS155" s="241"/>
      <c r="FT155" s="241"/>
      <c r="FU155" s="241"/>
      <c r="FV155" s="241"/>
      <c r="FW155" s="241"/>
      <c r="FX155" s="241"/>
      <c r="FY155" s="241"/>
      <c r="FZ155" s="241"/>
      <c r="GA155" s="241"/>
      <c r="GB155" s="241"/>
      <c r="GC155" s="241"/>
      <c r="GD155" s="241"/>
      <c r="GE155" s="241"/>
      <c r="GF155" s="241"/>
      <c r="GG155" s="241"/>
      <c r="GH155" s="241"/>
      <c r="GI155" s="241"/>
      <c r="GJ155" s="241"/>
      <c r="GK155" s="241"/>
      <c r="GL155" s="241"/>
      <c r="GM155" s="241"/>
      <c r="GN155" s="241"/>
      <c r="GO155" s="241"/>
      <c r="GP155" s="241"/>
      <c r="GQ155" s="241"/>
      <c r="GR155" s="241"/>
      <c r="GS155" s="241"/>
      <c r="GT155" s="241"/>
      <c r="GU155" s="241"/>
      <c r="GV155" s="241"/>
      <c r="GW155" s="241"/>
      <c r="GX155" s="241"/>
      <c r="GY155" s="241"/>
      <c r="GZ155" s="241"/>
      <c r="HA155" s="241"/>
      <c r="HB155" s="241"/>
      <c r="HC155" s="241"/>
      <c r="HD155" s="241"/>
      <c r="HE155" s="241"/>
    </row>
    <row r="156" spans="1:213" s="242" customFormat="1" ht="13.5" thickBot="1">
      <c r="A156" s="291">
        <v>87</v>
      </c>
      <c r="B156" s="108" t="s">
        <v>238</v>
      </c>
      <c r="C156" s="108" t="s">
        <v>239</v>
      </c>
      <c r="D156" s="109" t="s">
        <v>28</v>
      </c>
      <c r="E156" s="110">
        <v>1</v>
      </c>
      <c r="F156" s="110">
        <v>1</v>
      </c>
      <c r="G156" s="110" t="s">
        <v>28</v>
      </c>
      <c r="H156" s="105">
        <v>10293.5</v>
      </c>
      <c r="I156" s="107">
        <v>7525</v>
      </c>
      <c r="J156" s="107">
        <v>1429.75</v>
      </c>
      <c r="K156" s="120">
        <v>8954.75</v>
      </c>
      <c r="L156" s="292">
        <v>8954.75</v>
      </c>
      <c r="M156" s="241"/>
      <c r="N156" s="241"/>
      <c r="O156" s="241"/>
      <c r="P156" s="241"/>
      <c r="Q156" s="241"/>
      <c r="R156" s="241"/>
      <c r="S156" s="241"/>
      <c r="T156" s="241"/>
      <c r="U156" s="241"/>
      <c r="V156" s="241"/>
      <c r="W156" s="241"/>
      <c r="X156" s="241"/>
      <c r="Y156" s="241"/>
      <c r="Z156" s="241"/>
      <c r="AA156" s="241"/>
      <c r="AB156" s="241"/>
      <c r="AC156" s="241"/>
      <c r="AD156" s="241"/>
      <c r="AE156" s="241"/>
      <c r="AF156" s="241"/>
      <c r="AG156" s="241"/>
      <c r="AH156" s="241"/>
      <c r="AI156" s="241"/>
      <c r="AJ156" s="241"/>
      <c r="AK156" s="241"/>
      <c r="AL156" s="241"/>
      <c r="AM156" s="241"/>
      <c r="AN156" s="241"/>
      <c r="AO156" s="241"/>
      <c r="AP156" s="241"/>
      <c r="AQ156" s="241"/>
      <c r="AR156" s="241"/>
      <c r="AS156" s="241"/>
      <c r="AT156" s="241"/>
      <c r="AU156" s="241"/>
      <c r="AV156" s="241"/>
      <c r="AW156" s="241"/>
      <c r="AX156" s="241"/>
      <c r="AY156" s="241"/>
      <c r="AZ156" s="241"/>
      <c r="BA156" s="241"/>
      <c r="BB156" s="241"/>
      <c r="BC156" s="241"/>
      <c r="BD156" s="241"/>
      <c r="BE156" s="241"/>
      <c r="BF156" s="241"/>
      <c r="BG156" s="241"/>
      <c r="BH156" s="241"/>
      <c r="BI156" s="241"/>
      <c r="BJ156" s="241"/>
      <c r="BK156" s="241"/>
      <c r="BL156" s="241"/>
      <c r="BM156" s="241"/>
      <c r="BN156" s="241"/>
      <c r="BO156" s="241"/>
      <c r="BP156" s="241"/>
      <c r="BQ156" s="241"/>
      <c r="BR156" s="241"/>
      <c r="BS156" s="241"/>
      <c r="BT156" s="241"/>
      <c r="BU156" s="241"/>
      <c r="BV156" s="241"/>
      <c r="BW156" s="241"/>
      <c r="BX156" s="241"/>
      <c r="BY156" s="241"/>
      <c r="BZ156" s="241"/>
      <c r="CA156" s="241"/>
      <c r="CB156" s="241"/>
      <c r="CC156" s="241"/>
      <c r="CD156" s="241"/>
      <c r="CE156" s="241"/>
      <c r="CF156" s="241"/>
      <c r="CG156" s="241"/>
      <c r="CH156" s="241"/>
      <c r="CI156" s="241"/>
      <c r="CJ156" s="241"/>
      <c r="CK156" s="241"/>
      <c r="CL156" s="241"/>
      <c r="CM156" s="241"/>
      <c r="CN156" s="241"/>
      <c r="CO156" s="241"/>
      <c r="CP156" s="241"/>
      <c r="CQ156" s="241"/>
      <c r="CR156" s="241"/>
      <c r="CS156" s="241"/>
      <c r="CT156" s="241"/>
      <c r="CU156" s="241"/>
      <c r="CV156" s="241"/>
      <c r="CW156" s="241"/>
      <c r="CX156" s="241"/>
      <c r="CY156" s="241"/>
      <c r="CZ156" s="241"/>
      <c r="DA156" s="241"/>
      <c r="DB156" s="241"/>
      <c r="DC156" s="241"/>
      <c r="DD156" s="241"/>
      <c r="DE156" s="241"/>
      <c r="DF156" s="241"/>
      <c r="DG156" s="241"/>
      <c r="DH156" s="241"/>
      <c r="DI156" s="241"/>
      <c r="DJ156" s="241"/>
      <c r="DK156" s="241"/>
      <c r="DL156" s="241"/>
      <c r="DM156" s="241"/>
      <c r="DN156" s="241"/>
      <c r="DO156" s="241"/>
      <c r="DP156" s="241"/>
      <c r="DQ156" s="241"/>
      <c r="DR156" s="241"/>
      <c r="DS156" s="241"/>
      <c r="DT156" s="241"/>
      <c r="DU156" s="241"/>
      <c r="DV156" s="241"/>
      <c r="DW156" s="241"/>
      <c r="DX156" s="241"/>
      <c r="DY156" s="241"/>
      <c r="DZ156" s="241"/>
      <c r="EA156" s="241"/>
      <c r="EB156" s="241"/>
      <c r="EC156" s="241"/>
      <c r="ED156" s="241"/>
      <c r="EE156" s="241"/>
      <c r="EF156" s="241"/>
      <c r="EG156" s="241"/>
      <c r="EH156" s="241"/>
      <c r="EI156" s="241"/>
      <c r="EJ156" s="241"/>
      <c r="EK156" s="241"/>
      <c r="EL156" s="241"/>
      <c r="EM156" s="241"/>
      <c r="EN156" s="241"/>
      <c r="EO156" s="241"/>
      <c r="EP156" s="241"/>
      <c r="EQ156" s="241"/>
      <c r="ER156" s="241"/>
      <c r="ES156" s="241"/>
      <c r="ET156" s="241"/>
      <c r="EU156" s="241"/>
      <c r="EV156" s="241"/>
      <c r="EW156" s="241"/>
      <c r="EX156" s="241"/>
      <c r="EY156" s="241"/>
      <c r="EZ156" s="241"/>
      <c r="FA156" s="241"/>
      <c r="FB156" s="241"/>
      <c r="FC156" s="241"/>
      <c r="FD156" s="241"/>
      <c r="FE156" s="241"/>
      <c r="FF156" s="241"/>
      <c r="FG156" s="241"/>
      <c r="FH156" s="241"/>
      <c r="FI156" s="241"/>
      <c r="FJ156" s="241"/>
      <c r="FK156" s="241"/>
      <c r="FL156" s="241"/>
      <c r="FM156" s="241"/>
      <c r="FN156" s="241"/>
      <c r="FO156" s="241"/>
      <c r="FP156" s="241"/>
      <c r="FQ156" s="241"/>
      <c r="FR156" s="241"/>
      <c r="FS156" s="241"/>
      <c r="FT156" s="241"/>
      <c r="FU156" s="241"/>
      <c r="FV156" s="241"/>
      <c r="FW156" s="241"/>
      <c r="FX156" s="241"/>
      <c r="FY156" s="241"/>
      <c r="FZ156" s="241"/>
      <c r="GA156" s="241"/>
      <c r="GB156" s="241"/>
      <c r="GC156" s="241"/>
      <c r="GD156" s="241"/>
      <c r="GE156" s="241"/>
      <c r="GF156" s="241"/>
      <c r="GG156" s="241"/>
      <c r="GH156" s="241"/>
      <c r="GI156" s="241"/>
      <c r="GJ156" s="241"/>
      <c r="GK156" s="241"/>
      <c r="GL156" s="241"/>
      <c r="GM156" s="241"/>
      <c r="GN156" s="241"/>
      <c r="GO156" s="241"/>
      <c r="GP156" s="241"/>
      <c r="GQ156" s="241"/>
      <c r="GR156" s="241"/>
      <c r="GS156" s="241"/>
      <c r="GT156" s="241"/>
      <c r="GU156" s="241"/>
      <c r="GV156" s="241"/>
      <c r="GW156" s="241"/>
      <c r="GX156" s="241"/>
      <c r="GY156" s="241"/>
      <c r="GZ156" s="241"/>
      <c r="HA156" s="241"/>
      <c r="HB156" s="241"/>
      <c r="HC156" s="241"/>
      <c r="HD156" s="241"/>
      <c r="HE156" s="241"/>
    </row>
    <row r="157" spans="1:213" s="247" customFormat="1" ht="13.5" thickBot="1">
      <c r="A157" s="291">
        <v>93</v>
      </c>
      <c r="B157" s="108" t="s">
        <v>251</v>
      </c>
      <c r="C157" s="108" t="s">
        <v>252</v>
      </c>
      <c r="D157" s="109" t="s">
        <v>28</v>
      </c>
      <c r="E157" s="110">
        <v>2.8</v>
      </c>
      <c r="F157" s="110">
        <v>1</v>
      </c>
      <c r="G157" s="110" t="s">
        <v>28</v>
      </c>
      <c r="H157" s="105">
        <v>9103.5</v>
      </c>
      <c r="I157" s="236">
        <v>6650</v>
      </c>
      <c r="J157" s="236">
        <v>1263.5</v>
      </c>
      <c r="K157" s="120">
        <v>7913.5</v>
      </c>
      <c r="L157" s="292">
        <v>7913.5</v>
      </c>
      <c r="M157" s="241"/>
      <c r="N157" s="241"/>
      <c r="O157" s="241"/>
      <c r="P157" s="241"/>
      <c r="Q157" s="241"/>
      <c r="R157" s="241"/>
      <c r="S157" s="241"/>
      <c r="T157" s="241"/>
      <c r="U157" s="241"/>
      <c r="V157" s="241"/>
      <c r="W157" s="241"/>
      <c r="X157" s="241"/>
      <c r="Y157" s="241"/>
      <c r="Z157" s="241"/>
      <c r="AA157" s="241"/>
      <c r="AB157" s="241"/>
      <c r="AC157" s="241"/>
      <c r="AD157" s="241"/>
      <c r="AE157" s="241"/>
      <c r="AF157" s="241"/>
      <c r="AG157" s="241"/>
      <c r="AH157" s="241"/>
      <c r="AI157" s="241"/>
      <c r="AJ157" s="241"/>
      <c r="AK157" s="241"/>
      <c r="AL157" s="241"/>
      <c r="AM157" s="241"/>
      <c r="AN157" s="241"/>
      <c r="AO157" s="241"/>
      <c r="AP157" s="241"/>
      <c r="AQ157" s="241"/>
      <c r="AR157" s="241"/>
      <c r="AS157" s="241"/>
      <c r="AT157" s="241"/>
      <c r="AU157" s="241"/>
      <c r="AV157" s="241"/>
      <c r="AW157" s="241"/>
      <c r="AX157" s="241"/>
      <c r="AY157" s="241"/>
      <c r="AZ157" s="241"/>
      <c r="BA157" s="241"/>
      <c r="BB157" s="241"/>
      <c r="BC157" s="241"/>
      <c r="BD157" s="241"/>
      <c r="BE157" s="241"/>
      <c r="BF157" s="241"/>
      <c r="BG157" s="241"/>
      <c r="BH157" s="241"/>
      <c r="BI157" s="241"/>
      <c r="BJ157" s="241"/>
      <c r="BK157" s="241"/>
      <c r="BL157" s="241"/>
      <c r="BM157" s="241"/>
      <c r="BN157" s="241"/>
      <c r="BO157" s="241"/>
      <c r="BP157" s="241"/>
      <c r="BQ157" s="241"/>
      <c r="BR157" s="241"/>
      <c r="BS157" s="241"/>
      <c r="BT157" s="241"/>
      <c r="BU157" s="241"/>
      <c r="BV157" s="241"/>
      <c r="BW157" s="241"/>
      <c r="BX157" s="241"/>
      <c r="BY157" s="241"/>
      <c r="BZ157" s="241"/>
      <c r="CA157" s="241"/>
      <c r="CB157" s="241"/>
      <c r="CC157" s="241"/>
      <c r="CD157" s="241"/>
      <c r="CE157" s="241"/>
      <c r="CF157" s="241"/>
      <c r="CG157" s="241"/>
      <c r="CH157" s="241"/>
      <c r="CI157" s="241"/>
      <c r="CJ157" s="241"/>
      <c r="CK157" s="241"/>
      <c r="CL157" s="241"/>
      <c r="CM157" s="241"/>
      <c r="CN157" s="241"/>
      <c r="CO157" s="241"/>
      <c r="CP157" s="241"/>
      <c r="CQ157" s="241"/>
      <c r="CR157" s="241"/>
      <c r="CS157" s="241"/>
      <c r="CT157" s="241"/>
      <c r="CU157" s="241"/>
      <c r="CV157" s="241"/>
      <c r="CW157" s="241"/>
      <c r="CX157" s="241"/>
      <c r="CY157" s="241"/>
      <c r="CZ157" s="241"/>
      <c r="DA157" s="241"/>
      <c r="DB157" s="241"/>
      <c r="DC157" s="241"/>
      <c r="DD157" s="241"/>
      <c r="DE157" s="241"/>
      <c r="DF157" s="241"/>
      <c r="DG157" s="241"/>
      <c r="DH157" s="241"/>
      <c r="DI157" s="241"/>
      <c r="DJ157" s="241"/>
      <c r="DK157" s="241"/>
      <c r="DL157" s="241"/>
      <c r="DM157" s="241"/>
      <c r="DN157" s="241"/>
      <c r="DO157" s="241"/>
      <c r="DP157" s="241"/>
      <c r="DQ157" s="241"/>
      <c r="DR157" s="241"/>
      <c r="DS157" s="241"/>
      <c r="DT157" s="241"/>
      <c r="DU157" s="241"/>
      <c r="DV157" s="241"/>
      <c r="DW157" s="241"/>
      <c r="DX157" s="241"/>
      <c r="DY157" s="241"/>
      <c r="DZ157" s="241"/>
      <c r="EA157" s="241"/>
      <c r="EB157" s="241"/>
      <c r="EC157" s="241"/>
      <c r="ED157" s="241"/>
      <c r="EE157" s="241"/>
      <c r="EF157" s="241"/>
      <c r="EG157" s="241"/>
      <c r="EH157" s="241"/>
      <c r="EI157" s="241"/>
      <c r="EJ157" s="241"/>
      <c r="EK157" s="241"/>
      <c r="EL157" s="241"/>
      <c r="EM157" s="241"/>
      <c r="EN157" s="241"/>
      <c r="EO157" s="241"/>
      <c r="EP157" s="241"/>
      <c r="EQ157" s="241"/>
      <c r="ER157" s="241"/>
      <c r="ES157" s="241"/>
      <c r="ET157" s="241"/>
      <c r="EU157" s="241"/>
      <c r="EV157" s="241"/>
      <c r="EW157" s="241"/>
      <c r="EX157" s="241"/>
      <c r="EY157" s="241"/>
      <c r="EZ157" s="241"/>
      <c r="FA157" s="241"/>
      <c r="FB157" s="241"/>
      <c r="FC157" s="241"/>
      <c r="FD157" s="241"/>
      <c r="FE157" s="241"/>
      <c r="FF157" s="241"/>
      <c r="FG157" s="241"/>
      <c r="FH157" s="241"/>
      <c r="FI157" s="241"/>
      <c r="FJ157" s="241"/>
      <c r="FK157" s="241"/>
      <c r="FL157" s="241"/>
      <c r="FM157" s="241"/>
      <c r="FN157" s="241"/>
      <c r="FO157" s="241"/>
      <c r="FP157" s="241"/>
      <c r="FQ157" s="241"/>
      <c r="FR157" s="241"/>
      <c r="FS157" s="241"/>
      <c r="FT157" s="241"/>
      <c r="FU157" s="241"/>
      <c r="FV157" s="241"/>
      <c r="FW157" s="241"/>
      <c r="FX157" s="241"/>
      <c r="FY157" s="241"/>
      <c r="FZ157" s="241"/>
      <c r="GA157" s="241"/>
      <c r="GB157" s="241"/>
      <c r="GC157" s="241"/>
      <c r="GD157" s="241"/>
      <c r="GE157" s="241"/>
      <c r="GF157" s="241"/>
      <c r="GG157" s="241"/>
      <c r="GH157" s="241"/>
      <c r="GI157" s="241"/>
      <c r="GJ157" s="241"/>
      <c r="GK157" s="241"/>
      <c r="GL157" s="241"/>
      <c r="GM157" s="241"/>
      <c r="GN157" s="241"/>
      <c r="GO157" s="241"/>
      <c r="GP157" s="241"/>
      <c r="GQ157" s="241"/>
      <c r="GR157" s="241"/>
      <c r="GS157" s="241"/>
      <c r="GT157" s="241"/>
      <c r="GU157" s="241"/>
      <c r="GV157" s="241"/>
      <c r="GW157" s="241"/>
      <c r="GX157" s="241"/>
      <c r="GY157" s="241"/>
      <c r="GZ157" s="241"/>
      <c r="HA157" s="241"/>
      <c r="HB157" s="241"/>
      <c r="HC157" s="241"/>
      <c r="HD157" s="241"/>
      <c r="HE157" s="241"/>
    </row>
    <row r="158" spans="1:213" s="247" customFormat="1" ht="13.5" thickBot="1">
      <c r="A158" s="291">
        <v>94</v>
      </c>
      <c r="B158" s="108" t="s">
        <v>253</v>
      </c>
      <c r="C158" s="108" t="s">
        <v>254</v>
      </c>
      <c r="D158" s="109" t="s">
        <v>28</v>
      </c>
      <c r="E158" s="110">
        <v>2</v>
      </c>
      <c r="F158" s="110">
        <v>1</v>
      </c>
      <c r="G158" s="110" t="s">
        <v>28</v>
      </c>
      <c r="H158" s="105">
        <v>9103.5</v>
      </c>
      <c r="I158" s="236">
        <v>6650</v>
      </c>
      <c r="J158" s="236">
        <v>1263.5</v>
      </c>
      <c r="K158" s="120">
        <v>7913.5</v>
      </c>
      <c r="L158" s="292">
        <v>7913.5</v>
      </c>
      <c r="M158" s="241"/>
      <c r="N158" s="241"/>
      <c r="O158" s="241"/>
      <c r="P158" s="241"/>
      <c r="Q158" s="241"/>
      <c r="R158" s="241"/>
      <c r="S158" s="241"/>
      <c r="T158" s="241"/>
      <c r="U158" s="241"/>
      <c r="V158" s="241"/>
      <c r="W158" s="241"/>
      <c r="X158" s="241"/>
      <c r="Y158" s="241"/>
      <c r="Z158" s="241"/>
      <c r="AA158" s="241"/>
      <c r="AB158" s="241"/>
      <c r="AC158" s="241"/>
      <c r="AD158" s="241"/>
      <c r="AE158" s="241"/>
      <c r="AF158" s="241"/>
      <c r="AG158" s="241"/>
      <c r="AH158" s="241"/>
      <c r="AI158" s="241"/>
      <c r="AJ158" s="241"/>
      <c r="AK158" s="241"/>
      <c r="AL158" s="241"/>
      <c r="AM158" s="241"/>
      <c r="AN158" s="241"/>
      <c r="AO158" s="241"/>
      <c r="AP158" s="241"/>
      <c r="AQ158" s="241"/>
      <c r="AR158" s="241"/>
      <c r="AS158" s="241"/>
      <c r="AT158" s="241"/>
      <c r="AU158" s="241"/>
      <c r="AV158" s="241"/>
      <c r="AW158" s="241"/>
      <c r="AX158" s="241"/>
      <c r="AY158" s="241"/>
      <c r="AZ158" s="241"/>
      <c r="BA158" s="241"/>
      <c r="BB158" s="241"/>
      <c r="BC158" s="241"/>
      <c r="BD158" s="241"/>
      <c r="BE158" s="241"/>
      <c r="BF158" s="241"/>
      <c r="BG158" s="241"/>
      <c r="BH158" s="241"/>
      <c r="BI158" s="241"/>
      <c r="BJ158" s="241"/>
      <c r="BK158" s="241"/>
      <c r="BL158" s="241"/>
      <c r="BM158" s="241"/>
      <c r="BN158" s="241"/>
      <c r="BO158" s="241"/>
      <c r="BP158" s="241"/>
      <c r="BQ158" s="241"/>
      <c r="BR158" s="241"/>
      <c r="BS158" s="241"/>
      <c r="BT158" s="241"/>
      <c r="BU158" s="241"/>
      <c r="BV158" s="241"/>
      <c r="BW158" s="241"/>
      <c r="BX158" s="241"/>
      <c r="BY158" s="241"/>
      <c r="BZ158" s="241"/>
      <c r="CA158" s="241"/>
      <c r="CB158" s="241"/>
      <c r="CC158" s="241"/>
      <c r="CD158" s="241"/>
      <c r="CE158" s="241"/>
      <c r="CF158" s="241"/>
      <c r="CG158" s="241"/>
      <c r="CH158" s="241"/>
      <c r="CI158" s="241"/>
      <c r="CJ158" s="241"/>
      <c r="CK158" s="241"/>
      <c r="CL158" s="241"/>
      <c r="CM158" s="241"/>
      <c r="CN158" s="241"/>
      <c r="CO158" s="241"/>
      <c r="CP158" s="241"/>
      <c r="CQ158" s="241"/>
      <c r="CR158" s="241"/>
      <c r="CS158" s="241"/>
      <c r="CT158" s="241"/>
      <c r="CU158" s="241"/>
      <c r="CV158" s="241"/>
      <c r="CW158" s="241"/>
      <c r="CX158" s="241"/>
      <c r="CY158" s="241"/>
      <c r="CZ158" s="241"/>
      <c r="DA158" s="241"/>
      <c r="DB158" s="241"/>
      <c r="DC158" s="241"/>
      <c r="DD158" s="241"/>
      <c r="DE158" s="241"/>
      <c r="DF158" s="241"/>
      <c r="DG158" s="241"/>
      <c r="DH158" s="241"/>
      <c r="DI158" s="241"/>
      <c r="DJ158" s="241"/>
      <c r="DK158" s="241"/>
      <c r="DL158" s="241"/>
      <c r="DM158" s="241"/>
      <c r="DN158" s="241"/>
      <c r="DO158" s="241"/>
      <c r="DP158" s="241"/>
      <c r="DQ158" s="241"/>
      <c r="DR158" s="241"/>
      <c r="DS158" s="241"/>
      <c r="DT158" s="241"/>
      <c r="DU158" s="241"/>
      <c r="DV158" s="241"/>
      <c r="DW158" s="241"/>
      <c r="DX158" s="241"/>
      <c r="DY158" s="241"/>
      <c r="DZ158" s="241"/>
      <c r="EA158" s="241"/>
      <c r="EB158" s="241"/>
      <c r="EC158" s="241"/>
      <c r="ED158" s="241"/>
      <c r="EE158" s="241"/>
      <c r="EF158" s="241"/>
      <c r="EG158" s="241"/>
      <c r="EH158" s="241"/>
      <c r="EI158" s="241"/>
      <c r="EJ158" s="241"/>
      <c r="EK158" s="241"/>
      <c r="EL158" s="241"/>
      <c r="EM158" s="241"/>
      <c r="EN158" s="241"/>
      <c r="EO158" s="241"/>
      <c r="EP158" s="241"/>
      <c r="EQ158" s="241"/>
      <c r="ER158" s="241"/>
      <c r="ES158" s="241"/>
      <c r="ET158" s="241"/>
      <c r="EU158" s="241"/>
      <c r="EV158" s="241"/>
      <c r="EW158" s="241"/>
      <c r="EX158" s="241"/>
      <c r="EY158" s="241"/>
      <c r="EZ158" s="241"/>
      <c r="FA158" s="241"/>
      <c r="FB158" s="241"/>
      <c r="FC158" s="241"/>
      <c r="FD158" s="241"/>
      <c r="FE158" s="241"/>
      <c r="FF158" s="241"/>
      <c r="FG158" s="241"/>
      <c r="FH158" s="241"/>
      <c r="FI158" s="241"/>
      <c r="FJ158" s="241"/>
      <c r="FK158" s="241"/>
      <c r="FL158" s="241"/>
      <c r="FM158" s="241"/>
      <c r="FN158" s="241"/>
      <c r="FO158" s="241"/>
      <c r="FP158" s="241"/>
      <c r="FQ158" s="241"/>
      <c r="FR158" s="241"/>
      <c r="FS158" s="241"/>
      <c r="FT158" s="241"/>
      <c r="FU158" s="241"/>
      <c r="FV158" s="241"/>
      <c r="FW158" s="241"/>
      <c r="FX158" s="241"/>
      <c r="FY158" s="241"/>
      <c r="FZ158" s="241"/>
      <c r="GA158" s="241"/>
      <c r="GB158" s="241"/>
      <c r="GC158" s="241"/>
      <c r="GD158" s="241"/>
      <c r="GE158" s="241"/>
      <c r="GF158" s="241"/>
      <c r="GG158" s="241"/>
      <c r="GH158" s="241"/>
      <c r="GI158" s="241"/>
      <c r="GJ158" s="241"/>
      <c r="GK158" s="241"/>
      <c r="GL158" s="241"/>
      <c r="GM158" s="241"/>
      <c r="GN158" s="241"/>
      <c r="GO158" s="241"/>
      <c r="GP158" s="241"/>
      <c r="GQ158" s="241"/>
      <c r="GR158" s="241"/>
      <c r="GS158" s="241"/>
      <c r="GT158" s="241"/>
      <c r="GU158" s="241"/>
      <c r="GV158" s="241"/>
      <c r="GW158" s="241"/>
      <c r="GX158" s="241"/>
      <c r="GY158" s="241"/>
      <c r="GZ158" s="241"/>
      <c r="HA158" s="241"/>
      <c r="HB158" s="241"/>
      <c r="HC158" s="241"/>
      <c r="HD158" s="241"/>
      <c r="HE158" s="241"/>
    </row>
    <row r="159" spans="1:213" s="247" customFormat="1" ht="13.5" thickBot="1">
      <c r="A159" s="291">
        <v>100</v>
      </c>
      <c r="B159" s="108" t="s">
        <v>265</v>
      </c>
      <c r="C159" s="108" t="s">
        <v>266</v>
      </c>
      <c r="D159" s="109" t="s">
        <v>28</v>
      </c>
      <c r="E159" s="110">
        <v>4.8</v>
      </c>
      <c r="F159" s="110">
        <v>1</v>
      </c>
      <c r="G159" s="110" t="s">
        <v>28</v>
      </c>
      <c r="H159" s="105">
        <v>8812</v>
      </c>
      <c r="I159" s="236">
        <v>8812</v>
      </c>
      <c r="J159" s="236">
        <v>0</v>
      </c>
      <c r="K159" s="120">
        <v>8812</v>
      </c>
      <c r="L159" s="292">
        <v>8812</v>
      </c>
      <c r="M159" s="241"/>
      <c r="N159" s="241"/>
      <c r="O159" s="241"/>
      <c r="P159" s="241"/>
      <c r="Q159" s="241"/>
      <c r="R159" s="241"/>
      <c r="S159" s="241"/>
      <c r="T159" s="241"/>
      <c r="U159" s="241"/>
      <c r="V159" s="241"/>
      <c r="W159" s="241"/>
      <c r="X159" s="241"/>
      <c r="Y159" s="241"/>
      <c r="Z159" s="241"/>
      <c r="AA159" s="241"/>
      <c r="AB159" s="241"/>
      <c r="AC159" s="241"/>
      <c r="AD159" s="241"/>
      <c r="AE159" s="241"/>
      <c r="AF159" s="241"/>
      <c r="AG159" s="241"/>
      <c r="AH159" s="241"/>
      <c r="AI159" s="241"/>
      <c r="AJ159" s="241"/>
      <c r="AK159" s="241"/>
      <c r="AL159" s="241"/>
      <c r="AM159" s="241"/>
      <c r="AN159" s="241"/>
      <c r="AO159" s="241"/>
      <c r="AP159" s="241"/>
      <c r="AQ159" s="241"/>
      <c r="AR159" s="241"/>
      <c r="AS159" s="241"/>
      <c r="AT159" s="241"/>
      <c r="AU159" s="241"/>
      <c r="AV159" s="241"/>
      <c r="AW159" s="241"/>
      <c r="AX159" s="241"/>
      <c r="AY159" s="241"/>
      <c r="AZ159" s="241"/>
      <c r="BA159" s="241"/>
      <c r="BB159" s="241"/>
      <c r="BC159" s="241"/>
      <c r="BD159" s="241"/>
      <c r="BE159" s="241"/>
      <c r="BF159" s="241"/>
      <c r="BG159" s="241"/>
      <c r="BH159" s="241"/>
      <c r="BI159" s="241"/>
      <c r="BJ159" s="241"/>
      <c r="BK159" s="241"/>
      <c r="BL159" s="241"/>
      <c r="BM159" s="241"/>
      <c r="BN159" s="241"/>
      <c r="BO159" s="241"/>
      <c r="BP159" s="241"/>
      <c r="BQ159" s="241"/>
      <c r="BR159" s="241"/>
      <c r="BS159" s="241"/>
      <c r="BT159" s="241"/>
      <c r="BU159" s="241"/>
      <c r="BV159" s="241"/>
      <c r="BW159" s="241"/>
      <c r="BX159" s="241"/>
      <c r="BY159" s="241"/>
      <c r="BZ159" s="241"/>
      <c r="CA159" s="241"/>
      <c r="CB159" s="241"/>
      <c r="CC159" s="241"/>
      <c r="CD159" s="241"/>
      <c r="CE159" s="241"/>
      <c r="CF159" s="241"/>
      <c r="CG159" s="241"/>
      <c r="CH159" s="241"/>
      <c r="CI159" s="241"/>
      <c r="CJ159" s="241"/>
      <c r="CK159" s="241"/>
      <c r="CL159" s="241"/>
      <c r="CM159" s="241"/>
      <c r="CN159" s="241"/>
      <c r="CO159" s="241"/>
      <c r="CP159" s="241"/>
      <c r="CQ159" s="241"/>
      <c r="CR159" s="241"/>
      <c r="CS159" s="241"/>
      <c r="CT159" s="241"/>
      <c r="CU159" s="241"/>
      <c r="CV159" s="241"/>
      <c r="CW159" s="241"/>
      <c r="CX159" s="241"/>
      <c r="CY159" s="241"/>
      <c r="CZ159" s="241"/>
      <c r="DA159" s="241"/>
      <c r="DB159" s="241"/>
      <c r="DC159" s="241"/>
      <c r="DD159" s="241"/>
      <c r="DE159" s="241"/>
      <c r="DF159" s="241"/>
      <c r="DG159" s="241"/>
      <c r="DH159" s="241"/>
      <c r="DI159" s="241"/>
      <c r="DJ159" s="241"/>
      <c r="DK159" s="241"/>
      <c r="DL159" s="241"/>
      <c r="DM159" s="241"/>
      <c r="DN159" s="241"/>
      <c r="DO159" s="241"/>
      <c r="DP159" s="241"/>
      <c r="DQ159" s="241"/>
      <c r="DR159" s="241"/>
      <c r="DS159" s="241"/>
      <c r="DT159" s="241"/>
      <c r="DU159" s="241"/>
      <c r="DV159" s="241"/>
      <c r="DW159" s="241"/>
      <c r="DX159" s="241"/>
      <c r="DY159" s="241"/>
      <c r="DZ159" s="241"/>
      <c r="EA159" s="241"/>
      <c r="EB159" s="241"/>
      <c r="EC159" s="241"/>
      <c r="ED159" s="241"/>
      <c r="EE159" s="241"/>
      <c r="EF159" s="241"/>
      <c r="EG159" s="241"/>
      <c r="EH159" s="241"/>
      <c r="EI159" s="241"/>
      <c r="EJ159" s="241"/>
      <c r="EK159" s="241"/>
      <c r="EL159" s="241"/>
      <c r="EM159" s="241"/>
      <c r="EN159" s="241"/>
      <c r="EO159" s="241"/>
      <c r="EP159" s="241"/>
      <c r="EQ159" s="241"/>
      <c r="ER159" s="241"/>
      <c r="ES159" s="241"/>
      <c r="ET159" s="241"/>
      <c r="EU159" s="241"/>
      <c r="EV159" s="241"/>
      <c r="EW159" s="241"/>
      <c r="EX159" s="241"/>
      <c r="EY159" s="241"/>
      <c r="EZ159" s="241"/>
      <c r="FA159" s="241"/>
      <c r="FB159" s="241"/>
      <c r="FC159" s="241"/>
      <c r="FD159" s="241"/>
      <c r="FE159" s="241"/>
      <c r="FF159" s="241"/>
      <c r="FG159" s="241"/>
      <c r="FH159" s="241"/>
      <c r="FI159" s="241"/>
      <c r="FJ159" s="241"/>
      <c r="FK159" s="241"/>
      <c r="FL159" s="241"/>
      <c r="FM159" s="241"/>
      <c r="FN159" s="241"/>
      <c r="FO159" s="241"/>
      <c r="FP159" s="241"/>
      <c r="FQ159" s="241"/>
      <c r="FR159" s="241"/>
      <c r="FS159" s="241"/>
      <c r="FT159" s="241"/>
      <c r="FU159" s="241"/>
      <c r="FV159" s="241"/>
      <c r="FW159" s="241"/>
      <c r="FX159" s="241"/>
      <c r="FY159" s="241"/>
      <c r="FZ159" s="241"/>
      <c r="GA159" s="241"/>
      <c r="GB159" s="241"/>
      <c r="GC159" s="241"/>
      <c r="GD159" s="241"/>
      <c r="GE159" s="241"/>
      <c r="GF159" s="241"/>
      <c r="GG159" s="241"/>
      <c r="GH159" s="241"/>
      <c r="GI159" s="241"/>
      <c r="GJ159" s="241"/>
      <c r="GK159" s="241"/>
      <c r="GL159" s="241"/>
      <c r="GM159" s="241"/>
      <c r="GN159" s="241"/>
      <c r="GO159" s="241"/>
      <c r="GP159" s="241"/>
      <c r="GQ159" s="241"/>
      <c r="GR159" s="241"/>
      <c r="GS159" s="241"/>
      <c r="GT159" s="241"/>
      <c r="GU159" s="241"/>
      <c r="GV159" s="241"/>
      <c r="GW159" s="241"/>
      <c r="GX159" s="241"/>
      <c r="GY159" s="241"/>
      <c r="GZ159" s="241"/>
      <c r="HA159" s="241"/>
      <c r="HB159" s="241"/>
      <c r="HC159" s="241"/>
      <c r="HD159" s="241"/>
      <c r="HE159" s="241"/>
    </row>
    <row r="160" spans="1:213" s="242" customFormat="1" ht="13.5" thickBot="1">
      <c r="A160" s="291">
        <v>110</v>
      </c>
      <c r="B160" s="108" t="s">
        <v>288</v>
      </c>
      <c r="C160" s="108" t="s">
        <v>289</v>
      </c>
      <c r="D160" s="109" t="s">
        <v>28</v>
      </c>
      <c r="E160" s="110">
        <v>100</v>
      </c>
      <c r="F160" s="110">
        <v>1</v>
      </c>
      <c r="G160" s="110" t="s">
        <v>28</v>
      </c>
      <c r="H160" s="105">
        <v>354.62</v>
      </c>
      <c r="I160" s="107">
        <v>215</v>
      </c>
      <c r="J160" s="107">
        <v>40.85</v>
      </c>
      <c r="K160" s="120">
        <v>255.85</v>
      </c>
      <c r="L160" s="292">
        <v>255.85</v>
      </c>
      <c r="M160" s="241"/>
      <c r="N160" s="241"/>
      <c r="O160" s="241"/>
      <c r="P160" s="241"/>
      <c r="Q160" s="241"/>
      <c r="R160" s="241"/>
      <c r="S160" s="241"/>
      <c r="T160" s="241"/>
      <c r="U160" s="241"/>
      <c r="V160" s="241"/>
      <c r="W160" s="241"/>
      <c r="X160" s="241"/>
      <c r="Y160" s="241"/>
      <c r="Z160" s="241"/>
      <c r="AA160" s="241"/>
      <c r="AB160" s="241"/>
      <c r="AC160" s="241"/>
      <c r="AD160" s="241"/>
      <c r="AE160" s="241"/>
      <c r="AF160" s="241"/>
      <c r="AG160" s="241"/>
      <c r="AH160" s="241"/>
      <c r="AI160" s="241"/>
      <c r="AJ160" s="241"/>
      <c r="AK160" s="241"/>
      <c r="AL160" s="241"/>
      <c r="AM160" s="241"/>
      <c r="AN160" s="241"/>
      <c r="AO160" s="241"/>
      <c r="AP160" s="241"/>
      <c r="AQ160" s="241"/>
      <c r="AR160" s="241"/>
      <c r="AS160" s="241"/>
      <c r="AT160" s="241"/>
      <c r="AU160" s="241"/>
      <c r="AV160" s="241"/>
      <c r="AW160" s="241"/>
      <c r="AX160" s="241"/>
      <c r="AY160" s="241"/>
      <c r="AZ160" s="241"/>
      <c r="BA160" s="241"/>
      <c r="BB160" s="241"/>
      <c r="BC160" s="241"/>
      <c r="BD160" s="241"/>
      <c r="BE160" s="241"/>
      <c r="BF160" s="241"/>
      <c r="BG160" s="241"/>
      <c r="BH160" s="241"/>
      <c r="BI160" s="241"/>
      <c r="BJ160" s="241"/>
      <c r="BK160" s="241"/>
      <c r="BL160" s="241"/>
      <c r="BM160" s="241"/>
      <c r="BN160" s="241"/>
      <c r="BO160" s="241"/>
      <c r="BP160" s="241"/>
      <c r="BQ160" s="241"/>
      <c r="BR160" s="241"/>
      <c r="BS160" s="241"/>
      <c r="BT160" s="241"/>
      <c r="BU160" s="241"/>
      <c r="BV160" s="241"/>
      <c r="BW160" s="241"/>
      <c r="BX160" s="241"/>
      <c r="BY160" s="241"/>
      <c r="BZ160" s="241"/>
      <c r="CA160" s="241"/>
      <c r="CB160" s="241"/>
      <c r="CC160" s="241"/>
      <c r="CD160" s="241"/>
      <c r="CE160" s="241"/>
      <c r="CF160" s="241"/>
      <c r="CG160" s="241"/>
      <c r="CH160" s="241"/>
      <c r="CI160" s="241"/>
      <c r="CJ160" s="241"/>
      <c r="CK160" s="241"/>
      <c r="CL160" s="241"/>
      <c r="CM160" s="241"/>
      <c r="CN160" s="241"/>
      <c r="CO160" s="241"/>
      <c r="CP160" s="241"/>
      <c r="CQ160" s="241"/>
      <c r="CR160" s="241"/>
      <c r="CS160" s="241"/>
      <c r="CT160" s="241"/>
      <c r="CU160" s="241"/>
      <c r="CV160" s="241"/>
      <c r="CW160" s="241"/>
      <c r="CX160" s="241"/>
      <c r="CY160" s="241"/>
      <c r="CZ160" s="241"/>
      <c r="DA160" s="241"/>
      <c r="DB160" s="241"/>
      <c r="DC160" s="241"/>
      <c r="DD160" s="241"/>
      <c r="DE160" s="241"/>
      <c r="DF160" s="241"/>
      <c r="DG160" s="241"/>
      <c r="DH160" s="241"/>
      <c r="DI160" s="241"/>
      <c r="DJ160" s="241"/>
      <c r="DK160" s="241"/>
      <c r="DL160" s="241"/>
      <c r="DM160" s="241"/>
      <c r="DN160" s="241"/>
      <c r="DO160" s="241"/>
      <c r="DP160" s="241"/>
      <c r="DQ160" s="241"/>
      <c r="DR160" s="241"/>
      <c r="DS160" s="241"/>
      <c r="DT160" s="241"/>
      <c r="DU160" s="241"/>
      <c r="DV160" s="241"/>
      <c r="DW160" s="241"/>
      <c r="DX160" s="241"/>
      <c r="DY160" s="241"/>
      <c r="DZ160" s="241"/>
      <c r="EA160" s="241"/>
      <c r="EB160" s="241"/>
      <c r="EC160" s="241"/>
      <c r="ED160" s="241"/>
      <c r="EE160" s="241"/>
      <c r="EF160" s="241"/>
      <c r="EG160" s="241"/>
      <c r="EH160" s="241"/>
      <c r="EI160" s="241"/>
      <c r="EJ160" s="241"/>
      <c r="EK160" s="241"/>
      <c r="EL160" s="241"/>
      <c r="EM160" s="241"/>
      <c r="EN160" s="241"/>
      <c r="EO160" s="241"/>
      <c r="EP160" s="241"/>
      <c r="EQ160" s="241"/>
      <c r="ER160" s="241"/>
      <c r="ES160" s="241"/>
      <c r="ET160" s="241"/>
      <c r="EU160" s="241"/>
      <c r="EV160" s="241"/>
      <c r="EW160" s="241"/>
      <c r="EX160" s="241"/>
      <c r="EY160" s="241"/>
      <c r="EZ160" s="241"/>
      <c r="FA160" s="241"/>
      <c r="FB160" s="241"/>
      <c r="FC160" s="241"/>
      <c r="FD160" s="241"/>
      <c r="FE160" s="241"/>
      <c r="FF160" s="241"/>
      <c r="FG160" s="241"/>
      <c r="FH160" s="241"/>
      <c r="FI160" s="241"/>
      <c r="FJ160" s="241"/>
      <c r="FK160" s="241"/>
      <c r="FL160" s="241"/>
      <c r="FM160" s="241"/>
      <c r="FN160" s="241"/>
      <c r="FO160" s="241"/>
      <c r="FP160" s="241"/>
      <c r="FQ160" s="241"/>
      <c r="FR160" s="241"/>
      <c r="FS160" s="241"/>
      <c r="FT160" s="241"/>
      <c r="FU160" s="241"/>
      <c r="FV160" s="241"/>
      <c r="FW160" s="241"/>
      <c r="FX160" s="241"/>
      <c r="FY160" s="241"/>
      <c r="FZ160" s="241"/>
      <c r="GA160" s="241"/>
      <c r="GB160" s="241"/>
      <c r="GC160" s="241"/>
      <c r="GD160" s="241"/>
      <c r="GE160" s="241"/>
      <c r="GF160" s="241"/>
      <c r="GG160" s="241"/>
      <c r="GH160" s="241"/>
      <c r="GI160" s="241"/>
      <c r="GJ160" s="241"/>
      <c r="GK160" s="241"/>
      <c r="GL160" s="241"/>
      <c r="GM160" s="241"/>
      <c r="GN160" s="241"/>
      <c r="GO160" s="241"/>
      <c r="GP160" s="241"/>
      <c r="GQ160" s="241"/>
      <c r="GR160" s="241"/>
      <c r="GS160" s="241"/>
      <c r="GT160" s="241"/>
      <c r="GU160" s="241"/>
      <c r="GV160" s="241"/>
      <c r="GW160" s="241"/>
      <c r="GX160" s="241"/>
      <c r="GY160" s="241"/>
      <c r="GZ160" s="241"/>
      <c r="HA160" s="241"/>
      <c r="HB160" s="241"/>
      <c r="HC160" s="241"/>
      <c r="HD160" s="241"/>
      <c r="HE160" s="241"/>
    </row>
    <row r="161" spans="1:213" s="242" customFormat="1" ht="26.25" thickBot="1">
      <c r="A161" s="291">
        <v>142</v>
      </c>
      <c r="B161" s="108" t="s">
        <v>355</v>
      </c>
      <c r="C161" s="108" t="s">
        <v>356</v>
      </c>
      <c r="D161" s="109" t="s">
        <v>26</v>
      </c>
      <c r="E161" s="110">
        <v>4.4000000000000004</v>
      </c>
      <c r="F161" s="110">
        <v>1</v>
      </c>
      <c r="G161" s="110" t="s">
        <v>26</v>
      </c>
      <c r="H161" s="105">
        <v>7437.5</v>
      </c>
      <c r="I161" s="107">
        <v>5650</v>
      </c>
      <c r="J161" s="107">
        <v>1073.5</v>
      </c>
      <c r="K161" s="120">
        <v>6723.5</v>
      </c>
      <c r="L161" s="292">
        <v>6723.5</v>
      </c>
      <c r="M161" s="241"/>
      <c r="N161" s="241"/>
      <c r="O161" s="241"/>
      <c r="P161" s="241"/>
      <c r="Q161" s="241"/>
      <c r="R161" s="241"/>
      <c r="S161" s="241"/>
      <c r="T161" s="241"/>
      <c r="U161" s="241"/>
      <c r="V161" s="241"/>
      <c r="W161" s="241"/>
      <c r="X161" s="241"/>
      <c r="Y161" s="241"/>
      <c r="Z161" s="241"/>
      <c r="AA161" s="241"/>
      <c r="AB161" s="241"/>
      <c r="AC161" s="241"/>
      <c r="AD161" s="241"/>
      <c r="AE161" s="241"/>
      <c r="AF161" s="241"/>
      <c r="AG161" s="241"/>
      <c r="AH161" s="241"/>
      <c r="AI161" s="241"/>
      <c r="AJ161" s="241"/>
      <c r="AK161" s="241"/>
      <c r="AL161" s="241"/>
      <c r="AM161" s="241"/>
      <c r="AN161" s="241"/>
      <c r="AO161" s="241"/>
      <c r="AP161" s="241"/>
      <c r="AQ161" s="241"/>
      <c r="AR161" s="241"/>
      <c r="AS161" s="241"/>
      <c r="AT161" s="241"/>
      <c r="AU161" s="241"/>
      <c r="AV161" s="241"/>
      <c r="AW161" s="241"/>
      <c r="AX161" s="241"/>
      <c r="AY161" s="241"/>
      <c r="AZ161" s="241"/>
      <c r="BA161" s="241"/>
      <c r="BB161" s="241"/>
      <c r="BC161" s="241"/>
      <c r="BD161" s="241"/>
      <c r="BE161" s="241"/>
      <c r="BF161" s="241"/>
      <c r="BG161" s="241"/>
      <c r="BH161" s="241"/>
      <c r="BI161" s="241"/>
      <c r="BJ161" s="241"/>
      <c r="BK161" s="241"/>
      <c r="BL161" s="241"/>
      <c r="BM161" s="241"/>
      <c r="BN161" s="241"/>
      <c r="BO161" s="241"/>
      <c r="BP161" s="241"/>
      <c r="BQ161" s="241"/>
      <c r="BR161" s="241"/>
      <c r="BS161" s="241"/>
      <c r="BT161" s="241"/>
      <c r="BU161" s="241"/>
      <c r="BV161" s="241"/>
      <c r="BW161" s="241"/>
      <c r="BX161" s="241"/>
      <c r="BY161" s="241"/>
      <c r="BZ161" s="241"/>
      <c r="CA161" s="241"/>
      <c r="CB161" s="241"/>
      <c r="CC161" s="241"/>
      <c r="CD161" s="241"/>
      <c r="CE161" s="241"/>
      <c r="CF161" s="241"/>
      <c r="CG161" s="241"/>
      <c r="CH161" s="241"/>
      <c r="CI161" s="241"/>
      <c r="CJ161" s="241"/>
      <c r="CK161" s="241"/>
      <c r="CL161" s="241"/>
      <c r="CM161" s="241"/>
      <c r="CN161" s="241"/>
      <c r="CO161" s="241"/>
      <c r="CP161" s="241"/>
      <c r="CQ161" s="241"/>
      <c r="CR161" s="241"/>
      <c r="CS161" s="241"/>
      <c r="CT161" s="241"/>
      <c r="CU161" s="241"/>
      <c r="CV161" s="241"/>
      <c r="CW161" s="241"/>
      <c r="CX161" s="241"/>
      <c r="CY161" s="241"/>
      <c r="CZ161" s="241"/>
      <c r="DA161" s="241"/>
      <c r="DB161" s="241"/>
      <c r="DC161" s="241"/>
      <c r="DD161" s="241"/>
      <c r="DE161" s="241"/>
      <c r="DF161" s="241"/>
      <c r="DG161" s="241"/>
      <c r="DH161" s="241"/>
      <c r="DI161" s="241"/>
      <c r="DJ161" s="241"/>
      <c r="DK161" s="241"/>
      <c r="DL161" s="241"/>
      <c r="DM161" s="241"/>
      <c r="DN161" s="241"/>
      <c r="DO161" s="241"/>
      <c r="DP161" s="241"/>
      <c r="DQ161" s="241"/>
      <c r="DR161" s="241"/>
      <c r="DS161" s="241"/>
      <c r="DT161" s="241"/>
      <c r="DU161" s="241"/>
      <c r="DV161" s="241"/>
      <c r="DW161" s="241"/>
      <c r="DX161" s="241"/>
      <c r="DY161" s="241"/>
      <c r="DZ161" s="241"/>
      <c r="EA161" s="241"/>
      <c r="EB161" s="241"/>
      <c r="EC161" s="241"/>
      <c r="ED161" s="241"/>
      <c r="EE161" s="241"/>
      <c r="EF161" s="241"/>
      <c r="EG161" s="241"/>
      <c r="EH161" s="241"/>
      <c r="EI161" s="241"/>
      <c r="EJ161" s="241"/>
      <c r="EK161" s="241"/>
      <c r="EL161" s="241"/>
      <c r="EM161" s="241"/>
      <c r="EN161" s="241"/>
      <c r="EO161" s="241"/>
      <c r="EP161" s="241"/>
      <c r="EQ161" s="241"/>
      <c r="ER161" s="241"/>
      <c r="ES161" s="241"/>
      <c r="ET161" s="241"/>
      <c r="EU161" s="241"/>
      <c r="EV161" s="241"/>
      <c r="EW161" s="241"/>
      <c r="EX161" s="241"/>
      <c r="EY161" s="241"/>
      <c r="EZ161" s="241"/>
      <c r="FA161" s="241"/>
      <c r="FB161" s="241"/>
      <c r="FC161" s="241"/>
      <c r="FD161" s="241"/>
      <c r="FE161" s="241"/>
      <c r="FF161" s="241"/>
      <c r="FG161" s="241"/>
      <c r="FH161" s="241"/>
      <c r="FI161" s="241"/>
      <c r="FJ161" s="241"/>
      <c r="FK161" s="241"/>
      <c r="FL161" s="241"/>
      <c r="FM161" s="241"/>
      <c r="FN161" s="241"/>
      <c r="FO161" s="241"/>
      <c r="FP161" s="241"/>
      <c r="FQ161" s="241"/>
      <c r="FR161" s="241"/>
      <c r="FS161" s="241"/>
      <c r="FT161" s="241"/>
      <c r="FU161" s="241"/>
      <c r="FV161" s="241"/>
      <c r="FW161" s="241"/>
      <c r="FX161" s="241"/>
      <c r="FY161" s="241"/>
      <c r="FZ161" s="241"/>
      <c r="GA161" s="241"/>
      <c r="GB161" s="241"/>
      <c r="GC161" s="241"/>
      <c r="GD161" s="241"/>
      <c r="GE161" s="241"/>
      <c r="GF161" s="241"/>
      <c r="GG161" s="241"/>
      <c r="GH161" s="241"/>
      <c r="GI161" s="241"/>
      <c r="GJ161" s="241"/>
      <c r="GK161" s="241"/>
      <c r="GL161" s="241"/>
      <c r="GM161" s="241"/>
      <c r="GN161" s="241"/>
      <c r="GO161" s="241"/>
      <c r="GP161" s="241"/>
      <c r="GQ161" s="241"/>
      <c r="GR161" s="241"/>
      <c r="GS161" s="241"/>
      <c r="GT161" s="241"/>
      <c r="GU161" s="241"/>
      <c r="GV161" s="241"/>
      <c r="GW161" s="241"/>
      <c r="GX161" s="241"/>
      <c r="GY161" s="241"/>
      <c r="GZ161" s="241"/>
      <c r="HA161" s="241"/>
      <c r="HB161" s="241"/>
      <c r="HC161" s="241"/>
      <c r="HD161" s="241"/>
      <c r="HE161" s="241"/>
    </row>
    <row r="162" spans="1:213" s="242" customFormat="1" ht="13.5" thickBot="1">
      <c r="A162" s="291">
        <v>145</v>
      </c>
      <c r="B162" s="108" t="s">
        <v>361</v>
      </c>
      <c r="C162" s="108" t="s">
        <v>362</v>
      </c>
      <c r="D162" s="109" t="s">
        <v>28</v>
      </c>
      <c r="E162" s="110">
        <v>3.4</v>
      </c>
      <c r="F162" s="110">
        <v>1</v>
      </c>
      <c r="G162" s="110" t="s">
        <v>28</v>
      </c>
      <c r="H162" s="105">
        <v>51527</v>
      </c>
      <c r="I162" s="107">
        <v>1390</v>
      </c>
      <c r="J162" s="107">
        <v>264.10000000000002</v>
      </c>
      <c r="K162" s="120">
        <v>1654.1</v>
      </c>
      <c r="L162" s="292">
        <v>1654.1</v>
      </c>
      <c r="M162" s="241"/>
      <c r="N162" s="241"/>
      <c r="O162" s="241"/>
      <c r="P162" s="241"/>
      <c r="Q162" s="241"/>
      <c r="R162" s="241"/>
      <c r="S162" s="241"/>
      <c r="T162" s="241"/>
      <c r="U162" s="241"/>
      <c r="V162" s="241"/>
      <c r="W162" s="241"/>
      <c r="X162" s="241"/>
      <c r="Y162" s="241"/>
      <c r="Z162" s="241"/>
      <c r="AA162" s="241"/>
      <c r="AB162" s="241"/>
      <c r="AC162" s="241"/>
      <c r="AD162" s="241"/>
      <c r="AE162" s="241"/>
      <c r="AF162" s="241"/>
      <c r="AG162" s="241"/>
      <c r="AH162" s="241"/>
      <c r="AI162" s="241"/>
      <c r="AJ162" s="241"/>
      <c r="AK162" s="241"/>
      <c r="AL162" s="241"/>
      <c r="AM162" s="241"/>
      <c r="AN162" s="241"/>
      <c r="AO162" s="241"/>
      <c r="AP162" s="241"/>
      <c r="AQ162" s="241"/>
      <c r="AR162" s="241"/>
      <c r="AS162" s="241"/>
      <c r="AT162" s="241"/>
      <c r="AU162" s="241"/>
      <c r="AV162" s="241"/>
      <c r="AW162" s="241"/>
      <c r="AX162" s="241"/>
      <c r="AY162" s="241"/>
      <c r="AZ162" s="241"/>
      <c r="BA162" s="241"/>
      <c r="BB162" s="241"/>
      <c r="BC162" s="241"/>
      <c r="BD162" s="241"/>
      <c r="BE162" s="241"/>
      <c r="BF162" s="241"/>
      <c r="BG162" s="241"/>
      <c r="BH162" s="241"/>
      <c r="BI162" s="241"/>
      <c r="BJ162" s="241"/>
      <c r="BK162" s="241"/>
      <c r="BL162" s="241"/>
      <c r="BM162" s="241"/>
      <c r="BN162" s="241"/>
      <c r="BO162" s="241"/>
      <c r="BP162" s="241"/>
      <c r="BQ162" s="241"/>
      <c r="BR162" s="241"/>
      <c r="BS162" s="241"/>
      <c r="BT162" s="241"/>
      <c r="BU162" s="241"/>
      <c r="BV162" s="241"/>
      <c r="BW162" s="241"/>
      <c r="BX162" s="241"/>
      <c r="BY162" s="241"/>
      <c r="BZ162" s="241"/>
      <c r="CA162" s="241"/>
      <c r="CB162" s="241"/>
      <c r="CC162" s="241"/>
      <c r="CD162" s="241"/>
      <c r="CE162" s="241"/>
      <c r="CF162" s="241"/>
      <c r="CG162" s="241"/>
      <c r="CH162" s="241"/>
      <c r="CI162" s="241"/>
      <c r="CJ162" s="241"/>
      <c r="CK162" s="241"/>
      <c r="CL162" s="241"/>
      <c r="CM162" s="241"/>
      <c r="CN162" s="241"/>
      <c r="CO162" s="241"/>
      <c r="CP162" s="241"/>
      <c r="CQ162" s="241"/>
      <c r="CR162" s="241"/>
      <c r="CS162" s="241"/>
      <c r="CT162" s="241"/>
      <c r="CU162" s="241"/>
      <c r="CV162" s="241"/>
      <c r="CW162" s="241"/>
      <c r="CX162" s="241"/>
      <c r="CY162" s="241"/>
      <c r="CZ162" s="241"/>
      <c r="DA162" s="241"/>
      <c r="DB162" s="241"/>
      <c r="DC162" s="241"/>
      <c r="DD162" s="241"/>
      <c r="DE162" s="241"/>
      <c r="DF162" s="241"/>
      <c r="DG162" s="241"/>
      <c r="DH162" s="241"/>
      <c r="DI162" s="241"/>
      <c r="DJ162" s="241"/>
      <c r="DK162" s="241"/>
      <c r="DL162" s="241"/>
      <c r="DM162" s="241"/>
      <c r="DN162" s="241"/>
      <c r="DO162" s="241"/>
      <c r="DP162" s="241"/>
      <c r="DQ162" s="241"/>
      <c r="DR162" s="241"/>
      <c r="DS162" s="241"/>
      <c r="DT162" s="241"/>
      <c r="DU162" s="241"/>
      <c r="DV162" s="241"/>
      <c r="DW162" s="241"/>
      <c r="DX162" s="241"/>
      <c r="DY162" s="241"/>
      <c r="DZ162" s="241"/>
      <c r="EA162" s="241"/>
      <c r="EB162" s="241"/>
      <c r="EC162" s="241"/>
      <c r="ED162" s="241"/>
      <c r="EE162" s="241"/>
      <c r="EF162" s="241"/>
      <c r="EG162" s="241"/>
      <c r="EH162" s="241"/>
      <c r="EI162" s="241"/>
      <c r="EJ162" s="241"/>
      <c r="EK162" s="241"/>
      <c r="EL162" s="241"/>
      <c r="EM162" s="241"/>
      <c r="EN162" s="241"/>
      <c r="EO162" s="241"/>
      <c r="EP162" s="241"/>
      <c r="EQ162" s="241"/>
      <c r="ER162" s="241"/>
      <c r="ES162" s="241"/>
      <c r="ET162" s="241"/>
      <c r="EU162" s="241"/>
      <c r="EV162" s="241"/>
      <c r="EW162" s="241"/>
      <c r="EX162" s="241"/>
      <c r="EY162" s="241"/>
      <c r="EZ162" s="241"/>
      <c r="FA162" s="241"/>
      <c r="FB162" s="241"/>
      <c r="FC162" s="241"/>
      <c r="FD162" s="241"/>
      <c r="FE162" s="241"/>
      <c r="FF162" s="241"/>
      <c r="FG162" s="241"/>
      <c r="FH162" s="241"/>
      <c r="FI162" s="241"/>
      <c r="FJ162" s="241"/>
      <c r="FK162" s="241"/>
      <c r="FL162" s="241"/>
      <c r="FM162" s="241"/>
      <c r="FN162" s="241"/>
      <c r="FO162" s="241"/>
      <c r="FP162" s="241"/>
      <c r="FQ162" s="241"/>
      <c r="FR162" s="241"/>
      <c r="FS162" s="241"/>
      <c r="FT162" s="241"/>
      <c r="FU162" s="241"/>
      <c r="FV162" s="241"/>
      <c r="FW162" s="241"/>
      <c r="FX162" s="241"/>
      <c r="FY162" s="241"/>
      <c r="FZ162" s="241"/>
      <c r="GA162" s="241"/>
      <c r="GB162" s="241"/>
      <c r="GC162" s="241"/>
      <c r="GD162" s="241"/>
      <c r="GE162" s="241"/>
      <c r="GF162" s="241"/>
      <c r="GG162" s="241"/>
      <c r="GH162" s="241"/>
      <c r="GI162" s="241"/>
      <c r="GJ162" s="241"/>
      <c r="GK162" s="241"/>
      <c r="GL162" s="241"/>
      <c r="GM162" s="241"/>
      <c r="GN162" s="241"/>
      <c r="GO162" s="241"/>
      <c r="GP162" s="241"/>
      <c r="GQ162" s="241"/>
      <c r="GR162" s="241"/>
      <c r="GS162" s="241"/>
      <c r="GT162" s="241"/>
      <c r="GU162" s="241"/>
      <c r="GV162" s="241"/>
      <c r="GW162" s="241"/>
      <c r="GX162" s="241"/>
      <c r="GY162" s="241"/>
      <c r="GZ162" s="241"/>
      <c r="HA162" s="241"/>
      <c r="HB162" s="241"/>
      <c r="HC162" s="241"/>
      <c r="HD162" s="241"/>
      <c r="HE162" s="241"/>
    </row>
    <row r="163" spans="1:213" s="242" customFormat="1" ht="26.25" thickBot="1">
      <c r="A163" s="291">
        <v>146</v>
      </c>
      <c r="B163" s="108" t="s">
        <v>363</v>
      </c>
      <c r="C163" s="108" t="s">
        <v>364</v>
      </c>
      <c r="D163" s="109" t="s">
        <v>365</v>
      </c>
      <c r="E163" s="110">
        <v>1</v>
      </c>
      <c r="F163" s="110">
        <v>1</v>
      </c>
      <c r="G163" s="110" t="s">
        <v>365</v>
      </c>
      <c r="H163" s="105">
        <v>3332</v>
      </c>
      <c r="I163" s="107">
        <v>1890</v>
      </c>
      <c r="J163" s="107">
        <v>359.1</v>
      </c>
      <c r="K163" s="120">
        <v>2249.1</v>
      </c>
      <c r="L163" s="292">
        <v>2249.1</v>
      </c>
      <c r="M163" s="241"/>
      <c r="N163" s="241"/>
      <c r="O163" s="241"/>
      <c r="P163" s="241"/>
      <c r="Q163" s="241"/>
      <c r="R163" s="241"/>
      <c r="S163" s="241"/>
      <c r="T163" s="241"/>
      <c r="U163" s="241"/>
      <c r="V163" s="241"/>
      <c r="W163" s="241"/>
      <c r="X163" s="241"/>
      <c r="Y163" s="241"/>
      <c r="Z163" s="241"/>
      <c r="AA163" s="241"/>
      <c r="AB163" s="241"/>
      <c r="AC163" s="241"/>
      <c r="AD163" s="241"/>
      <c r="AE163" s="241"/>
      <c r="AF163" s="241"/>
      <c r="AG163" s="241"/>
      <c r="AH163" s="241"/>
      <c r="AI163" s="241"/>
      <c r="AJ163" s="241"/>
      <c r="AK163" s="241"/>
      <c r="AL163" s="241"/>
      <c r="AM163" s="241"/>
      <c r="AN163" s="241"/>
      <c r="AO163" s="241"/>
      <c r="AP163" s="241"/>
      <c r="AQ163" s="241"/>
      <c r="AR163" s="241"/>
      <c r="AS163" s="241"/>
      <c r="AT163" s="241"/>
      <c r="AU163" s="241"/>
      <c r="AV163" s="241"/>
      <c r="AW163" s="241"/>
      <c r="AX163" s="241"/>
      <c r="AY163" s="241"/>
      <c r="AZ163" s="241"/>
      <c r="BA163" s="241"/>
      <c r="BB163" s="241"/>
      <c r="BC163" s="241"/>
      <c r="BD163" s="241"/>
      <c r="BE163" s="241"/>
      <c r="BF163" s="241"/>
      <c r="BG163" s="241"/>
      <c r="BH163" s="241"/>
      <c r="BI163" s="241"/>
      <c r="BJ163" s="241"/>
      <c r="BK163" s="241"/>
      <c r="BL163" s="241"/>
      <c r="BM163" s="241"/>
      <c r="BN163" s="241"/>
      <c r="BO163" s="241"/>
      <c r="BP163" s="241"/>
      <c r="BQ163" s="241"/>
      <c r="BR163" s="241"/>
      <c r="BS163" s="241"/>
      <c r="BT163" s="241"/>
      <c r="BU163" s="241"/>
      <c r="BV163" s="241"/>
      <c r="BW163" s="241"/>
      <c r="BX163" s="241"/>
      <c r="BY163" s="241"/>
      <c r="BZ163" s="241"/>
      <c r="CA163" s="241"/>
      <c r="CB163" s="241"/>
      <c r="CC163" s="241"/>
      <c r="CD163" s="241"/>
      <c r="CE163" s="241"/>
      <c r="CF163" s="241"/>
      <c r="CG163" s="241"/>
      <c r="CH163" s="241"/>
      <c r="CI163" s="241"/>
      <c r="CJ163" s="241"/>
      <c r="CK163" s="241"/>
      <c r="CL163" s="241"/>
      <c r="CM163" s="241"/>
      <c r="CN163" s="241"/>
      <c r="CO163" s="241"/>
      <c r="CP163" s="241"/>
      <c r="CQ163" s="241"/>
      <c r="CR163" s="241"/>
      <c r="CS163" s="241"/>
      <c r="CT163" s="241"/>
      <c r="CU163" s="241"/>
      <c r="CV163" s="241"/>
      <c r="CW163" s="241"/>
      <c r="CX163" s="241"/>
      <c r="CY163" s="241"/>
      <c r="CZ163" s="241"/>
      <c r="DA163" s="241"/>
      <c r="DB163" s="241"/>
      <c r="DC163" s="241"/>
      <c r="DD163" s="241"/>
      <c r="DE163" s="241"/>
      <c r="DF163" s="241"/>
      <c r="DG163" s="241"/>
      <c r="DH163" s="241"/>
      <c r="DI163" s="241"/>
      <c r="DJ163" s="241"/>
      <c r="DK163" s="241"/>
      <c r="DL163" s="241"/>
      <c r="DM163" s="241"/>
      <c r="DN163" s="241"/>
      <c r="DO163" s="241"/>
      <c r="DP163" s="241"/>
      <c r="DQ163" s="241"/>
      <c r="DR163" s="241"/>
      <c r="DS163" s="241"/>
      <c r="DT163" s="241"/>
      <c r="DU163" s="241"/>
      <c r="DV163" s="241"/>
      <c r="DW163" s="241"/>
      <c r="DX163" s="241"/>
      <c r="DY163" s="241"/>
      <c r="DZ163" s="241"/>
      <c r="EA163" s="241"/>
      <c r="EB163" s="241"/>
      <c r="EC163" s="241"/>
      <c r="ED163" s="241"/>
      <c r="EE163" s="241"/>
      <c r="EF163" s="241"/>
      <c r="EG163" s="241"/>
      <c r="EH163" s="241"/>
      <c r="EI163" s="241"/>
      <c r="EJ163" s="241"/>
      <c r="EK163" s="241"/>
      <c r="EL163" s="241"/>
      <c r="EM163" s="241"/>
      <c r="EN163" s="241"/>
      <c r="EO163" s="241"/>
      <c r="EP163" s="241"/>
      <c r="EQ163" s="241"/>
      <c r="ER163" s="241"/>
      <c r="ES163" s="241"/>
      <c r="ET163" s="241"/>
      <c r="EU163" s="241"/>
      <c r="EV163" s="241"/>
      <c r="EW163" s="241"/>
      <c r="EX163" s="241"/>
      <c r="EY163" s="241"/>
      <c r="EZ163" s="241"/>
      <c r="FA163" s="241"/>
      <c r="FB163" s="241"/>
      <c r="FC163" s="241"/>
      <c r="FD163" s="241"/>
      <c r="FE163" s="241"/>
      <c r="FF163" s="241"/>
      <c r="FG163" s="241"/>
      <c r="FH163" s="241"/>
      <c r="FI163" s="241"/>
      <c r="FJ163" s="241"/>
      <c r="FK163" s="241"/>
      <c r="FL163" s="241"/>
      <c r="FM163" s="241"/>
      <c r="FN163" s="241"/>
      <c r="FO163" s="241"/>
      <c r="FP163" s="241"/>
      <c r="FQ163" s="241"/>
      <c r="FR163" s="241"/>
      <c r="FS163" s="241"/>
      <c r="FT163" s="241"/>
      <c r="FU163" s="241"/>
      <c r="FV163" s="241"/>
      <c r="FW163" s="241"/>
      <c r="FX163" s="241"/>
      <c r="FY163" s="241"/>
      <c r="FZ163" s="241"/>
      <c r="GA163" s="241"/>
      <c r="GB163" s="241"/>
      <c r="GC163" s="241"/>
      <c r="GD163" s="241"/>
      <c r="GE163" s="241"/>
      <c r="GF163" s="241"/>
      <c r="GG163" s="241"/>
      <c r="GH163" s="241"/>
      <c r="GI163" s="241"/>
      <c r="GJ163" s="241"/>
      <c r="GK163" s="241"/>
      <c r="GL163" s="241"/>
      <c r="GM163" s="241"/>
      <c r="GN163" s="241"/>
      <c r="GO163" s="241"/>
      <c r="GP163" s="241"/>
      <c r="GQ163" s="241"/>
      <c r="GR163" s="241"/>
      <c r="GS163" s="241"/>
      <c r="GT163" s="241"/>
      <c r="GU163" s="241"/>
      <c r="GV163" s="241"/>
      <c r="GW163" s="241"/>
      <c r="GX163" s="241"/>
      <c r="GY163" s="241"/>
      <c r="GZ163" s="241"/>
      <c r="HA163" s="241"/>
      <c r="HB163" s="241"/>
      <c r="HC163" s="241"/>
      <c r="HD163" s="241"/>
      <c r="HE163" s="241"/>
    </row>
    <row r="164" spans="1:213" s="242" customFormat="1" ht="13.5" thickBot="1">
      <c r="A164" s="291">
        <v>147</v>
      </c>
      <c r="B164" s="108" t="s">
        <v>366</v>
      </c>
      <c r="C164" s="108" t="s">
        <v>367</v>
      </c>
      <c r="D164" s="109" t="s">
        <v>49</v>
      </c>
      <c r="E164" s="110">
        <v>1</v>
      </c>
      <c r="F164" s="110">
        <v>1</v>
      </c>
      <c r="G164" s="110" t="s">
        <v>49</v>
      </c>
      <c r="H164" s="105">
        <v>8074.15</v>
      </c>
      <c r="I164" s="107">
        <v>6000</v>
      </c>
      <c r="J164" s="107">
        <v>1140</v>
      </c>
      <c r="K164" s="120">
        <v>7140</v>
      </c>
      <c r="L164" s="292">
        <v>7140</v>
      </c>
      <c r="M164" s="241"/>
      <c r="N164" s="241"/>
      <c r="O164" s="241"/>
      <c r="P164" s="241"/>
      <c r="Q164" s="241"/>
      <c r="R164" s="241"/>
      <c r="S164" s="241"/>
      <c r="T164" s="241"/>
      <c r="U164" s="241"/>
      <c r="V164" s="241"/>
      <c r="W164" s="241"/>
      <c r="X164" s="241"/>
      <c r="Y164" s="241"/>
      <c r="Z164" s="241"/>
      <c r="AA164" s="241"/>
      <c r="AB164" s="241"/>
      <c r="AC164" s="241"/>
      <c r="AD164" s="241"/>
      <c r="AE164" s="241"/>
      <c r="AF164" s="241"/>
      <c r="AG164" s="241"/>
      <c r="AH164" s="241"/>
      <c r="AI164" s="241"/>
      <c r="AJ164" s="241"/>
      <c r="AK164" s="241"/>
      <c r="AL164" s="241"/>
      <c r="AM164" s="241"/>
      <c r="AN164" s="241"/>
      <c r="AO164" s="241"/>
      <c r="AP164" s="241"/>
      <c r="AQ164" s="241"/>
      <c r="AR164" s="241"/>
      <c r="AS164" s="241"/>
      <c r="AT164" s="241"/>
      <c r="AU164" s="241"/>
      <c r="AV164" s="241"/>
      <c r="AW164" s="241"/>
      <c r="AX164" s="241"/>
      <c r="AY164" s="241"/>
      <c r="AZ164" s="241"/>
      <c r="BA164" s="241"/>
      <c r="BB164" s="241"/>
      <c r="BC164" s="241"/>
      <c r="BD164" s="241"/>
      <c r="BE164" s="241"/>
      <c r="BF164" s="241"/>
      <c r="BG164" s="241"/>
      <c r="BH164" s="241"/>
      <c r="BI164" s="241"/>
      <c r="BJ164" s="241"/>
      <c r="BK164" s="241"/>
      <c r="BL164" s="241"/>
      <c r="BM164" s="241"/>
      <c r="BN164" s="241"/>
      <c r="BO164" s="241"/>
      <c r="BP164" s="241"/>
      <c r="BQ164" s="241"/>
      <c r="BR164" s="241"/>
      <c r="BS164" s="241"/>
      <c r="BT164" s="241"/>
      <c r="BU164" s="241"/>
      <c r="BV164" s="241"/>
      <c r="BW164" s="241"/>
      <c r="BX164" s="241"/>
      <c r="BY164" s="241"/>
      <c r="BZ164" s="241"/>
      <c r="CA164" s="241"/>
      <c r="CB164" s="241"/>
      <c r="CC164" s="241"/>
      <c r="CD164" s="241"/>
      <c r="CE164" s="241"/>
      <c r="CF164" s="241"/>
      <c r="CG164" s="241"/>
      <c r="CH164" s="241"/>
      <c r="CI164" s="241"/>
      <c r="CJ164" s="241"/>
      <c r="CK164" s="241"/>
      <c r="CL164" s="241"/>
      <c r="CM164" s="241"/>
      <c r="CN164" s="241"/>
      <c r="CO164" s="241"/>
      <c r="CP164" s="241"/>
      <c r="CQ164" s="241"/>
      <c r="CR164" s="241"/>
      <c r="CS164" s="241"/>
      <c r="CT164" s="241"/>
      <c r="CU164" s="241"/>
      <c r="CV164" s="241"/>
      <c r="CW164" s="241"/>
      <c r="CX164" s="241"/>
      <c r="CY164" s="241"/>
      <c r="CZ164" s="241"/>
      <c r="DA164" s="241"/>
      <c r="DB164" s="241"/>
      <c r="DC164" s="241"/>
      <c r="DD164" s="241"/>
      <c r="DE164" s="241"/>
      <c r="DF164" s="241"/>
      <c r="DG164" s="241"/>
      <c r="DH164" s="241"/>
      <c r="DI164" s="241"/>
      <c r="DJ164" s="241"/>
      <c r="DK164" s="241"/>
      <c r="DL164" s="241"/>
      <c r="DM164" s="241"/>
      <c r="DN164" s="241"/>
      <c r="DO164" s="241"/>
      <c r="DP164" s="241"/>
      <c r="DQ164" s="241"/>
      <c r="DR164" s="241"/>
      <c r="DS164" s="241"/>
      <c r="DT164" s="241"/>
      <c r="DU164" s="241"/>
      <c r="DV164" s="241"/>
      <c r="DW164" s="241"/>
      <c r="DX164" s="241"/>
      <c r="DY164" s="241"/>
      <c r="DZ164" s="241"/>
      <c r="EA164" s="241"/>
      <c r="EB164" s="241"/>
      <c r="EC164" s="241"/>
      <c r="ED164" s="241"/>
      <c r="EE164" s="241"/>
      <c r="EF164" s="241"/>
      <c r="EG164" s="241"/>
      <c r="EH164" s="241"/>
      <c r="EI164" s="241"/>
      <c r="EJ164" s="241"/>
      <c r="EK164" s="241"/>
      <c r="EL164" s="241"/>
      <c r="EM164" s="241"/>
      <c r="EN164" s="241"/>
      <c r="EO164" s="241"/>
      <c r="EP164" s="241"/>
      <c r="EQ164" s="241"/>
      <c r="ER164" s="241"/>
      <c r="ES164" s="241"/>
      <c r="ET164" s="241"/>
      <c r="EU164" s="241"/>
      <c r="EV164" s="241"/>
      <c r="EW164" s="241"/>
      <c r="EX164" s="241"/>
      <c r="EY164" s="241"/>
      <c r="EZ164" s="241"/>
      <c r="FA164" s="241"/>
      <c r="FB164" s="241"/>
      <c r="FC164" s="241"/>
      <c r="FD164" s="241"/>
      <c r="FE164" s="241"/>
      <c r="FF164" s="241"/>
      <c r="FG164" s="241"/>
      <c r="FH164" s="241"/>
      <c r="FI164" s="241"/>
      <c r="FJ164" s="241"/>
      <c r="FK164" s="241"/>
      <c r="FL164" s="241"/>
      <c r="FM164" s="241"/>
      <c r="FN164" s="241"/>
      <c r="FO164" s="241"/>
      <c r="FP164" s="241"/>
      <c r="FQ164" s="241"/>
      <c r="FR164" s="241"/>
      <c r="FS164" s="241"/>
      <c r="FT164" s="241"/>
      <c r="FU164" s="241"/>
      <c r="FV164" s="241"/>
      <c r="FW164" s="241"/>
      <c r="FX164" s="241"/>
      <c r="FY164" s="241"/>
      <c r="FZ164" s="241"/>
      <c r="GA164" s="241"/>
      <c r="GB164" s="241"/>
      <c r="GC164" s="241"/>
      <c r="GD164" s="241"/>
      <c r="GE164" s="241"/>
      <c r="GF164" s="241"/>
      <c r="GG164" s="241"/>
      <c r="GH164" s="241"/>
      <c r="GI164" s="241"/>
      <c r="GJ164" s="241"/>
      <c r="GK164" s="241"/>
      <c r="GL164" s="241"/>
      <c r="GM164" s="241"/>
      <c r="GN164" s="241"/>
      <c r="GO164" s="241"/>
      <c r="GP164" s="241"/>
      <c r="GQ164" s="241"/>
      <c r="GR164" s="241"/>
      <c r="GS164" s="241"/>
      <c r="GT164" s="241"/>
      <c r="GU164" s="241"/>
      <c r="GV164" s="241"/>
      <c r="GW164" s="241"/>
      <c r="GX164" s="241"/>
      <c r="GY164" s="241"/>
      <c r="GZ164" s="241"/>
      <c r="HA164" s="241"/>
      <c r="HB164" s="241"/>
      <c r="HC164" s="241"/>
      <c r="HD164" s="241"/>
      <c r="HE164" s="241"/>
    </row>
    <row r="165" spans="1:213" s="242" customFormat="1" ht="39" thickBot="1">
      <c r="A165" s="291">
        <v>152</v>
      </c>
      <c r="B165" s="108" t="s">
        <v>376</v>
      </c>
      <c r="C165" s="108" t="s">
        <v>377</v>
      </c>
      <c r="D165" s="109" t="s">
        <v>378</v>
      </c>
      <c r="E165" s="110">
        <v>30.2</v>
      </c>
      <c r="F165" s="110">
        <v>1</v>
      </c>
      <c r="G165" s="110" t="s">
        <v>378</v>
      </c>
      <c r="H165" s="105">
        <v>12155.85</v>
      </c>
      <c r="I165" s="107">
        <v>7120</v>
      </c>
      <c r="J165" s="107">
        <v>1352.8</v>
      </c>
      <c r="K165" s="120">
        <v>8472.7999999999993</v>
      </c>
      <c r="L165" s="292">
        <v>8472.7999999999993</v>
      </c>
      <c r="M165" s="241"/>
      <c r="N165" s="241"/>
      <c r="O165" s="241"/>
      <c r="P165" s="241"/>
      <c r="Q165" s="241"/>
      <c r="R165" s="241"/>
      <c r="S165" s="241"/>
      <c r="T165" s="241"/>
      <c r="U165" s="241"/>
      <c r="V165" s="241"/>
      <c r="W165" s="241"/>
      <c r="X165" s="241"/>
      <c r="Y165" s="241"/>
      <c r="Z165" s="241"/>
      <c r="AA165" s="241"/>
      <c r="AB165" s="241"/>
      <c r="AC165" s="241"/>
      <c r="AD165" s="241"/>
      <c r="AE165" s="241"/>
      <c r="AF165" s="241"/>
      <c r="AG165" s="241"/>
      <c r="AH165" s="241"/>
      <c r="AI165" s="241"/>
      <c r="AJ165" s="241"/>
      <c r="AK165" s="241"/>
      <c r="AL165" s="241"/>
      <c r="AM165" s="241"/>
      <c r="AN165" s="241"/>
      <c r="AO165" s="241"/>
      <c r="AP165" s="241"/>
      <c r="AQ165" s="241"/>
      <c r="AR165" s="241"/>
      <c r="AS165" s="241"/>
      <c r="AT165" s="241"/>
      <c r="AU165" s="241"/>
      <c r="AV165" s="241"/>
      <c r="AW165" s="241"/>
      <c r="AX165" s="241"/>
      <c r="AY165" s="241"/>
      <c r="AZ165" s="241"/>
      <c r="BA165" s="241"/>
      <c r="BB165" s="241"/>
      <c r="BC165" s="241"/>
      <c r="BD165" s="241"/>
      <c r="BE165" s="241"/>
      <c r="BF165" s="241"/>
      <c r="BG165" s="241"/>
      <c r="BH165" s="241"/>
      <c r="BI165" s="241"/>
      <c r="BJ165" s="241"/>
      <c r="BK165" s="241"/>
      <c r="BL165" s="241"/>
      <c r="BM165" s="241"/>
      <c r="BN165" s="241"/>
      <c r="BO165" s="241"/>
      <c r="BP165" s="241"/>
      <c r="BQ165" s="241"/>
      <c r="BR165" s="241"/>
      <c r="BS165" s="241"/>
      <c r="BT165" s="241"/>
      <c r="BU165" s="241"/>
      <c r="BV165" s="241"/>
      <c r="BW165" s="241"/>
      <c r="BX165" s="241"/>
      <c r="BY165" s="241"/>
      <c r="BZ165" s="241"/>
      <c r="CA165" s="241"/>
      <c r="CB165" s="241"/>
      <c r="CC165" s="241"/>
      <c r="CD165" s="241"/>
      <c r="CE165" s="241"/>
      <c r="CF165" s="241"/>
      <c r="CG165" s="241"/>
      <c r="CH165" s="241"/>
      <c r="CI165" s="241"/>
      <c r="CJ165" s="241"/>
      <c r="CK165" s="241"/>
      <c r="CL165" s="241"/>
      <c r="CM165" s="241"/>
      <c r="CN165" s="241"/>
      <c r="CO165" s="241"/>
      <c r="CP165" s="241"/>
      <c r="CQ165" s="241"/>
      <c r="CR165" s="241"/>
      <c r="CS165" s="241"/>
      <c r="CT165" s="241"/>
      <c r="CU165" s="241"/>
      <c r="CV165" s="241"/>
      <c r="CW165" s="241"/>
      <c r="CX165" s="241"/>
      <c r="CY165" s="241"/>
      <c r="CZ165" s="241"/>
      <c r="DA165" s="241"/>
      <c r="DB165" s="241"/>
      <c r="DC165" s="241"/>
      <c r="DD165" s="241"/>
      <c r="DE165" s="241"/>
      <c r="DF165" s="241"/>
      <c r="DG165" s="241"/>
      <c r="DH165" s="241"/>
      <c r="DI165" s="241"/>
      <c r="DJ165" s="241"/>
      <c r="DK165" s="241"/>
      <c r="DL165" s="241"/>
      <c r="DM165" s="241"/>
      <c r="DN165" s="241"/>
      <c r="DO165" s="241"/>
      <c r="DP165" s="241"/>
      <c r="DQ165" s="241"/>
      <c r="DR165" s="241"/>
      <c r="DS165" s="241"/>
      <c r="DT165" s="241"/>
      <c r="DU165" s="241"/>
      <c r="DV165" s="241"/>
      <c r="DW165" s="241"/>
      <c r="DX165" s="241"/>
      <c r="DY165" s="241"/>
      <c r="DZ165" s="241"/>
      <c r="EA165" s="241"/>
      <c r="EB165" s="241"/>
      <c r="EC165" s="241"/>
      <c r="ED165" s="241"/>
      <c r="EE165" s="241"/>
      <c r="EF165" s="241"/>
      <c r="EG165" s="241"/>
      <c r="EH165" s="241"/>
      <c r="EI165" s="241"/>
      <c r="EJ165" s="241"/>
      <c r="EK165" s="241"/>
      <c r="EL165" s="241"/>
      <c r="EM165" s="241"/>
      <c r="EN165" s="241"/>
      <c r="EO165" s="241"/>
      <c r="EP165" s="241"/>
      <c r="EQ165" s="241"/>
      <c r="ER165" s="241"/>
      <c r="ES165" s="241"/>
      <c r="ET165" s="241"/>
      <c r="EU165" s="241"/>
      <c r="EV165" s="241"/>
      <c r="EW165" s="241"/>
      <c r="EX165" s="241"/>
      <c r="EY165" s="241"/>
      <c r="EZ165" s="241"/>
      <c r="FA165" s="241"/>
      <c r="FB165" s="241"/>
      <c r="FC165" s="241"/>
      <c r="FD165" s="241"/>
      <c r="FE165" s="241"/>
      <c r="FF165" s="241"/>
      <c r="FG165" s="241"/>
      <c r="FH165" s="241"/>
      <c r="FI165" s="241"/>
      <c r="FJ165" s="241"/>
      <c r="FK165" s="241"/>
      <c r="FL165" s="241"/>
      <c r="FM165" s="241"/>
      <c r="FN165" s="241"/>
      <c r="FO165" s="241"/>
      <c r="FP165" s="241"/>
      <c r="FQ165" s="241"/>
      <c r="FR165" s="241"/>
      <c r="FS165" s="241"/>
      <c r="FT165" s="241"/>
      <c r="FU165" s="241"/>
      <c r="FV165" s="241"/>
      <c r="FW165" s="241"/>
      <c r="FX165" s="241"/>
      <c r="FY165" s="241"/>
      <c r="FZ165" s="241"/>
      <c r="GA165" s="241"/>
      <c r="GB165" s="241"/>
      <c r="GC165" s="241"/>
      <c r="GD165" s="241"/>
      <c r="GE165" s="241"/>
      <c r="GF165" s="241"/>
      <c r="GG165" s="241"/>
      <c r="GH165" s="241"/>
      <c r="GI165" s="241"/>
      <c r="GJ165" s="241"/>
      <c r="GK165" s="241"/>
      <c r="GL165" s="241"/>
      <c r="GM165" s="241"/>
      <c r="GN165" s="241"/>
      <c r="GO165" s="241"/>
      <c r="GP165" s="241"/>
      <c r="GQ165" s="241"/>
      <c r="GR165" s="241"/>
      <c r="GS165" s="241"/>
      <c r="GT165" s="241"/>
      <c r="GU165" s="241"/>
      <c r="GV165" s="241"/>
      <c r="GW165" s="241"/>
      <c r="GX165" s="241"/>
      <c r="GY165" s="241"/>
      <c r="GZ165" s="241"/>
      <c r="HA165" s="241"/>
      <c r="HB165" s="241"/>
      <c r="HC165" s="241"/>
      <c r="HD165" s="241"/>
      <c r="HE165" s="241"/>
    </row>
    <row r="166" spans="1:213" s="242" customFormat="1" ht="26.25" thickBot="1">
      <c r="A166" s="291">
        <v>154</v>
      </c>
      <c r="B166" s="108" t="s">
        <v>382</v>
      </c>
      <c r="C166" s="108" t="s">
        <v>383</v>
      </c>
      <c r="D166" s="109" t="s">
        <v>28</v>
      </c>
      <c r="E166" s="110">
        <v>3.6</v>
      </c>
      <c r="F166" s="110">
        <v>1</v>
      </c>
      <c r="G166" s="110" t="s">
        <v>28</v>
      </c>
      <c r="H166" s="105">
        <v>33141.5</v>
      </c>
      <c r="I166" s="107">
        <v>27850</v>
      </c>
      <c r="J166" s="107">
        <v>5291.5</v>
      </c>
      <c r="K166" s="120">
        <v>33141.5</v>
      </c>
      <c r="L166" s="292">
        <v>33141.5</v>
      </c>
      <c r="M166" s="241"/>
      <c r="N166" s="241"/>
      <c r="O166" s="241"/>
      <c r="P166" s="241"/>
      <c r="Q166" s="241"/>
      <c r="R166" s="241"/>
      <c r="S166" s="241"/>
      <c r="T166" s="241"/>
      <c r="U166" s="241"/>
      <c r="V166" s="241"/>
      <c r="W166" s="241"/>
      <c r="X166" s="241"/>
      <c r="Y166" s="241"/>
      <c r="Z166" s="241"/>
      <c r="AA166" s="241"/>
      <c r="AB166" s="241"/>
      <c r="AC166" s="241"/>
      <c r="AD166" s="241"/>
      <c r="AE166" s="241"/>
      <c r="AF166" s="241"/>
      <c r="AG166" s="241"/>
      <c r="AH166" s="241"/>
      <c r="AI166" s="241"/>
      <c r="AJ166" s="241"/>
      <c r="AK166" s="241"/>
      <c r="AL166" s="241"/>
      <c r="AM166" s="241"/>
      <c r="AN166" s="241"/>
      <c r="AO166" s="241"/>
      <c r="AP166" s="241"/>
      <c r="AQ166" s="241"/>
      <c r="AR166" s="241"/>
      <c r="AS166" s="241"/>
      <c r="AT166" s="241"/>
      <c r="AU166" s="241"/>
      <c r="AV166" s="241"/>
      <c r="AW166" s="241"/>
      <c r="AX166" s="241"/>
      <c r="AY166" s="241"/>
      <c r="AZ166" s="241"/>
      <c r="BA166" s="241"/>
      <c r="BB166" s="241"/>
      <c r="BC166" s="241"/>
      <c r="BD166" s="241"/>
      <c r="BE166" s="241"/>
      <c r="BF166" s="241"/>
      <c r="BG166" s="241"/>
      <c r="BH166" s="241"/>
      <c r="BI166" s="241"/>
      <c r="BJ166" s="241"/>
      <c r="BK166" s="241"/>
      <c r="BL166" s="241"/>
      <c r="BM166" s="241"/>
      <c r="BN166" s="241"/>
      <c r="BO166" s="241"/>
      <c r="BP166" s="241"/>
      <c r="BQ166" s="241"/>
      <c r="BR166" s="241"/>
      <c r="BS166" s="241"/>
      <c r="BT166" s="241"/>
      <c r="BU166" s="241"/>
      <c r="BV166" s="241"/>
      <c r="BW166" s="241"/>
      <c r="BX166" s="241"/>
      <c r="BY166" s="241"/>
      <c r="BZ166" s="241"/>
      <c r="CA166" s="241"/>
      <c r="CB166" s="241"/>
      <c r="CC166" s="241"/>
      <c r="CD166" s="241"/>
      <c r="CE166" s="241"/>
      <c r="CF166" s="241"/>
      <c r="CG166" s="241"/>
      <c r="CH166" s="241"/>
      <c r="CI166" s="241"/>
      <c r="CJ166" s="241"/>
      <c r="CK166" s="241"/>
      <c r="CL166" s="241"/>
      <c r="CM166" s="241"/>
      <c r="CN166" s="241"/>
      <c r="CO166" s="241"/>
      <c r="CP166" s="241"/>
      <c r="CQ166" s="241"/>
      <c r="CR166" s="241"/>
      <c r="CS166" s="241"/>
      <c r="CT166" s="241"/>
      <c r="CU166" s="241"/>
      <c r="CV166" s="241"/>
      <c r="CW166" s="241"/>
      <c r="CX166" s="241"/>
      <c r="CY166" s="241"/>
      <c r="CZ166" s="241"/>
      <c r="DA166" s="241"/>
      <c r="DB166" s="241"/>
      <c r="DC166" s="241"/>
      <c r="DD166" s="241"/>
      <c r="DE166" s="241"/>
      <c r="DF166" s="241"/>
      <c r="DG166" s="241"/>
      <c r="DH166" s="241"/>
      <c r="DI166" s="241"/>
      <c r="DJ166" s="241"/>
      <c r="DK166" s="241"/>
      <c r="DL166" s="241"/>
      <c r="DM166" s="241"/>
      <c r="DN166" s="241"/>
      <c r="DO166" s="241"/>
      <c r="DP166" s="241"/>
      <c r="DQ166" s="241"/>
      <c r="DR166" s="241"/>
      <c r="DS166" s="241"/>
      <c r="DT166" s="241"/>
      <c r="DU166" s="241"/>
      <c r="DV166" s="241"/>
      <c r="DW166" s="241"/>
      <c r="DX166" s="241"/>
      <c r="DY166" s="241"/>
      <c r="DZ166" s="241"/>
      <c r="EA166" s="241"/>
      <c r="EB166" s="241"/>
      <c r="EC166" s="241"/>
      <c r="ED166" s="241"/>
      <c r="EE166" s="241"/>
      <c r="EF166" s="241"/>
      <c r="EG166" s="241"/>
      <c r="EH166" s="241"/>
      <c r="EI166" s="241"/>
      <c r="EJ166" s="241"/>
      <c r="EK166" s="241"/>
      <c r="EL166" s="241"/>
      <c r="EM166" s="241"/>
      <c r="EN166" s="241"/>
      <c r="EO166" s="241"/>
      <c r="EP166" s="241"/>
      <c r="EQ166" s="241"/>
      <c r="ER166" s="241"/>
      <c r="ES166" s="241"/>
      <c r="ET166" s="241"/>
      <c r="EU166" s="241"/>
      <c r="EV166" s="241"/>
      <c r="EW166" s="241"/>
      <c r="EX166" s="241"/>
      <c r="EY166" s="241"/>
      <c r="EZ166" s="241"/>
      <c r="FA166" s="241"/>
      <c r="FB166" s="241"/>
      <c r="FC166" s="241"/>
      <c r="FD166" s="241"/>
      <c r="FE166" s="241"/>
      <c r="FF166" s="241"/>
      <c r="FG166" s="241"/>
      <c r="FH166" s="241"/>
      <c r="FI166" s="241"/>
      <c r="FJ166" s="241"/>
      <c r="FK166" s="241"/>
      <c r="FL166" s="241"/>
      <c r="FM166" s="241"/>
      <c r="FN166" s="241"/>
      <c r="FO166" s="241"/>
      <c r="FP166" s="241"/>
      <c r="FQ166" s="241"/>
      <c r="FR166" s="241"/>
      <c r="FS166" s="241"/>
      <c r="FT166" s="241"/>
      <c r="FU166" s="241"/>
      <c r="FV166" s="241"/>
      <c r="FW166" s="241"/>
      <c r="FX166" s="241"/>
      <c r="FY166" s="241"/>
      <c r="FZ166" s="241"/>
      <c r="GA166" s="241"/>
      <c r="GB166" s="241"/>
      <c r="GC166" s="241"/>
      <c r="GD166" s="241"/>
      <c r="GE166" s="241"/>
      <c r="GF166" s="241"/>
      <c r="GG166" s="241"/>
      <c r="GH166" s="241"/>
      <c r="GI166" s="241"/>
      <c r="GJ166" s="241"/>
      <c r="GK166" s="241"/>
      <c r="GL166" s="241"/>
      <c r="GM166" s="241"/>
      <c r="GN166" s="241"/>
      <c r="GO166" s="241"/>
      <c r="GP166" s="241"/>
      <c r="GQ166" s="241"/>
      <c r="GR166" s="241"/>
      <c r="GS166" s="241"/>
      <c r="GT166" s="241"/>
      <c r="GU166" s="241"/>
      <c r="GV166" s="241"/>
      <c r="GW166" s="241"/>
      <c r="GX166" s="241"/>
      <c r="GY166" s="241"/>
      <c r="GZ166" s="241"/>
      <c r="HA166" s="241"/>
      <c r="HB166" s="241"/>
      <c r="HC166" s="241"/>
      <c r="HD166" s="241"/>
      <c r="HE166" s="241"/>
    </row>
    <row r="167" spans="1:213" s="242" customFormat="1" ht="13.5" thickBot="1">
      <c r="A167" s="291">
        <v>158</v>
      </c>
      <c r="B167" s="108" t="s">
        <v>390</v>
      </c>
      <c r="C167" s="108" t="s">
        <v>391</v>
      </c>
      <c r="D167" s="109" t="s">
        <v>28</v>
      </c>
      <c r="E167" s="110">
        <v>2.2000000000000002</v>
      </c>
      <c r="F167" s="110">
        <v>1</v>
      </c>
      <c r="G167" s="110" t="s">
        <v>28</v>
      </c>
      <c r="H167" s="105">
        <v>63255.093171200002</v>
      </c>
      <c r="I167" s="107">
        <v>35000</v>
      </c>
      <c r="J167" s="107">
        <v>6650</v>
      </c>
      <c r="K167" s="120">
        <v>41650</v>
      </c>
      <c r="L167" s="292">
        <v>41650</v>
      </c>
      <c r="M167" s="241"/>
      <c r="N167" s="241"/>
      <c r="O167" s="241"/>
      <c r="P167" s="241"/>
      <c r="Q167" s="241"/>
      <c r="R167" s="241"/>
      <c r="S167" s="241"/>
      <c r="T167" s="241"/>
      <c r="U167" s="241"/>
      <c r="V167" s="241"/>
      <c r="W167" s="241"/>
      <c r="X167" s="241"/>
      <c r="Y167" s="241"/>
      <c r="Z167" s="241"/>
      <c r="AA167" s="241"/>
      <c r="AB167" s="241"/>
      <c r="AC167" s="241"/>
      <c r="AD167" s="241"/>
      <c r="AE167" s="241"/>
      <c r="AF167" s="241"/>
      <c r="AG167" s="241"/>
      <c r="AH167" s="241"/>
      <c r="AI167" s="241"/>
      <c r="AJ167" s="241"/>
      <c r="AK167" s="241"/>
      <c r="AL167" s="241"/>
      <c r="AM167" s="241"/>
      <c r="AN167" s="241"/>
      <c r="AO167" s="241"/>
      <c r="AP167" s="241"/>
      <c r="AQ167" s="241"/>
      <c r="AR167" s="241"/>
      <c r="AS167" s="241"/>
      <c r="AT167" s="241"/>
      <c r="AU167" s="241"/>
      <c r="AV167" s="241"/>
      <c r="AW167" s="241"/>
      <c r="AX167" s="241"/>
      <c r="AY167" s="241"/>
      <c r="AZ167" s="241"/>
      <c r="BA167" s="241"/>
      <c r="BB167" s="241"/>
      <c r="BC167" s="241"/>
      <c r="BD167" s="241"/>
      <c r="BE167" s="241"/>
      <c r="BF167" s="241"/>
      <c r="BG167" s="241"/>
      <c r="BH167" s="241"/>
      <c r="BI167" s="241"/>
      <c r="BJ167" s="241"/>
      <c r="BK167" s="241"/>
      <c r="BL167" s="241"/>
      <c r="BM167" s="241"/>
      <c r="BN167" s="241"/>
      <c r="BO167" s="241"/>
      <c r="BP167" s="241"/>
      <c r="BQ167" s="241"/>
      <c r="BR167" s="241"/>
      <c r="BS167" s="241"/>
      <c r="BT167" s="241"/>
      <c r="BU167" s="241"/>
      <c r="BV167" s="241"/>
      <c r="BW167" s="241"/>
      <c r="BX167" s="241"/>
      <c r="BY167" s="241"/>
      <c r="BZ167" s="241"/>
      <c r="CA167" s="241"/>
      <c r="CB167" s="241"/>
      <c r="CC167" s="241"/>
      <c r="CD167" s="241"/>
      <c r="CE167" s="241"/>
      <c r="CF167" s="241"/>
      <c r="CG167" s="241"/>
      <c r="CH167" s="241"/>
      <c r="CI167" s="241"/>
      <c r="CJ167" s="241"/>
      <c r="CK167" s="241"/>
      <c r="CL167" s="241"/>
      <c r="CM167" s="241"/>
      <c r="CN167" s="241"/>
      <c r="CO167" s="241"/>
      <c r="CP167" s="241"/>
      <c r="CQ167" s="241"/>
      <c r="CR167" s="241"/>
      <c r="CS167" s="241"/>
      <c r="CT167" s="241"/>
      <c r="CU167" s="241"/>
      <c r="CV167" s="241"/>
      <c r="CW167" s="241"/>
      <c r="CX167" s="241"/>
      <c r="CY167" s="241"/>
      <c r="CZ167" s="241"/>
      <c r="DA167" s="241"/>
      <c r="DB167" s="241"/>
      <c r="DC167" s="241"/>
      <c r="DD167" s="241"/>
      <c r="DE167" s="241"/>
      <c r="DF167" s="241"/>
      <c r="DG167" s="241"/>
      <c r="DH167" s="241"/>
      <c r="DI167" s="241"/>
      <c r="DJ167" s="241"/>
      <c r="DK167" s="241"/>
      <c r="DL167" s="241"/>
      <c r="DM167" s="241"/>
      <c r="DN167" s="241"/>
      <c r="DO167" s="241"/>
      <c r="DP167" s="241"/>
      <c r="DQ167" s="241"/>
      <c r="DR167" s="241"/>
      <c r="DS167" s="241"/>
      <c r="DT167" s="241"/>
      <c r="DU167" s="241"/>
      <c r="DV167" s="241"/>
      <c r="DW167" s="241"/>
      <c r="DX167" s="241"/>
      <c r="DY167" s="241"/>
      <c r="DZ167" s="241"/>
      <c r="EA167" s="241"/>
      <c r="EB167" s="241"/>
      <c r="EC167" s="241"/>
      <c r="ED167" s="241"/>
      <c r="EE167" s="241"/>
      <c r="EF167" s="241"/>
      <c r="EG167" s="241"/>
      <c r="EH167" s="241"/>
      <c r="EI167" s="241"/>
      <c r="EJ167" s="241"/>
      <c r="EK167" s="241"/>
      <c r="EL167" s="241"/>
      <c r="EM167" s="241"/>
      <c r="EN167" s="241"/>
      <c r="EO167" s="241"/>
      <c r="EP167" s="241"/>
      <c r="EQ167" s="241"/>
      <c r="ER167" s="241"/>
      <c r="ES167" s="241"/>
      <c r="ET167" s="241"/>
      <c r="EU167" s="241"/>
      <c r="EV167" s="241"/>
      <c r="EW167" s="241"/>
      <c r="EX167" s="241"/>
      <c r="EY167" s="241"/>
      <c r="EZ167" s="241"/>
      <c r="FA167" s="241"/>
      <c r="FB167" s="241"/>
      <c r="FC167" s="241"/>
      <c r="FD167" s="241"/>
      <c r="FE167" s="241"/>
      <c r="FF167" s="241"/>
      <c r="FG167" s="241"/>
      <c r="FH167" s="241"/>
      <c r="FI167" s="241"/>
      <c r="FJ167" s="241"/>
      <c r="FK167" s="241"/>
      <c r="FL167" s="241"/>
      <c r="FM167" s="241"/>
      <c r="FN167" s="241"/>
      <c r="FO167" s="241"/>
      <c r="FP167" s="241"/>
      <c r="FQ167" s="241"/>
      <c r="FR167" s="241"/>
      <c r="FS167" s="241"/>
      <c r="FT167" s="241"/>
      <c r="FU167" s="241"/>
      <c r="FV167" s="241"/>
      <c r="FW167" s="241"/>
      <c r="FX167" s="241"/>
      <c r="FY167" s="241"/>
      <c r="FZ167" s="241"/>
      <c r="GA167" s="241"/>
      <c r="GB167" s="241"/>
      <c r="GC167" s="241"/>
      <c r="GD167" s="241"/>
      <c r="GE167" s="241"/>
      <c r="GF167" s="241"/>
      <c r="GG167" s="241"/>
      <c r="GH167" s="241"/>
      <c r="GI167" s="241"/>
      <c r="GJ167" s="241"/>
      <c r="GK167" s="241"/>
      <c r="GL167" s="241"/>
      <c r="GM167" s="241"/>
      <c r="GN167" s="241"/>
      <c r="GO167" s="241"/>
      <c r="GP167" s="241"/>
      <c r="GQ167" s="241"/>
      <c r="GR167" s="241"/>
      <c r="GS167" s="241"/>
      <c r="GT167" s="241"/>
      <c r="GU167" s="241"/>
      <c r="GV167" s="241"/>
      <c r="GW167" s="241"/>
      <c r="GX167" s="241"/>
      <c r="GY167" s="241"/>
      <c r="GZ167" s="241"/>
      <c r="HA167" s="241"/>
      <c r="HB167" s="241"/>
      <c r="HC167" s="241"/>
      <c r="HD167" s="241"/>
      <c r="HE167" s="241"/>
    </row>
    <row r="168" spans="1:213" s="242" customFormat="1" ht="13.5" thickBot="1">
      <c r="A168" s="291">
        <v>159</v>
      </c>
      <c r="B168" s="108" t="s">
        <v>392</v>
      </c>
      <c r="C168" s="108" t="s">
        <v>393</v>
      </c>
      <c r="D168" s="109" t="s">
        <v>28</v>
      </c>
      <c r="E168" s="110">
        <v>1.4</v>
      </c>
      <c r="F168" s="110">
        <v>1</v>
      </c>
      <c r="G168" s="110" t="s">
        <v>28</v>
      </c>
      <c r="H168" s="105">
        <v>63255.093171200002</v>
      </c>
      <c r="I168" s="107">
        <v>35000</v>
      </c>
      <c r="J168" s="107">
        <v>6650</v>
      </c>
      <c r="K168" s="120">
        <v>41650</v>
      </c>
      <c r="L168" s="292">
        <v>41650</v>
      </c>
      <c r="M168" s="241"/>
      <c r="N168" s="241"/>
      <c r="O168" s="241"/>
      <c r="P168" s="241"/>
      <c r="Q168" s="241"/>
      <c r="R168" s="241"/>
      <c r="S168" s="241"/>
      <c r="T168" s="241"/>
      <c r="U168" s="241"/>
      <c r="V168" s="241"/>
      <c r="W168" s="241"/>
      <c r="X168" s="241"/>
      <c r="Y168" s="241"/>
      <c r="Z168" s="241"/>
      <c r="AA168" s="241"/>
      <c r="AB168" s="241"/>
      <c r="AC168" s="241"/>
      <c r="AD168" s="241"/>
      <c r="AE168" s="241"/>
      <c r="AF168" s="241"/>
      <c r="AG168" s="241"/>
      <c r="AH168" s="241"/>
      <c r="AI168" s="241"/>
      <c r="AJ168" s="241"/>
      <c r="AK168" s="241"/>
      <c r="AL168" s="241"/>
      <c r="AM168" s="241"/>
      <c r="AN168" s="241"/>
      <c r="AO168" s="241"/>
      <c r="AP168" s="241"/>
      <c r="AQ168" s="241"/>
      <c r="AR168" s="241"/>
      <c r="AS168" s="241"/>
      <c r="AT168" s="241"/>
      <c r="AU168" s="241"/>
      <c r="AV168" s="241"/>
      <c r="AW168" s="241"/>
      <c r="AX168" s="241"/>
      <c r="AY168" s="241"/>
      <c r="AZ168" s="241"/>
      <c r="BA168" s="241"/>
      <c r="BB168" s="241"/>
      <c r="BC168" s="241"/>
      <c r="BD168" s="241"/>
      <c r="BE168" s="241"/>
      <c r="BF168" s="241"/>
      <c r="BG168" s="241"/>
      <c r="BH168" s="241"/>
      <c r="BI168" s="241"/>
      <c r="BJ168" s="241"/>
      <c r="BK168" s="241"/>
      <c r="BL168" s="241"/>
      <c r="BM168" s="241"/>
      <c r="BN168" s="241"/>
      <c r="BO168" s="241"/>
      <c r="BP168" s="241"/>
      <c r="BQ168" s="241"/>
      <c r="BR168" s="241"/>
      <c r="BS168" s="241"/>
      <c r="BT168" s="241"/>
      <c r="BU168" s="241"/>
      <c r="BV168" s="241"/>
      <c r="BW168" s="241"/>
      <c r="BX168" s="241"/>
      <c r="BY168" s="241"/>
      <c r="BZ168" s="241"/>
      <c r="CA168" s="241"/>
      <c r="CB168" s="241"/>
      <c r="CC168" s="241"/>
      <c r="CD168" s="241"/>
      <c r="CE168" s="241"/>
      <c r="CF168" s="241"/>
      <c r="CG168" s="241"/>
      <c r="CH168" s="241"/>
      <c r="CI168" s="241"/>
      <c r="CJ168" s="241"/>
      <c r="CK168" s="241"/>
      <c r="CL168" s="241"/>
      <c r="CM168" s="241"/>
      <c r="CN168" s="241"/>
      <c r="CO168" s="241"/>
      <c r="CP168" s="241"/>
      <c r="CQ168" s="241"/>
      <c r="CR168" s="241"/>
      <c r="CS168" s="241"/>
      <c r="CT168" s="241"/>
      <c r="CU168" s="241"/>
      <c r="CV168" s="241"/>
      <c r="CW168" s="241"/>
      <c r="CX168" s="241"/>
      <c r="CY168" s="241"/>
      <c r="CZ168" s="241"/>
      <c r="DA168" s="241"/>
      <c r="DB168" s="241"/>
      <c r="DC168" s="241"/>
      <c r="DD168" s="241"/>
      <c r="DE168" s="241"/>
      <c r="DF168" s="241"/>
      <c r="DG168" s="241"/>
      <c r="DH168" s="241"/>
      <c r="DI168" s="241"/>
      <c r="DJ168" s="241"/>
      <c r="DK168" s="241"/>
      <c r="DL168" s="241"/>
      <c r="DM168" s="241"/>
      <c r="DN168" s="241"/>
      <c r="DO168" s="241"/>
      <c r="DP168" s="241"/>
      <c r="DQ168" s="241"/>
      <c r="DR168" s="241"/>
      <c r="DS168" s="241"/>
      <c r="DT168" s="241"/>
      <c r="DU168" s="241"/>
      <c r="DV168" s="241"/>
      <c r="DW168" s="241"/>
      <c r="DX168" s="241"/>
      <c r="DY168" s="241"/>
      <c r="DZ168" s="241"/>
      <c r="EA168" s="241"/>
      <c r="EB168" s="241"/>
      <c r="EC168" s="241"/>
      <c r="ED168" s="241"/>
      <c r="EE168" s="241"/>
      <c r="EF168" s="241"/>
      <c r="EG168" s="241"/>
      <c r="EH168" s="241"/>
      <c r="EI168" s="241"/>
      <c r="EJ168" s="241"/>
      <c r="EK168" s="241"/>
      <c r="EL168" s="241"/>
      <c r="EM168" s="241"/>
      <c r="EN168" s="241"/>
      <c r="EO168" s="241"/>
      <c r="EP168" s="241"/>
      <c r="EQ168" s="241"/>
      <c r="ER168" s="241"/>
      <c r="ES168" s="241"/>
      <c r="ET168" s="241"/>
      <c r="EU168" s="241"/>
      <c r="EV168" s="241"/>
      <c r="EW168" s="241"/>
      <c r="EX168" s="241"/>
      <c r="EY168" s="241"/>
      <c r="EZ168" s="241"/>
      <c r="FA168" s="241"/>
      <c r="FB168" s="241"/>
      <c r="FC168" s="241"/>
      <c r="FD168" s="241"/>
      <c r="FE168" s="241"/>
      <c r="FF168" s="241"/>
      <c r="FG168" s="241"/>
      <c r="FH168" s="241"/>
      <c r="FI168" s="241"/>
      <c r="FJ168" s="241"/>
      <c r="FK168" s="241"/>
      <c r="FL168" s="241"/>
      <c r="FM168" s="241"/>
      <c r="FN168" s="241"/>
      <c r="FO168" s="241"/>
      <c r="FP168" s="241"/>
      <c r="FQ168" s="241"/>
      <c r="FR168" s="241"/>
      <c r="FS168" s="241"/>
      <c r="FT168" s="241"/>
      <c r="FU168" s="241"/>
      <c r="FV168" s="241"/>
      <c r="FW168" s="241"/>
      <c r="FX168" s="241"/>
      <c r="FY168" s="241"/>
      <c r="FZ168" s="241"/>
      <c r="GA168" s="241"/>
      <c r="GB168" s="241"/>
      <c r="GC168" s="241"/>
      <c r="GD168" s="241"/>
      <c r="GE168" s="241"/>
      <c r="GF168" s="241"/>
      <c r="GG168" s="241"/>
      <c r="GH168" s="241"/>
      <c r="GI168" s="241"/>
      <c r="GJ168" s="241"/>
      <c r="GK168" s="241"/>
      <c r="GL168" s="241"/>
      <c r="GM168" s="241"/>
      <c r="GN168" s="241"/>
      <c r="GO168" s="241"/>
      <c r="GP168" s="241"/>
      <c r="GQ168" s="241"/>
      <c r="GR168" s="241"/>
      <c r="GS168" s="241"/>
      <c r="GT168" s="241"/>
      <c r="GU168" s="241"/>
      <c r="GV168" s="241"/>
      <c r="GW168" s="241"/>
      <c r="GX168" s="241"/>
      <c r="GY168" s="241"/>
      <c r="GZ168" s="241"/>
      <c r="HA168" s="241"/>
      <c r="HB168" s="241"/>
      <c r="HC168" s="241"/>
      <c r="HD168" s="241"/>
      <c r="HE168" s="241"/>
    </row>
    <row r="169" spans="1:213" s="242" customFormat="1" ht="13.5" thickBot="1">
      <c r="A169" s="291">
        <v>160</v>
      </c>
      <c r="B169" s="108" t="s">
        <v>394</v>
      </c>
      <c r="C169" s="108" t="s">
        <v>395</v>
      </c>
      <c r="D169" s="109" t="s">
        <v>28</v>
      </c>
      <c r="E169" s="110">
        <v>1.6</v>
      </c>
      <c r="F169" s="110">
        <v>1</v>
      </c>
      <c r="G169" s="110" t="s">
        <v>28</v>
      </c>
      <c r="H169" s="105">
        <v>63255.093171200002</v>
      </c>
      <c r="I169" s="107">
        <v>35000</v>
      </c>
      <c r="J169" s="107">
        <v>6650</v>
      </c>
      <c r="K169" s="120">
        <v>41650</v>
      </c>
      <c r="L169" s="292">
        <v>41650</v>
      </c>
      <c r="M169" s="241"/>
      <c r="N169" s="241"/>
      <c r="O169" s="241"/>
      <c r="P169" s="241"/>
      <c r="Q169" s="241"/>
      <c r="R169" s="241"/>
      <c r="S169" s="241"/>
      <c r="T169" s="241"/>
      <c r="U169" s="241"/>
      <c r="V169" s="241"/>
      <c r="W169" s="241"/>
      <c r="X169" s="241"/>
      <c r="Y169" s="241"/>
      <c r="Z169" s="241"/>
      <c r="AA169" s="241"/>
      <c r="AB169" s="241"/>
      <c r="AC169" s="241"/>
      <c r="AD169" s="241"/>
      <c r="AE169" s="241"/>
      <c r="AF169" s="241"/>
      <c r="AG169" s="241"/>
      <c r="AH169" s="241"/>
      <c r="AI169" s="241"/>
      <c r="AJ169" s="241"/>
      <c r="AK169" s="241"/>
      <c r="AL169" s="241"/>
      <c r="AM169" s="241"/>
      <c r="AN169" s="241"/>
      <c r="AO169" s="241"/>
      <c r="AP169" s="241"/>
      <c r="AQ169" s="241"/>
      <c r="AR169" s="241"/>
      <c r="AS169" s="241"/>
      <c r="AT169" s="241"/>
      <c r="AU169" s="241"/>
      <c r="AV169" s="241"/>
      <c r="AW169" s="241"/>
      <c r="AX169" s="241"/>
      <c r="AY169" s="241"/>
      <c r="AZ169" s="241"/>
      <c r="BA169" s="241"/>
      <c r="BB169" s="241"/>
      <c r="BC169" s="241"/>
      <c r="BD169" s="241"/>
      <c r="BE169" s="241"/>
      <c r="BF169" s="241"/>
      <c r="BG169" s="241"/>
      <c r="BH169" s="241"/>
      <c r="BI169" s="241"/>
      <c r="BJ169" s="241"/>
      <c r="BK169" s="241"/>
      <c r="BL169" s="241"/>
      <c r="BM169" s="241"/>
      <c r="BN169" s="241"/>
      <c r="BO169" s="241"/>
      <c r="BP169" s="241"/>
      <c r="BQ169" s="241"/>
      <c r="BR169" s="241"/>
      <c r="BS169" s="241"/>
      <c r="BT169" s="241"/>
      <c r="BU169" s="241"/>
      <c r="BV169" s="241"/>
      <c r="BW169" s="241"/>
      <c r="BX169" s="241"/>
      <c r="BY169" s="241"/>
      <c r="BZ169" s="241"/>
      <c r="CA169" s="241"/>
      <c r="CB169" s="241"/>
      <c r="CC169" s="241"/>
      <c r="CD169" s="241"/>
      <c r="CE169" s="241"/>
      <c r="CF169" s="241"/>
      <c r="CG169" s="241"/>
      <c r="CH169" s="241"/>
      <c r="CI169" s="241"/>
      <c r="CJ169" s="241"/>
      <c r="CK169" s="241"/>
      <c r="CL169" s="241"/>
      <c r="CM169" s="241"/>
      <c r="CN169" s="241"/>
      <c r="CO169" s="241"/>
      <c r="CP169" s="241"/>
      <c r="CQ169" s="241"/>
      <c r="CR169" s="241"/>
      <c r="CS169" s="241"/>
      <c r="CT169" s="241"/>
      <c r="CU169" s="241"/>
      <c r="CV169" s="241"/>
      <c r="CW169" s="241"/>
      <c r="CX169" s="241"/>
      <c r="CY169" s="241"/>
      <c r="CZ169" s="241"/>
      <c r="DA169" s="241"/>
      <c r="DB169" s="241"/>
      <c r="DC169" s="241"/>
      <c r="DD169" s="241"/>
      <c r="DE169" s="241"/>
      <c r="DF169" s="241"/>
      <c r="DG169" s="241"/>
      <c r="DH169" s="241"/>
      <c r="DI169" s="241"/>
      <c r="DJ169" s="241"/>
      <c r="DK169" s="241"/>
      <c r="DL169" s="241"/>
      <c r="DM169" s="241"/>
      <c r="DN169" s="241"/>
      <c r="DO169" s="241"/>
      <c r="DP169" s="241"/>
      <c r="DQ169" s="241"/>
      <c r="DR169" s="241"/>
      <c r="DS169" s="241"/>
      <c r="DT169" s="241"/>
      <c r="DU169" s="241"/>
      <c r="DV169" s="241"/>
      <c r="DW169" s="241"/>
      <c r="DX169" s="241"/>
      <c r="DY169" s="241"/>
      <c r="DZ169" s="241"/>
      <c r="EA169" s="241"/>
      <c r="EB169" s="241"/>
      <c r="EC169" s="241"/>
      <c r="ED169" s="241"/>
      <c r="EE169" s="241"/>
      <c r="EF169" s="241"/>
      <c r="EG169" s="241"/>
      <c r="EH169" s="241"/>
      <c r="EI169" s="241"/>
      <c r="EJ169" s="241"/>
      <c r="EK169" s="241"/>
      <c r="EL169" s="241"/>
      <c r="EM169" s="241"/>
      <c r="EN169" s="241"/>
      <c r="EO169" s="241"/>
      <c r="EP169" s="241"/>
      <c r="EQ169" s="241"/>
      <c r="ER169" s="241"/>
      <c r="ES169" s="241"/>
      <c r="ET169" s="241"/>
      <c r="EU169" s="241"/>
      <c r="EV169" s="241"/>
      <c r="EW169" s="241"/>
      <c r="EX169" s="241"/>
      <c r="EY169" s="241"/>
      <c r="EZ169" s="241"/>
      <c r="FA169" s="241"/>
      <c r="FB169" s="241"/>
      <c r="FC169" s="241"/>
      <c r="FD169" s="241"/>
      <c r="FE169" s="241"/>
      <c r="FF169" s="241"/>
      <c r="FG169" s="241"/>
      <c r="FH169" s="241"/>
      <c r="FI169" s="241"/>
      <c r="FJ169" s="241"/>
      <c r="FK169" s="241"/>
      <c r="FL169" s="241"/>
      <c r="FM169" s="241"/>
      <c r="FN169" s="241"/>
      <c r="FO169" s="241"/>
      <c r="FP169" s="241"/>
      <c r="FQ169" s="241"/>
      <c r="FR169" s="241"/>
      <c r="FS169" s="241"/>
      <c r="FT169" s="241"/>
      <c r="FU169" s="241"/>
      <c r="FV169" s="241"/>
      <c r="FW169" s="241"/>
      <c r="FX169" s="241"/>
      <c r="FY169" s="241"/>
      <c r="FZ169" s="241"/>
      <c r="GA169" s="241"/>
      <c r="GB169" s="241"/>
      <c r="GC169" s="241"/>
      <c r="GD169" s="241"/>
      <c r="GE169" s="241"/>
      <c r="GF169" s="241"/>
      <c r="GG169" s="241"/>
      <c r="GH169" s="241"/>
      <c r="GI169" s="241"/>
      <c r="GJ169" s="241"/>
      <c r="GK169" s="241"/>
      <c r="GL169" s="241"/>
      <c r="GM169" s="241"/>
      <c r="GN169" s="241"/>
      <c r="GO169" s="241"/>
      <c r="GP169" s="241"/>
      <c r="GQ169" s="241"/>
      <c r="GR169" s="241"/>
      <c r="GS169" s="241"/>
      <c r="GT169" s="241"/>
      <c r="GU169" s="241"/>
      <c r="GV169" s="241"/>
      <c r="GW169" s="241"/>
      <c r="GX169" s="241"/>
      <c r="GY169" s="241"/>
      <c r="GZ169" s="241"/>
      <c r="HA169" s="241"/>
      <c r="HB169" s="241"/>
      <c r="HC169" s="241"/>
      <c r="HD169" s="241"/>
      <c r="HE169" s="241"/>
    </row>
    <row r="170" spans="1:213" s="242" customFormat="1" ht="26.25" thickBot="1">
      <c r="A170" s="291">
        <v>164</v>
      </c>
      <c r="B170" s="108" t="s">
        <v>402</v>
      </c>
      <c r="C170" s="108" t="s">
        <v>403</v>
      </c>
      <c r="D170" s="109" t="s">
        <v>121</v>
      </c>
      <c r="E170" s="110">
        <v>2.2000000000000002</v>
      </c>
      <c r="F170" s="110">
        <v>1</v>
      </c>
      <c r="G170" s="110" t="s">
        <v>121</v>
      </c>
      <c r="H170" s="105">
        <v>17850</v>
      </c>
      <c r="I170" s="107">
        <v>15000</v>
      </c>
      <c r="J170" s="107">
        <v>2850</v>
      </c>
      <c r="K170" s="120">
        <v>17850</v>
      </c>
      <c r="L170" s="292">
        <v>17850</v>
      </c>
      <c r="M170" s="241"/>
      <c r="N170" s="241"/>
      <c r="O170" s="241"/>
      <c r="P170" s="241"/>
      <c r="Q170" s="241"/>
      <c r="R170" s="241"/>
      <c r="S170" s="241"/>
      <c r="T170" s="241"/>
      <c r="U170" s="241"/>
      <c r="V170" s="241"/>
      <c r="W170" s="241"/>
      <c r="X170" s="241"/>
      <c r="Y170" s="241"/>
      <c r="Z170" s="241"/>
      <c r="AA170" s="241"/>
      <c r="AB170" s="241"/>
      <c r="AC170" s="241"/>
      <c r="AD170" s="241"/>
      <c r="AE170" s="241"/>
      <c r="AF170" s="241"/>
      <c r="AG170" s="241"/>
      <c r="AH170" s="241"/>
      <c r="AI170" s="241"/>
      <c r="AJ170" s="241"/>
      <c r="AK170" s="241"/>
      <c r="AL170" s="241"/>
      <c r="AM170" s="241"/>
      <c r="AN170" s="241"/>
      <c r="AO170" s="241"/>
      <c r="AP170" s="241"/>
      <c r="AQ170" s="241"/>
      <c r="AR170" s="241"/>
      <c r="AS170" s="241"/>
      <c r="AT170" s="241"/>
      <c r="AU170" s="241"/>
      <c r="AV170" s="241"/>
      <c r="AW170" s="241"/>
      <c r="AX170" s="241"/>
      <c r="AY170" s="241"/>
      <c r="AZ170" s="241"/>
      <c r="BA170" s="241"/>
      <c r="BB170" s="241"/>
      <c r="BC170" s="241"/>
      <c r="BD170" s="241"/>
      <c r="BE170" s="241"/>
      <c r="BF170" s="241"/>
      <c r="BG170" s="241"/>
      <c r="BH170" s="241"/>
      <c r="BI170" s="241"/>
      <c r="BJ170" s="241"/>
      <c r="BK170" s="241"/>
      <c r="BL170" s="241"/>
      <c r="BM170" s="241"/>
      <c r="BN170" s="241"/>
      <c r="BO170" s="241"/>
      <c r="BP170" s="241"/>
      <c r="BQ170" s="241"/>
      <c r="BR170" s="241"/>
      <c r="BS170" s="241"/>
      <c r="BT170" s="241"/>
      <c r="BU170" s="241"/>
      <c r="BV170" s="241"/>
      <c r="BW170" s="241"/>
      <c r="BX170" s="241"/>
      <c r="BY170" s="241"/>
      <c r="BZ170" s="241"/>
      <c r="CA170" s="241"/>
      <c r="CB170" s="241"/>
      <c r="CC170" s="241"/>
      <c r="CD170" s="241"/>
      <c r="CE170" s="241"/>
      <c r="CF170" s="241"/>
      <c r="CG170" s="241"/>
      <c r="CH170" s="241"/>
      <c r="CI170" s="241"/>
      <c r="CJ170" s="241"/>
      <c r="CK170" s="241"/>
      <c r="CL170" s="241"/>
      <c r="CM170" s="241"/>
      <c r="CN170" s="241"/>
      <c r="CO170" s="241"/>
      <c r="CP170" s="241"/>
      <c r="CQ170" s="241"/>
      <c r="CR170" s="241"/>
      <c r="CS170" s="241"/>
      <c r="CT170" s="241"/>
      <c r="CU170" s="241"/>
      <c r="CV170" s="241"/>
      <c r="CW170" s="241"/>
      <c r="CX170" s="241"/>
      <c r="CY170" s="241"/>
      <c r="CZ170" s="241"/>
      <c r="DA170" s="241"/>
      <c r="DB170" s="241"/>
      <c r="DC170" s="241"/>
      <c r="DD170" s="241"/>
      <c r="DE170" s="241"/>
      <c r="DF170" s="241"/>
      <c r="DG170" s="241"/>
      <c r="DH170" s="241"/>
      <c r="DI170" s="241"/>
      <c r="DJ170" s="241"/>
      <c r="DK170" s="241"/>
      <c r="DL170" s="241"/>
      <c r="DM170" s="241"/>
      <c r="DN170" s="241"/>
      <c r="DO170" s="241"/>
      <c r="DP170" s="241"/>
      <c r="DQ170" s="241"/>
      <c r="DR170" s="241"/>
      <c r="DS170" s="241"/>
      <c r="DT170" s="241"/>
      <c r="DU170" s="241"/>
      <c r="DV170" s="241"/>
      <c r="DW170" s="241"/>
      <c r="DX170" s="241"/>
      <c r="DY170" s="241"/>
      <c r="DZ170" s="241"/>
      <c r="EA170" s="241"/>
      <c r="EB170" s="241"/>
      <c r="EC170" s="241"/>
      <c r="ED170" s="241"/>
      <c r="EE170" s="241"/>
      <c r="EF170" s="241"/>
      <c r="EG170" s="241"/>
      <c r="EH170" s="241"/>
      <c r="EI170" s="241"/>
      <c r="EJ170" s="241"/>
      <c r="EK170" s="241"/>
      <c r="EL170" s="241"/>
      <c r="EM170" s="241"/>
      <c r="EN170" s="241"/>
      <c r="EO170" s="241"/>
      <c r="EP170" s="241"/>
      <c r="EQ170" s="241"/>
      <c r="ER170" s="241"/>
      <c r="ES170" s="241"/>
      <c r="ET170" s="241"/>
      <c r="EU170" s="241"/>
      <c r="EV170" s="241"/>
      <c r="EW170" s="241"/>
      <c r="EX170" s="241"/>
      <c r="EY170" s="241"/>
      <c r="EZ170" s="241"/>
      <c r="FA170" s="241"/>
      <c r="FB170" s="241"/>
      <c r="FC170" s="241"/>
      <c r="FD170" s="241"/>
      <c r="FE170" s="241"/>
      <c r="FF170" s="241"/>
      <c r="FG170" s="241"/>
      <c r="FH170" s="241"/>
      <c r="FI170" s="241"/>
      <c r="FJ170" s="241"/>
      <c r="FK170" s="241"/>
      <c r="FL170" s="241"/>
      <c r="FM170" s="241"/>
      <c r="FN170" s="241"/>
      <c r="FO170" s="241"/>
      <c r="FP170" s="241"/>
      <c r="FQ170" s="241"/>
      <c r="FR170" s="241"/>
      <c r="FS170" s="241"/>
      <c r="FT170" s="241"/>
      <c r="FU170" s="241"/>
      <c r="FV170" s="241"/>
      <c r="FW170" s="241"/>
      <c r="FX170" s="241"/>
      <c r="FY170" s="241"/>
      <c r="FZ170" s="241"/>
      <c r="GA170" s="241"/>
      <c r="GB170" s="241"/>
      <c r="GC170" s="241"/>
      <c r="GD170" s="241"/>
      <c r="GE170" s="241"/>
      <c r="GF170" s="241"/>
      <c r="GG170" s="241"/>
      <c r="GH170" s="241"/>
      <c r="GI170" s="241"/>
      <c r="GJ170" s="241"/>
      <c r="GK170" s="241"/>
      <c r="GL170" s="241"/>
      <c r="GM170" s="241"/>
      <c r="GN170" s="241"/>
      <c r="GO170" s="241"/>
      <c r="GP170" s="241"/>
      <c r="GQ170" s="241"/>
      <c r="GR170" s="241"/>
      <c r="GS170" s="241"/>
      <c r="GT170" s="241"/>
      <c r="GU170" s="241"/>
      <c r="GV170" s="241"/>
      <c r="GW170" s="241"/>
      <c r="GX170" s="241"/>
      <c r="GY170" s="241"/>
      <c r="GZ170" s="241"/>
      <c r="HA170" s="241"/>
      <c r="HB170" s="241"/>
      <c r="HC170" s="241"/>
      <c r="HD170" s="241"/>
      <c r="HE170" s="241"/>
    </row>
    <row r="171" spans="1:213" s="242" customFormat="1" ht="26.25" thickBot="1">
      <c r="A171" s="291">
        <v>165</v>
      </c>
      <c r="B171" s="108" t="s">
        <v>404</v>
      </c>
      <c r="C171" s="108" t="s">
        <v>405</v>
      </c>
      <c r="D171" s="109" t="s">
        <v>121</v>
      </c>
      <c r="E171" s="110">
        <v>2.4</v>
      </c>
      <c r="F171" s="110">
        <v>1</v>
      </c>
      <c r="G171" s="110" t="s">
        <v>121</v>
      </c>
      <c r="H171" s="105">
        <v>22610</v>
      </c>
      <c r="I171" s="107">
        <v>15000</v>
      </c>
      <c r="J171" s="107">
        <v>2850</v>
      </c>
      <c r="K171" s="120">
        <v>17850</v>
      </c>
      <c r="L171" s="292">
        <v>17850</v>
      </c>
      <c r="M171" s="241"/>
      <c r="N171" s="241"/>
      <c r="O171" s="241"/>
      <c r="P171" s="241"/>
      <c r="Q171" s="241"/>
      <c r="R171" s="241"/>
      <c r="S171" s="241"/>
      <c r="T171" s="241"/>
      <c r="U171" s="241"/>
      <c r="V171" s="241"/>
      <c r="W171" s="241"/>
      <c r="X171" s="241"/>
      <c r="Y171" s="241"/>
      <c r="Z171" s="241"/>
      <c r="AA171" s="241"/>
      <c r="AB171" s="241"/>
      <c r="AC171" s="241"/>
      <c r="AD171" s="241"/>
      <c r="AE171" s="241"/>
      <c r="AF171" s="241"/>
      <c r="AG171" s="241"/>
      <c r="AH171" s="241"/>
      <c r="AI171" s="241"/>
      <c r="AJ171" s="241"/>
      <c r="AK171" s="241"/>
      <c r="AL171" s="241"/>
      <c r="AM171" s="241"/>
      <c r="AN171" s="241"/>
      <c r="AO171" s="241"/>
      <c r="AP171" s="241"/>
      <c r="AQ171" s="241"/>
      <c r="AR171" s="241"/>
      <c r="AS171" s="241"/>
      <c r="AT171" s="241"/>
      <c r="AU171" s="241"/>
      <c r="AV171" s="241"/>
      <c r="AW171" s="241"/>
      <c r="AX171" s="241"/>
      <c r="AY171" s="241"/>
      <c r="AZ171" s="241"/>
      <c r="BA171" s="241"/>
      <c r="BB171" s="241"/>
      <c r="BC171" s="241"/>
      <c r="BD171" s="241"/>
      <c r="BE171" s="241"/>
      <c r="BF171" s="241"/>
      <c r="BG171" s="241"/>
      <c r="BH171" s="241"/>
      <c r="BI171" s="241"/>
      <c r="BJ171" s="241"/>
      <c r="BK171" s="241"/>
      <c r="BL171" s="241"/>
      <c r="BM171" s="241"/>
      <c r="BN171" s="241"/>
      <c r="BO171" s="241"/>
      <c r="BP171" s="241"/>
      <c r="BQ171" s="241"/>
      <c r="BR171" s="241"/>
      <c r="BS171" s="241"/>
      <c r="BT171" s="241"/>
      <c r="BU171" s="241"/>
      <c r="BV171" s="241"/>
      <c r="BW171" s="241"/>
      <c r="BX171" s="241"/>
      <c r="BY171" s="241"/>
      <c r="BZ171" s="241"/>
      <c r="CA171" s="241"/>
      <c r="CB171" s="241"/>
      <c r="CC171" s="241"/>
      <c r="CD171" s="241"/>
      <c r="CE171" s="241"/>
      <c r="CF171" s="241"/>
      <c r="CG171" s="241"/>
      <c r="CH171" s="241"/>
      <c r="CI171" s="241"/>
      <c r="CJ171" s="241"/>
      <c r="CK171" s="241"/>
      <c r="CL171" s="241"/>
      <c r="CM171" s="241"/>
      <c r="CN171" s="241"/>
      <c r="CO171" s="241"/>
      <c r="CP171" s="241"/>
      <c r="CQ171" s="241"/>
      <c r="CR171" s="241"/>
      <c r="CS171" s="241"/>
      <c r="CT171" s="241"/>
      <c r="CU171" s="241"/>
      <c r="CV171" s="241"/>
      <c r="CW171" s="241"/>
      <c r="CX171" s="241"/>
      <c r="CY171" s="241"/>
      <c r="CZ171" s="241"/>
      <c r="DA171" s="241"/>
      <c r="DB171" s="241"/>
      <c r="DC171" s="241"/>
      <c r="DD171" s="241"/>
      <c r="DE171" s="241"/>
      <c r="DF171" s="241"/>
      <c r="DG171" s="241"/>
      <c r="DH171" s="241"/>
      <c r="DI171" s="241"/>
      <c r="DJ171" s="241"/>
      <c r="DK171" s="241"/>
      <c r="DL171" s="241"/>
      <c r="DM171" s="241"/>
      <c r="DN171" s="241"/>
      <c r="DO171" s="241"/>
      <c r="DP171" s="241"/>
      <c r="DQ171" s="241"/>
      <c r="DR171" s="241"/>
      <c r="DS171" s="241"/>
      <c r="DT171" s="241"/>
      <c r="DU171" s="241"/>
      <c r="DV171" s="241"/>
      <c r="DW171" s="241"/>
      <c r="DX171" s="241"/>
      <c r="DY171" s="241"/>
      <c r="DZ171" s="241"/>
      <c r="EA171" s="241"/>
      <c r="EB171" s="241"/>
      <c r="EC171" s="241"/>
      <c r="ED171" s="241"/>
      <c r="EE171" s="241"/>
      <c r="EF171" s="241"/>
      <c r="EG171" s="241"/>
      <c r="EH171" s="241"/>
      <c r="EI171" s="241"/>
      <c r="EJ171" s="241"/>
      <c r="EK171" s="241"/>
      <c r="EL171" s="241"/>
      <c r="EM171" s="241"/>
      <c r="EN171" s="241"/>
      <c r="EO171" s="241"/>
      <c r="EP171" s="241"/>
      <c r="EQ171" s="241"/>
      <c r="ER171" s="241"/>
      <c r="ES171" s="241"/>
      <c r="ET171" s="241"/>
      <c r="EU171" s="241"/>
      <c r="EV171" s="241"/>
      <c r="EW171" s="241"/>
      <c r="EX171" s="241"/>
      <c r="EY171" s="241"/>
      <c r="EZ171" s="241"/>
      <c r="FA171" s="241"/>
      <c r="FB171" s="241"/>
      <c r="FC171" s="241"/>
      <c r="FD171" s="241"/>
      <c r="FE171" s="241"/>
      <c r="FF171" s="241"/>
      <c r="FG171" s="241"/>
      <c r="FH171" s="241"/>
      <c r="FI171" s="241"/>
      <c r="FJ171" s="241"/>
      <c r="FK171" s="241"/>
      <c r="FL171" s="241"/>
      <c r="FM171" s="241"/>
      <c r="FN171" s="241"/>
      <c r="FO171" s="241"/>
      <c r="FP171" s="241"/>
      <c r="FQ171" s="241"/>
      <c r="FR171" s="241"/>
      <c r="FS171" s="241"/>
      <c r="FT171" s="241"/>
      <c r="FU171" s="241"/>
      <c r="FV171" s="241"/>
      <c r="FW171" s="241"/>
      <c r="FX171" s="241"/>
      <c r="FY171" s="241"/>
      <c r="FZ171" s="241"/>
      <c r="GA171" s="241"/>
      <c r="GB171" s="241"/>
      <c r="GC171" s="241"/>
      <c r="GD171" s="241"/>
      <c r="GE171" s="241"/>
      <c r="GF171" s="241"/>
      <c r="GG171" s="241"/>
      <c r="GH171" s="241"/>
      <c r="GI171" s="241"/>
      <c r="GJ171" s="241"/>
      <c r="GK171" s="241"/>
      <c r="GL171" s="241"/>
      <c r="GM171" s="241"/>
      <c r="GN171" s="241"/>
      <c r="GO171" s="241"/>
      <c r="GP171" s="241"/>
      <c r="GQ171" s="241"/>
      <c r="GR171" s="241"/>
      <c r="GS171" s="241"/>
      <c r="GT171" s="241"/>
      <c r="GU171" s="241"/>
      <c r="GV171" s="241"/>
      <c r="GW171" s="241"/>
      <c r="GX171" s="241"/>
      <c r="GY171" s="241"/>
      <c r="GZ171" s="241"/>
      <c r="HA171" s="241"/>
      <c r="HB171" s="241"/>
      <c r="HC171" s="241"/>
      <c r="HD171" s="241"/>
      <c r="HE171" s="241"/>
    </row>
    <row r="172" spans="1:213" s="242" customFormat="1" ht="39" thickBot="1">
      <c r="A172" s="291">
        <v>176</v>
      </c>
      <c r="B172" s="108" t="s">
        <v>427</v>
      </c>
      <c r="C172" s="108" t="s">
        <v>428</v>
      </c>
      <c r="D172" s="109" t="s">
        <v>28</v>
      </c>
      <c r="E172" s="110">
        <v>20</v>
      </c>
      <c r="F172" s="110">
        <v>1</v>
      </c>
      <c r="G172" s="110" t="s">
        <v>28</v>
      </c>
      <c r="H172" s="105">
        <v>45000</v>
      </c>
      <c r="I172" s="107">
        <v>45000</v>
      </c>
      <c r="J172" s="107">
        <v>0</v>
      </c>
      <c r="K172" s="120">
        <v>45000</v>
      </c>
      <c r="L172" s="292">
        <v>45000</v>
      </c>
      <c r="M172" s="241"/>
      <c r="N172" s="241"/>
      <c r="O172" s="241"/>
      <c r="P172" s="241"/>
      <c r="Q172" s="241"/>
      <c r="R172" s="241"/>
      <c r="S172" s="241"/>
      <c r="T172" s="241"/>
      <c r="U172" s="241"/>
      <c r="V172" s="241"/>
      <c r="W172" s="241"/>
      <c r="X172" s="241"/>
      <c r="Y172" s="241"/>
      <c r="Z172" s="241"/>
      <c r="AA172" s="241"/>
      <c r="AB172" s="241"/>
      <c r="AC172" s="241"/>
      <c r="AD172" s="241"/>
      <c r="AE172" s="241"/>
      <c r="AF172" s="241"/>
      <c r="AG172" s="241"/>
      <c r="AH172" s="241"/>
      <c r="AI172" s="241"/>
      <c r="AJ172" s="241"/>
      <c r="AK172" s="241"/>
      <c r="AL172" s="241"/>
      <c r="AM172" s="241"/>
      <c r="AN172" s="241"/>
      <c r="AO172" s="241"/>
      <c r="AP172" s="241"/>
      <c r="AQ172" s="241"/>
      <c r="AR172" s="241"/>
      <c r="AS172" s="241"/>
      <c r="AT172" s="241"/>
      <c r="AU172" s="241"/>
      <c r="AV172" s="241"/>
      <c r="AW172" s="241"/>
      <c r="AX172" s="241"/>
      <c r="AY172" s="241"/>
      <c r="AZ172" s="241"/>
      <c r="BA172" s="241"/>
      <c r="BB172" s="241"/>
      <c r="BC172" s="241"/>
      <c r="BD172" s="241"/>
      <c r="BE172" s="241"/>
      <c r="BF172" s="241"/>
      <c r="BG172" s="241"/>
      <c r="BH172" s="241"/>
      <c r="BI172" s="241"/>
      <c r="BJ172" s="241"/>
      <c r="BK172" s="241"/>
      <c r="BL172" s="241"/>
      <c r="BM172" s="241"/>
      <c r="BN172" s="241"/>
      <c r="BO172" s="241"/>
      <c r="BP172" s="241"/>
      <c r="BQ172" s="241"/>
      <c r="BR172" s="241"/>
      <c r="BS172" s="241"/>
      <c r="BT172" s="241"/>
      <c r="BU172" s="241"/>
      <c r="BV172" s="241"/>
      <c r="BW172" s="241"/>
      <c r="BX172" s="241"/>
      <c r="BY172" s="241"/>
      <c r="BZ172" s="241"/>
      <c r="CA172" s="241"/>
      <c r="CB172" s="241"/>
      <c r="CC172" s="241"/>
      <c r="CD172" s="241"/>
      <c r="CE172" s="241"/>
      <c r="CF172" s="241"/>
      <c r="CG172" s="241"/>
      <c r="CH172" s="241"/>
      <c r="CI172" s="241"/>
      <c r="CJ172" s="241"/>
      <c r="CK172" s="241"/>
      <c r="CL172" s="241"/>
      <c r="CM172" s="241"/>
      <c r="CN172" s="241"/>
      <c r="CO172" s="241"/>
      <c r="CP172" s="241"/>
      <c r="CQ172" s="241"/>
      <c r="CR172" s="241"/>
      <c r="CS172" s="241"/>
      <c r="CT172" s="241"/>
      <c r="CU172" s="241"/>
      <c r="CV172" s="241"/>
      <c r="CW172" s="241"/>
      <c r="CX172" s="241"/>
      <c r="CY172" s="241"/>
      <c r="CZ172" s="241"/>
      <c r="DA172" s="241"/>
      <c r="DB172" s="241"/>
      <c r="DC172" s="241"/>
      <c r="DD172" s="241"/>
      <c r="DE172" s="241"/>
      <c r="DF172" s="241"/>
      <c r="DG172" s="241"/>
      <c r="DH172" s="241"/>
      <c r="DI172" s="241"/>
      <c r="DJ172" s="241"/>
      <c r="DK172" s="241"/>
      <c r="DL172" s="241"/>
      <c r="DM172" s="241"/>
      <c r="DN172" s="241"/>
      <c r="DO172" s="241"/>
      <c r="DP172" s="241"/>
      <c r="DQ172" s="241"/>
      <c r="DR172" s="241"/>
      <c r="DS172" s="241"/>
      <c r="DT172" s="241"/>
      <c r="DU172" s="241"/>
      <c r="DV172" s="241"/>
      <c r="DW172" s="241"/>
      <c r="DX172" s="241"/>
      <c r="DY172" s="241"/>
      <c r="DZ172" s="241"/>
      <c r="EA172" s="241"/>
      <c r="EB172" s="241"/>
      <c r="EC172" s="241"/>
      <c r="ED172" s="241"/>
      <c r="EE172" s="241"/>
      <c r="EF172" s="241"/>
      <c r="EG172" s="241"/>
      <c r="EH172" s="241"/>
      <c r="EI172" s="241"/>
      <c r="EJ172" s="241"/>
      <c r="EK172" s="241"/>
      <c r="EL172" s="241"/>
      <c r="EM172" s="241"/>
      <c r="EN172" s="241"/>
      <c r="EO172" s="241"/>
      <c r="EP172" s="241"/>
      <c r="EQ172" s="241"/>
      <c r="ER172" s="241"/>
      <c r="ES172" s="241"/>
      <c r="ET172" s="241"/>
      <c r="EU172" s="241"/>
      <c r="EV172" s="241"/>
      <c r="EW172" s="241"/>
      <c r="EX172" s="241"/>
      <c r="EY172" s="241"/>
      <c r="EZ172" s="241"/>
      <c r="FA172" s="241"/>
      <c r="FB172" s="241"/>
      <c r="FC172" s="241"/>
      <c r="FD172" s="241"/>
      <c r="FE172" s="241"/>
      <c r="FF172" s="241"/>
      <c r="FG172" s="241"/>
      <c r="FH172" s="241"/>
      <c r="FI172" s="241"/>
      <c r="FJ172" s="241"/>
      <c r="FK172" s="241"/>
      <c r="FL172" s="241"/>
      <c r="FM172" s="241"/>
      <c r="FN172" s="241"/>
      <c r="FO172" s="241"/>
      <c r="FP172" s="241"/>
      <c r="FQ172" s="241"/>
      <c r="FR172" s="241"/>
      <c r="FS172" s="241"/>
      <c r="FT172" s="241"/>
      <c r="FU172" s="241"/>
      <c r="FV172" s="241"/>
      <c r="FW172" s="241"/>
      <c r="FX172" s="241"/>
      <c r="FY172" s="241"/>
      <c r="FZ172" s="241"/>
      <c r="GA172" s="241"/>
      <c r="GB172" s="241"/>
      <c r="GC172" s="241"/>
      <c r="GD172" s="241"/>
      <c r="GE172" s="241"/>
      <c r="GF172" s="241"/>
      <c r="GG172" s="241"/>
      <c r="GH172" s="241"/>
      <c r="GI172" s="241"/>
      <c r="GJ172" s="241"/>
      <c r="GK172" s="241"/>
      <c r="GL172" s="241"/>
      <c r="GM172" s="241"/>
      <c r="GN172" s="241"/>
      <c r="GO172" s="241"/>
      <c r="GP172" s="241"/>
      <c r="GQ172" s="241"/>
      <c r="GR172" s="241"/>
      <c r="GS172" s="241"/>
      <c r="GT172" s="241"/>
      <c r="GU172" s="241"/>
      <c r="GV172" s="241"/>
      <c r="GW172" s="241"/>
      <c r="GX172" s="241"/>
      <c r="GY172" s="241"/>
      <c r="GZ172" s="241"/>
      <c r="HA172" s="241"/>
      <c r="HB172" s="241"/>
      <c r="HC172" s="241"/>
      <c r="HD172" s="241"/>
      <c r="HE172" s="241"/>
    </row>
    <row r="173" spans="1:213" s="242" customFormat="1" ht="13.5" thickBot="1">
      <c r="A173" s="291">
        <v>188</v>
      </c>
      <c r="B173" s="108" t="s">
        <v>450</v>
      </c>
      <c r="C173" s="108" t="s">
        <v>451</v>
      </c>
      <c r="D173" s="109" t="s">
        <v>26</v>
      </c>
      <c r="E173" s="110">
        <v>1.6</v>
      </c>
      <c r="F173" s="110">
        <v>1</v>
      </c>
      <c r="G173" s="110" t="s">
        <v>26</v>
      </c>
      <c r="H173" s="105">
        <v>14452</v>
      </c>
      <c r="I173" s="107">
        <v>12275</v>
      </c>
      <c r="J173" s="107">
        <v>0</v>
      </c>
      <c r="K173" s="120">
        <v>12275</v>
      </c>
      <c r="L173" s="292">
        <v>12275</v>
      </c>
      <c r="M173" s="241"/>
      <c r="N173" s="241"/>
      <c r="O173" s="241"/>
      <c r="P173" s="241"/>
      <c r="Q173" s="241"/>
      <c r="R173" s="241"/>
      <c r="S173" s="241"/>
      <c r="T173" s="241"/>
      <c r="U173" s="241"/>
      <c r="V173" s="241"/>
      <c r="W173" s="241"/>
      <c r="X173" s="241"/>
      <c r="Y173" s="241"/>
      <c r="Z173" s="241"/>
      <c r="AA173" s="241"/>
      <c r="AB173" s="241"/>
      <c r="AC173" s="241"/>
      <c r="AD173" s="241"/>
      <c r="AE173" s="241"/>
      <c r="AF173" s="241"/>
      <c r="AG173" s="241"/>
      <c r="AH173" s="241"/>
      <c r="AI173" s="241"/>
      <c r="AJ173" s="241"/>
      <c r="AK173" s="241"/>
      <c r="AL173" s="241"/>
      <c r="AM173" s="241"/>
      <c r="AN173" s="241"/>
      <c r="AO173" s="241"/>
      <c r="AP173" s="241"/>
      <c r="AQ173" s="241"/>
      <c r="AR173" s="241"/>
      <c r="AS173" s="241"/>
      <c r="AT173" s="241"/>
      <c r="AU173" s="241"/>
      <c r="AV173" s="241"/>
      <c r="AW173" s="241"/>
      <c r="AX173" s="241"/>
      <c r="AY173" s="241"/>
      <c r="AZ173" s="241"/>
      <c r="BA173" s="241"/>
      <c r="BB173" s="241"/>
      <c r="BC173" s="241"/>
      <c r="BD173" s="241"/>
      <c r="BE173" s="241"/>
      <c r="BF173" s="241"/>
      <c r="BG173" s="241"/>
      <c r="BH173" s="241"/>
      <c r="BI173" s="241"/>
      <c r="BJ173" s="241"/>
      <c r="BK173" s="241"/>
      <c r="BL173" s="241"/>
      <c r="BM173" s="241"/>
      <c r="BN173" s="241"/>
      <c r="BO173" s="241"/>
      <c r="BP173" s="241"/>
      <c r="BQ173" s="241"/>
      <c r="BR173" s="241"/>
      <c r="BS173" s="241"/>
      <c r="BT173" s="241"/>
      <c r="BU173" s="241"/>
      <c r="BV173" s="241"/>
      <c r="BW173" s="241"/>
      <c r="BX173" s="241"/>
      <c r="BY173" s="241"/>
      <c r="BZ173" s="241"/>
      <c r="CA173" s="241"/>
      <c r="CB173" s="241"/>
      <c r="CC173" s="241"/>
      <c r="CD173" s="241"/>
      <c r="CE173" s="241"/>
      <c r="CF173" s="241"/>
      <c r="CG173" s="241"/>
      <c r="CH173" s="241"/>
      <c r="CI173" s="241"/>
      <c r="CJ173" s="241"/>
      <c r="CK173" s="241"/>
      <c r="CL173" s="241"/>
      <c r="CM173" s="241"/>
      <c r="CN173" s="241"/>
      <c r="CO173" s="241"/>
      <c r="CP173" s="241"/>
      <c r="CQ173" s="241"/>
      <c r="CR173" s="241"/>
      <c r="CS173" s="241"/>
      <c r="CT173" s="241"/>
      <c r="CU173" s="241"/>
      <c r="CV173" s="241"/>
      <c r="CW173" s="241"/>
      <c r="CX173" s="241"/>
      <c r="CY173" s="241"/>
      <c r="CZ173" s="241"/>
      <c r="DA173" s="241"/>
      <c r="DB173" s="241"/>
      <c r="DC173" s="241"/>
      <c r="DD173" s="241"/>
      <c r="DE173" s="241"/>
      <c r="DF173" s="241"/>
      <c r="DG173" s="241"/>
      <c r="DH173" s="241"/>
      <c r="DI173" s="241"/>
      <c r="DJ173" s="241"/>
      <c r="DK173" s="241"/>
      <c r="DL173" s="241"/>
      <c r="DM173" s="241"/>
      <c r="DN173" s="241"/>
      <c r="DO173" s="241"/>
      <c r="DP173" s="241"/>
      <c r="DQ173" s="241"/>
      <c r="DR173" s="241"/>
      <c r="DS173" s="241"/>
      <c r="DT173" s="241"/>
      <c r="DU173" s="241"/>
      <c r="DV173" s="241"/>
      <c r="DW173" s="241"/>
      <c r="DX173" s="241"/>
      <c r="DY173" s="241"/>
      <c r="DZ173" s="241"/>
      <c r="EA173" s="241"/>
      <c r="EB173" s="241"/>
      <c r="EC173" s="241"/>
      <c r="ED173" s="241"/>
      <c r="EE173" s="241"/>
      <c r="EF173" s="241"/>
      <c r="EG173" s="241"/>
      <c r="EH173" s="241"/>
      <c r="EI173" s="241"/>
      <c r="EJ173" s="241"/>
      <c r="EK173" s="241"/>
      <c r="EL173" s="241"/>
      <c r="EM173" s="241"/>
      <c r="EN173" s="241"/>
      <c r="EO173" s="241"/>
      <c r="EP173" s="241"/>
      <c r="EQ173" s="241"/>
      <c r="ER173" s="241"/>
      <c r="ES173" s="241"/>
      <c r="ET173" s="241"/>
      <c r="EU173" s="241"/>
      <c r="EV173" s="241"/>
      <c r="EW173" s="241"/>
      <c r="EX173" s="241"/>
      <c r="EY173" s="241"/>
      <c r="EZ173" s="241"/>
      <c r="FA173" s="241"/>
      <c r="FB173" s="241"/>
      <c r="FC173" s="241"/>
      <c r="FD173" s="241"/>
      <c r="FE173" s="241"/>
      <c r="FF173" s="241"/>
      <c r="FG173" s="241"/>
      <c r="FH173" s="241"/>
      <c r="FI173" s="241"/>
      <c r="FJ173" s="241"/>
      <c r="FK173" s="241"/>
      <c r="FL173" s="241"/>
      <c r="FM173" s="241"/>
      <c r="FN173" s="241"/>
      <c r="FO173" s="241"/>
      <c r="FP173" s="241"/>
      <c r="FQ173" s="241"/>
      <c r="FR173" s="241"/>
      <c r="FS173" s="241"/>
      <c r="FT173" s="241"/>
      <c r="FU173" s="241"/>
      <c r="FV173" s="241"/>
      <c r="FW173" s="241"/>
      <c r="FX173" s="241"/>
      <c r="FY173" s="241"/>
      <c r="FZ173" s="241"/>
      <c r="GA173" s="241"/>
      <c r="GB173" s="241"/>
      <c r="GC173" s="241"/>
      <c r="GD173" s="241"/>
      <c r="GE173" s="241"/>
      <c r="GF173" s="241"/>
      <c r="GG173" s="241"/>
      <c r="GH173" s="241"/>
      <c r="GI173" s="241"/>
      <c r="GJ173" s="241"/>
      <c r="GK173" s="241"/>
      <c r="GL173" s="241"/>
      <c r="GM173" s="241"/>
      <c r="GN173" s="241"/>
      <c r="GO173" s="241"/>
      <c r="GP173" s="241"/>
      <c r="GQ173" s="241"/>
      <c r="GR173" s="241"/>
      <c r="GS173" s="241"/>
      <c r="GT173" s="241"/>
      <c r="GU173" s="241"/>
      <c r="GV173" s="241"/>
      <c r="GW173" s="241"/>
      <c r="GX173" s="241"/>
      <c r="GY173" s="241"/>
      <c r="GZ173" s="241"/>
      <c r="HA173" s="241"/>
      <c r="HB173" s="241"/>
      <c r="HC173" s="241"/>
      <c r="HD173" s="241"/>
      <c r="HE173" s="241"/>
    </row>
    <row r="174" spans="1:213" s="242" customFormat="1" ht="26.25" thickBot="1">
      <c r="A174" s="291">
        <v>190</v>
      </c>
      <c r="B174" s="108" t="s">
        <v>454</v>
      </c>
      <c r="C174" s="108" t="s">
        <v>455</v>
      </c>
      <c r="D174" s="109" t="s">
        <v>49</v>
      </c>
      <c r="E174" s="110">
        <v>1</v>
      </c>
      <c r="F174" s="110">
        <v>1</v>
      </c>
      <c r="G174" s="110" t="s">
        <v>49</v>
      </c>
      <c r="H174" s="105">
        <v>4908.75</v>
      </c>
      <c r="I174" s="107">
        <v>4000</v>
      </c>
      <c r="J174" s="107">
        <v>760</v>
      </c>
      <c r="K174" s="120">
        <v>4760</v>
      </c>
      <c r="L174" s="292">
        <v>4760</v>
      </c>
      <c r="M174" s="241"/>
      <c r="N174" s="241"/>
      <c r="O174" s="241"/>
      <c r="P174" s="241"/>
      <c r="Q174" s="241"/>
      <c r="R174" s="241"/>
      <c r="S174" s="241"/>
      <c r="T174" s="241"/>
      <c r="U174" s="241"/>
      <c r="V174" s="241"/>
      <c r="W174" s="241"/>
      <c r="X174" s="241"/>
      <c r="Y174" s="241"/>
      <c r="Z174" s="241"/>
      <c r="AA174" s="241"/>
      <c r="AB174" s="241"/>
      <c r="AC174" s="241"/>
      <c r="AD174" s="241"/>
      <c r="AE174" s="241"/>
      <c r="AF174" s="241"/>
      <c r="AG174" s="241"/>
      <c r="AH174" s="241"/>
      <c r="AI174" s="241"/>
      <c r="AJ174" s="241"/>
      <c r="AK174" s="241"/>
      <c r="AL174" s="241"/>
      <c r="AM174" s="241"/>
      <c r="AN174" s="241"/>
      <c r="AO174" s="241"/>
      <c r="AP174" s="241"/>
      <c r="AQ174" s="241"/>
      <c r="AR174" s="241"/>
      <c r="AS174" s="241"/>
      <c r="AT174" s="241"/>
      <c r="AU174" s="241"/>
      <c r="AV174" s="241"/>
      <c r="AW174" s="241"/>
      <c r="AX174" s="241"/>
      <c r="AY174" s="241"/>
      <c r="AZ174" s="241"/>
      <c r="BA174" s="241"/>
      <c r="BB174" s="241"/>
      <c r="BC174" s="241"/>
      <c r="BD174" s="241"/>
      <c r="BE174" s="241"/>
      <c r="BF174" s="241"/>
      <c r="BG174" s="241"/>
      <c r="BH174" s="241"/>
      <c r="BI174" s="241"/>
      <c r="BJ174" s="241"/>
      <c r="BK174" s="241"/>
      <c r="BL174" s="241"/>
      <c r="BM174" s="241"/>
      <c r="BN174" s="241"/>
      <c r="BO174" s="241"/>
      <c r="BP174" s="241"/>
      <c r="BQ174" s="241"/>
      <c r="BR174" s="241"/>
      <c r="BS174" s="241"/>
      <c r="BT174" s="241"/>
      <c r="BU174" s="241"/>
      <c r="BV174" s="241"/>
      <c r="BW174" s="241"/>
      <c r="BX174" s="241"/>
      <c r="BY174" s="241"/>
      <c r="BZ174" s="241"/>
      <c r="CA174" s="241"/>
      <c r="CB174" s="241"/>
      <c r="CC174" s="241"/>
      <c r="CD174" s="241"/>
      <c r="CE174" s="241"/>
      <c r="CF174" s="241"/>
      <c r="CG174" s="241"/>
      <c r="CH174" s="241"/>
      <c r="CI174" s="241"/>
      <c r="CJ174" s="241"/>
      <c r="CK174" s="241"/>
      <c r="CL174" s="241"/>
      <c r="CM174" s="241"/>
      <c r="CN174" s="241"/>
      <c r="CO174" s="241"/>
      <c r="CP174" s="241"/>
      <c r="CQ174" s="241"/>
      <c r="CR174" s="241"/>
      <c r="CS174" s="241"/>
      <c r="CT174" s="241"/>
      <c r="CU174" s="241"/>
      <c r="CV174" s="241"/>
      <c r="CW174" s="241"/>
      <c r="CX174" s="241"/>
      <c r="CY174" s="241"/>
      <c r="CZ174" s="241"/>
      <c r="DA174" s="241"/>
      <c r="DB174" s="241"/>
      <c r="DC174" s="241"/>
      <c r="DD174" s="241"/>
      <c r="DE174" s="241"/>
      <c r="DF174" s="241"/>
      <c r="DG174" s="241"/>
      <c r="DH174" s="241"/>
      <c r="DI174" s="241"/>
      <c r="DJ174" s="241"/>
      <c r="DK174" s="241"/>
      <c r="DL174" s="241"/>
      <c r="DM174" s="241"/>
      <c r="DN174" s="241"/>
      <c r="DO174" s="241"/>
      <c r="DP174" s="241"/>
      <c r="DQ174" s="241"/>
      <c r="DR174" s="241"/>
      <c r="DS174" s="241"/>
      <c r="DT174" s="241"/>
      <c r="DU174" s="241"/>
      <c r="DV174" s="241"/>
      <c r="DW174" s="241"/>
      <c r="DX174" s="241"/>
      <c r="DY174" s="241"/>
      <c r="DZ174" s="241"/>
      <c r="EA174" s="241"/>
      <c r="EB174" s="241"/>
      <c r="EC174" s="241"/>
      <c r="ED174" s="241"/>
      <c r="EE174" s="241"/>
      <c r="EF174" s="241"/>
      <c r="EG174" s="241"/>
      <c r="EH174" s="241"/>
      <c r="EI174" s="241"/>
      <c r="EJ174" s="241"/>
      <c r="EK174" s="241"/>
      <c r="EL174" s="241"/>
      <c r="EM174" s="241"/>
      <c r="EN174" s="241"/>
      <c r="EO174" s="241"/>
      <c r="EP174" s="241"/>
      <c r="EQ174" s="241"/>
      <c r="ER174" s="241"/>
      <c r="ES174" s="241"/>
      <c r="ET174" s="241"/>
      <c r="EU174" s="241"/>
      <c r="EV174" s="241"/>
      <c r="EW174" s="241"/>
      <c r="EX174" s="241"/>
      <c r="EY174" s="241"/>
      <c r="EZ174" s="241"/>
      <c r="FA174" s="241"/>
      <c r="FB174" s="241"/>
      <c r="FC174" s="241"/>
      <c r="FD174" s="241"/>
      <c r="FE174" s="241"/>
      <c r="FF174" s="241"/>
      <c r="FG174" s="241"/>
      <c r="FH174" s="241"/>
      <c r="FI174" s="241"/>
      <c r="FJ174" s="241"/>
      <c r="FK174" s="241"/>
      <c r="FL174" s="241"/>
      <c r="FM174" s="241"/>
      <c r="FN174" s="241"/>
      <c r="FO174" s="241"/>
      <c r="FP174" s="241"/>
      <c r="FQ174" s="241"/>
      <c r="FR174" s="241"/>
      <c r="FS174" s="241"/>
      <c r="FT174" s="241"/>
      <c r="FU174" s="241"/>
      <c r="FV174" s="241"/>
      <c r="FW174" s="241"/>
      <c r="FX174" s="241"/>
      <c r="FY174" s="241"/>
      <c r="FZ174" s="241"/>
      <c r="GA174" s="241"/>
      <c r="GB174" s="241"/>
      <c r="GC174" s="241"/>
      <c r="GD174" s="241"/>
      <c r="GE174" s="241"/>
      <c r="GF174" s="241"/>
      <c r="GG174" s="241"/>
      <c r="GH174" s="241"/>
      <c r="GI174" s="241"/>
      <c r="GJ174" s="241"/>
      <c r="GK174" s="241"/>
      <c r="GL174" s="241"/>
      <c r="GM174" s="241"/>
      <c r="GN174" s="241"/>
      <c r="GO174" s="241"/>
      <c r="GP174" s="241"/>
      <c r="GQ174" s="241"/>
      <c r="GR174" s="241"/>
      <c r="GS174" s="241"/>
      <c r="GT174" s="241"/>
      <c r="GU174" s="241"/>
      <c r="GV174" s="241"/>
      <c r="GW174" s="241"/>
      <c r="GX174" s="241"/>
      <c r="GY174" s="241"/>
      <c r="GZ174" s="241"/>
      <c r="HA174" s="241"/>
      <c r="HB174" s="241"/>
      <c r="HC174" s="241"/>
      <c r="HD174" s="241"/>
      <c r="HE174" s="241"/>
    </row>
    <row r="175" spans="1:213" s="247" customFormat="1" ht="13.5" thickBot="1">
      <c r="A175" s="291">
        <v>191</v>
      </c>
      <c r="B175" s="108" t="s">
        <v>456</v>
      </c>
      <c r="C175" s="108" t="s">
        <v>457</v>
      </c>
      <c r="D175" s="109" t="s">
        <v>121</v>
      </c>
      <c r="E175" s="110">
        <v>10</v>
      </c>
      <c r="F175" s="110">
        <v>1</v>
      </c>
      <c r="G175" s="110" t="s">
        <v>121</v>
      </c>
      <c r="H175" s="105">
        <v>47291.79</v>
      </c>
      <c r="I175" s="236">
        <v>31500</v>
      </c>
      <c r="J175" s="236">
        <v>5985</v>
      </c>
      <c r="K175" s="120">
        <v>37485</v>
      </c>
      <c r="L175" s="292">
        <v>37485</v>
      </c>
      <c r="M175" s="241"/>
      <c r="N175" s="241"/>
      <c r="O175" s="241"/>
      <c r="P175" s="241"/>
      <c r="Q175" s="241"/>
      <c r="R175" s="241"/>
      <c r="S175" s="241"/>
      <c r="T175" s="241"/>
      <c r="U175" s="241"/>
      <c r="V175" s="241"/>
      <c r="W175" s="241"/>
      <c r="X175" s="241"/>
      <c r="Y175" s="241"/>
      <c r="Z175" s="241"/>
      <c r="AA175" s="241"/>
      <c r="AB175" s="241"/>
      <c r="AC175" s="241"/>
      <c r="AD175" s="241"/>
      <c r="AE175" s="241"/>
      <c r="AF175" s="241"/>
      <c r="AG175" s="241"/>
      <c r="AH175" s="241"/>
      <c r="AI175" s="241"/>
      <c r="AJ175" s="241"/>
      <c r="AK175" s="241"/>
      <c r="AL175" s="241"/>
      <c r="AM175" s="241"/>
      <c r="AN175" s="241"/>
      <c r="AO175" s="241"/>
      <c r="AP175" s="241"/>
      <c r="AQ175" s="241"/>
      <c r="AR175" s="241"/>
      <c r="AS175" s="241"/>
      <c r="AT175" s="241"/>
      <c r="AU175" s="241"/>
      <c r="AV175" s="241"/>
      <c r="AW175" s="241"/>
      <c r="AX175" s="241"/>
      <c r="AY175" s="241"/>
      <c r="AZ175" s="241"/>
      <c r="BA175" s="241"/>
      <c r="BB175" s="241"/>
      <c r="BC175" s="241"/>
      <c r="BD175" s="241"/>
      <c r="BE175" s="241"/>
      <c r="BF175" s="241"/>
      <c r="BG175" s="241"/>
      <c r="BH175" s="241"/>
      <c r="BI175" s="241"/>
      <c r="BJ175" s="241"/>
      <c r="BK175" s="241"/>
      <c r="BL175" s="241"/>
      <c r="BM175" s="241"/>
      <c r="BN175" s="241"/>
      <c r="BO175" s="241"/>
      <c r="BP175" s="241"/>
      <c r="BQ175" s="241"/>
      <c r="BR175" s="241"/>
      <c r="BS175" s="241"/>
      <c r="BT175" s="241"/>
      <c r="BU175" s="241"/>
      <c r="BV175" s="241"/>
      <c r="BW175" s="241"/>
      <c r="BX175" s="241"/>
      <c r="BY175" s="241"/>
      <c r="BZ175" s="241"/>
      <c r="CA175" s="241"/>
      <c r="CB175" s="241"/>
      <c r="CC175" s="241"/>
      <c r="CD175" s="241"/>
      <c r="CE175" s="241"/>
      <c r="CF175" s="241"/>
      <c r="CG175" s="241"/>
      <c r="CH175" s="241"/>
      <c r="CI175" s="241"/>
      <c r="CJ175" s="241"/>
      <c r="CK175" s="241"/>
      <c r="CL175" s="241"/>
      <c r="CM175" s="241"/>
      <c r="CN175" s="241"/>
      <c r="CO175" s="241"/>
      <c r="CP175" s="241"/>
      <c r="CQ175" s="241"/>
      <c r="CR175" s="241"/>
      <c r="CS175" s="241"/>
      <c r="CT175" s="241"/>
      <c r="CU175" s="241"/>
      <c r="CV175" s="241"/>
      <c r="CW175" s="241"/>
      <c r="CX175" s="241"/>
      <c r="CY175" s="241"/>
      <c r="CZ175" s="241"/>
      <c r="DA175" s="241"/>
      <c r="DB175" s="241"/>
      <c r="DC175" s="241"/>
      <c r="DD175" s="241"/>
      <c r="DE175" s="241"/>
      <c r="DF175" s="241"/>
      <c r="DG175" s="241"/>
      <c r="DH175" s="241"/>
      <c r="DI175" s="241"/>
      <c r="DJ175" s="241"/>
      <c r="DK175" s="241"/>
      <c r="DL175" s="241"/>
      <c r="DM175" s="241"/>
      <c r="DN175" s="241"/>
      <c r="DO175" s="241"/>
      <c r="DP175" s="241"/>
      <c r="DQ175" s="241"/>
      <c r="DR175" s="241"/>
      <c r="DS175" s="241"/>
      <c r="DT175" s="241"/>
      <c r="DU175" s="241"/>
      <c r="DV175" s="241"/>
      <c r="DW175" s="241"/>
      <c r="DX175" s="241"/>
      <c r="DY175" s="241"/>
      <c r="DZ175" s="241"/>
      <c r="EA175" s="241"/>
      <c r="EB175" s="241"/>
      <c r="EC175" s="241"/>
      <c r="ED175" s="241"/>
      <c r="EE175" s="241"/>
      <c r="EF175" s="241"/>
      <c r="EG175" s="241"/>
      <c r="EH175" s="241"/>
      <c r="EI175" s="241"/>
      <c r="EJ175" s="241"/>
      <c r="EK175" s="241"/>
      <c r="EL175" s="241"/>
      <c r="EM175" s="241"/>
      <c r="EN175" s="241"/>
      <c r="EO175" s="241"/>
      <c r="EP175" s="241"/>
      <c r="EQ175" s="241"/>
      <c r="ER175" s="241"/>
      <c r="ES175" s="241"/>
      <c r="ET175" s="241"/>
      <c r="EU175" s="241"/>
      <c r="EV175" s="241"/>
      <c r="EW175" s="241"/>
      <c r="EX175" s="241"/>
      <c r="EY175" s="241"/>
      <c r="EZ175" s="241"/>
      <c r="FA175" s="241"/>
      <c r="FB175" s="241"/>
      <c r="FC175" s="241"/>
      <c r="FD175" s="241"/>
      <c r="FE175" s="241"/>
      <c r="FF175" s="241"/>
      <c r="FG175" s="241"/>
      <c r="FH175" s="241"/>
      <c r="FI175" s="241"/>
      <c r="FJ175" s="241"/>
      <c r="FK175" s="241"/>
      <c r="FL175" s="241"/>
      <c r="FM175" s="241"/>
      <c r="FN175" s="241"/>
      <c r="FO175" s="241"/>
      <c r="FP175" s="241"/>
      <c r="FQ175" s="241"/>
      <c r="FR175" s="241"/>
      <c r="FS175" s="241"/>
      <c r="FT175" s="241"/>
      <c r="FU175" s="241"/>
      <c r="FV175" s="241"/>
      <c r="FW175" s="241"/>
      <c r="FX175" s="241"/>
      <c r="FY175" s="241"/>
      <c r="FZ175" s="241"/>
      <c r="GA175" s="241"/>
      <c r="GB175" s="241"/>
      <c r="GC175" s="241"/>
      <c r="GD175" s="241"/>
      <c r="GE175" s="241"/>
      <c r="GF175" s="241"/>
      <c r="GG175" s="241"/>
      <c r="GH175" s="241"/>
      <c r="GI175" s="241"/>
      <c r="GJ175" s="241"/>
      <c r="GK175" s="241"/>
      <c r="GL175" s="241"/>
      <c r="GM175" s="241"/>
      <c r="GN175" s="241"/>
      <c r="GO175" s="241"/>
      <c r="GP175" s="241"/>
      <c r="GQ175" s="241"/>
      <c r="GR175" s="241"/>
      <c r="GS175" s="241"/>
      <c r="GT175" s="241"/>
      <c r="GU175" s="241"/>
      <c r="GV175" s="241"/>
      <c r="GW175" s="241"/>
      <c r="GX175" s="241"/>
      <c r="GY175" s="241"/>
      <c r="GZ175" s="241"/>
      <c r="HA175" s="241"/>
      <c r="HB175" s="241"/>
      <c r="HC175" s="241"/>
      <c r="HD175" s="241"/>
      <c r="HE175" s="241"/>
    </row>
    <row r="176" spans="1:213" s="247" customFormat="1" ht="39" thickBot="1">
      <c r="A176" s="291">
        <v>195</v>
      </c>
      <c r="B176" s="108" t="s">
        <v>464</v>
      </c>
      <c r="C176" s="108" t="s">
        <v>465</v>
      </c>
      <c r="D176" s="109" t="s">
        <v>79</v>
      </c>
      <c r="E176" s="110">
        <v>66.8</v>
      </c>
      <c r="F176" s="110">
        <v>1</v>
      </c>
      <c r="G176" s="110" t="s">
        <v>79</v>
      </c>
      <c r="H176" s="105">
        <v>49087.5</v>
      </c>
      <c r="I176" s="236">
        <v>39275</v>
      </c>
      <c r="J176" s="236">
        <v>7462.25</v>
      </c>
      <c r="K176" s="120">
        <v>46737.25</v>
      </c>
      <c r="L176" s="292">
        <v>46737.25</v>
      </c>
      <c r="M176" s="241"/>
      <c r="N176" s="241"/>
      <c r="O176" s="241"/>
      <c r="P176" s="241"/>
      <c r="Q176" s="241"/>
      <c r="R176" s="241"/>
      <c r="S176" s="241"/>
      <c r="T176" s="241"/>
      <c r="U176" s="241"/>
      <c r="V176" s="241"/>
      <c r="W176" s="241"/>
      <c r="X176" s="241"/>
      <c r="Y176" s="241"/>
      <c r="Z176" s="241"/>
      <c r="AA176" s="241"/>
      <c r="AB176" s="241"/>
      <c r="AC176" s="241"/>
      <c r="AD176" s="241"/>
      <c r="AE176" s="241"/>
      <c r="AF176" s="241"/>
      <c r="AG176" s="241"/>
      <c r="AH176" s="241"/>
      <c r="AI176" s="241"/>
      <c r="AJ176" s="241"/>
      <c r="AK176" s="241"/>
      <c r="AL176" s="241"/>
      <c r="AM176" s="241"/>
      <c r="AN176" s="241"/>
      <c r="AO176" s="241"/>
      <c r="AP176" s="241"/>
      <c r="AQ176" s="241"/>
      <c r="AR176" s="241"/>
      <c r="AS176" s="241"/>
      <c r="AT176" s="241"/>
      <c r="AU176" s="241"/>
      <c r="AV176" s="241"/>
      <c r="AW176" s="241"/>
      <c r="AX176" s="241"/>
      <c r="AY176" s="241"/>
      <c r="AZ176" s="241"/>
      <c r="BA176" s="241"/>
      <c r="BB176" s="241"/>
      <c r="BC176" s="241"/>
      <c r="BD176" s="241"/>
      <c r="BE176" s="241"/>
      <c r="BF176" s="241"/>
      <c r="BG176" s="241"/>
      <c r="BH176" s="241"/>
      <c r="BI176" s="241"/>
      <c r="BJ176" s="241"/>
      <c r="BK176" s="241"/>
      <c r="BL176" s="241"/>
      <c r="BM176" s="241"/>
      <c r="BN176" s="241"/>
      <c r="BO176" s="241"/>
      <c r="BP176" s="241"/>
      <c r="BQ176" s="241"/>
      <c r="BR176" s="241"/>
      <c r="BS176" s="241"/>
      <c r="BT176" s="241"/>
      <c r="BU176" s="241"/>
      <c r="BV176" s="241"/>
      <c r="BW176" s="241"/>
      <c r="BX176" s="241"/>
      <c r="BY176" s="241"/>
      <c r="BZ176" s="241"/>
      <c r="CA176" s="241"/>
      <c r="CB176" s="241"/>
      <c r="CC176" s="241"/>
      <c r="CD176" s="241"/>
      <c r="CE176" s="241"/>
      <c r="CF176" s="241"/>
      <c r="CG176" s="241"/>
      <c r="CH176" s="241"/>
      <c r="CI176" s="241"/>
      <c r="CJ176" s="241"/>
      <c r="CK176" s="241"/>
      <c r="CL176" s="241"/>
      <c r="CM176" s="241"/>
      <c r="CN176" s="241"/>
      <c r="CO176" s="241"/>
      <c r="CP176" s="241"/>
      <c r="CQ176" s="241"/>
      <c r="CR176" s="241"/>
      <c r="CS176" s="241"/>
      <c r="CT176" s="241"/>
      <c r="CU176" s="241"/>
      <c r="CV176" s="241"/>
      <c r="CW176" s="241"/>
      <c r="CX176" s="241"/>
      <c r="CY176" s="241"/>
      <c r="CZ176" s="241"/>
      <c r="DA176" s="241"/>
      <c r="DB176" s="241"/>
      <c r="DC176" s="241"/>
      <c r="DD176" s="241"/>
      <c r="DE176" s="241"/>
      <c r="DF176" s="241"/>
      <c r="DG176" s="241"/>
      <c r="DH176" s="241"/>
      <c r="DI176" s="241"/>
      <c r="DJ176" s="241"/>
      <c r="DK176" s="241"/>
      <c r="DL176" s="241"/>
      <c r="DM176" s="241"/>
      <c r="DN176" s="241"/>
      <c r="DO176" s="241"/>
      <c r="DP176" s="241"/>
      <c r="DQ176" s="241"/>
      <c r="DR176" s="241"/>
      <c r="DS176" s="241"/>
      <c r="DT176" s="241"/>
      <c r="DU176" s="241"/>
      <c r="DV176" s="241"/>
      <c r="DW176" s="241"/>
      <c r="DX176" s="241"/>
      <c r="DY176" s="241"/>
      <c r="DZ176" s="241"/>
      <c r="EA176" s="241"/>
      <c r="EB176" s="241"/>
      <c r="EC176" s="241"/>
      <c r="ED176" s="241"/>
      <c r="EE176" s="241"/>
      <c r="EF176" s="241"/>
      <c r="EG176" s="241"/>
      <c r="EH176" s="241"/>
      <c r="EI176" s="241"/>
      <c r="EJ176" s="241"/>
      <c r="EK176" s="241"/>
      <c r="EL176" s="241"/>
      <c r="EM176" s="241"/>
      <c r="EN176" s="241"/>
      <c r="EO176" s="241"/>
      <c r="EP176" s="241"/>
      <c r="EQ176" s="241"/>
      <c r="ER176" s="241"/>
      <c r="ES176" s="241"/>
      <c r="ET176" s="241"/>
      <c r="EU176" s="241"/>
      <c r="EV176" s="241"/>
      <c r="EW176" s="241"/>
      <c r="EX176" s="241"/>
      <c r="EY176" s="241"/>
      <c r="EZ176" s="241"/>
      <c r="FA176" s="241"/>
      <c r="FB176" s="241"/>
      <c r="FC176" s="241"/>
      <c r="FD176" s="241"/>
      <c r="FE176" s="241"/>
      <c r="FF176" s="241"/>
      <c r="FG176" s="241"/>
      <c r="FH176" s="241"/>
      <c r="FI176" s="241"/>
      <c r="FJ176" s="241"/>
      <c r="FK176" s="241"/>
      <c r="FL176" s="241"/>
      <c r="FM176" s="241"/>
      <c r="FN176" s="241"/>
      <c r="FO176" s="241"/>
      <c r="FP176" s="241"/>
      <c r="FQ176" s="241"/>
      <c r="FR176" s="241"/>
      <c r="FS176" s="241"/>
      <c r="FT176" s="241"/>
      <c r="FU176" s="241"/>
      <c r="FV176" s="241"/>
      <c r="FW176" s="241"/>
      <c r="FX176" s="241"/>
      <c r="FY176" s="241"/>
      <c r="FZ176" s="241"/>
      <c r="GA176" s="241"/>
      <c r="GB176" s="241"/>
      <c r="GC176" s="241"/>
      <c r="GD176" s="241"/>
      <c r="GE176" s="241"/>
      <c r="GF176" s="241"/>
      <c r="GG176" s="241"/>
      <c r="GH176" s="241"/>
      <c r="GI176" s="241"/>
      <c r="GJ176" s="241"/>
      <c r="GK176" s="241"/>
      <c r="GL176" s="241"/>
      <c r="GM176" s="241"/>
      <c r="GN176" s="241"/>
      <c r="GO176" s="241"/>
      <c r="GP176" s="241"/>
      <c r="GQ176" s="241"/>
      <c r="GR176" s="241"/>
      <c r="GS176" s="241"/>
      <c r="GT176" s="241"/>
      <c r="GU176" s="241"/>
      <c r="GV176" s="241"/>
      <c r="GW176" s="241"/>
      <c r="GX176" s="241"/>
      <c r="GY176" s="241"/>
      <c r="GZ176" s="241"/>
      <c r="HA176" s="241"/>
      <c r="HB176" s="241"/>
      <c r="HC176" s="241"/>
      <c r="HD176" s="241"/>
      <c r="HE176" s="241"/>
    </row>
    <row r="177" spans="1:213" s="247" customFormat="1" ht="51.75" thickBot="1">
      <c r="A177" s="291">
        <v>201</v>
      </c>
      <c r="B177" s="108" t="s">
        <v>478</v>
      </c>
      <c r="C177" s="108" t="s">
        <v>479</v>
      </c>
      <c r="D177" s="109" t="s">
        <v>121</v>
      </c>
      <c r="E177" s="110">
        <v>30.2</v>
      </c>
      <c r="F177" s="110">
        <v>1</v>
      </c>
      <c r="G177" s="110" t="s">
        <v>121</v>
      </c>
      <c r="H177" s="105">
        <v>41235.879999999997</v>
      </c>
      <c r="I177" s="236">
        <v>29000</v>
      </c>
      <c r="J177" s="236">
        <v>5510</v>
      </c>
      <c r="K177" s="120">
        <v>34510</v>
      </c>
      <c r="L177" s="292">
        <v>34510</v>
      </c>
      <c r="M177" s="241"/>
      <c r="N177" s="241"/>
      <c r="O177" s="241"/>
      <c r="P177" s="241"/>
      <c r="Q177" s="241"/>
      <c r="R177" s="241"/>
      <c r="S177" s="241"/>
      <c r="T177" s="241"/>
      <c r="U177" s="241"/>
      <c r="V177" s="241"/>
      <c r="W177" s="241"/>
      <c r="X177" s="241"/>
      <c r="Y177" s="241"/>
      <c r="Z177" s="241"/>
      <c r="AA177" s="241"/>
      <c r="AB177" s="241"/>
      <c r="AC177" s="241"/>
      <c r="AD177" s="241"/>
      <c r="AE177" s="241"/>
      <c r="AF177" s="241"/>
      <c r="AG177" s="241"/>
      <c r="AH177" s="241"/>
      <c r="AI177" s="241"/>
      <c r="AJ177" s="241"/>
      <c r="AK177" s="241"/>
      <c r="AL177" s="241"/>
      <c r="AM177" s="241"/>
      <c r="AN177" s="241"/>
      <c r="AO177" s="241"/>
      <c r="AP177" s="241"/>
      <c r="AQ177" s="241"/>
      <c r="AR177" s="241"/>
      <c r="AS177" s="241"/>
      <c r="AT177" s="241"/>
      <c r="AU177" s="241"/>
      <c r="AV177" s="241"/>
      <c r="AW177" s="241"/>
      <c r="AX177" s="241"/>
      <c r="AY177" s="241"/>
      <c r="AZ177" s="241"/>
      <c r="BA177" s="241"/>
      <c r="BB177" s="241"/>
      <c r="BC177" s="241"/>
      <c r="BD177" s="241"/>
      <c r="BE177" s="241"/>
      <c r="BF177" s="241"/>
      <c r="BG177" s="241"/>
      <c r="BH177" s="241"/>
      <c r="BI177" s="241"/>
      <c r="BJ177" s="241"/>
      <c r="BK177" s="241"/>
      <c r="BL177" s="241"/>
      <c r="BM177" s="241"/>
      <c r="BN177" s="241"/>
      <c r="BO177" s="241"/>
      <c r="BP177" s="241"/>
      <c r="BQ177" s="241"/>
      <c r="BR177" s="241"/>
      <c r="BS177" s="241"/>
      <c r="BT177" s="241"/>
      <c r="BU177" s="241"/>
      <c r="BV177" s="241"/>
      <c r="BW177" s="241"/>
      <c r="BX177" s="241"/>
      <c r="BY177" s="241"/>
      <c r="BZ177" s="241"/>
      <c r="CA177" s="241"/>
      <c r="CB177" s="241"/>
      <c r="CC177" s="241"/>
      <c r="CD177" s="241"/>
      <c r="CE177" s="241"/>
      <c r="CF177" s="241"/>
      <c r="CG177" s="241"/>
      <c r="CH177" s="241"/>
      <c r="CI177" s="241"/>
      <c r="CJ177" s="241"/>
      <c r="CK177" s="241"/>
      <c r="CL177" s="241"/>
      <c r="CM177" s="241"/>
      <c r="CN177" s="241"/>
      <c r="CO177" s="241"/>
      <c r="CP177" s="241"/>
      <c r="CQ177" s="241"/>
      <c r="CR177" s="241"/>
      <c r="CS177" s="241"/>
      <c r="CT177" s="241"/>
      <c r="CU177" s="241"/>
      <c r="CV177" s="241"/>
      <c r="CW177" s="241"/>
      <c r="CX177" s="241"/>
      <c r="CY177" s="241"/>
      <c r="CZ177" s="241"/>
      <c r="DA177" s="241"/>
      <c r="DB177" s="241"/>
      <c r="DC177" s="241"/>
      <c r="DD177" s="241"/>
      <c r="DE177" s="241"/>
      <c r="DF177" s="241"/>
      <c r="DG177" s="241"/>
      <c r="DH177" s="241"/>
      <c r="DI177" s="241"/>
      <c r="DJ177" s="241"/>
      <c r="DK177" s="241"/>
      <c r="DL177" s="241"/>
      <c r="DM177" s="241"/>
      <c r="DN177" s="241"/>
      <c r="DO177" s="241"/>
      <c r="DP177" s="241"/>
      <c r="DQ177" s="241"/>
      <c r="DR177" s="241"/>
      <c r="DS177" s="241"/>
      <c r="DT177" s="241"/>
      <c r="DU177" s="241"/>
      <c r="DV177" s="241"/>
      <c r="DW177" s="241"/>
      <c r="DX177" s="241"/>
      <c r="DY177" s="241"/>
      <c r="DZ177" s="241"/>
      <c r="EA177" s="241"/>
      <c r="EB177" s="241"/>
      <c r="EC177" s="241"/>
      <c r="ED177" s="241"/>
      <c r="EE177" s="241"/>
      <c r="EF177" s="241"/>
      <c r="EG177" s="241"/>
      <c r="EH177" s="241"/>
      <c r="EI177" s="241"/>
      <c r="EJ177" s="241"/>
      <c r="EK177" s="241"/>
      <c r="EL177" s="241"/>
      <c r="EM177" s="241"/>
      <c r="EN177" s="241"/>
      <c r="EO177" s="241"/>
      <c r="EP177" s="241"/>
      <c r="EQ177" s="241"/>
      <c r="ER177" s="241"/>
      <c r="ES177" s="241"/>
      <c r="ET177" s="241"/>
      <c r="EU177" s="241"/>
      <c r="EV177" s="241"/>
      <c r="EW177" s="241"/>
      <c r="EX177" s="241"/>
      <c r="EY177" s="241"/>
      <c r="EZ177" s="241"/>
      <c r="FA177" s="241"/>
      <c r="FB177" s="241"/>
      <c r="FC177" s="241"/>
      <c r="FD177" s="241"/>
      <c r="FE177" s="241"/>
      <c r="FF177" s="241"/>
      <c r="FG177" s="241"/>
      <c r="FH177" s="241"/>
      <c r="FI177" s="241"/>
      <c r="FJ177" s="241"/>
      <c r="FK177" s="241"/>
      <c r="FL177" s="241"/>
      <c r="FM177" s="241"/>
      <c r="FN177" s="241"/>
      <c r="FO177" s="241"/>
      <c r="FP177" s="241"/>
      <c r="FQ177" s="241"/>
      <c r="FR177" s="241"/>
      <c r="FS177" s="241"/>
      <c r="FT177" s="241"/>
      <c r="FU177" s="241"/>
      <c r="FV177" s="241"/>
      <c r="FW177" s="241"/>
      <c r="FX177" s="241"/>
      <c r="FY177" s="241"/>
      <c r="FZ177" s="241"/>
      <c r="GA177" s="241"/>
      <c r="GB177" s="241"/>
      <c r="GC177" s="241"/>
      <c r="GD177" s="241"/>
      <c r="GE177" s="241"/>
      <c r="GF177" s="241"/>
      <c r="GG177" s="241"/>
      <c r="GH177" s="241"/>
      <c r="GI177" s="241"/>
      <c r="GJ177" s="241"/>
      <c r="GK177" s="241"/>
      <c r="GL177" s="241"/>
      <c r="GM177" s="241"/>
      <c r="GN177" s="241"/>
      <c r="GO177" s="241"/>
      <c r="GP177" s="241"/>
      <c r="GQ177" s="241"/>
      <c r="GR177" s="241"/>
      <c r="GS177" s="241"/>
      <c r="GT177" s="241"/>
      <c r="GU177" s="241"/>
      <c r="GV177" s="241"/>
      <c r="GW177" s="241"/>
      <c r="GX177" s="241"/>
      <c r="GY177" s="241"/>
      <c r="GZ177" s="241"/>
      <c r="HA177" s="241"/>
      <c r="HB177" s="241"/>
      <c r="HC177" s="241"/>
      <c r="HD177" s="241"/>
      <c r="HE177" s="241"/>
    </row>
    <row r="178" spans="1:213" s="247" customFormat="1" ht="25.5">
      <c r="A178" s="291">
        <v>203</v>
      </c>
      <c r="B178" s="108" t="s">
        <v>482</v>
      </c>
      <c r="C178" s="108" t="s">
        <v>483</v>
      </c>
      <c r="D178" s="109" t="s">
        <v>484</v>
      </c>
      <c r="E178" s="110">
        <v>100</v>
      </c>
      <c r="F178" s="110">
        <v>1</v>
      </c>
      <c r="G178" s="110" t="s">
        <v>484</v>
      </c>
      <c r="H178" s="105">
        <v>3570</v>
      </c>
      <c r="I178" s="236">
        <v>2850</v>
      </c>
      <c r="J178" s="236">
        <v>541.5</v>
      </c>
      <c r="K178" s="120">
        <v>3391.5</v>
      </c>
      <c r="L178" s="292">
        <v>3391.5</v>
      </c>
      <c r="M178" s="241"/>
      <c r="N178" s="241"/>
      <c r="O178" s="241"/>
      <c r="P178" s="241"/>
      <c r="Q178" s="241"/>
      <c r="R178" s="241"/>
      <c r="S178" s="241"/>
      <c r="T178" s="241"/>
      <c r="U178" s="241"/>
      <c r="V178" s="241"/>
      <c r="W178" s="241"/>
      <c r="X178" s="241"/>
      <c r="Y178" s="241"/>
      <c r="Z178" s="241"/>
      <c r="AA178" s="241"/>
      <c r="AB178" s="241"/>
      <c r="AC178" s="241"/>
      <c r="AD178" s="241"/>
      <c r="AE178" s="241"/>
      <c r="AF178" s="241"/>
      <c r="AG178" s="241"/>
      <c r="AH178" s="241"/>
      <c r="AI178" s="241"/>
      <c r="AJ178" s="241"/>
      <c r="AK178" s="241"/>
      <c r="AL178" s="241"/>
      <c r="AM178" s="241"/>
      <c r="AN178" s="241"/>
      <c r="AO178" s="241"/>
      <c r="AP178" s="241"/>
      <c r="AQ178" s="241"/>
      <c r="AR178" s="241"/>
      <c r="AS178" s="241"/>
      <c r="AT178" s="241"/>
      <c r="AU178" s="241"/>
      <c r="AV178" s="241"/>
      <c r="AW178" s="241"/>
      <c r="AX178" s="241"/>
      <c r="AY178" s="241"/>
      <c r="AZ178" s="241"/>
      <c r="BA178" s="241"/>
      <c r="BB178" s="241"/>
      <c r="BC178" s="241"/>
      <c r="BD178" s="241"/>
      <c r="BE178" s="241"/>
      <c r="BF178" s="241"/>
      <c r="BG178" s="241"/>
      <c r="BH178" s="241"/>
      <c r="BI178" s="241"/>
      <c r="BJ178" s="241"/>
      <c r="BK178" s="241"/>
      <c r="BL178" s="241"/>
      <c r="BM178" s="241"/>
      <c r="BN178" s="241"/>
      <c r="BO178" s="241"/>
      <c r="BP178" s="241"/>
      <c r="BQ178" s="241"/>
      <c r="BR178" s="241"/>
      <c r="BS178" s="241"/>
      <c r="BT178" s="241"/>
      <c r="BU178" s="241"/>
      <c r="BV178" s="241"/>
      <c r="BW178" s="241"/>
      <c r="BX178" s="241"/>
      <c r="BY178" s="241"/>
      <c r="BZ178" s="241"/>
      <c r="CA178" s="241"/>
      <c r="CB178" s="241"/>
      <c r="CC178" s="241"/>
      <c r="CD178" s="241"/>
      <c r="CE178" s="241"/>
      <c r="CF178" s="241"/>
      <c r="CG178" s="241"/>
      <c r="CH178" s="241"/>
      <c r="CI178" s="241"/>
      <c r="CJ178" s="241"/>
      <c r="CK178" s="241"/>
      <c r="CL178" s="241"/>
      <c r="CM178" s="241"/>
      <c r="CN178" s="241"/>
      <c r="CO178" s="241"/>
      <c r="CP178" s="241"/>
      <c r="CQ178" s="241"/>
      <c r="CR178" s="241"/>
      <c r="CS178" s="241"/>
      <c r="CT178" s="241"/>
      <c r="CU178" s="241"/>
      <c r="CV178" s="241"/>
      <c r="CW178" s="241"/>
      <c r="CX178" s="241"/>
      <c r="CY178" s="241"/>
      <c r="CZ178" s="241"/>
      <c r="DA178" s="241"/>
      <c r="DB178" s="241"/>
      <c r="DC178" s="241"/>
      <c r="DD178" s="241"/>
      <c r="DE178" s="241"/>
      <c r="DF178" s="241"/>
      <c r="DG178" s="241"/>
      <c r="DH178" s="241"/>
      <c r="DI178" s="241"/>
      <c r="DJ178" s="241"/>
      <c r="DK178" s="241"/>
      <c r="DL178" s="241"/>
      <c r="DM178" s="241"/>
      <c r="DN178" s="241"/>
      <c r="DO178" s="241"/>
      <c r="DP178" s="241"/>
      <c r="DQ178" s="241"/>
      <c r="DR178" s="241"/>
      <c r="DS178" s="241"/>
      <c r="DT178" s="241"/>
      <c r="DU178" s="241"/>
      <c r="DV178" s="241"/>
      <c r="DW178" s="241"/>
      <c r="DX178" s="241"/>
      <c r="DY178" s="241"/>
      <c r="DZ178" s="241"/>
      <c r="EA178" s="241"/>
      <c r="EB178" s="241"/>
      <c r="EC178" s="241"/>
      <c r="ED178" s="241"/>
      <c r="EE178" s="241"/>
      <c r="EF178" s="241"/>
      <c r="EG178" s="241"/>
      <c r="EH178" s="241"/>
      <c r="EI178" s="241"/>
      <c r="EJ178" s="241"/>
      <c r="EK178" s="241"/>
      <c r="EL178" s="241"/>
      <c r="EM178" s="241"/>
      <c r="EN178" s="241"/>
      <c r="EO178" s="241"/>
      <c r="EP178" s="241"/>
      <c r="EQ178" s="241"/>
      <c r="ER178" s="241"/>
      <c r="ES178" s="241"/>
      <c r="ET178" s="241"/>
      <c r="EU178" s="241"/>
      <c r="EV178" s="241"/>
      <c r="EW178" s="241"/>
      <c r="EX178" s="241"/>
      <c r="EY178" s="241"/>
      <c r="EZ178" s="241"/>
      <c r="FA178" s="241"/>
      <c r="FB178" s="241"/>
      <c r="FC178" s="241"/>
      <c r="FD178" s="241"/>
      <c r="FE178" s="241"/>
      <c r="FF178" s="241"/>
      <c r="FG178" s="241"/>
      <c r="FH178" s="241"/>
      <c r="FI178" s="241"/>
      <c r="FJ178" s="241"/>
      <c r="FK178" s="241"/>
      <c r="FL178" s="241"/>
      <c r="FM178" s="241"/>
      <c r="FN178" s="241"/>
      <c r="FO178" s="241"/>
      <c r="FP178" s="241"/>
      <c r="FQ178" s="241"/>
      <c r="FR178" s="241"/>
      <c r="FS178" s="241"/>
      <c r="FT178" s="241"/>
      <c r="FU178" s="241"/>
      <c r="FV178" s="241"/>
      <c r="FW178" s="241"/>
      <c r="FX178" s="241"/>
      <c r="FY178" s="241"/>
      <c r="FZ178" s="241"/>
      <c r="GA178" s="241"/>
      <c r="GB178" s="241"/>
      <c r="GC178" s="241"/>
      <c r="GD178" s="241"/>
      <c r="GE178" s="241"/>
      <c r="GF178" s="241"/>
      <c r="GG178" s="241"/>
      <c r="GH178" s="241"/>
      <c r="GI178" s="241"/>
      <c r="GJ178" s="241"/>
      <c r="GK178" s="241"/>
      <c r="GL178" s="241"/>
      <c r="GM178" s="241"/>
      <c r="GN178" s="241"/>
      <c r="GO178" s="241"/>
      <c r="GP178" s="241"/>
      <c r="GQ178" s="241"/>
      <c r="GR178" s="241"/>
      <c r="GS178" s="241"/>
      <c r="GT178" s="241"/>
      <c r="GU178" s="241"/>
      <c r="GV178" s="241"/>
      <c r="GW178" s="241"/>
      <c r="GX178" s="241"/>
      <c r="GY178" s="241"/>
      <c r="GZ178" s="241"/>
      <c r="HA178" s="241"/>
      <c r="HB178" s="241"/>
      <c r="HC178" s="241"/>
      <c r="HD178" s="241"/>
      <c r="HE178" s="241"/>
    </row>
    <row r="179" spans="1:213" s="248" customFormat="1" ht="28.5" customHeight="1">
      <c r="A179" s="386" t="s">
        <v>32</v>
      </c>
      <c r="B179" s="387"/>
      <c r="C179" s="387"/>
      <c r="D179" s="387"/>
      <c r="E179" s="387"/>
      <c r="F179" s="387"/>
      <c r="G179" s="387"/>
      <c r="H179" s="387"/>
      <c r="I179" s="387"/>
      <c r="J179" s="387"/>
      <c r="K179" s="388"/>
      <c r="L179" s="292">
        <f>SUM(L140:L178)</f>
        <v>793530.09999999986</v>
      </c>
    </row>
    <row r="180" spans="1:213" s="241" customFormat="1" ht="37.5" customHeight="1">
      <c r="A180" s="301"/>
      <c r="B180" s="266"/>
      <c r="C180" s="266"/>
      <c r="D180" s="266"/>
      <c r="E180" s="266"/>
      <c r="F180" s="266"/>
      <c r="G180" s="266"/>
      <c r="H180" s="266"/>
      <c r="I180" s="266"/>
      <c r="J180" s="266"/>
      <c r="K180" s="267"/>
      <c r="L180" s="302"/>
    </row>
    <row r="181" spans="1:213" ht="27" customHeight="1" thickBot="1">
      <c r="A181" s="391" t="s">
        <v>11</v>
      </c>
      <c r="B181" s="392"/>
      <c r="C181" s="392"/>
      <c r="D181" s="392"/>
      <c r="E181" s="392"/>
      <c r="F181" s="392"/>
      <c r="G181" s="392"/>
      <c r="H181" s="392"/>
      <c r="I181" s="392"/>
      <c r="J181" s="392"/>
      <c r="K181" s="392"/>
      <c r="L181" s="393"/>
    </row>
    <row r="182" spans="1:213" ht="24" customHeight="1">
      <c r="A182" s="357" t="s">
        <v>12</v>
      </c>
      <c r="B182" s="353" t="s">
        <v>42</v>
      </c>
      <c r="C182" s="353" t="s">
        <v>43</v>
      </c>
      <c r="D182" s="352" t="s">
        <v>496</v>
      </c>
      <c r="E182" s="352" t="s">
        <v>44</v>
      </c>
      <c r="F182" s="352" t="s">
        <v>497</v>
      </c>
      <c r="G182" s="352" t="s">
        <v>498</v>
      </c>
      <c r="H182" s="354" t="s">
        <v>25</v>
      </c>
      <c r="I182" s="355" t="s">
        <v>495</v>
      </c>
      <c r="J182" s="355"/>
      <c r="K182" s="355"/>
      <c r="L182" s="356"/>
    </row>
    <row r="183" spans="1:213" ht="34.5" customHeight="1">
      <c r="A183" s="358"/>
      <c r="B183" s="355"/>
      <c r="C183" s="355"/>
      <c r="D183" s="353"/>
      <c r="E183" s="353"/>
      <c r="F183" s="353"/>
      <c r="G183" s="353"/>
      <c r="H183" s="354"/>
      <c r="I183" s="103" t="s">
        <v>13</v>
      </c>
      <c r="J183" s="103" t="s">
        <v>5</v>
      </c>
      <c r="K183" s="104" t="s">
        <v>14</v>
      </c>
      <c r="L183" s="290" t="s">
        <v>6</v>
      </c>
    </row>
    <row r="184" spans="1:213">
      <c r="A184" s="291">
        <v>3</v>
      </c>
      <c r="B184" s="108" t="s">
        <v>50</v>
      </c>
      <c r="C184" s="108" t="s">
        <v>51</v>
      </c>
      <c r="D184" s="109" t="s">
        <v>52</v>
      </c>
      <c r="E184" s="110">
        <v>1</v>
      </c>
      <c r="F184" s="110">
        <v>1</v>
      </c>
      <c r="G184" s="110" t="s">
        <v>52</v>
      </c>
      <c r="H184" s="105">
        <v>42007</v>
      </c>
      <c r="I184" s="122">
        <v>32000</v>
      </c>
      <c r="J184" s="122">
        <v>6080</v>
      </c>
      <c r="K184" s="120">
        <v>38080</v>
      </c>
      <c r="L184" s="292">
        <v>38080</v>
      </c>
    </row>
    <row r="185" spans="1:213">
      <c r="A185" s="291">
        <v>20</v>
      </c>
      <c r="B185" s="108" t="s">
        <v>94</v>
      </c>
      <c r="C185" s="108" t="s">
        <v>95</v>
      </c>
      <c r="D185" s="109" t="s">
        <v>28</v>
      </c>
      <c r="E185" s="110">
        <v>15.8</v>
      </c>
      <c r="F185" s="110">
        <v>1</v>
      </c>
      <c r="G185" s="110" t="s">
        <v>28</v>
      </c>
      <c r="H185" s="105">
        <v>38080</v>
      </c>
      <c r="I185" s="122">
        <v>24200</v>
      </c>
      <c r="J185" s="122">
        <v>4598</v>
      </c>
      <c r="K185" s="120">
        <v>28798</v>
      </c>
      <c r="L185" s="292">
        <v>28798</v>
      </c>
    </row>
    <row r="186" spans="1:213" ht="63.75">
      <c r="A186" s="291">
        <v>27</v>
      </c>
      <c r="B186" s="108" t="s">
        <v>111</v>
      </c>
      <c r="C186" s="108" t="s">
        <v>112</v>
      </c>
      <c r="D186" s="109" t="s">
        <v>28</v>
      </c>
      <c r="E186" s="110">
        <v>4.5999999999999996</v>
      </c>
      <c r="F186" s="110">
        <v>1</v>
      </c>
      <c r="G186" s="110" t="s">
        <v>28</v>
      </c>
      <c r="H186" s="105">
        <v>34510</v>
      </c>
      <c r="I186" s="122">
        <v>28500</v>
      </c>
      <c r="J186" s="122">
        <v>5415</v>
      </c>
      <c r="K186" s="120">
        <v>33915</v>
      </c>
      <c r="L186" s="292">
        <v>33915</v>
      </c>
    </row>
    <row r="187" spans="1:213" ht="51">
      <c r="A187" s="291">
        <v>29</v>
      </c>
      <c r="B187" s="108" t="s">
        <v>116</v>
      </c>
      <c r="C187" s="108" t="s">
        <v>117</v>
      </c>
      <c r="D187" s="109" t="s">
        <v>118</v>
      </c>
      <c r="E187" s="110">
        <v>6.6</v>
      </c>
      <c r="F187" s="110">
        <v>1</v>
      </c>
      <c r="G187" s="110" t="s">
        <v>118</v>
      </c>
      <c r="H187" s="105">
        <v>28000</v>
      </c>
      <c r="I187" s="122">
        <v>18500</v>
      </c>
      <c r="J187" s="122">
        <v>0</v>
      </c>
      <c r="K187" s="120">
        <v>18500</v>
      </c>
      <c r="L187" s="292">
        <v>18500</v>
      </c>
    </row>
    <row r="188" spans="1:213" ht="51">
      <c r="A188" s="291">
        <v>30</v>
      </c>
      <c r="B188" s="108" t="s">
        <v>119</v>
      </c>
      <c r="C188" s="108" t="s">
        <v>120</v>
      </c>
      <c r="D188" s="109" t="s">
        <v>121</v>
      </c>
      <c r="E188" s="110">
        <v>9.8000000000000007</v>
      </c>
      <c r="F188" s="110">
        <v>1</v>
      </c>
      <c r="G188" s="110" t="s">
        <v>121</v>
      </c>
      <c r="H188" s="105">
        <v>18500</v>
      </c>
      <c r="I188" s="122">
        <v>18500</v>
      </c>
      <c r="J188" s="122">
        <v>0</v>
      </c>
      <c r="K188" s="120">
        <v>18500</v>
      </c>
      <c r="L188" s="292">
        <v>18500</v>
      </c>
    </row>
    <row r="189" spans="1:213" ht="51">
      <c r="A189" s="291">
        <v>31</v>
      </c>
      <c r="B189" s="108" t="s">
        <v>122</v>
      </c>
      <c r="C189" s="108" t="s">
        <v>123</v>
      </c>
      <c r="D189" s="109" t="s">
        <v>121</v>
      </c>
      <c r="E189" s="110">
        <v>4.8</v>
      </c>
      <c r="F189" s="110">
        <v>1</v>
      </c>
      <c r="G189" s="110" t="s">
        <v>121</v>
      </c>
      <c r="H189" s="105">
        <v>18500</v>
      </c>
      <c r="I189" s="122">
        <v>18500</v>
      </c>
      <c r="J189" s="122">
        <v>0</v>
      </c>
      <c r="K189" s="120">
        <v>18500</v>
      </c>
      <c r="L189" s="292">
        <v>18500</v>
      </c>
    </row>
    <row r="190" spans="1:213" ht="51">
      <c r="A190" s="291">
        <v>32</v>
      </c>
      <c r="B190" s="108" t="s">
        <v>124</v>
      </c>
      <c r="C190" s="108" t="s">
        <v>125</v>
      </c>
      <c r="D190" s="109" t="s">
        <v>121</v>
      </c>
      <c r="E190" s="110">
        <v>2.2000000000000002</v>
      </c>
      <c r="F190" s="110">
        <v>1</v>
      </c>
      <c r="G190" s="110" t="s">
        <v>121</v>
      </c>
      <c r="H190" s="105">
        <v>18500</v>
      </c>
      <c r="I190" s="122">
        <v>18500</v>
      </c>
      <c r="J190" s="122">
        <v>0</v>
      </c>
      <c r="K190" s="120">
        <v>18500</v>
      </c>
      <c r="L190" s="292">
        <v>18500</v>
      </c>
    </row>
    <row r="191" spans="1:213" ht="51">
      <c r="A191" s="291">
        <v>33</v>
      </c>
      <c r="B191" s="108" t="s">
        <v>126</v>
      </c>
      <c r="C191" s="108" t="s">
        <v>127</v>
      </c>
      <c r="D191" s="109" t="s">
        <v>121</v>
      </c>
      <c r="E191" s="110">
        <v>2.8</v>
      </c>
      <c r="F191" s="110">
        <v>1</v>
      </c>
      <c r="G191" s="110" t="s">
        <v>121</v>
      </c>
      <c r="H191" s="105">
        <v>18500</v>
      </c>
      <c r="I191" s="122">
        <v>18500</v>
      </c>
      <c r="J191" s="122">
        <v>0</v>
      </c>
      <c r="K191" s="120">
        <v>18500</v>
      </c>
      <c r="L191" s="292">
        <v>18500</v>
      </c>
    </row>
    <row r="192" spans="1:213" ht="51">
      <c r="A192" s="291">
        <v>34</v>
      </c>
      <c r="B192" s="108" t="s">
        <v>128</v>
      </c>
      <c r="C192" s="108" t="s">
        <v>129</v>
      </c>
      <c r="D192" s="109" t="s">
        <v>121</v>
      </c>
      <c r="E192" s="110">
        <v>2</v>
      </c>
      <c r="F192" s="110">
        <v>1</v>
      </c>
      <c r="G192" s="110" t="s">
        <v>121</v>
      </c>
      <c r="H192" s="105">
        <v>18500</v>
      </c>
      <c r="I192" s="122">
        <v>18500</v>
      </c>
      <c r="J192" s="122">
        <v>0</v>
      </c>
      <c r="K192" s="120">
        <v>18500</v>
      </c>
      <c r="L192" s="292">
        <v>18500</v>
      </c>
    </row>
    <row r="193" spans="1:12" ht="51">
      <c r="A193" s="291">
        <v>35</v>
      </c>
      <c r="B193" s="108" t="s">
        <v>130</v>
      </c>
      <c r="C193" s="108" t="s">
        <v>131</v>
      </c>
      <c r="D193" s="109" t="s">
        <v>121</v>
      </c>
      <c r="E193" s="110">
        <v>2</v>
      </c>
      <c r="F193" s="110">
        <v>1</v>
      </c>
      <c r="G193" s="110" t="s">
        <v>121</v>
      </c>
      <c r="H193" s="105">
        <v>18500</v>
      </c>
      <c r="I193" s="122">
        <v>18500</v>
      </c>
      <c r="J193" s="122">
        <v>0</v>
      </c>
      <c r="K193" s="120">
        <v>18500</v>
      </c>
      <c r="L193" s="292">
        <v>18500</v>
      </c>
    </row>
    <row r="194" spans="1:12" ht="51">
      <c r="A194" s="291">
        <v>36</v>
      </c>
      <c r="B194" s="108" t="s">
        <v>132</v>
      </c>
      <c r="C194" s="108" t="s">
        <v>133</v>
      </c>
      <c r="D194" s="109" t="s">
        <v>121</v>
      </c>
      <c r="E194" s="110">
        <v>4</v>
      </c>
      <c r="F194" s="110">
        <v>1</v>
      </c>
      <c r="G194" s="110" t="s">
        <v>121</v>
      </c>
      <c r="H194" s="105">
        <v>18500</v>
      </c>
      <c r="I194" s="122">
        <v>18500</v>
      </c>
      <c r="J194" s="122">
        <v>0</v>
      </c>
      <c r="K194" s="120">
        <v>18500</v>
      </c>
      <c r="L194" s="292">
        <v>18500</v>
      </c>
    </row>
    <row r="195" spans="1:12" ht="51">
      <c r="A195" s="291">
        <v>37</v>
      </c>
      <c r="B195" s="108" t="s">
        <v>134</v>
      </c>
      <c r="C195" s="108" t="s">
        <v>135</v>
      </c>
      <c r="D195" s="109" t="s">
        <v>121</v>
      </c>
      <c r="E195" s="110">
        <v>1.8</v>
      </c>
      <c r="F195" s="110">
        <v>1</v>
      </c>
      <c r="G195" s="110" t="s">
        <v>121</v>
      </c>
      <c r="H195" s="105">
        <v>18500</v>
      </c>
      <c r="I195" s="122">
        <v>18500</v>
      </c>
      <c r="J195" s="122">
        <v>0</v>
      </c>
      <c r="K195" s="120">
        <v>18500</v>
      </c>
      <c r="L195" s="292">
        <v>18500</v>
      </c>
    </row>
    <row r="196" spans="1:12" ht="51">
      <c r="A196" s="291">
        <v>38</v>
      </c>
      <c r="B196" s="108" t="s">
        <v>136</v>
      </c>
      <c r="C196" s="108" t="s">
        <v>137</v>
      </c>
      <c r="D196" s="109" t="s">
        <v>121</v>
      </c>
      <c r="E196" s="110">
        <v>2.2000000000000002</v>
      </c>
      <c r="F196" s="110">
        <v>1</v>
      </c>
      <c r="G196" s="110" t="s">
        <v>121</v>
      </c>
      <c r="H196" s="105">
        <v>18500</v>
      </c>
      <c r="I196" s="122">
        <v>18500</v>
      </c>
      <c r="J196" s="122">
        <v>0</v>
      </c>
      <c r="K196" s="120">
        <v>18500</v>
      </c>
      <c r="L196" s="292">
        <v>18500</v>
      </c>
    </row>
    <row r="197" spans="1:12" ht="51">
      <c r="A197" s="291">
        <v>39</v>
      </c>
      <c r="B197" s="108" t="s">
        <v>138</v>
      </c>
      <c r="C197" s="108" t="s">
        <v>139</v>
      </c>
      <c r="D197" s="109" t="s">
        <v>121</v>
      </c>
      <c r="E197" s="110">
        <v>1.8</v>
      </c>
      <c r="F197" s="110">
        <v>1</v>
      </c>
      <c r="G197" s="110" t="s">
        <v>121</v>
      </c>
      <c r="H197" s="105">
        <v>18500</v>
      </c>
      <c r="I197" s="122">
        <v>18500</v>
      </c>
      <c r="J197" s="122">
        <v>0</v>
      </c>
      <c r="K197" s="120">
        <v>18500</v>
      </c>
      <c r="L197" s="292">
        <v>18500</v>
      </c>
    </row>
    <row r="198" spans="1:12" ht="51">
      <c r="A198" s="291">
        <v>40</v>
      </c>
      <c r="B198" s="108" t="s">
        <v>140</v>
      </c>
      <c r="C198" s="108" t="s">
        <v>141</v>
      </c>
      <c r="D198" s="109" t="s">
        <v>121</v>
      </c>
      <c r="E198" s="110">
        <v>1.6</v>
      </c>
      <c r="F198" s="110">
        <v>1</v>
      </c>
      <c r="G198" s="110" t="s">
        <v>121</v>
      </c>
      <c r="H198" s="105">
        <v>18500</v>
      </c>
      <c r="I198" s="122">
        <v>18500</v>
      </c>
      <c r="J198" s="122">
        <v>0</v>
      </c>
      <c r="K198" s="120">
        <v>18500</v>
      </c>
      <c r="L198" s="292">
        <v>18500</v>
      </c>
    </row>
    <row r="199" spans="1:12" ht="38.25">
      <c r="A199" s="291">
        <v>55</v>
      </c>
      <c r="B199" s="108" t="s">
        <v>172</v>
      </c>
      <c r="C199" s="108" t="s">
        <v>173</v>
      </c>
      <c r="D199" s="109" t="s">
        <v>26</v>
      </c>
      <c r="E199" s="110">
        <v>2</v>
      </c>
      <c r="F199" s="110">
        <v>1</v>
      </c>
      <c r="G199" s="110" t="s">
        <v>26</v>
      </c>
      <c r="H199" s="105">
        <v>61880</v>
      </c>
      <c r="I199" s="122">
        <v>39668</v>
      </c>
      <c r="J199" s="122">
        <v>7536.92</v>
      </c>
      <c r="K199" s="120">
        <v>47204.92</v>
      </c>
      <c r="L199" s="292">
        <v>47204.92</v>
      </c>
    </row>
    <row r="200" spans="1:12" ht="25.5">
      <c r="A200" s="291">
        <v>62</v>
      </c>
      <c r="B200" s="108" t="s">
        <v>188</v>
      </c>
      <c r="C200" s="108" t="s">
        <v>189</v>
      </c>
      <c r="D200" s="109" t="s">
        <v>49</v>
      </c>
      <c r="E200" s="110">
        <v>2.6</v>
      </c>
      <c r="F200" s="110">
        <v>1</v>
      </c>
      <c r="G200" s="110" t="s">
        <v>49</v>
      </c>
      <c r="H200" s="105">
        <v>4902.8</v>
      </c>
      <c r="I200" s="122">
        <v>1900</v>
      </c>
      <c r="J200" s="122">
        <v>361</v>
      </c>
      <c r="K200" s="120">
        <v>2261</v>
      </c>
      <c r="L200" s="292">
        <v>2261</v>
      </c>
    </row>
    <row r="201" spans="1:12">
      <c r="A201" s="291">
        <v>63</v>
      </c>
      <c r="B201" s="108" t="s">
        <v>190</v>
      </c>
      <c r="C201" s="108" t="s">
        <v>191</v>
      </c>
      <c r="D201" s="109" t="s">
        <v>26</v>
      </c>
      <c r="E201" s="110">
        <v>9</v>
      </c>
      <c r="F201" s="110">
        <v>1</v>
      </c>
      <c r="G201" s="110" t="s">
        <v>26</v>
      </c>
      <c r="H201" s="105">
        <v>13500</v>
      </c>
      <c r="I201" s="122">
        <v>10200</v>
      </c>
      <c r="J201" s="122">
        <v>0</v>
      </c>
      <c r="K201" s="120">
        <v>10200</v>
      </c>
      <c r="L201" s="292">
        <v>10200</v>
      </c>
    </row>
    <row r="202" spans="1:12" ht="38.25">
      <c r="A202" s="291">
        <v>97</v>
      </c>
      <c r="B202" s="108" t="s">
        <v>259</v>
      </c>
      <c r="C202" s="108" t="s">
        <v>260</v>
      </c>
      <c r="D202" s="109" t="s">
        <v>28</v>
      </c>
      <c r="E202" s="110">
        <v>13.8</v>
      </c>
      <c r="F202" s="110">
        <v>1</v>
      </c>
      <c r="G202" s="110" t="s">
        <v>28</v>
      </c>
      <c r="H202" s="105">
        <v>10115</v>
      </c>
      <c r="I202" s="122">
        <v>5500</v>
      </c>
      <c r="J202" s="122">
        <v>1045</v>
      </c>
      <c r="K202" s="120">
        <v>6545</v>
      </c>
      <c r="L202" s="292">
        <v>6545</v>
      </c>
    </row>
    <row r="203" spans="1:12" ht="76.5">
      <c r="A203" s="291">
        <v>115</v>
      </c>
      <c r="B203" s="108" t="s">
        <v>299</v>
      </c>
      <c r="C203" s="108" t="s">
        <v>300</v>
      </c>
      <c r="D203" s="109" t="s">
        <v>301</v>
      </c>
      <c r="E203" s="110">
        <v>31.4</v>
      </c>
      <c r="F203" s="110">
        <v>1</v>
      </c>
      <c r="G203" s="110" t="s">
        <v>301</v>
      </c>
      <c r="H203" s="105">
        <v>27489</v>
      </c>
      <c r="I203" s="122">
        <v>17451</v>
      </c>
      <c r="J203" s="122">
        <v>3315.69</v>
      </c>
      <c r="K203" s="120">
        <v>20766.689999999999</v>
      </c>
      <c r="L203" s="292">
        <v>20766.689999999999</v>
      </c>
    </row>
    <row r="204" spans="1:12" ht="76.5">
      <c r="A204" s="291">
        <v>116</v>
      </c>
      <c r="B204" s="108" t="s">
        <v>302</v>
      </c>
      <c r="C204" s="108" t="s">
        <v>303</v>
      </c>
      <c r="D204" s="109" t="s">
        <v>301</v>
      </c>
      <c r="E204" s="110">
        <v>35.200000000000003</v>
      </c>
      <c r="F204" s="110">
        <v>1</v>
      </c>
      <c r="G204" s="110" t="s">
        <v>301</v>
      </c>
      <c r="H204" s="105">
        <v>23681</v>
      </c>
      <c r="I204" s="122">
        <v>17451</v>
      </c>
      <c r="J204" s="122">
        <v>3315.69</v>
      </c>
      <c r="K204" s="120">
        <v>20766.689999999999</v>
      </c>
      <c r="L204" s="292">
        <v>20766.689999999999</v>
      </c>
    </row>
    <row r="205" spans="1:12" ht="76.5">
      <c r="A205" s="291">
        <v>117</v>
      </c>
      <c r="B205" s="108" t="s">
        <v>304</v>
      </c>
      <c r="C205" s="108" t="s">
        <v>305</v>
      </c>
      <c r="D205" s="109" t="s">
        <v>301</v>
      </c>
      <c r="E205" s="110">
        <v>39.799999999999997</v>
      </c>
      <c r="F205" s="110">
        <v>1</v>
      </c>
      <c r="G205" s="110" t="s">
        <v>301</v>
      </c>
      <c r="H205" s="105">
        <v>23681</v>
      </c>
      <c r="I205" s="122">
        <v>17451</v>
      </c>
      <c r="J205" s="122">
        <v>3315.69</v>
      </c>
      <c r="K205" s="120">
        <v>20766.689999999999</v>
      </c>
      <c r="L205" s="292">
        <v>20766.689999999999</v>
      </c>
    </row>
    <row r="206" spans="1:12" ht="76.5">
      <c r="A206" s="291">
        <v>118</v>
      </c>
      <c r="B206" s="108" t="s">
        <v>306</v>
      </c>
      <c r="C206" s="108" t="s">
        <v>307</v>
      </c>
      <c r="D206" s="109" t="s">
        <v>301</v>
      </c>
      <c r="E206" s="110">
        <v>133.4</v>
      </c>
      <c r="F206" s="110">
        <v>1</v>
      </c>
      <c r="G206" s="110" t="s">
        <v>301</v>
      </c>
      <c r="H206" s="105">
        <v>23681</v>
      </c>
      <c r="I206" s="122">
        <v>17451</v>
      </c>
      <c r="J206" s="122">
        <v>3315.69</v>
      </c>
      <c r="K206" s="120">
        <v>20766.689999999999</v>
      </c>
      <c r="L206" s="292">
        <v>20766.689999999999</v>
      </c>
    </row>
    <row r="207" spans="1:12" ht="76.5">
      <c r="A207" s="291">
        <v>119</v>
      </c>
      <c r="B207" s="108" t="s">
        <v>308</v>
      </c>
      <c r="C207" s="108" t="s">
        <v>309</v>
      </c>
      <c r="D207" s="109" t="s">
        <v>301</v>
      </c>
      <c r="E207" s="110">
        <v>173.6</v>
      </c>
      <c r="F207" s="110">
        <v>1</v>
      </c>
      <c r="G207" s="110" t="s">
        <v>301</v>
      </c>
      <c r="H207" s="105">
        <v>23681</v>
      </c>
      <c r="I207" s="122">
        <v>17451</v>
      </c>
      <c r="J207" s="122">
        <v>3315.69</v>
      </c>
      <c r="K207" s="120">
        <v>20766.689999999999</v>
      </c>
      <c r="L207" s="292">
        <v>20766.689999999999</v>
      </c>
    </row>
    <row r="208" spans="1:12" ht="76.5">
      <c r="A208" s="291">
        <v>120</v>
      </c>
      <c r="B208" s="108" t="s">
        <v>310</v>
      </c>
      <c r="C208" s="108" t="s">
        <v>311</v>
      </c>
      <c r="D208" s="109" t="s">
        <v>301</v>
      </c>
      <c r="E208" s="110">
        <v>45.2</v>
      </c>
      <c r="F208" s="110">
        <v>1</v>
      </c>
      <c r="G208" s="110" t="s">
        <v>301</v>
      </c>
      <c r="H208" s="105">
        <v>23681</v>
      </c>
      <c r="I208" s="122">
        <v>17451</v>
      </c>
      <c r="J208" s="122">
        <v>3315.69</v>
      </c>
      <c r="K208" s="120">
        <v>20766.689999999999</v>
      </c>
      <c r="L208" s="292">
        <v>20766.689999999999</v>
      </c>
    </row>
    <row r="209" spans="1:12" ht="76.5">
      <c r="A209" s="291">
        <v>121</v>
      </c>
      <c r="B209" s="108" t="s">
        <v>312</v>
      </c>
      <c r="C209" s="108" t="s">
        <v>313</v>
      </c>
      <c r="D209" s="109" t="s">
        <v>301</v>
      </c>
      <c r="E209" s="110">
        <v>11.4</v>
      </c>
      <c r="F209" s="110">
        <v>1</v>
      </c>
      <c r="G209" s="110" t="s">
        <v>301</v>
      </c>
      <c r="H209" s="105">
        <v>23681</v>
      </c>
      <c r="I209" s="122">
        <v>17451</v>
      </c>
      <c r="J209" s="122">
        <v>3315.69</v>
      </c>
      <c r="K209" s="120">
        <v>20766.689999999999</v>
      </c>
      <c r="L209" s="292">
        <v>20766.689999999999</v>
      </c>
    </row>
    <row r="210" spans="1:12" ht="76.5">
      <c r="A210" s="291">
        <v>122</v>
      </c>
      <c r="B210" s="108" t="s">
        <v>314</v>
      </c>
      <c r="C210" s="108" t="s">
        <v>315</v>
      </c>
      <c r="D210" s="109" t="s">
        <v>301</v>
      </c>
      <c r="E210" s="110">
        <v>8.4</v>
      </c>
      <c r="F210" s="110">
        <v>1</v>
      </c>
      <c r="G210" s="110" t="s">
        <v>301</v>
      </c>
      <c r="H210" s="105">
        <v>23681</v>
      </c>
      <c r="I210" s="122">
        <v>17451</v>
      </c>
      <c r="J210" s="122">
        <v>3315.69</v>
      </c>
      <c r="K210" s="120">
        <v>20766.689999999999</v>
      </c>
      <c r="L210" s="292">
        <v>20766.689999999999</v>
      </c>
    </row>
    <row r="211" spans="1:12" ht="76.5">
      <c r="A211" s="291">
        <v>123</v>
      </c>
      <c r="B211" s="108" t="s">
        <v>316</v>
      </c>
      <c r="C211" s="108" t="s">
        <v>317</v>
      </c>
      <c r="D211" s="109" t="s">
        <v>301</v>
      </c>
      <c r="E211" s="110">
        <v>11.2</v>
      </c>
      <c r="F211" s="110">
        <v>1</v>
      </c>
      <c r="G211" s="110" t="s">
        <v>301</v>
      </c>
      <c r="H211" s="105">
        <v>23681</v>
      </c>
      <c r="I211" s="122">
        <v>17451</v>
      </c>
      <c r="J211" s="122">
        <v>3315.69</v>
      </c>
      <c r="K211" s="120">
        <v>20766.689999999999</v>
      </c>
      <c r="L211" s="292">
        <v>20766.689999999999</v>
      </c>
    </row>
    <row r="212" spans="1:12" ht="76.5">
      <c r="A212" s="291">
        <v>124</v>
      </c>
      <c r="B212" s="108" t="s">
        <v>318</v>
      </c>
      <c r="C212" s="108" t="s">
        <v>319</v>
      </c>
      <c r="D212" s="109" t="s">
        <v>301</v>
      </c>
      <c r="E212" s="110">
        <v>13</v>
      </c>
      <c r="F212" s="110">
        <v>1</v>
      </c>
      <c r="G212" s="110" t="s">
        <v>301</v>
      </c>
      <c r="H212" s="105">
        <v>23681</v>
      </c>
      <c r="I212" s="122">
        <v>17451</v>
      </c>
      <c r="J212" s="122">
        <v>3315.69</v>
      </c>
      <c r="K212" s="120">
        <v>20766.689999999999</v>
      </c>
      <c r="L212" s="292">
        <v>20766.689999999999</v>
      </c>
    </row>
    <row r="213" spans="1:12" ht="76.5">
      <c r="A213" s="291">
        <v>125</v>
      </c>
      <c r="B213" s="108" t="s">
        <v>320</v>
      </c>
      <c r="C213" s="108" t="s">
        <v>321</v>
      </c>
      <c r="D213" s="109" t="s">
        <v>301</v>
      </c>
      <c r="E213" s="110">
        <v>6</v>
      </c>
      <c r="F213" s="110">
        <v>1</v>
      </c>
      <c r="G213" s="110" t="s">
        <v>301</v>
      </c>
      <c r="H213" s="105">
        <v>23681</v>
      </c>
      <c r="I213" s="122">
        <v>17451</v>
      </c>
      <c r="J213" s="122">
        <v>3315.69</v>
      </c>
      <c r="K213" s="120">
        <v>20766.689999999999</v>
      </c>
      <c r="L213" s="292">
        <v>20766.689999999999</v>
      </c>
    </row>
    <row r="214" spans="1:12" ht="76.5">
      <c r="A214" s="291">
        <v>126</v>
      </c>
      <c r="B214" s="108" t="s">
        <v>322</v>
      </c>
      <c r="C214" s="108" t="s">
        <v>323</v>
      </c>
      <c r="D214" s="109" t="s">
        <v>301</v>
      </c>
      <c r="E214" s="110">
        <v>6.8</v>
      </c>
      <c r="F214" s="110">
        <v>1</v>
      </c>
      <c r="G214" s="110" t="s">
        <v>301</v>
      </c>
      <c r="H214" s="105">
        <v>23681</v>
      </c>
      <c r="I214" s="122">
        <v>17451</v>
      </c>
      <c r="J214" s="122">
        <v>3315.69</v>
      </c>
      <c r="K214" s="120">
        <v>20766.689999999999</v>
      </c>
      <c r="L214" s="292">
        <v>20766.689999999999</v>
      </c>
    </row>
    <row r="215" spans="1:12" ht="76.5">
      <c r="A215" s="291">
        <v>127</v>
      </c>
      <c r="B215" s="108" t="s">
        <v>324</v>
      </c>
      <c r="C215" s="108" t="s">
        <v>325</v>
      </c>
      <c r="D215" s="109" t="s">
        <v>301</v>
      </c>
      <c r="E215" s="110">
        <v>6.6</v>
      </c>
      <c r="F215" s="110">
        <v>1</v>
      </c>
      <c r="G215" s="110" t="s">
        <v>301</v>
      </c>
      <c r="H215" s="105">
        <v>23681</v>
      </c>
      <c r="I215" s="122">
        <v>17451</v>
      </c>
      <c r="J215" s="122">
        <v>3315.69</v>
      </c>
      <c r="K215" s="120">
        <v>20766.689999999999</v>
      </c>
      <c r="L215" s="292">
        <v>20766.689999999999</v>
      </c>
    </row>
    <row r="216" spans="1:12" ht="76.5">
      <c r="A216" s="291">
        <v>128</v>
      </c>
      <c r="B216" s="108" t="s">
        <v>326</v>
      </c>
      <c r="C216" s="108" t="s">
        <v>327</v>
      </c>
      <c r="D216" s="109" t="s">
        <v>301</v>
      </c>
      <c r="E216" s="110">
        <v>1.8</v>
      </c>
      <c r="F216" s="110">
        <v>1</v>
      </c>
      <c r="G216" s="110" t="s">
        <v>301</v>
      </c>
      <c r="H216" s="105">
        <v>23681</v>
      </c>
      <c r="I216" s="122">
        <v>17451</v>
      </c>
      <c r="J216" s="122">
        <v>3315.69</v>
      </c>
      <c r="K216" s="120">
        <v>20766.689999999999</v>
      </c>
      <c r="L216" s="292">
        <v>20766.689999999999</v>
      </c>
    </row>
    <row r="217" spans="1:12" ht="76.5">
      <c r="A217" s="291">
        <v>129</v>
      </c>
      <c r="B217" s="108" t="s">
        <v>328</v>
      </c>
      <c r="C217" s="108" t="s">
        <v>329</v>
      </c>
      <c r="D217" s="109" t="s">
        <v>301</v>
      </c>
      <c r="E217" s="110">
        <v>2</v>
      </c>
      <c r="F217" s="110">
        <v>1</v>
      </c>
      <c r="G217" s="110" t="s">
        <v>301</v>
      </c>
      <c r="H217" s="105">
        <v>23681</v>
      </c>
      <c r="I217" s="122">
        <v>17451</v>
      </c>
      <c r="J217" s="122">
        <v>3315.69</v>
      </c>
      <c r="K217" s="120">
        <v>20766.689999999999</v>
      </c>
      <c r="L217" s="292">
        <v>20766.689999999999</v>
      </c>
    </row>
    <row r="218" spans="1:12" ht="25.5">
      <c r="A218" s="291">
        <v>153</v>
      </c>
      <c r="B218" s="108" t="s">
        <v>379</v>
      </c>
      <c r="C218" s="108" t="s">
        <v>380</v>
      </c>
      <c r="D218" s="109" t="s">
        <v>381</v>
      </c>
      <c r="E218" s="110">
        <v>200</v>
      </c>
      <c r="F218" s="110">
        <v>1</v>
      </c>
      <c r="G218" s="110" t="s">
        <v>381</v>
      </c>
      <c r="H218" s="105">
        <v>7378</v>
      </c>
      <c r="I218" s="122">
        <v>4500</v>
      </c>
      <c r="J218" s="122">
        <v>855</v>
      </c>
      <c r="K218" s="120">
        <v>5355</v>
      </c>
      <c r="L218" s="292">
        <v>5355</v>
      </c>
    </row>
    <row r="219" spans="1:12" ht="51">
      <c r="A219" s="291">
        <v>168</v>
      </c>
      <c r="B219" s="108" t="s">
        <v>411</v>
      </c>
      <c r="C219" s="108" t="s">
        <v>412</v>
      </c>
      <c r="D219" s="109" t="s">
        <v>63</v>
      </c>
      <c r="E219" s="110">
        <v>1.8</v>
      </c>
      <c r="F219" s="110">
        <v>1</v>
      </c>
      <c r="G219" s="110" t="s">
        <v>410</v>
      </c>
      <c r="H219" s="105">
        <v>291550</v>
      </c>
      <c r="I219" s="122">
        <v>242000</v>
      </c>
      <c r="J219" s="122">
        <v>45980</v>
      </c>
      <c r="K219" s="120">
        <v>287980</v>
      </c>
      <c r="L219" s="292">
        <v>287980</v>
      </c>
    </row>
    <row r="220" spans="1:12" s="249" customFormat="1" ht="18" customHeight="1">
      <c r="A220" s="386" t="s">
        <v>32</v>
      </c>
      <c r="B220" s="387"/>
      <c r="C220" s="387"/>
      <c r="D220" s="387"/>
      <c r="E220" s="387"/>
      <c r="F220" s="387"/>
      <c r="G220" s="387"/>
      <c r="H220" s="387"/>
      <c r="I220" s="387"/>
      <c r="J220" s="387"/>
      <c r="K220" s="388"/>
      <c r="L220" s="292">
        <f>SUM(L184:L219)</f>
        <v>993839.26999999955</v>
      </c>
    </row>
    <row r="221" spans="1:12">
      <c r="A221" s="288"/>
      <c r="B221" s="239"/>
      <c r="C221" s="239"/>
      <c r="D221" s="238"/>
      <c r="E221" s="239"/>
      <c r="F221" s="239"/>
      <c r="G221" s="239"/>
      <c r="H221" s="239"/>
      <c r="I221" s="239"/>
      <c r="J221" s="239"/>
      <c r="K221" s="239"/>
      <c r="L221" s="289"/>
    </row>
    <row r="222" spans="1:12">
      <c r="A222" s="288"/>
      <c r="B222" s="239"/>
      <c r="C222" s="239"/>
      <c r="D222" s="238"/>
      <c r="E222" s="239"/>
      <c r="F222" s="239"/>
      <c r="G222" s="239"/>
      <c r="H222" s="239"/>
      <c r="I222" s="239"/>
      <c r="J222" s="239"/>
      <c r="K222" s="239"/>
      <c r="L222" s="289"/>
    </row>
    <row r="223" spans="1:12" ht="28.5" customHeight="1">
      <c r="A223" s="377" t="s">
        <v>500</v>
      </c>
      <c r="B223" s="378"/>
      <c r="C223" s="378"/>
      <c r="D223" s="378"/>
      <c r="E223" s="378"/>
      <c r="F223" s="378"/>
      <c r="G223" s="378"/>
      <c r="H223" s="378"/>
      <c r="I223" s="378"/>
      <c r="J223" s="239"/>
      <c r="K223" s="239"/>
      <c r="L223" s="289"/>
    </row>
    <row r="224" spans="1:12" ht="12.75" customHeight="1">
      <c r="A224" s="358" t="s">
        <v>12</v>
      </c>
      <c r="B224" s="355" t="s">
        <v>42</v>
      </c>
      <c r="C224" s="355" t="s">
        <v>43</v>
      </c>
      <c r="D224" s="355" t="s">
        <v>496</v>
      </c>
      <c r="E224" s="355" t="s">
        <v>44</v>
      </c>
      <c r="F224" s="355" t="s">
        <v>497</v>
      </c>
      <c r="G224" s="355" t="s">
        <v>498</v>
      </c>
      <c r="H224" s="354" t="s">
        <v>25</v>
      </c>
      <c r="I224" s="397" t="s">
        <v>504</v>
      </c>
      <c r="J224" s="239"/>
      <c r="K224" s="239"/>
      <c r="L224" s="289"/>
    </row>
    <row r="225" spans="1:12" ht="43.5" customHeight="1">
      <c r="A225" s="358"/>
      <c r="B225" s="355"/>
      <c r="C225" s="355"/>
      <c r="D225" s="355"/>
      <c r="E225" s="355"/>
      <c r="F225" s="355"/>
      <c r="G225" s="355"/>
      <c r="H225" s="354"/>
      <c r="I225" s="397"/>
      <c r="J225" s="239"/>
      <c r="K225" s="239"/>
      <c r="L225" s="289"/>
    </row>
    <row r="226" spans="1:12" ht="69.75" customHeight="1">
      <c r="A226" s="303">
        <v>54</v>
      </c>
      <c r="B226" s="268" t="s">
        <v>168</v>
      </c>
      <c r="C226" s="269" t="s">
        <v>169</v>
      </c>
      <c r="D226" s="270" t="s">
        <v>170</v>
      </c>
      <c r="E226" s="271">
        <v>6.2</v>
      </c>
      <c r="F226" s="281">
        <v>1</v>
      </c>
      <c r="G226" s="280" t="s">
        <v>171</v>
      </c>
      <c r="H226" s="279">
        <v>275194.64</v>
      </c>
      <c r="I226" s="272" t="s">
        <v>501</v>
      </c>
      <c r="J226" s="239"/>
      <c r="K226" s="239"/>
      <c r="L226" s="289"/>
    </row>
    <row r="227" spans="1:12" ht="49.5" customHeight="1">
      <c r="A227" s="303">
        <v>144</v>
      </c>
      <c r="B227" s="268" t="s">
        <v>359</v>
      </c>
      <c r="C227" s="269" t="s">
        <v>360</v>
      </c>
      <c r="D227" s="270" t="s">
        <v>28</v>
      </c>
      <c r="E227" s="271">
        <v>1.6</v>
      </c>
      <c r="F227" s="281">
        <v>1</v>
      </c>
      <c r="G227" s="280" t="s">
        <v>28</v>
      </c>
      <c r="H227" s="279">
        <v>3570</v>
      </c>
      <c r="I227" s="272" t="s">
        <v>502</v>
      </c>
      <c r="J227" s="239"/>
      <c r="K227" s="239"/>
      <c r="L227" s="289"/>
    </row>
    <row r="228" spans="1:12" ht="76.5" customHeight="1">
      <c r="A228" s="303">
        <v>180</v>
      </c>
      <c r="B228" s="268" t="s">
        <v>435</v>
      </c>
      <c r="C228" s="269" t="s">
        <v>436</v>
      </c>
      <c r="D228" s="270" t="s">
        <v>28</v>
      </c>
      <c r="E228" s="271">
        <v>37.6</v>
      </c>
      <c r="F228" s="281">
        <v>1</v>
      </c>
      <c r="G228" s="280" t="s">
        <v>28</v>
      </c>
      <c r="H228" s="279">
        <v>150000</v>
      </c>
      <c r="I228" s="272" t="s">
        <v>501</v>
      </c>
      <c r="J228" s="239"/>
      <c r="K228" s="239"/>
      <c r="L228" s="289"/>
    </row>
    <row r="229" spans="1:12" ht="72.75" customHeight="1">
      <c r="A229" s="303">
        <v>181</v>
      </c>
      <c r="B229" s="268" t="s">
        <v>437</v>
      </c>
      <c r="C229" s="269" t="s">
        <v>438</v>
      </c>
      <c r="D229" s="270" t="s">
        <v>28</v>
      </c>
      <c r="E229" s="271">
        <v>37.4</v>
      </c>
      <c r="F229" s="281">
        <v>1</v>
      </c>
      <c r="G229" s="280" t="s">
        <v>28</v>
      </c>
      <c r="H229" s="279">
        <v>150000</v>
      </c>
      <c r="I229" s="272" t="s">
        <v>501</v>
      </c>
      <c r="J229" s="239"/>
      <c r="K229" s="239"/>
      <c r="L229" s="289"/>
    </row>
    <row r="230" spans="1:12" ht="63.75">
      <c r="A230" s="304">
        <v>182</v>
      </c>
      <c r="B230" s="268" t="s">
        <v>439</v>
      </c>
      <c r="C230" s="269" t="s">
        <v>440</v>
      </c>
      <c r="D230" s="270" t="s">
        <v>28</v>
      </c>
      <c r="E230" s="271">
        <v>19.2</v>
      </c>
      <c r="F230" s="281">
        <v>1</v>
      </c>
      <c r="G230" s="280" t="s">
        <v>28</v>
      </c>
      <c r="H230" s="279">
        <v>150000</v>
      </c>
      <c r="I230" s="272" t="s">
        <v>501</v>
      </c>
      <c r="J230" s="239"/>
      <c r="K230" s="239"/>
      <c r="L230" s="289"/>
    </row>
    <row r="231" spans="1:12" ht="63.75">
      <c r="A231" s="304">
        <v>200</v>
      </c>
      <c r="B231" s="268" t="s">
        <v>476</v>
      </c>
      <c r="C231" s="269" t="s">
        <v>477</v>
      </c>
      <c r="D231" s="270" t="s">
        <v>121</v>
      </c>
      <c r="E231" s="271">
        <v>124.2</v>
      </c>
      <c r="F231" s="281">
        <v>1</v>
      </c>
      <c r="G231" s="280" t="s">
        <v>121</v>
      </c>
      <c r="H231" s="279">
        <v>25406.5</v>
      </c>
      <c r="I231" s="272" t="s">
        <v>503</v>
      </c>
      <c r="J231" s="239"/>
      <c r="K231" s="239"/>
      <c r="L231" s="289"/>
    </row>
    <row r="232" spans="1:12" ht="15.75" thickBot="1">
      <c r="A232" s="305"/>
      <c r="B232" s="273"/>
      <c r="C232" s="274"/>
      <c r="D232" s="275"/>
      <c r="E232" s="276"/>
      <c r="F232" s="277"/>
      <c r="G232" s="278"/>
      <c r="H232" s="239"/>
      <c r="I232" s="239"/>
      <c r="J232" s="239"/>
      <c r="K232" s="239"/>
      <c r="L232" s="289"/>
    </row>
    <row r="233" spans="1:12" ht="13.5" customHeight="1" thickBot="1">
      <c r="A233" s="394" t="s">
        <v>31</v>
      </c>
      <c r="B233" s="395"/>
      <c r="C233" s="395"/>
      <c r="D233" s="395"/>
      <c r="E233" s="395"/>
      <c r="F233" s="395"/>
      <c r="G233" s="395"/>
      <c r="H233" s="396"/>
      <c r="I233" s="239"/>
      <c r="J233" s="239"/>
      <c r="K233" s="239"/>
      <c r="L233" s="289"/>
    </row>
    <row r="234" spans="1:12" ht="12.75" customHeight="1">
      <c r="A234" s="358" t="s">
        <v>12</v>
      </c>
      <c r="B234" s="355" t="s">
        <v>42</v>
      </c>
      <c r="C234" s="355" t="s">
        <v>43</v>
      </c>
      <c r="D234" s="355" t="s">
        <v>496</v>
      </c>
      <c r="E234" s="355" t="s">
        <v>44</v>
      </c>
      <c r="F234" s="355" t="s">
        <v>497</v>
      </c>
      <c r="G234" s="355" t="s">
        <v>498</v>
      </c>
      <c r="H234" s="354" t="s">
        <v>25</v>
      </c>
      <c r="I234" s="239"/>
      <c r="J234" s="239"/>
      <c r="K234" s="239"/>
      <c r="L234" s="289"/>
    </row>
    <row r="235" spans="1:12">
      <c r="A235" s="358"/>
      <c r="B235" s="355"/>
      <c r="C235" s="355"/>
      <c r="D235" s="355"/>
      <c r="E235" s="355"/>
      <c r="F235" s="355"/>
      <c r="G235" s="355"/>
      <c r="H235" s="354"/>
      <c r="I235" s="239"/>
      <c r="J235" s="239"/>
      <c r="K235" s="239"/>
      <c r="L235" s="289"/>
    </row>
    <row r="236" spans="1:12" ht="48.75" customHeight="1">
      <c r="A236" s="306">
        <v>91</v>
      </c>
      <c r="B236" s="192" t="s">
        <v>247</v>
      </c>
      <c r="C236" s="192" t="s">
        <v>248</v>
      </c>
      <c r="D236" s="192" t="s">
        <v>28</v>
      </c>
      <c r="E236" s="194">
        <v>2.6</v>
      </c>
      <c r="F236" s="193">
        <v>1</v>
      </c>
      <c r="G236" s="194" t="s">
        <v>28</v>
      </c>
      <c r="H236" s="32">
        <v>53550</v>
      </c>
      <c r="I236" s="239"/>
      <c r="J236" s="239"/>
      <c r="K236" s="239"/>
      <c r="L236" s="289"/>
    </row>
    <row r="237" spans="1:12" ht="48.75" customHeight="1">
      <c r="A237" s="306">
        <v>156</v>
      </c>
      <c r="B237" s="192" t="s">
        <v>386</v>
      </c>
      <c r="C237" s="192" t="s">
        <v>387</v>
      </c>
      <c r="D237" s="192" t="s">
        <v>121</v>
      </c>
      <c r="E237" s="194">
        <v>1</v>
      </c>
      <c r="F237" s="193">
        <v>1</v>
      </c>
      <c r="G237" s="194" t="s">
        <v>121</v>
      </c>
      <c r="H237" s="32">
        <v>357000</v>
      </c>
      <c r="I237" s="239"/>
      <c r="J237" s="239"/>
      <c r="K237" s="239"/>
      <c r="L237" s="289"/>
    </row>
    <row r="238" spans="1:12" ht="48.75" customHeight="1">
      <c r="A238" s="306">
        <v>157</v>
      </c>
      <c r="B238" s="192" t="s">
        <v>388</v>
      </c>
      <c r="C238" s="192" t="s">
        <v>389</v>
      </c>
      <c r="D238" s="192" t="s">
        <v>121</v>
      </c>
      <c r="E238" s="194">
        <v>1</v>
      </c>
      <c r="F238" s="193">
        <v>1</v>
      </c>
      <c r="G238" s="194" t="s">
        <v>121</v>
      </c>
      <c r="H238" s="32">
        <v>357000</v>
      </c>
      <c r="I238" s="239"/>
      <c r="J238" s="239"/>
      <c r="K238" s="239"/>
      <c r="L238" s="289"/>
    </row>
    <row r="239" spans="1:12" ht="48.75" customHeight="1">
      <c r="A239" s="306">
        <v>170</v>
      </c>
      <c r="B239" s="192" t="s">
        <v>415</v>
      </c>
      <c r="C239" s="192" t="s">
        <v>416</v>
      </c>
      <c r="D239" s="192" t="s">
        <v>28</v>
      </c>
      <c r="E239" s="194">
        <v>16</v>
      </c>
      <c r="F239" s="193">
        <v>1</v>
      </c>
      <c r="G239" s="194" t="s">
        <v>28</v>
      </c>
      <c r="H239" s="32">
        <v>45000</v>
      </c>
      <c r="I239" s="239"/>
      <c r="J239" s="239"/>
      <c r="K239" s="239"/>
      <c r="L239" s="289"/>
    </row>
    <row r="240" spans="1:12" ht="48.75" customHeight="1">
      <c r="A240" s="306">
        <v>171</v>
      </c>
      <c r="B240" s="192" t="s">
        <v>417</v>
      </c>
      <c r="C240" s="192" t="s">
        <v>418</v>
      </c>
      <c r="D240" s="192" t="s">
        <v>28</v>
      </c>
      <c r="E240" s="194">
        <v>16</v>
      </c>
      <c r="F240" s="193">
        <v>1</v>
      </c>
      <c r="G240" s="194" t="s">
        <v>28</v>
      </c>
      <c r="H240" s="32">
        <v>45000</v>
      </c>
      <c r="I240" s="239"/>
      <c r="J240" s="239"/>
      <c r="K240" s="239"/>
      <c r="L240" s="289"/>
    </row>
    <row r="241" spans="1:16336" ht="48.75" customHeight="1">
      <c r="A241" s="306">
        <v>172</v>
      </c>
      <c r="B241" s="192" t="s">
        <v>419</v>
      </c>
      <c r="C241" s="192" t="s">
        <v>420</v>
      </c>
      <c r="D241" s="192" t="s">
        <v>28</v>
      </c>
      <c r="E241" s="194">
        <v>20</v>
      </c>
      <c r="F241" s="193">
        <v>1</v>
      </c>
      <c r="G241" s="194" t="s">
        <v>28</v>
      </c>
      <c r="H241" s="32">
        <v>45000</v>
      </c>
      <c r="I241" s="239"/>
      <c r="J241" s="239"/>
      <c r="K241" s="239"/>
      <c r="L241" s="289"/>
    </row>
    <row r="242" spans="1:16336" ht="48.75" customHeight="1">
      <c r="A242" s="306">
        <v>173</v>
      </c>
      <c r="B242" s="192" t="s">
        <v>421</v>
      </c>
      <c r="C242" s="192" t="s">
        <v>422</v>
      </c>
      <c r="D242" s="192" t="s">
        <v>28</v>
      </c>
      <c r="E242" s="194">
        <v>20.399999999999999</v>
      </c>
      <c r="F242" s="193">
        <v>1</v>
      </c>
      <c r="G242" s="194" t="s">
        <v>28</v>
      </c>
      <c r="H242" s="32">
        <v>45000</v>
      </c>
      <c r="I242" s="239"/>
      <c r="J242" s="239"/>
      <c r="K242" s="239"/>
      <c r="L242" s="289"/>
    </row>
    <row r="243" spans="1:16336" ht="48.75" customHeight="1">
      <c r="A243" s="306">
        <v>174</v>
      </c>
      <c r="B243" s="192" t="s">
        <v>423</v>
      </c>
      <c r="C243" s="192" t="s">
        <v>424</v>
      </c>
      <c r="D243" s="192" t="s">
        <v>28</v>
      </c>
      <c r="E243" s="194">
        <v>23.4</v>
      </c>
      <c r="F243" s="193">
        <v>1</v>
      </c>
      <c r="G243" s="194" t="s">
        <v>28</v>
      </c>
      <c r="H243" s="32">
        <v>45000</v>
      </c>
      <c r="I243" s="239"/>
      <c r="J243" s="239"/>
      <c r="K243" s="239"/>
      <c r="L243" s="289"/>
    </row>
    <row r="244" spans="1:16336" ht="48.75" customHeight="1">
      <c r="A244" s="306">
        <v>189</v>
      </c>
      <c r="B244" s="192" t="s">
        <v>452</v>
      </c>
      <c r="C244" s="192" t="s">
        <v>453</v>
      </c>
      <c r="D244" s="192" t="s">
        <v>121</v>
      </c>
      <c r="E244" s="194">
        <v>3</v>
      </c>
      <c r="F244" s="193">
        <v>1</v>
      </c>
      <c r="G244" s="194" t="s">
        <v>121</v>
      </c>
      <c r="H244" s="32">
        <v>8000</v>
      </c>
      <c r="I244" s="239"/>
      <c r="J244" s="239"/>
      <c r="K244" s="239"/>
      <c r="L244" s="289"/>
    </row>
    <row r="245" spans="1:16336" ht="48.75" customHeight="1">
      <c r="A245" s="306">
        <v>192</v>
      </c>
      <c r="B245" s="192" t="s">
        <v>458</v>
      </c>
      <c r="C245" s="192" t="s">
        <v>459</v>
      </c>
      <c r="D245" s="192" t="s">
        <v>183</v>
      </c>
      <c r="E245" s="194">
        <v>5</v>
      </c>
      <c r="F245" s="193">
        <v>1</v>
      </c>
      <c r="G245" s="194" t="s">
        <v>183</v>
      </c>
      <c r="H245" s="32">
        <v>21241.5</v>
      </c>
      <c r="I245" s="239"/>
      <c r="J245" s="239"/>
      <c r="K245" s="239"/>
      <c r="L245" s="289"/>
    </row>
    <row r="246" spans="1:16336" ht="48.75" customHeight="1">
      <c r="A246" s="306">
        <v>204</v>
      </c>
      <c r="B246" s="192" t="s">
        <v>485</v>
      </c>
      <c r="C246" s="192" t="s">
        <v>486</v>
      </c>
      <c r="D246" s="192" t="s">
        <v>28</v>
      </c>
      <c r="E246" s="194">
        <v>10</v>
      </c>
      <c r="F246" s="193">
        <v>1</v>
      </c>
      <c r="G246" s="194" t="s">
        <v>28</v>
      </c>
      <c r="H246" s="32">
        <v>34650</v>
      </c>
      <c r="I246" s="239"/>
      <c r="J246" s="239"/>
      <c r="K246" s="239"/>
      <c r="L246" s="289"/>
    </row>
    <row r="247" spans="1:16336" ht="48.75" customHeight="1">
      <c r="A247" s="306">
        <v>205</v>
      </c>
      <c r="B247" s="192" t="s">
        <v>485</v>
      </c>
      <c r="C247" s="192" t="s">
        <v>487</v>
      </c>
      <c r="D247" s="192" t="s">
        <v>28</v>
      </c>
      <c r="E247" s="194">
        <v>10</v>
      </c>
      <c r="F247" s="193">
        <v>1</v>
      </c>
      <c r="G247" s="194" t="s">
        <v>28</v>
      </c>
      <c r="H247" s="32">
        <v>9500</v>
      </c>
      <c r="I247" s="239"/>
      <c r="J247" s="239"/>
      <c r="K247" s="239"/>
      <c r="L247" s="289"/>
    </row>
    <row r="248" spans="1:16336" ht="48.75" customHeight="1">
      <c r="A248" s="306">
        <v>206</v>
      </c>
      <c r="B248" s="192" t="s">
        <v>485</v>
      </c>
      <c r="C248" s="192" t="s">
        <v>488</v>
      </c>
      <c r="D248" s="192" t="s">
        <v>28</v>
      </c>
      <c r="E248" s="194">
        <v>10</v>
      </c>
      <c r="F248" s="193">
        <v>1</v>
      </c>
      <c r="G248" s="194" t="s">
        <v>28</v>
      </c>
      <c r="H248" s="32">
        <v>22000</v>
      </c>
      <c r="I248" s="239"/>
      <c r="J248" s="239"/>
      <c r="K248" s="239"/>
      <c r="L248" s="289"/>
    </row>
    <row r="249" spans="1:16336">
      <c r="A249" s="288"/>
      <c r="B249" s="239"/>
      <c r="C249" s="239"/>
      <c r="D249" s="238"/>
      <c r="E249" s="239"/>
      <c r="F249" s="239"/>
      <c r="G249" s="239"/>
      <c r="H249" s="239"/>
      <c r="I249" s="239"/>
      <c r="J249" s="239"/>
      <c r="K249" s="239"/>
      <c r="L249" s="289"/>
    </row>
    <row r="250" spans="1:16336">
      <c r="A250" s="288"/>
      <c r="B250" s="239"/>
      <c r="C250" s="239"/>
      <c r="D250" s="238"/>
      <c r="E250" s="239"/>
      <c r="F250" s="239"/>
      <c r="G250" s="239"/>
      <c r="H250" s="239"/>
      <c r="I250" s="239"/>
      <c r="J250" s="239"/>
      <c r="K250" s="239"/>
      <c r="L250" s="289"/>
    </row>
    <row r="251" spans="1:16336" ht="21.75" customHeight="1">
      <c r="A251" s="307" t="s">
        <v>9</v>
      </c>
      <c r="B251" s="251"/>
      <c r="C251" s="251"/>
      <c r="D251" s="252"/>
      <c r="E251" s="251"/>
      <c r="F251" s="251"/>
      <c r="G251" s="251"/>
      <c r="H251" s="253"/>
      <c r="I251" s="254"/>
      <c r="J251" s="253"/>
      <c r="K251" s="253"/>
      <c r="L251" s="308"/>
      <c r="M251" s="253"/>
      <c r="N251" s="253"/>
      <c r="O251" s="255"/>
      <c r="P251" s="253"/>
      <c r="Q251" s="253"/>
      <c r="R251" s="253"/>
      <c r="S251" s="253"/>
      <c r="T251" s="253"/>
      <c r="U251" s="253"/>
      <c r="V251" s="73"/>
      <c r="W251" s="73"/>
      <c r="X251" s="73"/>
      <c r="Y251" s="73"/>
      <c r="Z251" s="74"/>
      <c r="AA251" s="74"/>
      <c r="AB251" s="74"/>
      <c r="AC251" s="74"/>
      <c r="AD251" s="74"/>
      <c r="AE251" s="73"/>
      <c r="AF251" s="73"/>
      <c r="AG251" s="73"/>
      <c r="AH251" s="73"/>
      <c r="AI251" s="73"/>
      <c r="AJ251" s="73"/>
      <c r="AK251" s="73"/>
      <c r="AL251" s="73"/>
      <c r="AM251" s="73"/>
      <c r="AN251" s="73"/>
      <c r="AO251" s="73"/>
      <c r="AP251" s="75"/>
      <c r="AQ251" s="73"/>
      <c r="AR251" s="73"/>
      <c r="AS251" s="73"/>
      <c r="AT251" s="73"/>
      <c r="AU251" s="73"/>
      <c r="AV251" s="73"/>
      <c r="AW251" s="73"/>
      <c r="AX251" s="73"/>
      <c r="AY251" s="73"/>
      <c r="AZ251" s="73"/>
      <c r="BA251" s="73"/>
      <c r="BB251" s="73"/>
      <c r="BC251" s="73"/>
      <c r="BD251" s="73"/>
      <c r="BE251" s="73"/>
      <c r="BF251" s="73"/>
      <c r="BG251" s="73"/>
      <c r="BH251" s="73"/>
      <c r="BI251" s="73"/>
      <c r="BJ251" s="73"/>
      <c r="BK251" s="73"/>
      <c r="BL251" s="73"/>
      <c r="BM251" s="73"/>
      <c r="BN251" s="73"/>
      <c r="BO251" s="73"/>
      <c r="BP251" s="73"/>
      <c r="BQ251" s="73"/>
      <c r="BR251" s="73"/>
      <c r="BS251" s="73"/>
      <c r="BT251" s="73"/>
      <c r="BU251" s="73"/>
      <c r="BV251" s="73"/>
      <c r="BW251" s="73"/>
      <c r="BX251" s="73"/>
      <c r="BY251" s="73"/>
      <c r="BZ251" s="73"/>
      <c r="CA251" s="73"/>
      <c r="CB251" s="73"/>
      <c r="CC251" s="73"/>
      <c r="CD251" s="73"/>
      <c r="CE251" s="73"/>
      <c r="CF251" s="73"/>
      <c r="CG251" s="73"/>
      <c r="CH251" s="73"/>
      <c r="CI251" s="73"/>
      <c r="CJ251" s="73"/>
      <c r="CK251" s="73"/>
      <c r="CL251" s="73"/>
      <c r="CM251" s="73"/>
      <c r="CN251" s="73"/>
      <c r="CO251" s="73"/>
      <c r="CP251" s="73"/>
      <c r="CQ251" s="73"/>
      <c r="CR251" s="73"/>
      <c r="CS251" s="73"/>
      <c r="CT251" s="73"/>
      <c r="CU251" s="73"/>
      <c r="CV251" s="73"/>
      <c r="CW251" s="73"/>
      <c r="CX251" s="73"/>
      <c r="CY251" s="73"/>
      <c r="CZ251" s="73"/>
      <c r="DA251" s="73"/>
      <c r="DB251" s="73"/>
      <c r="DC251" s="73"/>
      <c r="DD251" s="73"/>
      <c r="DE251" s="73"/>
      <c r="DF251" s="73"/>
      <c r="DG251" s="73"/>
      <c r="DH251" s="73"/>
      <c r="DI251" s="73"/>
      <c r="DJ251" s="73"/>
      <c r="DK251" s="73"/>
      <c r="DL251" s="73"/>
      <c r="DM251" s="73"/>
      <c r="DN251" s="73"/>
      <c r="DO251" s="73"/>
      <c r="DP251" s="73"/>
      <c r="DQ251" s="73"/>
      <c r="DR251" s="73"/>
      <c r="DS251" s="73"/>
      <c r="DT251" s="73"/>
      <c r="DU251" s="73"/>
      <c r="DV251" s="73"/>
      <c r="DW251" s="73"/>
      <c r="DX251" s="73"/>
      <c r="DY251" s="73"/>
      <c r="DZ251" s="73"/>
      <c r="EA251" s="73"/>
      <c r="EB251" s="73"/>
      <c r="EC251" s="73"/>
      <c r="ED251" s="73"/>
      <c r="EE251" s="73"/>
      <c r="EF251" s="73"/>
      <c r="EG251" s="73"/>
      <c r="EH251" s="73"/>
      <c r="EI251" s="73"/>
      <c r="EJ251" s="73"/>
      <c r="EK251" s="73"/>
      <c r="EL251" s="73"/>
      <c r="EM251" s="73"/>
      <c r="EN251" s="73"/>
      <c r="EO251" s="73"/>
      <c r="EP251" s="73"/>
      <c r="EQ251" s="73"/>
      <c r="ER251" s="73"/>
      <c r="ES251" s="73"/>
      <c r="ET251" s="73"/>
      <c r="EU251" s="73"/>
      <c r="EV251" s="73"/>
      <c r="EW251" s="73"/>
      <c r="EX251" s="73"/>
      <c r="EY251" s="73"/>
      <c r="EZ251" s="73"/>
      <c r="FA251" s="73"/>
      <c r="FB251" s="73"/>
      <c r="FC251" s="73"/>
      <c r="FD251" s="73"/>
      <c r="FE251" s="73"/>
      <c r="FF251" s="73"/>
      <c r="FG251" s="73"/>
      <c r="FH251" s="73"/>
      <c r="FI251" s="73"/>
      <c r="FJ251" s="73"/>
      <c r="FK251" s="73"/>
      <c r="FL251" s="73"/>
      <c r="FM251" s="73"/>
      <c r="FN251" s="73"/>
      <c r="FO251" s="73"/>
      <c r="FP251" s="73"/>
      <c r="FQ251" s="73"/>
      <c r="FR251" s="73"/>
      <c r="FS251" s="73"/>
      <c r="FT251" s="73"/>
      <c r="FU251" s="73"/>
      <c r="FV251" s="73"/>
      <c r="FW251" s="73"/>
      <c r="FX251" s="73"/>
      <c r="FY251" s="73"/>
      <c r="FZ251" s="73"/>
      <c r="GA251" s="73"/>
      <c r="GB251" s="73"/>
      <c r="GC251" s="73"/>
      <c r="GD251" s="73"/>
      <c r="GE251" s="73"/>
      <c r="GF251" s="73"/>
      <c r="GG251" s="73"/>
      <c r="GH251" s="73"/>
      <c r="GI251" s="73"/>
      <c r="GJ251" s="73"/>
      <c r="GK251" s="73"/>
      <c r="GL251" s="73"/>
      <c r="GM251" s="73"/>
      <c r="GN251" s="73"/>
      <c r="GO251" s="73"/>
      <c r="GP251" s="73"/>
      <c r="GQ251" s="73"/>
      <c r="GR251" s="73"/>
      <c r="GS251" s="73"/>
      <c r="GT251" s="73"/>
      <c r="GU251" s="73"/>
      <c r="GV251" s="73"/>
      <c r="GW251" s="73"/>
      <c r="GX251" s="73"/>
      <c r="GY251" s="73"/>
      <c r="GZ251" s="73"/>
      <c r="HA251" s="73"/>
      <c r="HB251" s="73"/>
      <c r="HC251" s="73"/>
      <c r="HD251" s="73"/>
      <c r="HE251" s="73"/>
      <c r="HF251" s="73"/>
      <c r="HG251" s="73"/>
      <c r="HH251" s="73"/>
      <c r="HI251" s="73"/>
      <c r="HJ251" s="73"/>
      <c r="HK251" s="73"/>
      <c r="HL251" s="73"/>
      <c r="HM251" s="73"/>
      <c r="HN251" s="73"/>
      <c r="HO251" s="73"/>
      <c r="HP251" s="73"/>
      <c r="HQ251" s="73"/>
      <c r="HR251" s="73"/>
      <c r="HS251" s="73"/>
      <c r="HT251" s="73"/>
      <c r="HU251" s="73"/>
      <c r="HV251" s="73"/>
      <c r="HW251" s="73"/>
      <c r="HX251" s="73"/>
      <c r="HY251" s="73"/>
      <c r="HZ251" s="73"/>
      <c r="IA251" s="73"/>
      <c r="IB251" s="73"/>
      <c r="IC251" s="73"/>
      <c r="ID251" s="73"/>
      <c r="IE251" s="73"/>
      <c r="IF251" s="73"/>
      <c r="IG251" s="73"/>
      <c r="IH251" s="73"/>
      <c r="II251" s="73"/>
      <c r="IJ251" s="73"/>
      <c r="IK251" s="73"/>
      <c r="IL251" s="73"/>
      <c r="IM251" s="73"/>
      <c r="IN251" s="73"/>
      <c r="IO251" s="73"/>
      <c r="IP251" s="73"/>
      <c r="IQ251" s="73"/>
      <c r="IR251" s="73"/>
      <c r="IS251" s="73"/>
      <c r="IT251" s="73"/>
      <c r="IU251" s="73"/>
      <c r="IV251" s="73"/>
      <c r="IW251" s="73"/>
      <c r="IX251" s="73"/>
      <c r="IY251" s="73"/>
      <c r="IZ251" s="73"/>
      <c r="JA251" s="73"/>
      <c r="JB251" s="73"/>
      <c r="JC251" s="73"/>
      <c r="JD251" s="73"/>
      <c r="JE251" s="73"/>
      <c r="JF251" s="73"/>
      <c r="JG251" s="73"/>
      <c r="JH251" s="73"/>
      <c r="JI251" s="73"/>
      <c r="JJ251" s="73"/>
      <c r="JK251" s="73"/>
      <c r="JL251" s="73"/>
      <c r="JM251" s="73"/>
      <c r="JN251" s="73"/>
      <c r="JO251" s="73"/>
      <c r="JP251" s="73"/>
      <c r="JQ251" s="73"/>
      <c r="JR251" s="73"/>
      <c r="JS251" s="73"/>
      <c r="JT251" s="73"/>
      <c r="JU251" s="73"/>
      <c r="JV251" s="73"/>
      <c r="JW251" s="73"/>
      <c r="JX251" s="73"/>
      <c r="JY251" s="73"/>
      <c r="JZ251" s="73"/>
      <c r="KA251" s="73"/>
      <c r="KB251" s="73"/>
      <c r="KC251" s="73"/>
      <c r="KD251" s="73"/>
      <c r="KE251" s="73"/>
      <c r="KF251" s="73"/>
      <c r="KG251" s="73"/>
      <c r="KH251" s="73"/>
      <c r="KI251" s="73"/>
      <c r="KJ251" s="73"/>
      <c r="KK251" s="73"/>
      <c r="KL251" s="73"/>
      <c r="KM251" s="73"/>
      <c r="KN251" s="73"/>
      <c r="KO251" s="73"/>
      <c r="KP251" s="73"/>
      <c r="KQ251" s="73"/>
      <c r="KR251" s="73"/>
      <c r="KS251" s="73"/>
      <c r="KT251" s="73"/>
      <c r="KU251" s="73"/>
      <c r="KV251" s="73"/>
      <c r="KW251" s="73"/>
      <c r="KX251" s="73"/>
      <c r="KY251" s="73"/>
      <c r="KZ251" s="73"/>
      <c r="LA251" s="73"/>
      <c r="LB251" s="73"/>
      <c r="LC251" s="73"/>
      <c r="LD251" s="73"/>
      <c r="LE251" s="73"/>
      <c r="LF251" s="73"/>
      <c r="LG251" s="73"/>
      <c r="LH251" s="73"/>
      <c r="LI251" s="73"/>
      <c r="LJ251" s="73"/>
      <c r="LK251" s="73"/>
      <c r="LL251" s="73"/>
      <c r="LM251" s="73"/>
      <c r="LN251" s="73"/>
      <c r="LO251" s="73"/>
      <c r="LP251" s="73"/>
      <c r="LQ251" s="73"/>
      <c r="LR251" s="73"/>
      <c r="LS251" s="73"/>
      <c r="LT251" s="73"/>
      <c r="LU251" s="73"/>
      <c r="LV251" s="73"/>
      <c r="LW251" s="73"/>
      <c r="LX251" s="73"/>
      <c r="LY251" s="73"/>
      <c r="LZ251" s="73"/>
      <c r="MA251" s="73"/>
      <c r="MB251" s="73"/>
      <c r="MC251" s="73"/>
      <c r="MD251" s="73"/>
      <c r="ME251" s="73"/>
      <c r="MF251" s="73"/>
      <c r="MG251" s="73"/>
      <c r="MH251" s="73"/>
      <c r="MI251" s="73"/>
      <c r="MJ251" s="73"/>
      <c r="MK251" s="73"/>
      <c r="ML251" s="73"/>
      <c r="MM251" s="73"/>
      <c r="MN251" s="73"/>
      <c r="MO251" s="73"/>
      <c r="MP251" s="73"/>
      <c r="MQ251" s="73"/>
      <c r="MR251" s="73"/>
      <c r="MS251" s="73"/>
      <c r="MT251" s="73"/>
      <c r="MU251" s="73"/>
      <c r="MV251" s="73"/>
      <c r="MW251" s="73"/>
      <c r="MX251" s="73"/>
      <c r="MY251" s="73"/>
      <c r="MZ251" s="73"/>
      <c r="NA251" s="73"/>
      <c r="NB251" s="73"/>
      <c r="NC251" s="73"/>
      <c r="ND251" s="73"/>
      <c r="NE251" s="73"/>
      <c r="NF251" s="73"/>
      <c r="NG251" s="73"/>
      <c r="NH251" s="73"/>
      <c r="NI251" s="73"/>
      <c r="NJ251" s="73"/>
      <c r="NK251" s="73"/>
      <c r="NL251" s="73"/>
      <c r="NM251" s="73"/>
      <c r="NN251" s="73"/>
      <c r="NO251" s="73"/>
      <c r="NP251" s="73"/>
      <c r="NQ251" s="73"/>
      <c r="NR251" s="73"/>
      <c r="NS251" s="73"/>
      <c r="NT251" s="73"/>
      <c r="NU251" s="73"/>
      <c r="NV251" s="73"/>
      <c r="NW251" s="73"/>
      <c r="NX251" s="73"/>
      <c r="NY251" s="73"/>
      <c r="NZ251" s="73"/>
      <c r="OA251" s="73"/>
      <c r="OB251" s="73"/>
      <c r="OC251" s="73"/>
      <c r="OD251" s="73"/>
      <c r="OE251" s="73"/>
      <c r="OF251" s="73"/>
      <c r="OG251" s="73"/>
      <c r="OH251" s="73"/>
      <c r="OI251" s="73"/>
      <c r="OJ251" s="73"/>
      <c r="OK251" s="73"/>
      <c r="OL251" s="73"/>
      <c r="OM251" s="73"/>
      <c r="ON251" s="73"/>
      <c r="OO251" s="73"/>
      <c r="OP251" s="73"/>
      <c r="OQ251" s="73"/>
      <c r="OR251" s="73"/>
      <c r="OS251" s="73"/>
      <c r="OT251" s="73"/>
      <c r="OU251" s="73"/>
      <c r="OV251" s="73"/>
      <c r="OW251" s="73"/>
      <c r="OX251" s="73"/>
      <c r="OY251" s="73"/>
      <c r="OZ251" s="73"/>
      <c r="PA251" s="73"/>
      <c r="PB251" s="73"/>
      <c r="PC251" s="73"/>
      <c r="PD251" s="73"/>
      <c r="PE251" s="73"/>
      <c r="PF251" s="73"/>
      <c r="PG251" s="73"/>
      <c r="PH251" s="73"/>
      <c r="PI251" s="73"/>
      <c r="PJ251" s="73"/>
      <c r="PK251" s="73"/>
      <c r="PL251" s="73"/>
      <c r="PM251" s="73"/>
      <c r="PN251" s="73"/>
      <c r="PO251" s="73"/>
      <c r="PP251" s="73"/>
      <c r="PQ251" s="73"/>
      <c r="PR251" s="73"/>
      <c r="PS251" s="73"/>
      <c r="PT251" s="73"/>
      <c r="PU251" s="73"/>
      <c r="PV251" s="73"/>
      <c r="PW251" s="73"/>
      <c r="PX251" s="73"/>
      <c r="PY251" s="73"/>
      <c r="PZ251" s="73"/>
      <c r="QA251" s="73"/>
      <c r="QB251" s="73"/>
      <c r="QC251" s="73"/>
      <c r="QD251" s="73"/>
      <c r="QE251" s="73"/>
      <c r="QF251" s="73"/>
      <c r="QG251" s="73"/>
      <c r="QH251" s="73"/>
      <c r="QI251" s="73"/>
      <c r="QJ251" s="73"/>
      <c r="QK251" s="73"/>
      <c r="QL251" s="73"/>
      <c r="QM251" s="73"/>
      <c r="QN251" s="73"/>
      <c r="QO251" s="73"/>
      <c r="QP251" s="73"/>
      <c r="QQ251" s="73"/>
      <c r="QR251" s="73"/>
      <c r="QS251" s="73"/>
      <c r="QT251" s="73"/>
      <c r="QU251" s="73"/>
      <c r="QV251" s="73"/>
      <c r="QW251" s="73"/>
      <c r="QX251" s="73"/>
      <c r="QY251" s="73"/>
      <c r="QZ251" s="73"/>
      <c r="RA251" s="73"/>
      <c r="RB251" s="73"/>
      <c r="RC251" s="73"/>
      <c r="RD251" s="73"/>
      <c r="RE251" s="73"/>
      <c r="RF251" s="73"/>
      <c r="RG251" s="73"/>
      <c r="RH251" s="73"/>
      <c r="RI251" s="73"/>
      <c r="RJ251" s="73"/>
      <c r="RK251" s="73"/>
      <c r="RL251" s="73"/>
      <c r="RM251" s="73"/>
      <c r="RN251" s="73"/>
      <c r="RO251" s="73"/>
      <c r="RP251" s="73"/>
      <c r="RQ251" s="73"/>
      <c r="RR251" s="73"/>
      <c r="RS251" s="73"/>
      <c r="RT251" s="73"/>
      <c r="RU251" s="73"/>
      <c r="RV251" s="73"/>
      <c r="RW251" s="73"/>
      <c r="RX251" s="73"/>
      <c r="RY251" s="73"/>
      <c r="RZ251" s="73"/>
      <c r="SA251" s="73"/>
      <c r="SB251" s="73"/>
      <c r="SC251" s="73"/>
      <c r="SD251" s="73"/>
      <c r="SE251" s="73"/>
      <c r="SF251" s="73"/>
      <c r="SG251" s="73"/>
      <c r="SH251" s="73"/>
      <c r="SI251" s="73"/>
      <c r="SJ251" s="73"/>
      <c r="SK251" s="73"/>
      <c r="SL251" s="73"/>
      <c r="SM251" s="73"/>
      <c r="SN251" s="73"/>
      <c r="SO251" s="73"/>
      <c r="SP251" s="73"/>
      <c r="SQ251" s="73"/>
      <c r="SR251" s="73"/>
      <c r="SS251" s="73"/>
      <c r="ST251" s="73"/>
      <c r="SU251" s="73"/>
      <c r="SV251" s="73"/>
      <c r="SW251" s="73"/>
      <c r="SX251" s="73"/>
      <c r="SY251" s="73"/>
      <c r="SZ251" s="73"/>
      <c r="TA251" s="73"/>
      <c r="TB251" s="73"/>
      <c r="TC251" s="73"/>
      <c r="TD251" s="73"/>
      <c r="TE251" s="73"/>
      <c r="TF251" s="73"/>
      <c r="TG251" s="73"/>
      <c r="TH251" s="73"/>
      <c r="TI251" s="73"/>
      <c r="TJ251" s="73"/>
      <c r="TK251" s="73"/>
      <c r="TL251" s="73"/>
      <c r="TM251" s="73"/>
      <c r="TN251" s="73"/>
      <c r="TO251" s="73"/>
      <c r="TP251" s="73"/>
      <c r="TQ251" s="73"/>
      <c r="TR251" s="73"/>
      <c r="TS251" s="73"/>
      <c r="TT251" s="73"/>
      <c r="TU251" s="73"/>
      <c r="TV251" s="73"/>
      <c r="TW251" s="73"/>
      <c r="TX251" s="73"/>
      <c r="TY251" s="73"/>
      <c r="TZ251" s="73"/>
      <c r="UA251" s="73"/>
      <c r="UB251" s="73"/>
      <c r="UC251" s="73"/>
      <c r="UD251" s="73"/>
      <c r="UE251" s="73"/>
      <c r="UF251" s="73"/>
      <c r="UG251" s="73"/>
      <c r="UH251" s="73"/>
      <c r="UI251" s="73"/>
      <c r="UJ251" s="73"/>
      <c r="UK251" s="73"/>
      <c r="UL251" s="73"/>
      <c r="UM251" s="73"/>
      <c r="UN251" s="73"/>
      <c r="UO251" s="73"/>
      <c r="UP251" s="73"/>
      <c r="UQ251" s="73"/>
      <c r="UR251" s="73"/>
      <c r="US251" s="73"/>
      <c r="UT251" s="73"/>
      <c r="UU251" s="73"/>
      <c r="UV251" s="73"/>
      <c r="UW251" s="73"/>
      <c r="UX251" s="73"/>
      <c r="UY251" s="73"/>
      <c r="UZ251" s="73"/>
      <c r="VA251" s="73"/>
      <c r="VB251" s="73"/>
      <c r="VC251" s="73"/>
      <c r="VD251" s="73"/>
      <c r="VE251" s="73"/>
      <c r="VF251" s="73"/>
      <c r="VG251" s="73"/>
      <c r="VH251" s="73"/>
      <c r="VI251" s="73"/>
      <c r="VJ251" s="73"/>
      <c r="VK251" s="73"/>
      <c r="VL251" s="73"/>
      <c r="VM251" s="73"/>
      <c r="VN251" s="73"/>
      <c r="VO251" s="73"/>
      <c r="VP251" s="73"/>
      <c r="VQ251" s="73"/>
      <c r="VR251" s="73"/>
      <c r="VS251" s="73"/>
      <c r="VT251" s="73"/>
      <c r="VU251" s="73"/>
      <c r="VV251" s="73"/>
      <c r="VW251" s="73"/>
      <c r="VX251" s="73"/>
      <c r="VY251" s="73"/>
      <c r="VZ251" s="73"/>
      <c r="WA251" s="73"/>
      <c r="WB251" s="73"/>
      <c r="WC251" s="73"/>
      <c r="WD251" s="73"/>
      <c r="WE251" s="73"/>
      <c r="WF251" s="73"/>
      <c r="WG251" s="73"/>
      <c r="WH251" s="73"/>
      <c r="WI251" s="73"/>
      <c r="WJ251" s="73"/>
      <c r="WK251" s="73"/>
      <c r="WL251" s="73"/>
      <c r="WM251" s="73"/>
      <c r="WN251" s="73"/>
      <c r="WO251" s="73"/>
      <c r="WP251" s="73"/>
      <c r="WQ251" s="73"/>
      <c r="WR251" s="73"/>
      <c r="WS251" s="73"/>
      <c r="WT251" s="73"/>
      <c r="WU251" s="73"/>
      <c r="WV251" s="73"/>
      <c r="WW251" s="73"/>
      <c r="WX251" s="73"/>
      <c r="WY251" s="73"/>
      <c r="WZ251" s="73"/>
      <c r="XA251" s="73"/>
      <c r="XB251" s="73"/>
      <c r="XC251" s="73"/>
      <c r="XD251" s="73"/>
      <c r="XE251" s="73"/>
      <c r="XF251" s="73"/>
      <c r="XG251" s="73"/>
      <c r="XH251" s="73"/>
      <c r="XI251" s="73"/>
      <c r="XJ251" s="73"/>
      <c r="XK251" s="73"/>
      <c r="XL251" s="73"/>
      <c r="XM251" s="73"/>
      <c r="XN251" s="73"/>
      <c r="XO251" s="73"/>
      <c r="XP251" s="73"/>
      <c r="XQ251" s="73"/>
      <c r="XR251" s="73"/>
      <c r="XS251" s="73"/>
      <c r="XT251" s="73"/>
      <c r="XU251" s="73"/>
      <c r="XV251" s="73"/>
      <c r="XW251" s="73"/>
      <c r="XX251" s="73"/>
      <c r="XY251" s="73"/>
      <c r="XZ251" s="73"/>
      <c r="YA251" s="73"/>
      <c r="YB251" s="73"/>
      <c r="YC251" s="73"/>
      <c r="YD251" s="73"/>
      <c r="YE251" s="73"/>
      <c r="YF251" s="73"/>
      <c r="YG251" s="73"/>
      <c r="YH251" s="73"/>
      <c r="YI251" s="73"/>
      <c r="YJ251" s="73"/>
      <c r="YK251" s="73"/>
      <c r="YL251" s="73"/>
      <c r="YM251" s="73"/>
      <c r="YN251" s="73"/>
      <c r="YO251" s="73"/>
      <c r="YP251" s="73"/>
      <c r="YQ251" s="73"/>
      <c r="YR251" s="73"/>
      <c r="YS251" s="73"/>
      <c r="YT251" s="73"/>
      <c r="YU251" s="73"/>
      <c r="YV251" s="73"/>
      <c r="YW251" s="73"/>
      <c r="YX251" s="73"/>
      <c r="YY251" s="73"/>
      <c r="YZ251" s="73"/>
      <c r="ZA251" s="73"/>
      <c r="ZB251" s="73"/>
      <c r="ZC251" s="73"/>
      <c r="ZD251" s="73"/>
      <c r="ZE251" s="73"/>
      <c r="ZF251" s="73"/>
      <c r="ZG251" s="73"/>
      <c r="ZH251" s="73"/>
      <c r="ZI251" s="73"/>
      <c r="ZJ251" s="73"/>
      <c r="ZK251" s="73"/>
      <c r="ZL251" s="73"/>
      <c r="ZM251" s="73"/>
      <c r="ZN251" s="73"/>
      <c r="ZO251" s="73"/>
      <c r="ZP251" s="73"/>
      <c r="ZQ251" s="73"/>
      <c r="ZR251" s="73"/>
      <c r="ZS251" s="73"/>
      <c r="ZT251" s="73"/>
      <c r="ZU251" s="73"/>
      <c r="ZV251" s="73"/>
      <c r="ZW251" s="73"/>
      <c r="ZX251" s="73"/>
      <c r="ZY251" s="73"/>
      <c r="ZZ251" s="73"/>
      <c r="AAA251" s="73"/>
      <c r="AAB251" s="73"/>
      <c r="AAC251" s="73"/>
      <c r="AAD251" s="73"/>
      <c r="AAE251" s="73"/>
      <c r="AAF251" s="73"/>
      <c r="AAG251" s="73"/>
      <c r="AAH251" s="73"/>
      <c r="AAI251" s="73"/>
      <c r="AAJ251" s="73"/>
      <c r="AAK251" s="73"/>
      <c r="AAL251" s="73"/>
      <c r="AAM251" s="73"/>
      <c r="AAN251" s="73"/>
      <c r="AAO251" s="73"/>
      <c r="AAP251" s="73"/>
      <c r="AAQ251" s="73"/>
      <c r="AAR251" s="73"/>
      <c r="AAS251" s="73"/>
      <c r="AAT251" s="73"/>
      <c r="AAU251" s="73"/>
      <c r="AAV251" s="73"/>
      <c r="AAW251" s="73"/>
      <c r="AAX251" s="73"/>
      <c r="AAY251" s="73"/>
      <c r="AAZ251" s="73"/>
      <c r="ABA251" s="73"/>
      <c r="ABB251" s="73"/>
      <c r="ABC251" s="73"/>
      <c r="ABD251" s="73"/>
      <c r="ABE251" s="73"/>
      <c r="ABF251" s="73"/>
      <c r="ABG251" s="73"/>
      <c r="ABH251" s="73"/>
      <c r="ABI251" s="73"/>
      <c r="ABJ251" s="73"/>
      <c r="ABK251" s="73"/>
      <c r="ABL251" s="73"/>
      <c r="ABM251" s="73"/>
      <c r="ABN251" s="73"/>
      <c r="ABO251" s="73"/>
      <c r="ABP251" s="73"/>
      <c r="ABQ251" s="73"/>
      <c r="ABR251" s="73"/>
      <c r="ABS251" s="73"/>
      <c r="ABT251" s="73"/>
      <c r="ABU251" s="73"/>
      <c r="ABV251" s="73"/>
      <c r="ABW251" s="73"/>
      <c r="ABX251" s="73"/>
      <c r="ABY251" s="73"/>
      <c r="ABZ251" s="73"/>
      <c r="ACA251" s="73"/>
      <c r="ACB251" s="73"/>
      <c r="ACC251" s="73"/>
      <c r="ACD251" s="73"/>
      <c r="ACE251" s="73"/>
      <c r="ACF251" s="73"/>
      <c r="ACG251" s="73"/>
      <c r="ACH251" s="73"/>
      <c r="ACI251" s="73"/>
      <c r="ACJ251" s="73"/>
      <c r="ACK251" s="73"/>
      <c r="ACL251" s="73"/>
      <c r="ACM251" s="73"/>
      <c r="ACN251" s="73"/>
      <c r="ACO251" s="73"/>
      <c r="ACP251" s="73"/>
      <c r="ACQ251" s="73"/>
      <c r="ACR251" s="73"/>
      <c r="ACS251" s="73"/>
      <c r="ACT251" s="73"/>
      <c r="ACU251" s="73"/>
      <c r="ACV251" s="73"/>
      <c r="ACW251" s="73"/>
      <c r="ACX251" s="73"/>
      <c r="ACY251" s="73"/>
      <c r="ACZ251" s="73"/>
      <c r="ADA251" s="73"/>
      <c r="ADB251" s="73"/>
      <c r="ADC251" s="73"/>
      <c r="ADD251" s="73"/>
      <c r="ADE251" s="73"/>
      <c r="ADF251" s="73"/>
      <c r="ADG251" s="73"/>
      <c r="ADH251" s="73"/>
      <c r="ADI251" s="73"/>
      <c r="ADJ251" s="73"/>
      <c r="ADK251" s="73"/>
      <c r="ADL251" s="73"/>
      <c r="ADM251" s="73"/>
      <c r="ADN251" s="73"/>
      <c r="ADO251" s="73"/>
      <c r="ADP251" s="73"/>
      <c r="ADQ251" s="73"/>
      <c r="ADR251" s="73"/>
      <c r="ADS251" s="73"/>
      <c r="ADT251" s="73"/>
      <c r="ADU251" s="73"/>
      <c r="ADV251" s="73"/>
      <c r="ADW251" s="73"/>
      <c r="ADX251" s="73"/>
      <c r="ADY251" s="73"/>
      <c r="ADZ251" s="73"/>
      <c r="AEA251" s="73"/>
      <c r="AEB251" s="73"/>
      <c r="AEC251" s="73"/>
      <c r="AED251" s="73"/>
      <c r="AEE251" s="73"/>
      <c r="AEF251" s="73"/>
      <c r="AEG251" s="73"/>
      <c r="AEH251" s="73"/>
      <c r="AEI251" s="73"/>
      <c r="AEJ251" s="73"/>
      <c r="AEK251" s="73"/>
      <c r="AEL251" s="73"/>
      <c r="AEM251" s="73"/>
      <c r="AEN251" s="73"/>
      <c r="AEO251" s="73"/>
      <c r="AEP251" s="73"/>
      <c r="AEQ251" s="73"/>
      <c r="AER251" s="73"/>
      <c r="AES251" s="73"/>
      <c r="AET251" s="73"/>
      <c r="AEU251" s="73"/>
      <c r="AEV251" s="73"/>
      <c r="AEW251" s="73"/>
      <c r="AEX251" s="73"/>
      <c r="AEY251" s="73"/>
      <c r="AEZ251" s="73"/>
      <c r="AFA251" s="73"/>
      <c r="AFB251" s="73"/>
      <c r="AFC251" s="73"/>
      <c r="AFD251" s="73"/>
      <c r="AFE251" s="73"/>
      <c r="AFF251" s="73"/>
      <c r="AFG251" s="73"/>
      <c r="AFH251" s="73"/>
      <c r="AFI251" s="73"/>
      <c r="AFJ251" s="73"/>
      <c r="AFK251" s="73"/>
      <c r="AFL251" s="73"/>
      <c r="AFM251" s="73"/>
      <c r="AFN251" s="73"/>
      <c r="AFO251" s="73"/>
      <c r="AFP251" s="73"/>
      <c r="AFQ251" s="73"/>
      <c r="AFR251" s="73"/>
      <c r="AFS251" s="73"/>
      <c r="AFT251" s="73"/>
      <c r="AFU251" s="73"/>
      <c r="AFV251" s="73"/>
      <c r="AFW251" s="73"/>
      <c r="AFX251" s="73"/>
      <c r="AFY251" s="73"/>
      <c r="AFZ251" s="73"/>
      <c r="AGA251" s="73"/>
      <c r="AGB251" s="73"/>
      <c r="AGC251" s="73"/>
      <c r="AGD251" s="73"/>
      <c r="AGE251" s="73"/>
      <c r="AGF251" s="73"/>
      <c r="AGG251" s="73"/>
      <c r="AGH251" s="73"/>
      <c r="AGI251" s="73"/>
      <c r="AGJ251" s="73"/>
      <c r="AGK251" s="73"/>
      <c r="AGL251" s="73"/>
      <c r="AGM251" s="73"/>
      <c r="AGN251" s="73"/>
      <c r="AGO251" s="73"/>
      <c r="AGP251" s="73"/>
      <c r="AGQ251" s="73"/>
      <c r="AGR251" s="73"/>
      <c r="AGS251" s="73"/>
      <c r="AGT251" s="73"/>
      <c r="AGU251" s="73"/>
      <c r="AGV251" s="73"/>
      <c r="AGW251" s="73"/>
      <c r="AGX251" s="73"/>
      <c r="AGY251" s="73"/>
      <c r="AGZ251" s="73"/>
      <c r="AHA251" s="73"/>
      <c r="AHB251" s="73"/>
      <c r="AHC251" s="73"/>
      <c r="AHD251" s="73"/>
      <c r="AHE251" s="73"/>
      <c r="AHF251" s="73"/>
      <c r="AHG251" s="73"/>
      <c r="AHH251" s="73"/>
      <c r="AHI251" s="73"/>
      <c r="AHJ251" s="73"/>
      <c r="AHK251" s="73"/>
      <c r="AHL251" s="73"/>
      <c r="AHM251" s="73"/>
      <c r="AHN251" s="73"/>
      <c r="AHO251" s="73"/>
      <c r="AHP251" s="73"/>
      <c r="AHQ251" s="73"/>
      <c r="AHR251" s="73"/>
      <c r="AHS251" s="73"/>
      <c r="AHT251" s="73"/>
      <c r="AHU251" s="73"/>
      <c r="AHV251" s="73"/>
      <c r="AHW251" s="73"/>
      <c r="AHX251" s="73"/>
      <c r="AHY251" s="73"/>
      <c r="AHZ251" s="73"/>
      <c r="AIA251" s="73"/>
      <c r="AIB251" s="73"/>
      <c r="AIC251" s="73"/>
      <c r="AID251" s="73"/>
      <c r="AIE251" s="73"/>
      <c r="AIF251" s="73"/>
      <c r="AIG251" s="73"/>
      <c r="AIH251" s="73"/>
      <c r="AII251" s="73"/>
      <c r="AIJ251" s="73"/>
      <c r="AIK251" s="73"/>
      <c r="AIL251" s="73"/>
      <c r="AIM251" s="73"/>
      <c r="AIN251" s="73"/>
      <c r="AIO251" s="73"/>
      <c r="AIP251" s="73"/>
      <c r="AIQ251" s="73"/>
      <c r="AIR251" s="73"/>
      <c r="AIS251" s="73"/>
      <c r="AIT251" s="73"/>
      <c r="AIU251" s="73"/>
      <c r="AIV251" s="73"/>
      <c r="AIW251" s="73"/>
      <c r="AIX251" s="73"/>
      <c r="AIY251" s="73"/>
      <c r="AIZ251" s="73"/>
      <c r="AJA251" s="73"/>
      <c r="AJB251" s="73"/>
      <c r="AJC251" s="73"/>
      <c r="AJD251" s="73"/>
      <c r="AJE251" s="73"/>
      <c r="AJF251" s="73"/>
      <c r="AJG251" s="73"/>
      <c r="AJH251" s="73"/>
      <c r="AJI251" s="73"/>
      <c r="AJJ251" s="73"/>
      <c r="AJK251" s="73"/>
      <c r="AJL251" s="73"/>
      <c r="AJM251" s="73"/>
      <c r="AJN251" s="73"/>
      <c r="AJO251" s="73"/>
      <c r="AJP251" s="73"/>
      <c r="AJQ251" s="73"/>
      <c r="AJR251" s="73"/>
      <c r="AJS251" s="73"/>
      <c r="AJT251" s="73"/>
      <c r="AJU251" s="73"/>
      <c r="AJV251" s="73"/>
      <c r="AJW251" s="73"/>
      <c r="AJX251" s="73"/>
      <c r="AJY251" s="73"/>
      <c r="AJZ251" s="73"/>
      <c r="AKA251" s="73"/>
      <c r="AKB251" s="73"/>
      <c r="AKC251" s="73"/>
      <c r="AKD251" s="73"/>
      <c r="AKE251" s="73"/>
      <c r="AKF251" s="73"/>
      <c r="AKG251" s="73"/>
      <c r="AKH251" s="73"/>
      <c r="AKI251" s="73"/>
      <c r="AKJ251" s="73"/>
      <c r="AKK251" s="73"/>
      <c r="AKL251" s="73"/>
      <c r="AKM251" s="73"/>
      <c r="AKN251" s="73"/>
      <c r="AKO251" s="73"/>
      <c r="AKP251" s="73"/>
      <c r="AKQ251" s="73"/>
      <c r="AKR251" s="73"/>
      <c r="AKS251" s="73"/>
      <c r="AKT251" s="73"/>
      <c r="AKU251" s="73"/>
      <c r="AKV251" s="73"/>
      <c r="AKW251" s="73"/>
      <c r="AKX251" s="73"/>
      <c r="AKY251" s="73"/>
      <c r="AKZ251" s="73"/>
      <c r="ALA251" s="73"/>
      <c r="ALB251" s="73"/>
      <c r="ALC251" s="73"/>
      <c r="ALD251" s="73"/>
      <c r="ALE251" s="73"/>
      <c r="ALF251" s="73"/>
      <c r="ALG251" s="73"/>
      <c r="ALH251" s="73"/>
      <c r="ALI251" s="73"/>
      <c r="ALJ251" s="73"/>
      <c r="ALK251" s="73"/>
      <c r="ALL251" s="73"/>
      <c r="ALM251" s="73"/>
      <c r="ALN251" s="73"/>
      <c r="ALO251" s="73"/>
      <c r="ALP251" s="73"/>
      <c r="ALQ251" s="73"/>
      <c r="ALR251" s="73"/>
      <c r="ALS251" s="73"/>
      <c r="ALT251" s="73"/>
      <c r="ALU251" s="73"/>
      <c r="ALV251" s="73"/>
      <c r="ALW251" s="73"/>
      <c r="ALX251" s="73"/>
      <c r="ALY251" s="73"/>
      <c r="ALZ251" s="73"/>
      <c r="AMA251" s="73"/>
      <c r="AMB251" s="73"/>
      <c r="AMC251" s="73"/>
      <c r="AMD251" s="73"/>
      <c r="AME251" s="73"/>
      <c r="AMF251" s="73"/>
      <c r="AMG251" s="73"/>
      <c r="AMH251" s="73"/>
      <c r="AMI251" s="73"/>
      <c r="AMJ251" s="73"/>
      <c r="AMK251" s="73"/>
      <c r="AML251" s="73"/>
      <c r="AMM251" s="73"/>
      <c r="AMN251" s="73"/>
      <c r="AMO251" s="73"/>
      <c r="AMP251" s="73"/>
      <c r="AMQ251" s="73"/>
      <c r="AMR251" s="73"/>
      <c r="AMS251" s="73"/>
      <c r="AMT251" s="73"/>
      <c r="AMU251" s="73"/>
      <c r="AMV251" s="73"/>
      <c r="AMW251" s="73"/>
      <c r="AMX251" s="73"/>
      <c r="AMY251" s="73"/>
      <c r="AMZ251" s="73"/>
      <c r="ANA251" s="73"/>
      <c r="ANB251" s="73"/>
      <c r="ANC251" s="73"/>
      <c r="AND251" s="73"/>
      <c r="ANE251" s="73"/>
      <c r="ANF251" s="73"/>
      <c r="ANG251" s="73"/>
      <c r="ANH251" s="73"/>
      <c r="ANI251" s="73"/>
      <c r="ANJ251" s="73"/>
      <c r="ANK251" s="73"/>
      <c r="ANL251" s="73"/>
      <c r="ANM251" s="73"/>
      <c r="ANN251" s="73"/>
      <c r="ANO251" s="73"/>
      <c r="ANP251" s="73"/>
      <c r="ANQ251" s="73"/>
      <c r="ANR251" s="73"/>
      <c r="ANS251" s="73"/>
      <c r="ANT251" s="73"/>
      <c r="ANU251" s="73"/>
      <c r="ANV251" s="73"/>
      <c r="ANW251" s="73"/>
      <c r="ANX251" s="73"/>
      <c r="ANY251" s="73"/>
      <c r="ANZ251" s="73"/>
      <c r="AOA251" s="73"/>
      <c r="AOB251" s="73"/>
      <c r="AOC251" s="73"/>
      <c r="AOD251" s="73"/>
      <c r="AOE251" s="73"/>
      <c r="AOF251" s="73"/>
      <c r="AOG251" s="73"/>
      <c r="AOH251" s="73"/>
      <c r="AOI251" s="73"/>
      <c r="AOJ251" s="73"/>
      <c r="AOK251" s="73"/>
      <c r="AOL251" s="73"/>
      <c r="AOM251" s="73"/>
      <c r="AON251" s="73"/>
      <c r="AOO251" s="73"/>
      <c r="AOP251" s="73"/>
      <c r="AOQ251" s="73"/>
      <c r="AOR251" s="73"/>
      <c r="AOS251" s="73"/>
      <c r="AOT251" s="73"/>
      <c r="AOU251" s="73"/>
      <c r="AOV251" s="73"/>
      <c r="AOW251" s="73"/>
      <c r="AOX251" s="73"/>
      <c r="AOY251" s="73"/>
      <c r="AOZ251" s="73"/>
      <c r="APA251" s="73"/>
      <c r="APB251" s="73"/>
      <c r="APC251" s="73"/>
      <c r="APD251" s="73"/>
      <c r="APE251" s="73"/>
      <c r="APF251" s="73"/>
      <c r="APG251" s="73"/>
      <c r="APH251" s="73"/>
      <c r="API251" s="73"/>
      <c r="APJ251" s="73"/>
      <c r="APK251" s="73"/>
      <c r="APL251" s="73"/>
      <c r="APM251" s="73"/>
      <c r="APN251" s="73"/>
      <c r="APO251" s="73"/>
      <c r="APP251" s="73"/>
      <c r="APQ251" s="73"/>
      <c r="APR251" s="73"/>
      <c r="APS251" s="73"/>
      <c r="APT251" s="73"/>
      <c r="APU251" s="73"/>
      <c r="APV251" s="73"/>
      <c r="APW251" s="73"/>
      <c r="APX251" s="73"/>
      <c r="APY251" s="73"/>
      <c r="APZ251" s="73"/>
      <c r="AQA251" s="73"/>
      <c r="AQB251" s="73"/>
      <c r="AQC251" s="73"/>
      <c r="AQD251" s="73"/>
      <c r="AQE251" s="73"/>
      <c r="AQF251" s="73"/>
      <c r="AQG251" s="73"/>
      <c r="AQH251" s="73"/>
      <c r="AQI251" s="73"/>
      <c r="AQJ251" s="73"/>
      <c r="AQK251" s="73"/>
      <c r="AQL251" s="73"/>
      <c r="AQM251" s="73"/>
      <c r="AQN251" s="73"/>
      <c r="AQO251" s="73"/>
      <c r="AQP251" s="73"/>
      <c r="AQQ251" s="73"/>
      <c r="AQR251" s="73"/>
      <c r="AQS251" s="73"/>
      <c r="AQT251" s="73"/>
      <c r="AQU251" s="73"/>
      <c r="AQV251" s="73"/>
      <c r="AQW251" s="73"/>
      <c r="AQX251" s="73"/>
      <c r="AQY251" s="73"/>
      <c r="AQZ251" s="73"/>
      <c r="ARA251" s="73"/>
      <c r="ARB251" s="73"/>
      <c r="ARC251" s="73"/>
      <c r="ARD251" s="73"/>
      <c r="ARE251" s="73"/>
      <c r="ARF251" s="73"/>
      <c r="ARG251" s="73"/>
      <c r="ARH251" s="73"/>
      <c r="ARI251" s="73"/>
      <c r="ARJ251" s="73"/>
      <c r="ARK251" s="73"/>
      <c r="ARL251" s="73"/>
      <c r="ARM251" s="73"/>
      <c r="ARN251" s="73"/>
      <c r="ARO251" s="73"/>
      <c r="ARP251" s="73"/>
      <c r="ARQ251" s="73"/>
      <c r="ARR251" s="73"/>
      <c r="ARS251" s="73"/>
      <c r="ART251" s="73"/>
      <c r="ARU251" s="73"/>
      <c r="ARV251" s="73"/>
      <c r="ARW251" s="73"/>
      <c r="ARX251" s="73"/>
      <c r="ARY251" s="73"/>
      <c r="ARZ251" s="73"/>
      <c r="ASA251" s="73"/>
      <c r="ASB251" s="73"/>
      <c r="ASC251" s="73"/>
      <c r="ASD251" s="73"/>
      <c r="ASE251" s="73"/>
      <c r="ASF251" s="73"/>
      <c r="ASG251" s="73"/>
      <c r="ASH251" s="73"/>
      <c r="ASI251" s="73"/>
      <c r="ASJ251" s="73"/>
      <c r="ASK251" s="73"/>
      <c r="ASL251" s="73"/>
      <c r="ASM251" s="73"/>
      <c r="ASN251" s="73"/>
      <c r="ASO251" s="73"/>
      <c r="ASP251" s="73"/>
      <c r="ASQ251" s="73"/>
      <c r="ASR251" s="73"/>
      <c r="ASS251" s="73"/>
      <c r="AST251" s="73"/>
      <c r="ASU251" s="73"/>
      <c r="ASV251" s="73"/>
      <c r="ASW251" s="73"/>
      <c r="ASX251" s="73"/>
      <c r="ASY251" s="73"/>
      <c r="ASZ251" s="73"/>
      <c r="ATA251" s="73"/>
      <c r="ATB251" s="73"/>
      <c r="ATC251" s="73"/>
      <c r="ATD251" s="73"/>
      <c r="ATE251" s="73"/>
      <c r="ATF251" s="73"/>
      <c r="ATG251" s="73"/>
      <c r="ATH251" s="73"/>
      <c r="ATI251" s="73"/>
      <c r="ATJ251" s="73"/>
      <c r="ATK251" s="73"/>
      <c r="ATL251" s="73"/>
      <c r="ATM251" s="73"/>
      <c r="ATN251" s="73"/>
      <c r="ATO251" s="73"/>
      <c r="ATP251" s="73"/>
      <c r="ATQ251" s="73"/>
      <c r="ATR251" s="73"/>
      <c r="ATS251" s="73"/>
      <c r="ATT251" s="73"/>
      <c r="ATU251" s="73"/>
      <c r="ATV251" s="73"/>
      <c r="ATW251" s="73"/>
      <c r="ATX251" s="73"/>
      <c r="ATY251" s="73"/>
      <c r="ATZ251" s="73"/>
      <c r="AUA251" s="73"/>
      <c r="AUB251" s="73"/>
      <c r="AUC251" s="73"/>
      <c r="AUD251" s="73"/>
      <c r="AUE251" s="73"/>
      <c r="AUF251" s="73"/>
      <c r="AUG251" s="73"/>
      <c r="AUH251" s="73"/>
      <c r="AUI251" s="73"/>
      <c r="AUJ251" s="73"/>
      <c r="AUK251" s="73"/>
      <c r="AUL251" s="73"/>
      <c r="AUM251" s="73"/>
      <c r="AUN251" s="73"/>
      <c r="AUO251" s="73"/>
      <c r="AUP251" s="73"/>
      <c r="AUQ251" s="73"/>
      <c r="AUR251" s="73"/>
      <c r="AUS251" s="73"/>
      <c r="AUT251" s="73"/>
      <c r="AUU251" s="73"/>
      <c r="AUV251" s="73"/>
      <c r="AUW251" s="73"/>
      <c r="AUX251" s="73"/>
      <c r="AUY251" s="73"/>
      <c r="AUZ251" s="73"/>
      <c r="AVA251" s="73"/>
      <c r="AVB251" s="73"/>
      <c r="AVC251" s="73"/>
      <c r="AVD251" s="73"/>
      <c r="AVE251" s="73"/>
      <c r="AVF251" s="73"/>
      <c r="AVG251" s="73"/>
      <c r="AVH251" s="73"/>
      <c r="AVI251" s="73"/>
      <c r="AVJ251" s="73"/>
      <c r="AVK251" s="73"/>
      <c r="AVL251" s="73"/>
      <c r="AVM251" s="73"/>
      <c r="AVN251" s="73"/>
      <c r="AVO251" s="73"/>
      <c r="AVP251" s="73"/>
      <c r="AVQ251" s="73"/>
      <c r="AVR251" s="73"/>
      <c r="AVS251" s="73"/>
      <c r="AVT251" s="73"/>
      <c r="AVU251" s="73"/>
      <c r="AVV251" s="73"/>
      <c r="AVW251" s="73"/>
      <c r="AVX251" s="73"/>
      <c r="AVY251" s="73"/>
      <c r="AVZ251" s="73"/>
      <c r="AWA251" s="73"/>
      <c r="AWB251" s="73"/>
      <c r="AWC251" s="73"/>
      <c r="AWD251" s="73"/>
      <c r="AWE251" s="73"/>
      <c r="AWF251" s="73"/>
      <c r="AWG251" s="73"/>
      <c r="AWH251" s="73"/>
      <c r="AWI251" s="73"/>
      <c r="AWJ251" s="73"/>
      <c r="AWK251" s="73"/>
      <c r="AWL251" s="73"/>
      <c r="AWM251" s="73"/>
      <c r="AWN251" s="73"/>
      <c r="AWO251" s="73"/>
      <c r="AWP251" s="73"/>
      <c r="AWQ251" s="73"/>
      <c r="AWR251" s="73"/>
      <c r="AWS251" s="73"/>
      <c r="AWT251" s="73"/>
      <c r="AWU251" s="73"/>
      <c r="AWV251" s="73"/>
      <c r="AWW251" s="73"/>
      <c r="AWX251" s="73"/>
      <c r="AWY251" s="73"/>
      <c r="AWZ251" s="73"/>
      <c r="AXA251" s="73"/>
      <c r="AXB251" s="73"/>
      <c r="AXC251" s="73"/>
      <c r="AXD251" s="73"/>
      <c r="AXE251" s="73"/>
      <c r="AXF251" s="73"/>
      <c r="AXG251" s="73"/>
      <c r="AXH251" s="73"/>
      <c r="AXI251" s="73"/>
      <c r="AXJ251" s="73"/>
      <c r="AXK251" s="73"/>
      <c r="AXL251" s="73"/>
      <c r="AXM251" s="73"/>
      <c r="AXN251" s="73"/>
      <c r="AXO251" s="73"/>
      <c r="AXP251" s="73"/>
      <c r="AXQ251" s="73"/>
      <c r="AXR251" s="73"/>
      <c r="AXS251" s="73"/>
      <c r="AXT251" s="73"/>
      <c r="AXU251" s="73"/>
      <c r="AXV251" s="73"/>
      <c r="AXW251" s="73"/>
      <c r="AXX251" s="73"/>
      <c r="AXY251" s="73"/>
      <c r="AXZ251" s="73"/>
      <c r="AYA251" s="73"/>
      <c r="AYB251" s="73"/>
      <c r="AYC251" s="73"/>
      <c r="AYD251" s="73"/>
      <c r="AYE251" s="73"/>
      <c r="AYF251" s="73"/>
      <c r="AYG251" s="73"/>
      <c r="AYH251" s="73"/>
      <c r="AYI251" s="73"/>
      <c r="AYJ251" s="73"/>
      <c r="AYK251" s="73"/>
      <c r="AYL251" s="73"/>
      <c r="AYM251" s="73"/>
      <c r="AYN251" s="73"/>
      <c r="AYO251" s="73"/>
      <c r="AYP251" s="73"/>
      <c r="AYQ251" s="73"/>
      <c r="AYR251" s="73"/>
      <c r="AYS251" s="73"/>
      <c r="AYT251" s="73"/>
      <c r="AYU251" s="73"/>
      <c r="AYV251" s="73"/>
      <c r="AYW251" s="73"/>
      <c r="AYX251" s="73"/>
      <c r="AYY251" s="73"/>
      <c r="AYZ251" s="73"/>
      <c r="AZA251" s="73"/>
      <c r="AZB251" s="73"/>
      <c r="AZC251" s="73"/>
      <c r="AZD251" s="73"/>
      <c r="AZE251" s="73"/>
      <c r="AZF251" s="73"/>
      <c r="AZG251" s="73"/>
      <c r="AZH251" s="73"/>
      <c r="AZI251" s="73"/>
      <c r="AZJ251" s="73"/>
      <c r="AZK251" s="73"/>
      <c r="AZL251" s="73"/>
      <c r="AZM251" s="73"/>
      <c r="AZN251" s="73"/>
      <c r="AZO251" s="73"/>
      <c r="AZP251" s="73"/>
      <c r="AZQ251" s="73"/>
      <c r="AZR251" s="73"/>
      <c r="AZS251" s="73"/>
      <c r="AZT251" s="73"/>
      <c r="AZU251" s="73"/>
      <c r="AZV251" s="73"/>
      <c r="AZW251" s="73"/>
      <c r="AZX251" s="73"/>
      <c r="AZY251" s="73"/>
      <c r="AZZ251" s="73"/>
      <c r="BAA251" s="73"/>
      <c r="BAB251" s="73"/>
      <c r="BAC251" s="73"/>
      <c r="BAD251" s="73"/>
      <c r="BAE251" s="73"/>
      <c r="BAF251" s="73"/>
      <c r="BAG251" s="73"/>
      <c r="BAH251" s="73"/>
      <c r="BAI251" s="73"/>
      <c r="BAJ251" s="73"/>
      <c r="BAK251" s="73"/>
      <c r="BAL251" s="73"/>
      <c r="BAM251" s="73"/>
      <c r="BAN251" s="73"/>
      <c r="BAO251" s="73"/>
      <c r="BAP251" s="73"/>
      <c r="BAQ251" s="73"/>
      <c r="BAR251" s="73"/>
      <c r="BAS251" s="73"/>
      <c r="BAT251" s="73"/>
      <c r="BAU251" s="73"/>
      <c r="BAV251" s="73"/>
      <c r="BAW251" s="73"/>
      <c r="BAX251" s="73"/>
      <c r="BAY251" s="73"/>
      <c r="BAZ251" s="73"/>
      <c r="BBA251" s="73"/>
      <c r="BBB251" s="73"/>
      <c r="BBC251" s="73"/>
      <c r="BBD251" s="73"/>
      <c r="BBE251" s="73"/>
      <c r="BBF251" s="73"/>
      <c r="BBG251" s="73"/>
      <c r="BBH251" s="73"/>
      <c r="BBI251" s="73"/>
      <c r="BBJ251" s="73"/>
      <c r="BBK251" s="73"/>
      <c r="BBL251" s="73"/>
      <c r="BBM251" s="73"/>
      <c r="BBN251" s="73"/>
      <c r="BBO251" s="73"/>
      <c r="BBP251" s="73"/>
      <c r="BBQ251" s="73"/>
      <c r="BBR251" s="73"/>
      <c r="BBS251" s="73"/>
      <c r="BBT251" s="73"/>
      <c r="BBU251" s="73"/>
      <c r="BBV251" s="73"/>
      <c r="BBW251" s="73"/>
      <c r="BBX251" s="73"/>
      <c r="BBY251" s="73"/>
      <c r="BBZ251" s="73"/>
      <c r="BCA251" s="73"/>
      <c r="BCB251" s="73"/>
      <c r="BCC251" s="73"/>
      <c r="BCD251" s="73"/>
      <c r="BCE251" s="73"/>
      <c r="BCF251" s="73"/>
      <c r="BCG251" s="73"/>
      <c r="BCH251" s="73"/>
      <c r="BCI251" s="73"/>
      <c r="BCJ251" s="73"/>
      <c r="BCK251" s="73"/>
      <c r="BCL251" s="73"/>
      <c r="BCM251" s="73"/>
      <c r="BCN251" s="73"/>
      <c r="BCO251" s="73"/>
      <c r="BCP251" s="73"/>
      <c r="BCQ251" s="73"/>
      <c r="BCR251" s="73"/>
      <c r="BCS251" s="73"/>
      <c r="BCT251" s="73"/>
      <c r="BCU251" s="73"/>
      <c r="BCV251" s="73"/>
      <c r="BCW251" s="73"/>
      <c r="BCX251" s="73"/>
      <c r="BCY251" s="73"/>
      <c r="BCZ251" s="73"/>
      <c r="BDA251" s="73"/>
      <c r="BDB251" s="73"/>
      <c r="BDC251" s="73"/>
      <c r="BDD251" s="73"/>
      <c r="BDE251" s="73"/>
      <c r="BDF251" s="73"/>
      <c r="BDG251" s="73"/>
      <c r="BDH251" s="73"/>
      <c r="BDI251" s="73"/>
      <c r="BDJ251" s="73"/>
      <c r="BDK251" s="73"/>
      <c r="BDL251" s="73"/>
      <c r="BDM251" s="73"/>
      <c r="BDN251" s="73"/>
      <c r="BDO251" s="73"/>
      <c r="BDP251" s="73"/>
      <c r="BDQ251" s="73"/>
      <c r="BDR251" s="73"/>
      <c r="BDS251" s="73"/>
      <c r="BDT251" s="73"/>
      <c r="BDU251" s="73"/>
      <c r="BDV251" s="73"/>
      <c r="BDW251" s="73"/>
      <c r="BDX251" s="73"/>
      <c r="BDY251" s="73"/>
      <c r="BDZ251" s="73"/>
      <c r="BEA251" s="73"/>
      <c r="BEB251" s="73"/>
      <c r="BEC251" s="73"/>
      <c r="BED251" s="73"/>
      <c r="BEE251" s="73"/>
      <c r="BEF251" s="73"/>
      <c r="BEG251" s="73"/>
      <c r="BEH251" s="73"/>
      <c r="BEI251" s="73"/>
      <c r="BEJ251" s="73"/>
      <c r="BEK251" s="73"/>
      <c r="BEL251" s="73"/>
      <c r="BEM251" s="73"/>
      <c r="BEN251" s="73"/>
      <c r="BEO251" s="73"/>
      <c r="BEP251" s="73"/>
      <c r="BEQ251" s="73"/>
      <c r="BER251" s="73"/>
      <c r="BES251" s="73"/>
      <c r="BET251" s="73"/>
      <c r="BEU251" s="73"/>
      <c r="BEV251" s="73"/>
      <c r="BEW251" s="73"/>
      <c r="BEX251" s="73"/>
      <c r="BEY251" s="73"/>
      <c r="BEZ251" s="73"/>
      <c r="BFA251" s="73"/>
      <c r="BFB251" s="73"/>
      <c r="BFC251" s="73"/>
      <c r="BFD251" s="73"/>
      <c r="BFE251" s="73"/>
      <c r="BFF251" s="73"/>
      <c r="BFG251" s="73"/>
      <c r="BFH251" s="73"/>
      <c r="BFI251" s="73"/>
      <c r="BFJ251" s="73"/>
      <c r="BFK251" s="73"/>
      <c r="BFL251" s="73"/>
      <c r="BFM251" s="73"/>
      <c r="BFN251" s="73"/>
      <c r="BFO251" s="73"/>
      <c r="BFP251" s="73"/>
      <c r="BFQ251" s="73"/>
      <c r="BFR251" s="73"/>
      <c r="BFS251" s="73"/>
      <c r="BFT251" s="73"/>
      <c r="BFU251" s="73"/>
      <c r="BFV251" s="73"/>
      <c r="BFW251" s="73"/>
      <c r="BFX251" s="73"/>
      <c r="BFY251" s="73"/>
      <c r="BFZ251" s="73"/>
      <c r="BGA251" s="73"/>
      <c r="BGB251" s="73"/>
      <c r="BGC251" s="73"/>
      <c r="BGD251" s="73"/>
      <c r="BGE251" s="73"/>
      <c r="BGF251" s="73"/>
      <c r="BGG251" s="73"/>
      <c r="BGH251" s="73"/>
      <c r="BGI251" s="73"/>
      <c r="BGJ251" s="73"/>
      <c r="BGK251" s="73"/>
      <c r="BGL251" s="73"/>
      <c r="BGM251" s="73"/>
      <c r="BGN251" s="73"/>
      <c r="BGO251" s="73"/>
      <c r="BGP251" s="73"/>
      <c r="BGQ251" s="73"/>
      <c r="BGR251" s="73"/>
      <c r="BGS251" s="73"/>
      <c r="BGT251" s="73"/>
      <c r="BGU251" s="73"/>
      <c r="BGV251" s="73"/>
      <c r="BGW251" s="73"/>
      <c r="BGX251" s="73"/>
      <c r="BGY251" s="73"/>
      <c r="BGZ251" s="73"/>
      <c r="BHA251" s="73"/>
      <c r="BHB251" s="73"/>
      <c r="BHC251" s="73"/>
      <c r="BHD251" s="73"/>
      <c r="BHE251" s="73"/>
      <c r="BHF251" s="73"/>
      <c r="BHG251" s="73"/>
      <c r="BHH251" s="73"/>
      <c r="BHI251" s="73"/>
      <c r="BHJ251" s="73"/>
      <c r="BHK251" s="73"/>
      <c r="BHL251" s="73"/>
      <c r="BHM251" s="73"/>
      <c r="BHN251" s="73"/>
      <c r="BHO251" s="73"/>
      <c r="BHP251" s="73"/>
      <c r="BHQ251" s="73"/>
      <c r="BHR251" s="73"/>
      <c r="BHS251" s="73"/>
      <c r="BHT251" s="73"/>
      <c r="BHU251" s="73"/>
      <c r="BHV251" s="73"/>
      <c r="BHW251" s="73"/>
      <c r="BHX251" s="73"/>
      <c r="BHY251" s="73"/>
      <c r="BHZ251" s="73"/>
      <c r="BIA251" s="73"/>
      <c r="BIB251" s="73"/>
      <c r="BIC251" s="73"/>
      <c r="BID251" s="73"/>
      <c r="BIE251" s="73"/>
      <c r="BIF251" s="73"/>
      <c r="BIG251" s="73"/>
      <c r="BIH251" s="73"/>
      <c r="BII251" s="73"/>
      <c r="BIJ251" s="73"/>
      <c r="BIK251" s="73"/>
      <c r="BIL251" s="73"/>
      <c r="BIM251" s="73"/>
      <c r="BIN251" s="73"/>
      <c r="BIO251" s="73"/>
      <c r="BIP251" s="73"/>
      <c r="BIQ251" s="73"/>
      <c r="BIR251" s="73"/>
      <c r="BIS251" s="73"/>
      <c r="BIT251" s="73"/>
      <c r="BIU251" s="73"/>
      <c r="BIV251" s="73"/>
      <c r="BIW251" s="73"/>
      <c r="BIX251" s="73"/>
      <c r="BIY251" s="73"/>
      <c r="BIZ251" s="73"/>
      <c r="BJA251" s="73"/>
      <c r="BJB251" s="73"/>
      <c r="BJC251" s="73"/>
      <c r="BJD251" s="73"/>
      <c r="BJE251" s="73"/>
      <c r="BJF251" s="73"/>
      <c r="BJG251" s="73"/>
      <c r="BJH251" s="73"/>
      <c r="BJI251" s="73"/>
      <c r="BJJ251" s="73"/>
      <c r="BJK251" s="73"/>
      <c r="BJL251" s="73"/>
      <c r="BJM251" s="73"/>
      <c r="BJN251" s="73"/>
      <c r="BJO251" s="73"/>
      <c r="BJP251" s="73"/>
      <c r="BJQ251" s="73"/>
      <c r="BJR251" s="73"/>
      <c r="BJS251" s="73"/>
      <c r="BJT251" s="73"/>
      <c r="BJU251" s="73"/>
      <c r="BJV251" s="73"/>
      <c r="BJW251" s="73"/>
      <c r="BJX251" s="73"/>
      <c r="BJY251" s="73"/>
      <c r="BJZ251" s="73"/>
      <c r="BKA251" s="73"/>
      <c r="BKB251" s="73"/>
      <c r="BKC251" s="73"/>
      <c r="BKD251" s="73"/>
      <c r="BKE251" s="73"/>
      <c r="BKF251" s="73"/>
      <c r="BKG251" s="73"/>
      <c r="BKH251" s="73"/>
      <c r="BKI251" s="73"/>
      <c r="BKJ251" s="73"/>
      <c r="BKK251" s="73"/>
      <c r="BKL251" s="73"/>
      <c r="BKM251" s="73"/>
      <c r="BKN251" s="73"/>
      <c r="BKO251" s="73"/>
      <c r="BKP251" s="73"/>
      <c r="BKQ251" s="73"/>
      <c r="BKR251" s="73"/>
      <c r="BKS251" s="73"/>
      <c r="BKT251" s="73"/>
      <c r="BKU251" s="73"/>
      <c r="BKV251" s="73"/>
      <c r="BKW251" s="73"/>
      <c r="BKX251" s="73"/>
      <c r="BKY251" s="73"/>
      <c r="BKZ251" s="73"/>
      <c r="BLA251" s="73"/>
      <c r="BLB251" s="73"/>
      <c r="BLC251" s="73"/>
      <c r="BLD251" s="73"/>
      <c r="BLE251" s="73"/>
      <c r="BLF251" s="73"/>
      <c r="BLG251" s="73"/>
      <c r="BLH251" s="73"/>
      <c r="BLI251" s="73"/>
      <c r="BLJ251" s="73"/>
      <c r="BLK251" s="73"/>
      <c r="BLL251" s="73"/>
      <c r="BLM251" s="73"/>
      <c r="BLN251" s="73"/>
      <c r="BLO251" s="73"/>
      <c r="BLP251" s="73"/>
      <c r="BLQ251" s="73"/>
      <c r="BLR251" s="73"/>
      <c r="BLS251" s="73"/>
      <c r="BLT251" s="73"/>
      <c r="BLU251" s="73"/>
      <c r="BLV251" s="73"/>
      <c r="BLW251" s="73"/>
      <c r="BLX251" s="73"/>
      <c r="BLY251" s="73"/>
      <c r="BLZ251" s="73"/>
      <c r="BMA251" s="73"/>
      <c r="BMB251" s="73"/>
      <c r="BMC251" s="73"/>
      <c r="BMD251" s="73"/>
      <c r="BME251" s="73"/>
      <c r="BMF251" s="73"/>
      <c r="BMG251" s="73"/>
      <c r="BMH251" s="73"/>
      <c r="BMI251" s="73"/>
      <c r="BMJ251" s="73"/>
      <c r="BMK251" s="73"/>
      <c r="BML251" s="73"/>
      <c r="BMM251" s="73"/>
      <c r="BMN251" s="73"/>
      <c r="BMO251" s="73"/>
      <c r="BMP251" s="73"/>
      <c r="BMQ251" s="73"/>
      <c r="BMR251" s="73"/>
      <c r="BMS251" s="73"/>
      <c r="BMT251" s="73"/>
      <c r="BMU251" s="73"/>
      <c r="BMV251" s="73"/>
      <c r="BMW251" s="73"/>
      <c r="BMX251" s="73"/>
      <c r="BMY251" s="73"/>
      <c r="BMZ251" s="73"/>
      <c r="BNA251" s="73"/>
      <c r="BNB251" s="73"/>
      <c r="BNC251" s="73"/>
      <c r="BND251" s="73"/>
      <c r="BNE251" s="73"/>
      <c r="BNF251" s="73"/>
      <c r="BNG251" s="73"/>
      <c r="BNH251" s="73"/>
      <c r="BNI251" s="73"/>
      <c r="BNJ251" s="73"/>
      <c r="BNK251" s="73"/>
      <c r="BNL251" s="73"/>
      <c r="BNM251" s="73"/>
      <c r="BNN251" s="73"/>
      <c r="BNO251" s="73"/>
      <c r="BNP251" s="73"/>
      <c r="BNQ251" s="73"/>
      <c r="BNR251" s="73"/>
      <c r="BNS251" s="73"/>
      <c r="BNT251" s="73"/>
      <c r="BNU251" s="73"/>
      <c r="BNV251" s="73"/>
      <c r="BNW251" s="73"/>
      <c r="BNX251" s="73"/>
      <c r="BNY251" s="73"/>
      <c r="BNZ251" s="73"/>
      <c r="BOA251" s="73"/>
      <c r="BOB251" s="73"/>
      <c r="BOC251" s="73"/>
      <c r="BOD251" s="73"/>
      <c r="BOE251" s="73"/>
      <c r="BOF251" s="73"/>
      <c r="BOG251" s="73"/>
      <c r="BOH251" s="73"/>
      <c r="BOI251" s="73"/>
      <c r="BOJ251" s="73"/>
      <c r="BOK251" s="73"/>
      <c r="BOL251" s="73"/>
      <c r="BOM251" s="73"/>
      <c r="BON251" s="73"/>
      <c r="BOO251" s="73"/>
      <c r="BOP251" s="73"/>
      <c r="BOQ251" s="73"/>
      <c r="BOR251" s="73"/>
      <c r="BOS251" s="73"/>
      <c r="BOT251" s="73"/>
      <c r="BOU251" s="73"/>
      <c r="BOV251" s="73"/>
      <c r="BOW251" s="73"/>
      <c r="BOX251" s="73"/>
      <c r="BOY251" s="73"/>
      <c r="BOZ251" s="73"/>
      <c r="BPA251" s="73"/>
      <c r="BPB251" s="73"/>
      <c r="BPC251" s="73"/>
      <c r="BPD251" s="73"/>
      <c r="BPE251" s="73"/>
      <c r="BPF251" s="73"/>
      <c r="BPG251" s="73"/>
      <c r="BPH251" s="73"/>
      <c r="BPI251" s="73"/>
      <c r="BPJ251" s="73"/>
      <c r="BPK251" s="73"/>
      <c r="BPL251" s="73"/>
      <c r="BPM251" s="73"/>
      <c r="BPN251" s="73"/>
      <c r="BPO251" s="73"/>
      <c r="BPP251" s="73"/>
      <c r="BPQ251" s="73"/>
      <c r="BPR251" s="73"/>
      <c r="BPS251" s="73"/>
      <c r="BPT251" s="73"/>
      <c r="BPU251" s="73"/>
      <c r="BPV251" s="73"/>
      <c r="BPW251" s="73"/>
      <c r="BPX251" s="73"/>
      <c r="BPY251" s="73"/>
      <c r="BPZ251" s="73"/>
      <c r="BQA251" s="73"/>
      <c r="BQB251" s="73"/>
      <c r="BQC251" s="73"/>
      <c r="BQD251" s="73"/>
      <c r="BQE251" s="73"/>
      <c r="BQF251" s="73"/>
      <c r="BQG251" s="73"/>
      <c r="BQH251" s="73"/>
      <c r="BQI251" s="73"/>
      <c r="BQJ251" s="73"/>
      <c r="BQK251" s="73"/>
      <c r="BQL251" s="73"/>
      <c r="BQM251" s="73"/>
      <c r="BQN251" s="73"/>
      <c r="BQO251" s="73"/>
      <c r="BQP251" s="73"/>
      <c r="BQQ251" s="73"/>
      <c r="BQR251" s="73"/>
      <c r="BQS251" s="73"/>
      <c r="BQT251" s="73"/>
      <c r="BQU251" s="73"/>
      <c r="BQV251" s="73"/>
      <c r="BQW251" s="73"/>
      <c r="BQX251" s="73"/>
      <c r="BQY251" s="73"/>
      <c r="BQZ251" s="73"/>
      <c r="BRA251" s="73"/>
      <c r="BRB251" s="73"/>
      <c r="BRC251" s="73"/>
      <c r="BRD251" s="73"/>
      <c r="BRE251" s="73"/>
      <c r="BRF251" s="73"/>
      <c r="BRG251" s="73"/>
      <c r="BRH251" s="73"/>
      <c r="BRI251" s="73"/>
      <c r="BRJ251" s="73"/>
      <c r="BRK251" s="73"/>
      <c r="BRL251" s="73"/>
      <c r="BRM251" s="73"/>
      <c r="BRN251" s="73"/>
      <c r="BRO251" s="73"/>
      <c r="BRP251" s="73"/>
      <c r="BRQ251" s="73"/>
      <c r="BRR251" s="73"/>
      <c r="BRS251" s="73"/>
      <c r="BRT251" s="73"/>
      <c r="BRU251" s="73"/>
      <c r="BRV251" s="73"/>
      <c r="BRW251" s="73"/>
      <c r="BRX251" s="73"/>
      <c r="BRY251" s="73"/>
      <c r="BRZ251" s="73"/>
      <c r="BSA251" s="73"/>
      <c r="BSB251" s="73"/>
      <c r="BSC251" s="73"/>
      <c r="BSD251" s="73"/>
      <c r="BSE251" s="73"/>
      <c r="BSF251" s="73"/>
      <c r="BSG251" s="73"/>
      <c r="BSH251" s="73"/>
      <c r="BSI251" s="73"/>
      <c r="BSJ251" s="73"/>
      <c r="BSK251" s="73"/>
      <c r="BSL251" s="73"/>
      <c r="BSM251" s="73"/>
      <c r="BSN251" s="73"/>
      <c r="BSO251" s="73"/>
      <c r="BSP251" s="73"/>
      <c r="BSQ251" s="73"/>
      <c r="BSR251" s="73"/>
      <c r="BSS251" s="73"/>
      <c r="BST251" s="73"/>
      <c r="BSU251" s="73"/>
      <c r="BSV251" s="73"/>
      <c r="BSW251" s="73"/>
      <c r="BSX251" s="73"/>
      <c r="BSY251" s="73"/>
      <c r="BSZ251" s="73"/>
      <c r="BTA251" s="73"/>
      <c r="BTB251" s="73"/>
      <c r="BTC251" s="73"/>
      <c r="BTD251" s="73"/>
      <c r="BTE251" s="73"/>
      <c r="BTF251" s="73"/>
      <c r="BTG251" s="73"/>
      <c r="BTH251" s="73"/>
      <c r="BTI251" s="73"/>
      <c r="BTJ251" s="73"/>
      <c r="BTK251" s="73"/>
      <c r="BTL251" s="73"/>
      <c r="BTM251" s="73"/>
      <c r="BTN251" s="73"/>
      <c r="BTO251" s="73"/>
      <c r="BTP251" s="73"/>
      <c r="BTQ251" s="73"/>
      <c r="BTR251" s="73"/>
      <c r="BTS251" s="73"/>
      <c r="BTT251" s="73"/>
      <c r="BTU251" s="73"/>
      <c r="BTV251" s="73"/>
      <c r="BTW251" s="73"/>
      <c r="BTX251" s="73"/>
      <c r="BTY251" s="73"/>
      <c r="BTZ251" s="73"/>
      <c r="BUA251" s="73"/>
      <c r="BUB251" s="73"/>
      <c r="BUC251" s="73"/>
      <c r="BUD251" s="73"/>
      <c r="BUE251" s="73"/>
      <c r="BUF251" s="73"/>
      <c r="BUG251" s="73"/>
      <c r="BUH251" s="73"/>
      <c r="BUI251" s="73"/>
      <c r="BUJ251" s="73"/>
      <c r="BUK251" s="73"/>
      <c r="BUL251" s="73"/>
      <c r="BUM251" s="73"/>
      <c r="BUN251" s="73"/>
      <c r="BUO251" s="73"/>
      <c r="BUP251" s="73"/>
      <c r="BUQ251" s="73"/>
      <c r="BUR251" s="73"/>
      <c r="BUS251" s="73"/>
      <c r="BUT251" s="73"/>
      <c r="BUU251" s="73"/>
      <c r="BUV251" s="73"/>
      <c r="BUW251" s="73"/>
      <c r="BUX251" s="73"/>
      <c r="BUY251" s="73"/>
      <c r="BUZ251" s="73"/>
      <c r="BVA251" s="73"/>
      <c r="BVB251" s="73"/>
      <c r="BVC251" s="73"/>
      <c r="BVD251" s="73"/>
      <c r="BVE251" s="73"/>
      <c r="BVF251" s="73"/>
      <c r="BVG251" s="73"/>
      <c r="BVH251" s="73"/>
      <c r="BVI251" s="73"/>
      <c r="BVJ251" s="73"/>
      <c r="BVK251" s="73"/>
      <c r="BVL251" s="73"/>
      <c r="BVM251" s="73"/>
      <c r="BVN251" s="73"/>
      <c r="BVO251" s="73"/>
      <c r="BVP251" s="73"/>
      <c r="BVQ251" s="73"/>
      <c r="BVR251" s="73"/>
      <c r="BVS251" s="73"/>
      <c r="BVT251" s="73"/>
      <c r="BVU251" s="73"/>
      <c r="BVV251" s="73"/>
      <c r="BVW251" s="73"/>
      <c r="BVX251" s="73"/>
      <c r="BVY251" s="73"/>
      <c r="BVZ251" s="73"/>
      <c r="BWA251" s="73"/>
      <c r="BWB251" s="73"/>
      <c r="BWC251" s="73"/>
      <c r="BWD251" s="73"/>
      <c r="BWE251" s="73"/>
      <c r="BWF251" s="73"/>
      <c r="BWG251" s="73"/>
      <c r="BWH251" s="73"/>
      <c r="BWI251" s="73"/>
      <c r="BWJ251" s="73"/>
      <c r="BWK251" s="73"/>
      <c r="BWL251" s="73"/>
      <c r="BWM251" s="73"/>
      <c r="BWN251" s="73"/>
      <c r="BWO251" s="73"/>
      <c r="BWP251" s="73"/>
      <c r="BWQ251" s="73"/>
      <c r="BWR251" s="73"/>
      <c r="BWS251" s="73"/>
      <c r="BWT251" s="73"/>
      <c r="BWU251" s="73"/>
      <c r="BWV251" s="73"/>
      <c r="BWW251" s="73"/>
      <c r="BWX251" s="73"/>
      <c r="BWY251" s="73"/>
      <c r="BWZ251" s="73"/>
      <c r="BXA251" s="73"/>
      <c r="BXB251" s="73"/>
      <c r="BXC251" s="73"/>
      <c r="BXD251" s="73"/>
      <c r="BXE251" s="73"/>
      <c r="BXF251" s="73"/>
      <c r="BXG251" s="73"/>
      <c r="BXH251" s="73"/>
      <c r="BXI251" s="73"/>
      <c r="BXJ251" s="73"/>
      <c r="BXK251" s="73"/>
      <c r="BXL251" s="73"/>
      <c r="BXM251" s="73"/>
      <c r="BXN251" s="73"/>
      <c r="BXO251" s="73"/>
      <c r="BXP251" s="73"/>
      <c r="BXQ251" s="73"/>
      <c r="BXR251" s="73"/>
      <c r="BXS251" s="73"/>
      <c r="BXT251" s="73"/>
      <c r="BXU251" s="73"/>
      <c r="BXV251" s="73"/>
      <c r="BXW251" s="73"/>
      <c r="BXX251" s="73"/>
      <c r="BXY251" s="73"/>
      <c r="BXZ251" s="73"/>
      <c r="BYA251" s="73"/>
      <c r="BYB251" s="73"/>
      <c r="BYC251" s="73"/>
      <c r="BYD251" s="73"/>
      <c r="BYE251" s="73"/>
      <c r="BYF251" s="73"/>
      <c r="BYG251" s="73"/>
      <c r="BYH251" s="73"/>
      <c r="BYI251" s="73"/>
      <c r="BYJ251" s="73"/>
      <c r="BYK251" s="73"/>
      <c r="BYL251" s="73"/>
      <c r="BYM251" s="73"/>
      <c r="BYN251" s="73"/>
      <c r="BYO251" s="73"/>
      <c r="BYP251" s="73"/>
      <c r="BYQ251" s="73"/>
      <c r="BYR251" s="73"/>
      <c r="BYS251" s="73"/>
      <c r="BYT251" s="73"/>
      <c r="BYU251" s="73"/>
      <c r="BYV251" s="73"/>
      <c r="BYW251" s="73"/>
      <c r="BYX251" s="73"/>
      <c r="BYY251" s="73"/>
      <c r="BYZ251" s="73"/>
      <c r="BZA251" s="73"/>
      <c r="BZB251" s="73"/>
      <c r="BZC251" s="73"/>
      <c r="BZD251" s="73"/>
      <c r="BZE251" s="73"/>
      <c r="BZF251" s="73"/>
      <c r="BZG251" s="73"/>
      <c r="BZH251" s="73"/>
      <c r="BZI251" s="73"/>
      <c r="BZJ251" s="73"/>
      <c r="BZK251" s="73"/>
      <c r="BZL251" s="73"/>
      <c r="BZM251" s="73"/>
      <c r="BZN251" s="73"/>
      <c r="BZO251" s="73"/>
      <c r="BZP251" s="73"/>
      <c r="BZQ251" s="73"/>
      <c r="BZR251" s="73"/>
      <c r="BZS251" s="73"/>
      <c r="BZT251" s="73"/>
      <c r="BZU251" s="73"/>
      <c r="BZV251" s="73"/>
      <c r="BZW251" s="73"/>
      <c r="BZX251" s="73"/>
      <c r="BZY251" s="73"/>
      <c r="BZZ251" s="73"/>
      <c r="CAA251" s="73"/>
      <c r="CAB251" s="73"/>
      <c r="CAC251" s="73"/>
      <c r="CAD251" s="73"/>
      <c r="CAE251" s="73"/>
      <c r="CAF251" s="73"/>
      <c r="CAG251" s="73"/>
      <c r="CAH251" s="73"/>
      <c r="CAI251" s="73"/>
      <c r="CAJ251" s="73"/>
      <c r="CAK251" s="73"/>
      <c r="CAL251" s="73"/>
      <c r="CAM251" s="73"/>
      <c r="CAN251" s="73"/>
      <c r="CAO251" s="73"/>
      <c r="CAP251" s="73"/>
      <c r="CAQ251" s="73"/>
      <c r="CAR251" s="73"/>
      <c r="CAS251" s="73"/>
      <c r="CAT251" s="73"/>
      <c r="CAU251" s="73"/>
      <c r="CAV251" s="73"/>
      <c r="CAW251" s="73"/>
      <c r="CAX251" s="73"/>
      <c r="CAY251" s="73"/>
      <c r="CAZ251" s="73"/>
      <c r="CBA251" s="73"/>
      <c r="CBB251" s="73"/>
      <c r="CBC251" s="73"/>
      <c r="CBD251" s="73"/>
      <c r="CBE251" s="73"/>
      <c r="CBF251" s="73"/>
      <c r="CBG251" s="73"/>
      <c r="CBH251" s="73"/>
      <c r="CBI251" s="73"/>
      <c r="CBJ251" s="73"/>
      <c r="CBK251" s="73"/>
      <c r="CBL251" s="73"/>
      <c r="CBM251" s="73"/>
      <c r="CBN251" s="73"/>
      <c r="CBO251" s="73"/>
      <c r="CBP251" s="73"/>
      <c r="CBQ251" s="73"/>
      <c r="CBR251" s="73"/>
      <c r="CBS251" s="73"/>
      <c r="CBT251" s="73"/>
      <c r="CBU251" s="73"/>
      <c r="CBV251" s="73"/>
      <c r="CBW251" s="73"/>
      <c r="CBX251" s="73"/>
      <c r="CBY251" s="73"/>
      <c r="CBZ251" s="73"/>
      <c r="CCA251" s="73"/>
      <c r="CCB251" s="73"/>
      <c r="CCC251" s="73"/>
      <c r="CCD251" s="73"/>
      <c r="CCE251" s="73"/>
      <c r="CCF251" s="73"/>
      <c r="CCG251" s="73"/>
      <c r="CCH251" s="73"/>
      <c r="CCI251" s="73"/>
      <c r="CCJ251" s="73"/>
      <c r="CCK251" s="73"/>
      <c r="CCL251" s="73"/>
      <c r="CCM251" s="73"/>
      <c r="CCN251" s="73"/>
      <c r="CCO251" s="73"/>
      <c r="CCP251" s="73"/>
      <c r="CCQ251" s="73"/>
      <c r="CCR251" s="73"/>
      <c r="CCS251" s="73"/>
      <c r="CCT251" s="73"/>
      <c r="CCU251" s="73"/>
      <c r="CCV251" s="73"/>
      <c r="CCW251" s="73"/>
      <c r="CCX251" s="73"/>
      <c r="CCY251" s="73"/>
      <c r="CCZ251" s="73"/>
      <c r="CDA251" s="73"/>
      <c r="CDB251" s="73"/>
      <c r="CDC251" s="73"/>
      <c r="CDD251" s="73"/>
      <c r="CDE251" s="73"/>
      <c r="CDF251" s="73"/>
      <c r="CDG251" s="73"/>
      <c r="CDH251" s="73"/>
      <c r="CDI251" s="73"/>
      <c r="CDJ251" s="73"/>
      <c r="CDK251" s="73"/>
      <c r="CDL251" s="73"/>
      <c r="CDM251" s="73"/>
      <c r="CDN251" s="73"/>
      <c r="CDO251" s="73"/>
      <c r="CDP251" s="73"/>
      <c r="CDQ251" s="73"/>
      <c r="CDR251" s="73"/>
      <c r="CDS251" s="73"/>
      <c r="CDT251" s="73"/>
      <c r="CDU251" s="73"/>
      <c r="CDV251" s="73"/>
      <c r="CDW251" s="73"/>
      <c r="CDX251" s="73"/>
      <c r="CDY251" s="73"/>
      <c r="CDZ251" s="73"/>
      <c r="CEA251" s="73"/>
      <c r="CEB251" s="73"/>
      <c r="CEC251" s="73"/>
      <c r="CED251" s="73"/>
      <c r="CEE251" s="73"/>
      <c r="CEF251" s="73"/>
      <c r="CEG251" s="73"/>
      <c r="CEH251" s="73"/>
      <c r="CEI251" s="73"/>
      <c r="CEJ251" s="73"/>
      <c r="CEK251" s="73"/>
      <c r="CEL251" s="73"/>
      <c r="CEM251" s="73"/>
      <c r="CEN251" s="73"/>
      <c r="CEO251" s="73"/>
      <c r="CEP251" s="73"/>
      <c r="CEQ251" s="73"/>
      <c r="CER251" s="73"/>
      <c r="CES251" s="73"/>
      <c r="CET251" s="73"/>
      <c r="CEU251" s="73"/>
      <c r="CEV251" s="73"/>
      <c r="CEW251" s="73"/>
      <c r="CEX251" s="73"/>
      <c r="CEY251" s="73"/>
      <c r="CEZ251" s="73"/>
      <c r="CFA251" s="73"/>
      <c r="CFB251" s="73"/>
      <c r="CFC251" s="73"/>
      <c r="CFD251" s="73"/>
      <c r="CFE251" s="73"/>
      <c r="CFF251" s="73"/>
      <c r="CFG251" s="73"/>
      <c r="CFH251" s="73"/>
      <c r="CFI251" s="73"/>
      <c r="CFJ251" s="73"/>
      <c r="CFK251" s="73"/>
      <c r="CFL251" s="73"/>
      <c r="CFM251" s="73"/>
      <c r="CFN251" s="73"/>
      <c r="CFO251" s="73"/>
      <c r="CFP251" s="73"/>
      <c r="CFQ251" s="73"/>
      <c r="CFR251" s="73"/>
      <c r="CFS251" s="73"/>
      <c r="CFT251" s="73"/>
      <c r="CFU251" s="73"/>
      <c r="CFV251" s="73"/>
      <c r="CFW251" s="73"/>
      <c r="CFX251" s="73"/>
      <c r="CFY251" s="73"/>
      <c r="CFZ251" s="73"/>
      <c r="CGA251" s="73"/>
      <c r="CGB251" s="73"/>
      <c r="CGC251" s="73"/>
      <c r="CGD251" s="73"/>
      <c r="CGE251" s="73"/>
      <c r="CGF251" s="73"/>
      <c r="CGG251" s="73"/>
      <c r="CGH251" s="73"/>
      <c r="CGI251" s="73"/>
      <c r="CGJ251" s="73"/>
      <c r="CGK251" s="73"/>
      <c r="CGL251" s="73"/>
      <c r="CGM251" s="73"/>
      <c r="CGN251" s="73"/>
      <c r="CGO251" s="73"/>
      <c r="CGP251" s="73"/>
      <c r="CGQ251" s="73"/>
      <c r="CGR251" s="73"/>
      <c r="CGS251" s="73"/>
      <c r="CGT251" s="73"/>
      <c r="CGU251" s="73"/>
      <c r="CGV251" s="73"/>
      <c r="CGW251" s="73"/>
      <c r="CGX251" s="73"/>
      <c r="CGY251" s="73"/>
      <c r="CGZ251" s="73"/>
      <c r="CHA251" s="73"/>
      <c r="CHB251" s="73"/>
      <c r="CHC251" s="73"/>
      <c r="CHD251" s="73"/>
      <c r="CHE251" s="73"/>
      <c r="CHF251" s="73"/>
      <c r="CHG251" s="73"/>
      <c r="CHH251" s="73"/>
      <c r="CHI251" s="73"/>
      <c r="CHJ251" s="73"/>
      <c r="CHK251" s="73"/>
      <c r="CHL251" s="73"/>
      <c r="CHM251" s="73"/>
      <c r="CHN251" s="73"/>
      <c r="CHO251" s="73"/>
      <c r="CHP251" s="73"/>
      <c r="CHQ251" s="73"/>
      <c r="CHR251" s="73"/>
      <c r="CHS251" s="73"/>
      <c r="CHT251" s="73"/>
      <c r="CHU251" s="73"/>
      <c r="CHV251" s="73"/>
      <c r="CHW251" s="73"/>
      <c r="CHX251" s="73"/>
      <c r="CHY251" s="73"/>
      <c r="CHZ251" s="73"/>
      <c r="CIA251" s="73"/>
      <c r="CIB251" s="73"/>
      <c r="CIC251" s="73"/>
      <c r="CID251" s="73"/>
      <c r="CIE251" s="73"/>
      <c r="CIF251" s="73"/>
      <c r="CIG251" s="73"/>
      <c r="CIH251" s="73"/>
      <c r="CII251" s="73"/>
      <c r="CIJ251" s="73"/>
      <c r="CIK251" s="73"/>
      <c r="CIL251" s="73"/>
      <c r="CIM251" s="73"/>
      <c r="CIN251" s="73"/>
      <c r="CIO251" s="73"/>
      <c r="CIP251" s="73"/>
      <c r="CIQ251" s="73"/>
      <c r="CIR251" s="73"/>
      <c r="CIS251" s="73"/>
      <c r="CIT251" s="73"/>
      <c r="CIU251" s="73"/>
      <c r="CIV251" s="73"/>
      <c r="CIW251" s="73"/>
      <c r="CIX251" s="73"/>
      <c r="CIY251" s="73"/>
      <c r="CIZ251" s="73"/>
      <c r="CJA251" s="73"/>
      <c r="CJB251" s="73"/>
      <c r="CJC251" s="73"/>
      <c r="CJD251" s="73"/>
      <c r="CJE251" s="73"/>
      <c r="CJF251" s="73"/>
      <c r="CJG251" s="73"/>
      <c r="CJH251" s="73"/>
      <c r="CJI251" s="73"/>
      <c r="CJJ251" s="73"/>
      <c r="CJK251" s="73"/>
      <c r="CJL251" s="73"/>
      <c r="CJM251" s="73"/>
      <c r="CJN251" s="73"/>
      <c r="CJO251" s="73"/>
      <c r="CJP251" s="73"/>
      <c r="CJQ251" s="73"/>
      <c r="CJR251" s="73"/>
      <c r="CJS251" s="73"/>
      <c r="CJT251" s="73"/>
      <c r="CJU251" s="73"/>
      <c r="CJV251" s="73"/>
      <c r="CJW251" s="73"/>
      <c r="CJX251" s="73"/>
      <c r="CJY251" s="73"/>
      <c r="CJZ251" s="73"/>
      <c r="CKA251" s="73"/>
      <c r="CKB251" s="73"/>
      <c r="CKC251" s="73"/>
      <c r="CKD251" s="73"/>
      <c r="CKE251" s="73"/>
      <c r="CKF251" s="73"/>
      <c r="CKG251" s="73"/>
      <c r="CKH251" s="73"/>
      <c r="CKI251" s="73"/>
      <c r="CKJ251" s="73"/>
      <c r="CKK251" s="73"/>
      <c r="CKL251" s="73"/>
      <c r="CKM251" s="73"/>
      <c r="CKN251" s="73"/>
      <c r="CKO251" s="73"/>
      <c r="CKP251" s="73"/>
      <c r="CKQ251" s="73"/>
      <c r="CKR251" s="73"/>
      <c r="CKS251" s="73"/>
      <c r="CKT251" s="73"/>
      <c r="CKU251" s="73"/>
      <c r="CKV251" s="73"/>
      <c r="CKW251" s="73"/>
      <c r="CKX251" s="73"/>
      <c r="CKY251" s="73"/>
      <c r="CKZ251" s="73"/>
      <c r="CLA251" s="73"/>
      <c r="CLB251" s="73"/>
      <c r="CLC251" s="73"/>
      <c r="CLD251" s="73"/>
      <c r="CLE251" s="73"/>
      <c r="CLF251" s="73"/>
      <c r="CLG251" s="73"/>
      <c r="CLH251" s="73"/>
      <c r="CLI251" s="73"/>
      <c r="CLJ251" s="73"/>
      <c r="CLK251" s="73"/>
      <c r="CLL251" s="73"/>
      <c r="CLM251" s="73"/>
      <c r="CLN251" s="73"/>
      <c r="CLO251" s="73"/>
      <c r="CLP251" s="73"/>
      <c r="CLQ251" s="73"/>
      <c r="CLR251" s="73"/>
      <c r="CLS251" s="73"/>
      <c r="CLT251" s="73"/>
      <c r="CLU251" s="73"/>
      <c r="CLV251" s="73"/>
      <c r="CLW251" s="73"/>
      <c r="CLX251" s="73"/>
      <c r="CLY251" s="73"/>
      <c r="CLZ251" s="73"/>
      <c r="CMA251" s="73"/>
      <c r="CMB251" s="73"/>
      <c r="CMC251" s="73"/>
      <c r="CMD251" s="73"/>
      <c r="CME251" s="73"/>
      <c r="CMF251" s="73"/>
      <c r="CMG251" s="73"/>
      <c r="CMH251" s="73"/>
      <c r="CMI251" s="73"/>
      <c r="CMJ251" s="73"/>
      <c r="CMK251" s="73"/>
      <c r="CML251" s="73"/>
      <c r="CMM251" s="73"/>
      <c r="CMN251" s="73"/>
      <c r="CMO251" s="73"/>
      <c r="CMP251" s="73"/>
      <c r="CMQ251" s="73"/>
      <c r="CMR251" s="73"/>
      <c r="CMS251" s="73"/>
      <c r="CMT251" s="73"/>
      <c r="CMU251" s="73"/>
      <c r="CMV251" s="73"/>
      <c r="CMW251" s="73"/>
      <c r="CMX251" s="73"/>
      <c r="CMY251" s="73"/>
      <c r="CMZ251" s="73"/>
      <c r="CNA251" s="73"/>
      <c r="CNB251" s="73"/>
      <c r="CNC251" s="73"/>
      <c r="CND251" s="73"/>
      <c r="CNE251" s="73"/>
      <c r="CNF251" s="73"/>
      <c r="CNG251" s="73"/>
      <c r="CNH251" s="73"/>
      <c r="CNI251" s="73"/>
      <c r="CNJ251" s="73"/>
      <c r="CNK251" s="73"/>
      <c r="CNL251" s="73"/>
      <c r="CNM251" s="73"/>
      <c r="CNN251" s="73"/>
      <c r="CNO251" s="73"/>
      <c r="CNP251" s="73"/>
      <c r="CNQ251" s="73"/>
      <c r="CNR251" s="73"/>
      <c r="CNS251" s="73"/>
      <c r="CNT251" s="73"/>
      <c r="CNU251" s="73"/>
      <c r="CNV251" s="73"/>
      <c r="CNW251" s="73"/>
      <c r="CNX251" s="73"/>
      <c r="CNY251" s="73"/>
      <c r="CNZ251" s="73"/>
      <c r="COA251" s="73"/>
      <c r="COB251" s="73"/>
      <c r="COC251" s="73"/>
      <c r="COD251" s="73"/>
      <c r="COE251" s="73"/>
      <c r="COF251" s="73"/>
      <c r="COG251" s="73"/>
      <c r="COH251" s="73"/>
      <c r="COI251" s="73"/>
      <c r="COJ251" s="73"/>
      <c r="COK251" s="73"/>
      <c r="COL251" s="73"/>
      <c r="COM251" s="73"/>
      <c r="CON251" s="73"/>
      <c r="COO251" s="73"/>
      <c r="COP251" s="73"/>
      <c r="COQ251" s="73"/>
      <c r="COR251" s="73"/>
      <c r="COS251" s="73"/>
      <c r="COT251" s="73"/>
      <c r="COU251" s="73"/>
      <c r="COV251" s="73"/>
      <c r="COW251" s="73"/>
      <c r="COX251" s="73"/>
      <c r="COY251" s="73"/>
      <c r="COZ251" s="73"/>
      <c r="CPA251" s="73"/>
      <c r="CPB251" s="73"/>
      <c r="CPC251" s="73"/>
      <c r="CPD251" s="73"/>
      <c r="CPE251" s="73"/>
      <c r="CPF251" s="73"/>
      <c r="CPG251" s="73"/>
      <c r="CPH251" s="73"/>
      <c r="CPI251" s="73"/>
      <c r="CPJ251" s="73"/>
      <c r="CPK251" s="73"/>
      <c r="CPL251" s="73"/>
      <c r="CPM251" s="73"/>
      <c r="CPN251" s="73"/>
      <c r="CPO251" s="73"/>
      <c r="CPP251" s="73"/>
      <c r="CPQ251" s="73"/>
      <c r="CPR251" s="73"/>
      <c r="CPS251" s="73"/>
      <c r="CPT251" s="73"/>
      <c r="CPU251" s="73"/>
      <c r="CPV251" s="73"/>
      <c r="CPW251" s="73"/>
      <c r="CPX251" s="73"/>
      <c r="CPY251" s="73"/>
      <c r="CPZ251" s="73"/>
      <c r="CQA251" s="73"/>
      <c r="CQB251" s="73"/>
      <c r="CQC251" s="73"/>
      <c r="CQD251" s="73"/>
      <c r="CQE251" s="73"/>
      <c r="CQF251" s="73"/>
      <c r="CQG251" s="73"/>
      <c r="CQH251" s="73"/>
      <c r="CQI251" s="73"/>
      <c r="CQJ251" s="73"/>
      <c r="CQK251" s="73"/>
      <c r="CQL251" s="73"/>
      <c r="CQM251" s="73"/>
      <c r="CQN251" s="73"/>
      <c r="CQO251" s="73"/>
      <c r="CQP251" s="73"/>
      <c r="CQQ251" s="73"/>
      <c r="CQR251" s="73"/>
      <c r="CQS251" s="73"/>
      <c r="CQT251" s="73"/>
      <c r="CQU251" s="73"/>
      <c r="CQV251" s="73"/>
      <c r="CQW251" s="73"/>
      <c r="CQX251" s="73"/>
      <c r="CQY251" s="73"/>
      <c r="CQZ251" s="73"/>
      <c r="CRA251" s="73"/>
      <c r="CRB251" s="73"/>
      <c r="CRC251" s="73"/>
      <c r="CRD251" s="73"/>
      <c r="CRE251" s="73"/>
      <c r="CRF251" s="73"/>
      <c r="CRG251" s="73"/>
      <c r="CRH251" s="73"/>
      <c r="CRI251" s="73"/>
      <c r="CRJ251" s="73"/>
      <c r="CRK251" s="73"/>
      <c r="CRL251" s="73"/>
      <c r="CRM251" s="73"/>
      <c r="CRN251" s="73"/>
      <c r="CRO251" s="73"/>
      <c r="CRP251" s="73"/>
      <c r="CRQ251" s="73"/>
      <c r="CRR251" s="73"/>
      <c r="CRS251" s="73"/>
      <c r="CRT251" s="73"/>
      <c r="CRU251" s="73"/>
      <c r="CRV251" s="73"/>
      <c r="CRW251" s="73"/>
      <c r="CRX251" s="73"/>
      <c r="CRY251" s="73"/>
      <c r="CRZ251" s="73"/>
      <c r="CSA251" s="73"/>
      <c r="CSB251" s="73"/>
      <c r="CSC251" s="73"/>
      <c r="CSD251" s="73"/>
      <c r="CSE251" s="73"/>
      <c r="CSF251" s="73"/>
      <c r="CSG251" s="73"/>
      <c r="CSH251" s="73"/>
      <c r="CSI251" s="73"/>
      <c r="CSJ251" s="73"/>
      <c r="CSK251" s="73"/>
      <c r="CSL251" s="73"/>
      <c r="CSM251" s="73"/>
      <c r="CSN251" s="73"/>
      <c r="CSO251" s="73"/>
      <c r="CSP251" s="73"/>
      <c r="CSQ251" s="73"/>
      <c r="CSR251" s="73"/>
      <c r="CSS251" s="73"/>
      <c r="CST251" s="73"/>
      <c r="CSU251" s="73"/>
      <c r="CSV251" s="73"/>
      <c r="CSW251" s="73"/>
      <c r="CSX251" s="73"/>
      <c r="CSY251" s="73"/>
      <c r="CSZ251" s="73"/>
      <c r="CTA251" s="73"/>
      <c r="CTB251" s="73"/>
      <c r="CTC251" s="73"/>
      <c r="CTD251" s="73"/>
      <c r="CTE251" s="73"/>
      <c r="CTF251" s="73"/>
      <c r="CTG251" s="73"/>
      <c r="CTH251" s="73"/>
      <c r="CTI251" s="73"/>
      <c r="CTJ251" s="73"/>
      <c r="CTK251" s="73"/>
      <c r="CTL251" s="73"/>
      <c r="CTM251" s="73"/>
      <c r="CTN251" s="73"/>
      <c r="CTO251" s="73"/>
      <c r="CTP251" s="73"/>
      <c r="CTQ251" s="73"/>
      <c r="CTR251" s="73"/>
      <c r="CTS251" s="73"/>
      <c r="CTT251" s="73"/>
      <c r="CTU251" s="73"/>
      <c r="CTV251" s="73"/>
      <c r="CTW251" s="73"/>
      <c r="CTX251" s="73"/>
      <c r="CTY251" s="73"/>
      <c r="CTZ251" s="73"/>
      <c r="CUA251" s="73"/>
      <c r="CUB251" s="73"/>
      <c r="CUC251" s="73"/>
      <c r="CUD251" s="73"/>
      <c r="CUE251" s="73"/>
      <c r="CUF251" s="73"/>
      <c r="CUG251" s="73"/>
      <c r="CUH251" s="73"/>
      <c r="CUI251" s="73"/>
      <c r="CUJ251" s="73"/>
      <c r="CUK251" s="73"/>
      <c r="CUL251" s="73"/>
      <c r="CUM251" s="73"/>
      <c r="CUN251" s="73"/>
      <c r="CUO251" s="73"/>
      <c r="CUP251" s="73"/>
      <c r="CUQ251" s="73"/>
      <c r="CUR251" s="73"/>
      <c r="CUS251" s="73"/>
      <c r="CUT251" s="73"/>
      <c r="CUU251" s="73"/>
      <c r="CUV251" s="73"/>
      <c r="CUW251" s="73"/>
      <c r="CUX251" s="73"/>
      <c r="CUY251" s="73"/>
      <c r="CUZ251" s="73"/>
      <c r="CVA251" s="73"/>
      <c r="CVB251" s="73"/>
      <c r="CVC251" s="73"/>
      <c r="CVD251" s="73"/>
      <c r="CVE251" s="73"/>
      <c r="CVF251" s="73"/>
      <c r="CVG251" s="73"/>
      <c r="CVH251" s="73"/>
      <c r="CVI251" s="73"/>
      <c r="CVJ251" s="73"/>
      <c r="CVK251" s="73"/>
      <c r="CVL251" s="73"/>
      <c r="CVM251" s="73"/>
      <c r="CVN251" s="73"/>
      <c r="CVO251" s="73"/>
      <c r="CVP251" s="73"/>
      <c r="CVQ251" s="73"/>
      <c r="CVR251" s="73"/>
      <c r="CVS251" s="73"/>
      <c r="CVT251" s="73"/>
      <c r="CVU251" s="73"/>
      <c r="CVV251" s="73"/>
      <c r="CVW251" s="73"/>
      <c r="CVX251" s="73"/>
      <c r="CVY251" s="73"/>
      <c r="CVZ251" s="73"/>
      <c r="CWA251" s="73"/>
      <c r="CWB251" s="73"/>
      <c r="CWC251" s="73"/>
      <c r="CWD251" s="73"/>
      <c r="CWE251" s="73"/>
      <c r="CWF251" s="73"/>
      <c r="CWG251" s="73"/>
      <c r="CWH251" s="73"/>
      <c r="CWI251" s="73"/>
      <c r="CWJ251" s="73"/>
      <c r="CWK251" s="73"/>
      <c r="CWL251" s="73"/>
      <c r="CWM251" s="73"/>
      <c r="CWN251" s="73"/>
      <c r="CWO251" s="73"/>
      <c r="CWP251" s="73"/>
      <c r="CWQ251" s="73"/>
      <c r="CWR251" s="73"/>
      <c r="CWS251" s="73"/>
      <c r="CWT251" s="73"/>
      <c r="CWU251" s="73"/>
      <c r="CWV251" s="73"/>
      <c r="CWW251" s="73"/>
      <c r="CWX251" s="73"/>
      <c r="CWY251" s="73"/>
      <c r="CWZ251" s="73"/>
      <c r="CXA251" s="73"/>
      <c r="CXB251" s="73"/>
      <c r="CXC251" s="73"/>
      <c r="CXD251" s="73"/>
      <c r="CXE251" s="73"/>
      <c r="CXF251" s="73"/>
      <c r="CXG251" s="73"/>
      <c r="CXH251" s="73"/>
      <c r="CXI251" s="73"/>
      <c r="CXJ251" s="73"/>
      <c r="CXK251" s="73"/>
      <c r="CXL251" s="73"/>
      <c r="CXM251" s="73"/>
      <c r="CXN251" s="73"/>
      <c r="CXO251" s="73"/>
      <c r="CXP251" s="73"/>
      <c r="CXQ251" s="73"/>
      <c r="CXR251" s="73"/>
      <c r="CXS251" s="73"/>
      <c r="CXT251" s="73"/>
      <c r="CXU251" s="73"/>
      <c r="CXV251" s="73"/>
      <c r="CXW251" s="73"/>
      <c r="CXX251" s="73"/>
      <c r="CXY251" s="73"/>
      <c r="CXZ251" s="73"/>
      <c r="CYA251" s="73"/>
      <c r="CYB251" s="73"/>
      <c r="CYC251" s="73"/>
      <c r="CYD251" s="73"/>
      <c r="CYE251" s="73"/>
      <c r="CYF251" s="73"/>
      <c r="CYG251" s="73"/>
      <c r="CYH251" s="73"/>
      <c r="CYI251" s="73"/>
      <c r="CYJ251" s="73"/>
      <c r="CYK251" s="73"/>
      <c r="CYL251" s="73"/>
      <c r="CYM251" s="73"/>
      <c r="CYN251" s="73"/>
      <c r="CYO251" s="73"/>
      <c r="CYP251" s="73"/>
      <c r="CYQ251" s="73"/>
      <c r="CYR251" s="73"/>
      <c r="CYS251" s="73"/>
      <c r="CYT251" s="73"/>
      <c r="CYU251" s="73"/>
      <c r="CYV251" s="73"/>
      <c r="CYW251" s="73"/>
      <c r="CYX251" s="73"/>
      <c r="CYY251" s="73"/>
      <c r="CYZ251" s="73"/>
      <c r="CZA251" s="73"/>
      <c r="CZB251" s="73"/>
      <c r="CZC251" s="73"/>
      <c r="CZD251" s="73"/>
      <c r="CZE251" s="73"/>
      <c r="CZF251" s="73"/>
      <c r="CZG251" s="73"/>
      <c r="CZH251" s="73"/>
      <c r="CZI251" s="73"/>
      <c r="CZJ251" s="73"/>
      <c r="CZK251" s="73"/>
      <c r="CZL251" s="73"/>
      <c r="CZM251" s="73"/>
      <c r="CZN251" s="73"/>
      <c r="CZO251" s="73"/>
      <c r="CZP251" s="73"/>
      <c r="CZQ251" s="73"/>
      <c r="CZR251" s="73"/>
      <c r="CZS251" s="73"/>
      <c r="CZT251" s="73"/>
      <c r="CZU251" s="73"/>
      <c r="CZV251" s="73"/>
      <c r="CZW251" s="73"/>
      <c r="CZX251" s="73"/>
      <c r="CZY251" s="73"/>
      <c r="CZZ251" s="73"/>
      <c r="DAA251" s="73"/>
      <c r="DAB251" s="73"/>
      <c r="DAC251" s="73"/>
      <c r="DAD251" s="73"/>
      <c r="DAE251" s="73"/>
      <c r="DAF251" s="73"/>
      <c r="DAG251" s="73"/>
      <c r="DAH251" s="73"/>
      <c r="DAI251" s="73"/>
      <c r="DAJ251" s="73"/>
      <c r="DAK251" s="73"/>
      <c r="DAL251" s="73"/>
      <c r="DAM251" s="73"/>
      <c r="DAN251" s="73"/>
      <c r="DAO251" s="73"/>
      <c r="DAP251" s="73"/>
      <c r="DAQ251" s="73"/>
      <c r="DAR251" s="73"/>
      <c r="DAS251" s="73"/>
      <c r="DAT251" s="73"/>
      <c r="DAU251" s="73"/>
      <c r="DAV251" s="73"/>
      <c r="DAW251" s="73"/>
      <c r="DAX251" s="73"/>
      <c r="DAY251" s="73"/>
      <c r="DAZ251" s="73"/>
      <c r="DBA251" s="73"/>
      <c r="DBB251" s="73"/>
      <c r="DBC251" s="73"/>
      <c r="DBD251" s="73"/>
      <c r="DBE251" s="73"/>
      <c r="DBF251" s="73"/>
      <c r="DBG251" s="73"/>
      <c r="DBH251" s="73"/>
      <c r="DBI251" s="73"/>
      <c r="DBJ251" s="73"/>
      <c r="DBK251" s="73"/>
      <c r="DBL251" s="73"/>
      <c r="DBM251" s="73"/>
      <c r="DBN251" s="73"/>
      <c r="DBO251" s="73"/>
      <c r="DBP251" s="73"/>
      <c r="DBQ251" s="73"/>
      <c r="DBR251" s="73"/>
      <c r="DBS251" s="73"/>
      <c r="DBT251" s="73"/>
      <c r="DBU251" s="73"/>
      <c r="DBV251" s="73"/>
      <c r="DBW251" s="73"/>
      <c r="DBX251" s="73"/>
      <c r="DBY251" s="73"/>
      <c r="DBZ251" s="73"/>
      <c r="DCA251" s="73"/>
      <c r="DCB251" s="73"/>
      <c r="DCC251" s="73"/>
      <c r="DCD251" s="73"/>
      <c r="DCE251" s="73"/>
      <c r="DCF251" s="73"/>
      <c r="DCG251" s="73"/>
      <c r="DCH251" s="73"/>
      <c r="DCI251" s="73"/>
      <c r="DCJ251" s="73"/>
      <c r="DCK251" s="73"/>
      <c r="DCL251" s="73"/>
      <c r="DCM251" s="73"/>
      <c r="DCN251" s="73"/>
      <c r="DCO251" s="73"/>
      <c r="DCP251" s="73"/>
      <c r="DCQ251" s="73"/>
      <c r="DCR251" s="73"/>
      <c r="DCS251" s="73"/>
      <c r="DCT251" s="73"/>
      <c r="DCU251" s="73"/>
      <c r="DCV251" s="73"/>
      <c r="DCW251" s="73"/>
      <c r="DCX251" s="73"/>
      <c r="DCY251" s="73"/>
      <c r="DCZ251" s="73"/>
      <c r="DDA251" s="73"/>
      <c r="DDB251" s="73"/>
      <c r="DDC251" s="73"/>
      <c r="DDD251" s="73"/>
      <c r="DDE251" s="73"/>
      <c r="DDF251" s="73"/>
      <c r="DDG251" s="73"/>
      <c r="DDH251" s="73"/>
      <c r="DDI251" s="73"/>
      <c r="DDJ251" s="73"/>
      <c r="DDK251" s="73"/>
      <c r="DDL251" s="73"/>
      <c r="DDM251" s="73"/>
      <c r="DDN251" s="73"/>
      <c r="DDO251" s="73"/>
      <c r="DDP251" s="73"/>
      <c r="DDQ251" s="73"/>
      <c r="DDR251" s="73"/>
      <c r="DDS251" s="73"/>
      <c r="DDT251" s="73"/>
      <c r="DDU251" s="73"/>
      <c r="DDV251" s="73"/>
      <c r="DDW251" s="73"/>
      <c r="DDX251" s="73"/>
      <c r="DDY251" s="73"/>
      <c r="DDZ251" s="73"/>
      <c r="DEA251" s="73"/>
      <c r="DEB251" s="73"/>
      <c r="DEC251" s="73"/>
      <c r="DED251" s="73"/>
      <c r="DEE251" s="73"/>
      <c r="DEF251" s="73"/>
      <c r="DEG251" s="73"/>
      <c r="DEH251" s="73"/>
      <c r="DEI251" s="73"/>
      <c r="DEJ251" s="73"/>
      <c r="DEK251" s="73"/>
      <c r="DEL251" s="73"/>
      <c r="DEM251" s="73"/>
      <c r="DEN251" s="73"/>
      <c r="DEO251" s="73"/>
      <c r="DEP251" s="73"/>
      <c r="DEQ251" s="73"/>
      <c r="DER251" s="73"/>
      <c r="DES251" s="73"/>
      <c r="DET251" s="73"/>
      <c r="DEU251" s="73"/>
      <c r="DEV251" s="73"/>
      <c r="DEW251" s="73"/>
      <c r="DEX251" s="73"/>
      <c r="DEY251" s="73"/>
      <c r="DEZ251" s="73"/>
      <c r="DFA251" s="73"/>
      <c r="DFB251" s="73"/>
      <c r="DFC251" s="73"/>
      <c r="DFD251" s="73"/>
      <c r="DFE251" s="73"/>
      <c r="DFF251" s="73"/>
      <c r="DFG251" s="73"/>
      <c r="DFH251" s="73"/>
      <c r="DFI251" s="73"/>
      <c r="DFJ251" s="73"/>
      <c r="DFK251" s="73"/>
      <c r="DFL251" s="73"/>
      <c r="DFM251" s="73"/>
      <c r="DFN251" s="73"/>
      <c r="DFO251" s="73"/>
      <c r="DFP251" s="73"/>
      <c r="DFQ251" s="73"/>
      <c r="DFR251" s="73"/>
      <c r="DFS251" s="73"/>
      <c r="DFT251" s="73"/>
      <c r="DFU251" s="73"/>
      <c r="DFV251" s="73"/>
      <c r="DFW251" s="73"/>
      <c r="DFX251" s="73"/>
      <c r="DFY251" s="73"/>
      <c r="DFZ251" s="73"/>
      <c r="DGA251" s="73"/>
      <c r="DGB251" s="73"/>
      <c r="DGC251" s="73"/>
      <c r="DGD251" s="73"/>
      <c r="DGE251" s="73"/>
      <c r="DGF251" s="73"/>
      <c r="DGG251" s="73"/>
      <c r="DGH251" s="73"/>
      <c r="DGI251" s="73"/>
      <c r="DGJ251" s="73"/>
      <c r="DGK251" s="73"/>
      <c r="DGL251" s="73"/>
      <c r="DGM251" s="73"/>
      <c r="DGN251" s="73"/>
      <c r="DGO251" s="73"/>
      <c r="DGP251" s="73"/>
      <c r="DGQ251" s="73"/>
      <c r="DGR251" s="73"/>
      <c r="DGS251" s="73"/>
      <c r="DGT251" s="73"/>
      <c r="DGU251" s="73"/>
      <c r="DGV251" s="73"/>
      <c r="DGW251" s="73"/>
      <c r="DGX251" s="73"/>
      <c r="DGY251" s="73"/>
      <c r="DGZ251" s="73"/>
      <c r="DHA251" s="73"/>
      <c r="DHB251" s="73"/>
      <c r="DHC251" s="73"/>
      <c r="DHD251" s="73"/>
      <c r="DHE251" s="73"/>
      <c r="DHF251" s="73"/>
      <c r="DHG251" s="73"/>
      <c r="DHH251" s="73"/>
      <c r="DHI251" s="73"/>
      <c r="DHJ251" s="73"/>
      <c r="DHK251" s="73"/>
      <c r="DHL251" s="73"/>
      <c r="DHM251" s="73"/>
      <c r="DHN251" s="73"/>
      <c r="DHO251" s="73"/>
      <c r="DHP251" s="73"/>
      <c r="DHQ251" s="73"/>
      <c r="DHR251" s="73"/>
      <c r="DHS251" s="73"/>
      <c r="DHT251" s="73"/>
      <c r="DHU251" s="73"/>
      <c r="DHV251" s="73"/>
      <c r="DHW251" s="73"/>
      <c r="DHX251" s="73"/>
      <c r="DHY251" s="73"/>
      <c r="DHZ251" s="73"/>
      <c r="DIA251" s="73"/>
      <c r="DIB251" s="73"/>
      <c r="DIC251" s="73"/>
      <c r="DID251" s="73"/>
      <c r="DIE251" s="73"/>
      <c r="DIF251" s="73"/>
      <c r="DIG251" s="73"/>
      <c r="DIH251" s="73"/>
      <c r="DII251" s="73"/>
      <c r="DIJ251" s="73"/>
      <c r="DIK251" s="73"/>
      <c r="DIL251" s="73"/>
      <c r="DIM251" s="73"/>
      <c r="DIN251" s="73"/>
      <c r="DIO251" s="73"/>
      <c r="DIP251" s="73"/>
      <c r="DIQ251" s="73"/>
      <c r="DIR251" s="73"/>
      <c r="DIS251" s="73"/>
      <c r="DIT251" s="73"/>
      <c r="DIU251" s="73"/>
      <c r="DIV251" s="73"/>
      <c r="DIW251" s="73"/>
      <c r="DIX251" s="73"/>
      <c r="DIY251" s="73"/>
      <c r="DIZ251" s="73"/>
      <c r="DJA251" s="73"/>
      <c r="DJB251" s="73"/>
      <c r="DJC251" s="73"/>
      <c r="DJD251" s="73"/>
      <c r="DJE251" s="73"/>
      <c r="DJF251" s="73"/>
      <c r="DJG251" s="73"/>
      <c r="DJH251" s="73"/>
      <c r="DJI251" s="73"/>
      <c r="DJJ251" s="73"/>
      <c r="DJK251" s="73"/>
      <c r="DJL251" s="73"/>
      <c r="DJM251" s="73"/>
      <c r="DJN251" s="73"/>
      <c r="DJO251" s="73"/>
      <c r="DJP251" s="73"/>
      <c r="DJQ251" s="73"/>
      <c r="DJR251" s="73"/>
      <c r="DJS251" s="73"/>
      <c r="DJT251" s="73"/>
      <c r="DJU251" s="73"/>
      <c r="DJV251" s="73"/>
      <c r="DJW251" s="73"/>
      <c r="DJX251" s="73"/>
      <c r="DJY251" s="73"/>
      <c r="DJZ251" s="73"/>
      <c r="DKA251" s="73"/>
      <c r="DKB251" s="73"/>
      <c r="DKC251" s="73"/>
      <c r="DKD251" s="73"/>
      <c r="DKE251" s="73"/>
      <c r="DKF251" s="73"/>
      <c r="DKG251" s="73"/>
      <c r="DKH251" s="73"/>
      <c r="DKI251" s="73"/>
      <c r="DKJ251" s="73"/>
      <c r="DKK251" s="73"/>
      <c r="DKL251" s="73"/>
      <c r="DKM251" s="73"/>
      <c r="DKN251" s="73"/>
      <c r="DKO251" s="73"/>
      <c r="DKP251" s="73"/>
      <c r="DKQ251" s="73"/>
      <c r="DKR251" s="73"/>
      <c r="DKS251" s="73"/>
      <c r="DKT251" s="73"/>
      <c r="DKU251" s="73"/>
      <c r="DKV251" s="73"/>
      <c r="DKW251" s="73"/>
      <c r="DKX251" s="73"/>
      <c r="DKY251" s="73"/>
      <c r="DKZ251" s="73"/>
      <c r="DLA251" s="73"/>
      <c r="DLB251" s="73"/>
      <c r="DLC251" s="73"/>
      <c r="DLD251" s="73"/>
      <c r="DLE251" s="73"/>
      <c r="DLF251" s="73"/>
      <c r="DLG251" s="73"/>
      <c r="DLH251" s="73"/>
      <c r="DLI251" s="73"/>
      <c r="DLJ251" s="73"/>
      <c r="DLK251" s="73"/>
      <c r="DLL251" s="73"/>
      <c r="DLM251" s="73"/>
      <c r="DLN251" s="73"/>
      <c r="DLO251" s="73"/>
      <c r="DLP251" s="73"/>
      <c r="DLQ251" s="73"/>
      <c r="DLR251" s="73"/>
      <c r="DLS251" s="73"/>
      <c r="DLT251" s="73"/>
      <c r="DLU251" s="73"/>
      <c r="DLV251" s="73"/>
      <c r="DLW251" s="73"/>
      <c r="DLX251" s="73"/>
      <c r="DLY251" s="73"/>
      <c r="DLZ251" s="73"/>
      <c r="DMA251" s="73"/>
      <c r="DMB251" s="73"/>
      <c r="DMC251" s="73"/>
      <c r="DMD251" s="73"/>
      <c r="DME251" s="73"/>
      <c r="DMF251" s="73"/>
      <c r="DMG251" s="73"/>
      <c r="DMH251" s="73"/>
      <c r="DMI251" s="73"/>
      <c r="DMJ251" s="73"/>
      <c r="DMK251" s="73"/>
      <c r="DML251" s="73"/>
      <c r="DMM251" s="73"/>
      <c r="DMN251" s="73"/>
      <c r="DMO251" s="73"/>
      <c r="DMP251" s="73"/>
      <c r="DMQ251" s="73"/>
      <c r="DMR251" s="73"/>
      <c r="DMS251" s="73"/>
      <c r="DMT251" s="73"/>
      <c r="DMU251" s="73"/>
      <c r="DMV251" s="73"/>
      <c r="DMW251" s="73"/>
      <c r="DMX251" s="73"/>
      <c r="DMY251" s="73"/>
      <c r="DMZ251" s="73"/>
      <c r="DNA251" s="73"/>
      <c r="DNB251" s="73"/>
      <c r="DNC251" s="73"/>
      <c r="DND251" s="73"/>
      <c r="DNE251" s="73"/>
      <c r="DNF251" s="73"/>
      <c r="DNG251" s="73"/>
      <c r="DNH251" s="73"/>
      <c r="DNI251" s="73"/>
      <c r="DNJ251" s="73"/>
      <c r="DNK251" s="73"/>
      <c r="DNL251" s="73"/>
      <c r="DNM251" s="73"/>
      <c r="DNN251" s="73"/>
      <c r="DNO251" s="73"/>
      <c r="DNP251" s="73"/>
      <c r="DNQ251" s="73"/>
      <c r="DNR251" s="73"/>
      <c r="DNS251" s="73"/>
      <c r="DNT251" s="73"/>
      <c r="DNU251" s="73"/>
      <c r="DNV251" s="73"/>
      <c r="DNW251" s="73"/>
      <c r="DNX251" s="73"/>
      <c r="DNY251" s="73"/>
      <c r="DNZ251" s="73"/>
      <c r="DOA251" s="73"/>
      <c r="DOB251" s="73"/>
      <c r="DOC251" s="73"/>
      <c r="DOD251" s="73"/>
      <c r="DOE251" s="73"/>
      <c r="DOF251" s="73"/>
      <c r="DOG251" s="73"/>
      <c r="DOH251" s="73"/>
      <c r="DOI251" s="73"/>
      <c r="DOJ251" s="73"/>
      <c r="DOK251" s="73"/>
      <c r="DOL251" s="73"/>
      <c r="DOM251" s="73"/>
      <c r="DON251" s="73"/>
      <c r="DOO251" s="73"/>
      <c r="DOP251" s="73"/>
      <c r="DOQ251" s="73"/>
      <c r="DOR251" s="73"/>
      <c r="DOS251" s="73"/>
      <c r="DOT251" s="73"/>
      <c r="DOU251" s="73"/>
      <c r="DOV251" s="73"/>
      <c r="DOW251" s="73"/>
      <c r="DOX251" s="73"/>
      <c r="DOY251" s="73"/>
      <c r="DOZ251" s="73"/>
      <c r="DPA251" s="73"/>
      <c r="DPB251" s="73"/>
      <c r="DPC251" s="73"/>
      <c r="DPD251" s="73"/>
      <c r="DPE251" s="73"/>
      <c r="DPF251" s="73"/>
      <c r="DPG251" s="73"/>
      <c r="DPH251" s="73"/>
      <c r="DPI251" s="73"/>
      <c r="DPJ251" s="73"/>
      <c r="DPK251" s="73"/>
      <c r="DPL251" s="73"/>
      <c r="DPM251" s="73"/>
      <c r="DPN251" s="73"/>
      <c r="DPO251" s="73"/>
      <c r="DPP251" s="73"/>
      <c r="DPQ251" s="73"/>
      <c r="DPR251" s="73"/>
      <c r="DPS251" s="73"/>
      <c r="DPT251" s="73"/>
      <c r="DPU251" s="73"/>
      <c r="DPV251" s="73"/>
      <c r="DPW251" s="73"/>
      <c r="DPX251" s="73"/>
      <c r="DPY251" s="73"/>
      <c r="DPZ251" s="73"/>
      <c r="DQA251" s="73"/>
      <c r="DQB251" s="73"/>
      <c r="DQC251" s="73"/>
      <c r="DQD251" s="73"/>
      <c r="DQE251" s="73"/>
      <c r="DQF251" s="73"/>
      <c r="DQG251" s="73"/>
      <c r="DQH251" s="73"/>
      <c r="DQI251" s="73"/>
      <c r="DQJ251" s="73"/>
      <c r="DQK251" s="73"/>
      <c r="DQL251" s="73"/>
      <c r="DQM251" s="73"/>
      <c r="DQN251" s="73"/>
      <c r="DQO251" s="73"/>
      <c r="DQP251" s="73"/>
      <c r="DQQ251" s="73"/>
      <c r="DQR251" s="73"/>
      <c r="DQS251" s="73"/>
      <c r="DQT251" s="73"/>
      <c r="DQU251" s="73"/>
      <c r="DQV251" s="73"/>
      <c r="DQW251" s="73"/>
      <c r="DQX251" s="73"/>
      <c r="DQY251" s="73"/>
      <c r="DQZ251" s="73"/>
      <c r="DRA251" s="73"/>
      <c r="DRB251" s="73"/>
      <c r="DRC251" s="73"/>
      <c r="DRD251" s="73"/>
      <c r="DRE251" s="73"/>
      <c r="DRF251" s="73"/>
      <c r="DRG251" s="73"/>
      <c r="DRH251" s="73"/>
      <c r="DRI251" s="73"/>
      <c r="DRJ251" s="73"/>
      <c r="DRK251" s="73"/>
      <c r="DRL251" s="73"/>
      <c r="DRM251" s="73"/>
      <c r="DRN251" s="73"/>
      <c r="DRO251" s="73"/>
      <c r="DRP251" s="73"/>
      <c r="DRQ251" s="73"/>
      <c r="DRR251" s="73"/>
      <c r="DRS251" s="73"/>
      <c r="DRT251" s="73"/>
      <c r="DRU251" s="73"/>
      <c r="DRV251" s="73"/>
      <c r="DRW251" s="73"/>
      <c r="DRX251" s="73"/>
      <c r="DRY251" s="73"/>
      <c r="DRZ251" s="73"/>
      <c r="DSA251" s="73"/>
      <c r="DSB251" s="73"/>
      <c r="DSC251" s="73"/>
      <c r="DSD251" s="73"/>
      <c r="DSE251" s="73"/>
      <c r="DSF251" s="73"/>
      <c r="DSG251" s="73"/>
      <c r="DSH251" s="73"/>
      <c r="DSI251" s="73"/>
      <c r="DSJ251" s="73"/>
      <c r="DSK251" s="73"/>
      <c r="DSL251" s="73"/>
      <c r="DSM251" s="73"/>
      <c r="DSN251" s="73"/>
      <c r="DSO251" s="73"/>
      <c r="DSP251" s="73"/>
      <c r="DSQ251" s="73"/>
      <c r="DSR251" s="73"/>
      <c r="DSS251" s="73"/>
      <c r="DST251" s="73"/>
      <c r="DSU251" s="73"/>
      <c r="DSV251" s="73"/>
      <c r="DSW251" s="73"/>
      <c r="DSX251" s="73"/>
      <c r="DSY251" s="73"/>
      <c r="DSZ251" s="73"/>
      <c r="DTA251" s="73"/>
      <c r="DTB251" s="73"/>
      <c r="DTC251" s="73"/>
      <c r="DTD251" s="73"/>
      <c r="DTE251" s="73"/>
      <c r="DTF251" s="73"/>
      <c r="DTG251" s="73"/>
      <c r="DTH251" s="73"/>
      <c r="DTI251" s="73"/>
      <c r="DTJ251" s="73"/>
      <c r="DTK251" s="73"/>
      <c r="DTL251" s="73"/>
      <c r="DTM251" s="73"/>
      <c r="DTN251" s="73"/>
      <c r="DTO251" s="73"/>
      <c r="DTP251" s="73"/>
      <c r="DTQ251" s="73"/>
      <c r="DTR251" s="73"/>
      <c r="DTS251" s="73"/>
      <c r="DTT251" s="73"/>
      <c r="DTU251" s="73"/>
      <c r="DTV251" s="73"/>
      <c r="DTW251" s="73"/>
      <c r="DTX251" s="73"/>
      <c r="DTY251" s="73"/>
      <c r="DTZ251" s="73"/>
      <c r="DUA251" s="73"/>
      <c r="DUB251" s="73"/>
      <c r="DUC251" s="73"/>
      <c r="DUD251" s="73"/>
      <c r="DUE251" s="73"/>
      <c r="DUF251" s="73"/>
      <c r="DUG251" s="73"/>
      <c r="DUH251" s="73"/>
      <c r="DUI251" s="73"/>
      <c r="DUJ251" s="73"/>
      <c r="DUK251" s="73"/>
      <c r="DUL251" s="73"/>
      <c r="DUM251" s="73"/>
      <c r="DUN251" s="73"/>
      <c r="DUO251" s="73"/>
      <c r="DUP251" s="73"/>
      <c r="DUQ251" s="73"/>
      <c r="DUR251" s="73"/>
      <c r="DUS251" s="73"/>
      <c r="DUT251" s="73"/>
      <c r="DUU251" s="73"/>
      <c r="DUV251" s="73"/>
      <c r="DUW251" s="73"/>
      <c r="DUX251" s="73"/>
      <c r="DUY251" s="73"/>
      <c r="DUZ251" s="73"/>
      <c r="DVA251" s="73"/>
      <c r="DVB251" s="73"/>
      <c r="DVC251" s="73"/>
      <c r="DVD251" s="73"/>
      <c r="DVE251" s="73"/>
      <c r="DVF251" s="73"/>
      <c r="DVG251" s="73"/>
      <c r="DVH251" s="73"/>
      <c r="DVI251" s="73"/>
      <c r="DVJ251" s="73"/>
      <c r="DVK251" s="73"/>
      <c r="DVL251" s="73"/>
      <c r="DVM251" s="73"/>
      <c r="DVN251" s="73"/>
      <c r="DVO251" s="73"/>
      <c r="DVP251" s="73"/>
      <c r="DVQ251" s="73"/>
      <c r="DVR251" s="73"/>
      <c r="DVS251" s="73"/>
      <c r="DVT251" s="73"/>
      <c r="DVU251" s="73"/>
      <c r="DVV251" s="73"/>
      <c r="DVW251" s="73"/>
      <c r="DVX251" s="73"/>
      <c r="DVY251" s="73"/>
      <c r="DVZ251" s="73"/>
      <c r="DWA251" s="73"/>
      <c r="DWB251" s="73"/>
      <c r="DWC251" s="73"/>
      <c r="DWD251" s="73"/>
      <c r="DWE251" s="73"/>
      <c r="DWF251" s="73"/>
      <c r="DWG251" s="73"/>
      <c r="DWH251" s="73"/>
      <c r="DWI251" s="73"/>
      <c r="DWJ251" s="73"/>
      <c r="DWK251" s="73"/>
      <c r="DWL251" s="73"/>
      <c r="DWM251" s="73"/>
      <c r="DWN251" s="73"/>
      <c r="DWO251" s="73"/>
      <c r="DWP251" s="73"/>
      <c r="DWQ251" s="73"/>
      <c r="DWR251" s="73"/>
      <c r="DWS251" s="73"/>
      <c r="DWT251" s="73"/>
      <c r="DWU251" s="73"/>
      <c r="DWV251" s="73"/>
      <c r="DWW251" s="73"/>
      <c r="DWX251" s="73"/>
      <c r="DWY251" s="73"/>
      <c r="DWZ251" s="73"/>
      <c r="DXA251" s="73"/>
      <c r="DXB251" s="73"/>
      <c r="DXC251" s="73"/>
      <c r="DXD251" s="73"/>
      <c r="DXE251" s="73"/>
      <c r="DXF251" s="73"/>
      <c r="DXG251" s="73"/>
      <c r="DXH251" s="73"/>
      <c r="DXI251" s="73"/>
      <c r="DXJ251" s="73"/>
      <c r="DXK251" s="73"/>
      <c r="DXL251" s="73"/>
      <c r="DXM251" s="73"/>
      <c r="DXN251" s="73"/>
      <c r="DXO251" s="73"/>
      <c r="DXP251" s="73"/>
      <c r="DXQ251" s="73"/>
      <c r="DXR251" s="73"/>
      <c r="DXS251" s="73"/>
      <c r="DXT251" s="73"/>
      <c r="DXU251" s="73"/>
      <c r="DXV251" s="73"/>
      <c r="DXW251" s="73"/>
      <c r="DXX251" s="73"/>
      <c r="DXY251" s="73"/>
      <c r="DXZ251" s="73"/>
      <c r="DYA251" s="73"/>
      <c r="DYB251" s="73"/>
      <c r="DYC251" s="73"/>
      <c r="DYD251" s="73"/>
      <c r="DYE251" s="73"/>
      <c r="DYF251" s="73"/>
      <c r="DYG251" s="73"/>
      <c r="DYH251" s="73"/>
      <c r="DYI251" s="73"/>
      <c r="DYJ251" s="73"/>
      <c r="DYK251" s="73"/>
      <c r="DYL251" s="73"/>
      <c r="DYM251" s="73"/>
      <c r="DYN251" s="73"/>
      <c r="DYO251" s="73"/>
      <c r="DYP251" s="73"/>
      <c r="DYQ251" s="73"/>
      <c r="DYR251" s="73"/>
      <c r="DYS251" s="73"/>
      <c r="DYT251" s="73"/>
      <c r="DYU251" s="73"/>
      <c r="DYV251" s="73"/>
      <c r="DYW251" s="73"/>
      <c r="DYX251" s="73"/>
      <c r="DYY251" s="73"/>
      <c r="DYZ251" s="73"/>
      <c r="DZA251" s="73"/>
      <c r="DZB251" s="73"/>
      <c r="DZC251" s="73"/>
      <c r="DZD251" s="73"/>
      <c r="DZE251" s="73"/>
      <c r="DZF251" s="73"/>
      <c r="DZG251" s="73"/>
      <c r="DZH251" s="73"/>
      <c r="DZI251" s="73"/>
      <c r="DZJ251" s="73"/>
      <c r="DZK251" s="73"/>
      <c r="DZL251" s="73"/>
      <c r="DZM251" s="73"/>
      <c r="DZN251" s="73"/>
      <c r="DZO251" s="73"/>
      <c r="DZP251" s="73"/>
      <c r="DZQ251" s="73"/>
      <c r="DZR251" s="73"/>
      <c r="DZS251" s="73"/>
      <c r="DZT251" s="73"/>
      <c r="DZU251" s="73"/>
      <c r="DZV251" s="73"/>
      <c r="DZW251" s="73"/>
      <c r="DZX251" s="73"/>
      <c r="DZY251" s="73"/>
      <c r="DZZ251" s="73"/>
      <c r="EAA251" s="73"/>
      <c r="EAB251" s="73"/>
      <c r="EAC251" s="73"/>
      <c r="EAD251" s="73"/>
      <c r="EAE251" s="73"/>
      <c r="EAF251" s="73"/>
      <c r="EAG251" s="73"/>
      <c r="EAH251" s="73"/>
      <c r="EAI251" s="73"/>
      <c r="EAJ251" s="73"/>
      <c r="EAK251" s="73"/>
      <c r="EAL251" s="73"/>
      <c r="EAM251" s="73"/>
      <c r="EAN251" s="73"/>
      <c r="EAO251" s="73"/>
      <c r="EAP251" s="73"/>
      <c r="EAQ251" s="73"/>
      <c r="EAR251" s="73"/>
      <c r="EAS251" s="73"/>
      <c r="EAT251" s="73"/>
      <c r="EAU251" s="73"/>
      <c r="EAV251" s="73"/>
      <c r="EAW251" s="73"/>
      <c r="EAX251" s="73"/>
      <c r="EAY251" s="73"/>
      <c r="EAZ251" s="73"/>
      <c r="EBA251" s="73"/>
      <c r="EBB251" s="73"/>
      <c r="EBC251" s="73"/>
      <c r="EBD251" s="73"/>
      <c r="EBE251" s="73"/>
      <c r="EBF251" s="73"/>
      <c r="EBG251" s="73"/>
      <c r="EBH251" s="73"/>
      <c r="EBI251" s="73"/>
      <c r="EBJ251" s="73"/>
      <c r="EBK251" s="73"/>
      <c r="EBL251" s="73"/>
      <c r="EBM251" s="73"/>
      <c r="EBN251" s="73"/>
      <c r="EBO251" s="73"/>
      <c r="EBP251" s="73"/>
      <c r="EBQ251" s="73"/>
      <c r="EBR251" s="73"/>
      <c r="EBS251" s="73"/>
      <c r="EBT251" s="73"/>
      <c r="EBU251" s="73"/>
      <c r="EBV251" s="73"/>
      <c r="EBW251" s="73"/>
      <c r="EBX251" s="73"/>
      <c r="EBY251" s="73"/>
      <c r="EBZ251" s="73"/>
      <c r="ECA251" s="73"/>
      <c r="ECB251" s="73"/>
      <c r="ECC251" s="73"/>
      <c r="ECD251" s="73"/>
      <c r="ECE251" s="73"/>
      <c r="ECF251" s="73"/>
      <c r="ECG251" s="73"/>
      <c r="ECH251" s="73"/>
      <c r="ECI251" s="73"/>
      <c r="ECJ251" s="73"/>
      <c r="ECK251" s="73"/>
      <c r="ECL251" s="73"/>
      <c r="ECM251" s="73"/>
      <c r="ECN251" s="73"/>
      <c r="ECO251" s="73"/>
      <c r="ECP251" s="73"/>
      <c r="ECQ251" s="73"/>
      <c r="ECR251" s="73"/>
      <c r="ECS251" s="73"/>
      <c r="ECT251" s="73"/>
      <c r="ECU251" s="73"/>
      <c r="ECV251" s="73"/>
      <c r="ECW251" s="73"/>
      <c r="ECX251" s="73"/>
      <c r="ECY251" s="73"/>
      <c r="ECZ251" s="73"/>
      <c r="EDA251" s="73"/>
      <c r="EDB251" s="73"/>
      <c r="EDC251" s="73"/>
      <c r="EDD251" s="73"/>
      <c r="EDE251" s="73"/>
      <c r="EDF251" s="73"/>
      <c r="EDG251" s="73"/>
      <c r="EDH251" s="73"/>
      <c r="EDI251" s="73"/>
      <c r="EDJ251" s="73"/>
      <c r="EDK251" s="73"/>
      <c r="EDL251" s="73"/>
      <c r="EDM251" s="73"/>
      <c r="EDN251" s="73"/>
      <c r="EDO251" s="73"/>
      <c r="EDP251" s="73"/>
      <c r="EDQ251" s="73"/>
      <c r="EDR251" s="73"/>
      <c r="EDS251" s="73"/>
      <c r="EDT251" s="73"/>
      <c r="EDU251" s="73"/>
      <c r="EDV251" s="73"/>
      <c r="EDW251" s="73"/>
      <c r="EDX251" s="73"/>
      <c r="EDY251" s="73"/>
      <c r="EDZ251" s="73"/>
      <c r="EEA251" s="73"/>
      <c r="EEB251" s="73"/>
      <c r="EEC251" s="73"/>
      <c r="EED251" s="73"/>
      <c r="EEE251" s="73"/>
      <c r="EEF251" s="73"/>
      <c r="EEG251" s="73"/>
      <c r="EEH251" s="73"/>
      <c r="EEI251" s="73"/>
      <c r="EEJ251" s="73"/>
      <c r="EEK251" s="73"/>
      <c r="EEL251" s="73"/>
      <c r="EEM251" s="73"/>
      <c r="EEN251" s="73"/>
      <c r="EEO251" s="73"/>
      <c r="EEP251" s="73"/>
      <c r="EEQ251" s="73"/>
      <c r="EER251" s="73"/>
      <c r="EES251" s="73"/>
      <c r="EET251" s="73"/>
      <c r="EEU251" s="73"/>
      <c r="EEV251" s="73"/>
      <c r="EEW251" s="73"/>
      <c r="EEX251" s="73"/>
      <c r="EEY251" s="73"/>
      <c r="EEZ251" s="73"/>
      <c r="EFA251" s="73"/>
      <c r="EFB251" s="73"/>
      <c r="EFC251" s="73"/>
      <c r="EFD251" s="73"/>
      <c r="EFE251" s="73"/>
      <c r="EFF251" s="73"/>
      <c r="EFG251" s="73"/>
      <c r="EFH251" s="73"/>
      <c r="EFI251" s="73"/>
      <c r="EFJ251" s="73"/>
      <c r="EFK251" s="73"/>
      <c r="EFL251" s="73"/>
      <c r="EFM251" s="73"/>
      <c r="EFN251" s="73"/>
      <c r="EFO251" s="73"/>
      <c r="EFP251" s="73"/>
      <c r="EFQ251" s="73"/>
      <c r="EFR251" s="73"/>
      <c r="EFS251" s="73"/>
      <c r="EFT251" s="73"/>
      <c r="EFU251" s="73"/>
      <c r="EFV251" s="73"/>
      <c r="EFW251" s="73"/>
      <c r="EFX251" s="73"/>
      <c r="EFY251" s="73"/>
      <c r="EFZ251" s="73"/>
      <c r="EGA251" s="73"/>
      <c r="EGB251" s="73"/>
      <c r="EGC251" s="73"/>
      <c r="EGD251" s="73"/>
      <c r="EGE251" s="73"/>
      <c r="EGF251" s="73"/>
      <c r="EGG251" s="73"/>
      <c r="EGH251" s="73"/>
      <c r="EGI251" s="73"/>
      <c r="EGJ251" s="73"/>
      <c r="EGK251" s="73"/>
      <c r="EGL251" s="73"/>
      <c r="EGM251" s="73"/>
      <c r="EGN251" s="73"/>
      <c r="EGO251" s="73"/>
      <c r="EGP251" s="73"/>
      <c r="EGQ251" s="73"/>
      <c r="EGR251" s="73"/>
      <c r="EGS251" s="73"/>
      <c r="EGT251" s="73"/>
      <c r="EGU251" s="73"/>
      <c r="EGV251" s="73"/>
      <c r="EGW251" s="73"/>
      <c r="EGX251" s="73"/>
      <c r="EGY251" s="73"/>
      <c r="EGZ251" s="73"/>
      <c r="EHA251" s="73"/>
      <c r="EHB251" s="73"/>
      <c r="EHC251" s="73"/>
      <c r="EHD251" s="73"/>
      <c r="EHE251" s="73"/>
      <c r="EHF251" s="73"/>
      <c r="EHG251" s="73"/>
      <c r="EHH251" s="73"/>
      <c r="EHI251" s="73"/>
      <c r="EHJ251" s="73"/>
      <c r="EHK251" s="73"/>
      <c r="EHL251" s="73"/>
      <c r="EHM251" s="73"/>
      <c r="EHN251" s="73"/>
      <c r="EHO251" s="73"/>
      <c r="EHP251" s="73"/>
      <c r="EHQ251" s="73"/>
      <c r="EHR251" s="73"/>
      <c r="EHS251" s="73"/>
      <c r="EHT251" s="73"/>
      <c r="EHU251" s="73"/>
      <c r="EHV251" s="73"/>
      <c r="EHW251" s="73"/>
      <c r="EHX251" s="73"/>
      <c r="EHY251" s="73"/>
      <c r="EHZ251" s="73"/>
      <c r="EIA251" s="73"/>
      <c r="EIB251" s="73"/>
      <c r="EIC251" s="73"/>
      <c r="EID251" s="73"/>
      <c r="EIE251" s="73"/>
      <c r="EIF251" s="73"/>
      <c r="EIG251" s="73"/>
      <c r="EIH251" s="73"/>
      <c r="EII251" s="73"/>
      <c r="EIJ251" s="73"/>
      <c r="EIK251" s="73"/>
      <c r="EIL251" s="73"/>
      <c r="EIM251" s="73"/>
      <c r="EIN251" s="73"/>
      <c r="EIO251" s="73"/>
      <c r="EIP251" s="73"/>
      <c r="EIQ251" s="73"/>
      <c r="EIR251" s="73"/>
      <c r="EIS251" s="73"/>
      <c r="EIT251" s="73"/>
      <c r="EIU251" s="73"/>
      <c r="EIV251" s="73"/>
      <c r="EIW251" s="73"/>
      <c r="EIX251" s="73"/>
      <c r="EIY251" s="73"/>
      <c r="EIZ251" s="73"/>
      <c r="EJA251" s="73"/>
      <c r="EJB251" s="73"/>
      <c r="EJC251" s="73"/>
      <c r="EJD251" s="73"/>
      <c r="EJE251" s="73"/>
      <c r="EJF251" s="73"/>
      <c r="EJG251" s="73"/>
      <c r="EJH251" s="73"/>
      <c r="EJI251" s="73"/>
      <c r="EJJ251" s="73"/>
      <c r="EJK251" s="73"/>
      <c r="EJL251" s="73"/>
      <c r="EJM251" s="73"/>
      <c r="EJN251" s="73"/>
      <c r="EJO251" s="73"/>
      <c r="EJP251" s="73"/>
      <c r="EJQ251" s="73"/>
      <c r="EJR251" s="73"/>
      <c r="EJS251" s="73"/>
      <c r="EJT251" s="73"/>
      <c r="EJU251" s="73"/>
      <c r="EJV251" s="73"/>
      <c r="EJW251" s="73"/>
      <c r="EJX251" s="73"/>
      <c r="EJY251" s="73"/>
      <c r="EJZ251" s="73"/>
      <c r="EKA251" s="73"/>
      <c r="EKB251" s="73"/>
      <c r="EKC251" s="73"/>
      <c r="EKD251" s="73"/>
      <c r="EKE251" s="73"/>
      <c r="EKF251" s="73"/>
      <c r="EKG251" s="73"/>
      <c r="EKH251" s="73"/>
      <c r="EKI251" s="73"/>
      <c r="EKJ251" s="73"/>
      <c r="EKK251" s="73"/>
      <c r="EKL251" s="73"/>
      <c r="EKM251" s="73"/>
      <c r="EKN251" s="73"/>
      <c r="EKO251" s="73"/>
      <c r="EKP251" s="73"/>
      <c r="EKQ251" s="73"/>
      <c r="EKR251" s="73"/>
      <c r="EKS251" s="73"/>
      <c r="EKT251" s="73"/>
      <c r="EKU251" s="73"/>
      <c r="EKV251" s="73"/>
      <c r="EKW251" s="73"/>
      <c r="EKX251" s="73"/>
      <c r="EKY251" s="73"/>
      <c r="EKZ251" s="73"/>
      <c r="ELA251" s="73"/>
      <c r="ELB251" s="73"/>
      <c r="ELC251" s="73"/>
      <c r="ELD251" s="73"/>
      <c r="ELE251" s="73"/>
      <c r="ELF251" s="73"/>
      <c r="ELG251" s="73"/>
      <c r="ELH251" s="73"/>
      <c r="ELI251" s="73"/>
      <c r="ELJ251" s="73"/>
      <c r="ELK251" s="73"/>
      <c r="ELL251" s="73"/>
      <c r="ELM251" s="73"/>
      <c r="ELN251" s="73"/>
      <c r="ELO251" s="73"/>
      <c r="ELP251" s="73"/>
      <c r="ELQ251" s="73"/>
      <c r="ELR251" s="73"/>
      <c r="ELS251" s="73"/>
      <c r="ELT251" s="73"/>
      <c r="ELU251" s="73"/>
      <c r="ELV251" s="73"/>
      <c r="ELW251" s="73"/>
      <c r="ELX251" s="73"/>
      <c r="ELY251" s="73"/>
      <c r="ELZ251" s="73"/>
      <c r="EMA251" s="73"/>
      <c r="EMB251" s="73"/>
      <c r="EMC251" s="73"/>
      <c r="EMD251" s="73"/>
      <c r="EME251" s="73"/>
      <c r="EMF251" s="73"/>
      <c r="EMG251" s="73"/>
      <c r="EMH251" s="73"/>
      <c r="EMI251" s="73"/>
      <c r="EMJ251" s="73"/>
      <c r="EMK251" s="73"/>
      <c r="EML251" s="73"/>
      <c r="EMM251" s="73"/>
      <c r="EMN251" s="73"/>
      <c r="EMO251" s="73"/>
      <c r="EMP251" s="73"/>
      <c r="EMQ251" s="73"/>
      <c r="EMR251" s="73"/>
      <c r="EMS251" s="73"/>
      <c r="EMT251" s="73"/>
      <c r="EMU251" s="73"/>
      <c r="EMV251" s="73"/>
      <c r="EMW251" s="73"/>
      <c r="EMX251" s="73"/>
      <c r="EMY251" s="73"/>
      <c r="EMZ251" s="73"/>
      <c r="ENA251" s="73"/>
      <c r="ENB251" s="73"/>
      <c r="ENC251" s="73"/>
      <c r="END251" s="73"/>
      <c r="ENE251" s="73"/>
      <c r="ENF251" s="73"/>
      <c r="ENG251" s="73"/>
      <c r="ENH251" s="73"/>
      <c r="ENI251" s="73"/>
      <c r="ENJ251" s="73"/>
      <c r="ENK251" s="73"/>
      <c r="ENL251" s="73"/>
      <c r="ENM251" s="73"/>
      <c r="ENN251" s="73"/>
      <c r="ENO251" s="73"/>
      <c r="ENP251" s="73"/>
      <c r="ENQ251" s="73"/>
      <c r="ENR251" s="73"/>
      <c r="ENS251" s="73"/>
      <c r="ENT251" s="73"/>
      <c r="ENU251" s="73"/>
      <c r="ENV251" s="73"/>
      <c r="ENW251" s="73"/>
      <c r="ENX251" s="73"/>
      <c r="ENY251" s="73"/>
      <c r="ENZ251" s="73"/>
      <c r="EOA251" s="73"/>
      <c r="EOB251" s="73"/>
      <c r="EOC251" s="73"/>
      <c r="EOD251" s="73"/>
      <c r="EOE251" s="73"/>
      <c r="EOF251" s="73"/>
      <c r="EOG251" s="73"/>
      <c r="EOH251" s="73"/>
      <c r="EOI251" s="73"/>
      <c r="EOJ251" s="73"/>
      <c r="EOK251" s="73"/>
      <c r="EOL251" s="73"/>
      <c r="EOM251" s="73"/>
      <c r="EON251" s="73"/>
      <c r="EOO251" s="73"/>
      <c r="EOP251" s="73"/>
      <c r="EOQ251" s="73"/>
      <c r="EOR251" s="73"/>
      <c r="EOS251" s="73"/>
      <c r="EOT251" s="73"/>
      <c r="EOU251" s="73"/>
      <c r="EOV251" s="73"/>
      <c r="EOW251" s="73"/>
      <c r="EOX251" s="73"/>
      <c r="EOY251" s="73"/>
      <c r="EOZ251" s="73"/>
      <c r="EPA251" s="73"/>
      <c r="EPB251" s="73"/>
      <c r="EPC251" s="73"/>
      <c r="EPD251" s="73"/>
      <c r="EPE251" s="73"/>
      <c r="EPF251" s="73"/>
      <c r="EPG251" s="73"/>
      <c r="EPH251" s="73"/>
      <c r="EPI251" s="73"/>
      <c r="EPJ251" s="73"/>
      <c r="EPK251" s="73"/>
      <c r="EPL251" s="73"/>
      <c r="EPM251" s="73"/>
      <c r="EPN251" s="73"/>
      <c r="EPO251" s="73"/>
      <c r="EPP251" s="73"/>
      <c r="EPQ251" s="73"/>
      <c r="EPR251" s="73"/>
      <c r="EPS251" s="73"/>
      <c r="EPT251" s="73"/>
      <c r="EPU251" s="73"/>
      <c r="EPV251" s="73"/>
      <c r="EPW251" s="73"/>
      <c r="EPX251" s="73"/>
      <c r="EPY251" s="73"/>
      <c r="EPZ251" s="73"/>
      <c r="EQA251" s="73"/>
      <c r="EQB251" s="73"/>
      <c r="EQC251" s="73"/>
      <c r="EQD251" s="73"/>
      <c r="EQE251" s="73"/>
      <c r="EQF251" s="73"/>
      <c r="EQG251" s="73"/>
      <c r="EQH251" s="73"/>
      <c r="EQI251" s="73"/>
      <c r="EQJ251" s="73"/>
      <c r="EQK251" s="73"/>
      <c r="EQL251" s="73"/>
      <c r="EQM251" s="73"/>
      <c r="EQN251" s="73"/>
      <c r="EQO251" s="73"/>
      <c r="EQP251" s="73"/>
      <c r="EQQ251" s="73"/>
      <c r="EQR251" s="73"/>
      <c r="EQS251" s="73"/>
      <c r="EQT251" s="73"/>
      <c r="EQU251" s="73"/>
      <c r="EQV251" s="73"/>
      <c r="EQW251" s="73"/>
      <c r="EQX251" s="73"/>
      <c r="EQY251" s="73"/>
      <c r="EQZ251" s="73"/>
      <c r="ERA251" s="73"/>
      <c r="ERB251" s="73"/>
      <c r="ERC251" s="73"/>
      <c r="ERD251" s="73"/>
      <c r="ERE251" s="73"/>
      <c r="ERF251" s="73"/>
      <c r="ERG251" s="73"/>
      <c r="ERH251" s="73"/>
      <c r="ERI251" s="73"/>
      <c r="ERJ251" s="73"/>
      <c r="ERK251" s="73"/>
      <c r="ERL251" s="73"/>
      <c r="ERM251" s="73"/>
      <c r="ERN251" s="73"/>
      <c r="ERO251" s="73"/>
      <c r="ERP251" s="73"/>
      <c r="ERQ251" s="73"/>
      <c r="ERR251" s="73"/>
      <c r="ERS251" s="73"/>
      <c r="ERT251" s="73"/>
      <c r="ERU251" s="73"/>
      <c r="ERV251" s="73"/>
      <c r="ERW251" s="73"/>
      <c r="ERX251" s="73"/>
      <c r="ERY251" s="73"/>
      <c r="ERZ251" s="73"/>
      <c r="ESA251" s="73"/>
      <c r="ESB251" s="73"/>
      <c r="ESC251" s="73"/>
      <c r="ESD251" s="73"/>
      <c r="ESE251" s="73"/>
      <c r="ESF251" s="73"/>
      <c r="ESG251" s="73"/>
      <c r="ESH251" s="73"/>
      <c r="ESI251" s="73"/>
      <c r="ESJ251" s="73"/>
      <c r="ESK251" s="73"/>
      <c r="ESL251" s="73"/>
      <c r="ESM251" s="73"/>
      <c r="ESN251" s="73"/>
      <c r="ESO251" s="73"/>
      <c r="ESP251" s="73"/>
      <c r="ESQ251" s="73"/>
      <c r="ESR251" s="73"/>
      <c r="ESS251" s="73"/>
      <c r="EST251" s="73"/>
      <c r="ESU251" s="73"/>
      <c r="ESV251" s="73"/>
      <c r="ESW251" s="73"/>
      <c r="ESX251" s="73"/>
      <c r="ESY251" s="73"/>
      <c r="ESZ251" s="73"/>
      <c r="ETA251" s="73"/>
      <c r="ETB251" s="73"/>
      <c r="ETC251" s="73"/>
      <c r="ETD251" s="73"/>
      <c r="ETE251" s="73"/>
      <c r="ETF251" s="73"/>
      <c r="ETG251" s="73"/>
      <c r="ETH251" s="73"/>
      <c r="ETI251" s="73"/>
      <c r="ETJ251" s="73"/>
      <c r="ETK251" s="73"/>
      <c r="ETL251" s="73"/>
      <c r="ETM251" s="73"/>
      <c r="ETN251" s="73"/>
      <c r="ETO251" s="73"/>
      <c r="ETP251" s="73"/>
      <c r="ETQ251" s="73"/>
      <c r="ETR251" s="73"/>
      <c r="ETS251" s="73"/>
      <c r="ETT251" s="73"/>
      <c r="ETU251" s="73"/>
      <c r="ETV251" s="73"/>
      <c r="ETW251" s="73"/>
      <c r="ETX251" s="73"/>
      <c r="ETY251" s="73"/>
      <c r="ETZ251" s="73"/>
      <c r="EUA251" s="73"/>
      <c r="EUB251" s="73"/>
      <c r="EUC251" s="73"/>
      <c r="EUD251" s="73"/>
      <c r="EUE251" s="73"/>
      <c r="EUF251" s="73"/>
      <c r="EUG251" s="73"/>
      <c r="EUH251" s="73"/>
      <c r="EUI251" s="73"/>
      <c r="EUJ251" s="73"/>
      <c r="EUK251" s="73"/>
      <c r="EUL251" s="73"/>
      <c r="EUM251" s="73"/>
      <c r="EUN251" s="73"/>
      <c r="EUO251" s="73"/>
      <c r="EUP251" s="73"/>
      <c r="EUQ251" s="73"/>
      <c r="EUR251" s="73"/>
      <c r="EUS251" s="73"/>
      <c r="EUT251" s="73"/>
      <c r="EUU251" s="73"/>
      <c r="EUV251" s="73"/>
      <c r="EUW251" s="73"/>
      <c r="EUX251" s="73"/>
      <c r="EUY251" s="73"/>
      <c r="EUZ251" s="73"/>
      <c r="EVA251" s="73"/>
      <c r="EVB251" s="73"/>
      <c r="EVC251" s="73"/>
      <c r="EVD251" s="73"/>
      <c r="EVE251" s="73"/>
      <c r="EVF251" s="73"/>
      <c r="EVG251" s="73"/>
      <c r="EVH251" s="73"/>
      <c r="EVI251" s="73"/>
      <c r="EVJ251" s="73"/>
      <c r="EVK251" s="73"/>
      <c r="EVL251" s="73"/>
      <c r="EVM251" s="73"/>
      <c r="EVN251" s="73"/>
      <c r="EVO251" s="73"/>
      <c r="EVP251" s="73"/>
      <c r="EVQ251" s="73"/>
      <c r="EVR251" s="73"/>
      <c r="EVS251" s="73"/>
      <c r="EVT251" s="73"/>
      <c r="EVU251" s="73"/>
      <c r="EVV251" s="73"/>
      <c r="EVW251" s="73"/>
      <c r="EVX251" s="73"/>
      <c r="EVY251" s="73"/>
      <c r="EVZ251" s="73"/>
      <c r="EWA251" s="73"/>
      <c r="EWB251" s="73"/>
      <c r="EWC251" s="73"/>
      <c r="EWD251" s="73"/>
      <c r="EWE251" s="73"/>
      <c r="EWF251" s="73"/>
      <c r="EWG251" s="73"/>
      <c r="EWH251" s="73"/>
      <c r="EWI251" s="73"/>
      <c r="EWJ251" s="73"/>
      <c r="EWK251" s="73"/>
      <c r="EWL251" s="73"/>
      <c r="EWM251" s="73"/>
      <c r="EWN251" s="73"/>
      <c r="EWO251" s="73"/>
      <c r="EWP251" s="73"/>
      <c r="EWQ251" s="73"/>
      <c r="EWR251" s="73"/>
      <c r="EWS251" s="73"/>
      <c r="EWT251" s="73"/>
      <c r="EWU251" s="73"/>
      <c r="EWV251" s="73"/>
      <c r="EWW251" s="73"/>
      <c r="EWX251" s="73"/>
      <c r="EWY251" s="73"/>
      <c r="EWZ251" s="73"/>
      <c r="EXA251" s="73"/>
      <c r="EXB251" s="73"/>
      <c r="EXC251" s="73"/>
      <c r="EXD251" s="73"/>
      <c r="EXE251" s="73"/>
      <c r="EXF251" s="73"/>
      <c r="EXG251" s="73"/>
      <c r="EXH251" s="73"/>
      <c r="EXI251" s="73"/>
      <c r="EXJ251" s="73"/>
      <c r="EXK251" s="73"/>
      <c r="EXL251" s="73"/>
      <c r="EXM251" s="73"/>
      <c r="EXN251" s="73"/>
      <c r="EXO251" s="73"/>
      <c r="EXP251" s="73"/>
      <c r="EXQ251" s="73"/>
      <c r="EXR251" s="73"/>
      <c r="EXS251" s="73"/>
      <c r="EXT251" s="73"/>
      <c r="EXU251" s="73"/>
      <c r="EXV251" s="73"/>
      <c r="EXW251" s="73"/>
      <c r="EXX251" s="73"/>
      <c r="EXY251" s="73"/>
      <c r="EXZ251" s="73"/>
      <c r="EYA251" s="73"/>
      <c r="EYB251" s="73"/>
      <c r="EYC251" s="73"/>
      <c r="EYD251" s="73"/>
      <c r="EYE251" s="73"/>
      <c r="EYF251" s="73"/>
      <c r="EYG251" s="73"/>
      <c r="EYH251" s="73"/>
      <c r="EYI251" s="73"/>
      <c r="EYJ251" s="73"/>
      <c r="EYK251" s="73"/>
      <c r="EYL251" s="73"/>
      <c r="EYM251" s="73"/>
      <c r="EYN251" s="73"/>
      <c r="EYO251" s="73"/>
      <c r="EYP251" s="73"/>
      <c r="EYQ251" s="73"/>
      <c r="EYR251" s="73"/>
      <c r="EYS251" s="73"/>
      <c r="EYT251" s="73"/>
      <c r="EYU251" s="73"/>
      <c r="EYV251" s="73"/>
      <c r="EYW251" s="73"/>
      <c r="EYX251" s="73"/>
      <c r="EYY251" s="73"/>
      <c r="EYZ251" s="73"/>
      <c r="EZA251" s="73"/>
      <c r="EZB251" s="73"/>
      <c r="EZC251" s="73"/>
      <c r="EZD251" s="73"/>
      <c r="EZE251" s="73"/>
      <c r="EZF251" s="73"/>
      <c r="EZG251" s="73"/>
      <c r="EZH251" s="73"/>
      <c r="EZI251" s="73"/>
      <c r="EZJ251" s="73"/>
      <c r="EZK251" s="73"/>
      <c r="EZL251" s="73"/>
      <c r="EZM251" s="73"/>
      <c r="EZN251" s="73"/>
      <c r="EZO251" s="73"/>
      <c r="EZP251" s="73"/>
      <c r="EZQ251" s="73"/>
      <c r="EZR251" s="73"/>
      <c r="EZS251" s="73"/>
      <c r="EZT251" s="73"/>
      <c r="EZU251" s="73"/>
      <c r="EZV251" s="73"/>
      <c r="EZW251" s="73"/>
      <c r="EZX251" s="73"/>
      <c r="EZY251" s="73"/>
      <c r="EZZ251" s="73"/>
      <c r="FAA251" s="73"/>
      <c r="FAB251" s="73"/>
      <c r="FAC251" s="73"/>
      <c r="FAD251" s="73"/>
      <c r="FAE251" s="73"/>
      <c r="FAF251" s="73"/>
      <c r="FAG251" s="73"/>
      <c r="FAH251" s="73"/>
      <c r="FAI251" s="73"/>
      <c r="FAJ251" s="73"/>
      <c r="FAK251" s="73"/>
      <c r="FAL251" s="73"/>
      <c r="FAM251" s="73"/>
      <c r="FAN251" s="73"/>
      <c r="FAO251" s="73"/>
      <c r="FAP251" s="73"/>
      <c r="FAQ251" s="73"/>
      <c r="FAR251" s="73"/>
      <c r="FAS251" s="73"/>
      <c r="FAT251" s="73"/>
      <c r="FAU251" s="73"/>
      <c r="FAV251" s="73"/>
      <c r="FAW251" s="73"/>
      <c r="FAX251" s="73"/>
      <c r="FAY251" s="73"/>
      <c r="FAZ251" s="73"/>
      <c r="FBA251" s="73"/>
      <c r="FBB251" s="73"/>
      <c r="FBC251" s="73"/>
      <c r="FBD251" s="73"/>
      <c r="FBE251" s="73"/>
      <c r="FBF251" s="73"/>
      <c r="FBG251" s="73"/>
      <c r="FBH251" s="73"/>
      <c r="FBI251" s="73"/>
      <c r="FBJ251" s="73"/>
      <c r="FBK251" s="73"/>
      <c r="FBL251" s="73"/>
      <c r="FBM251" s="73"/>
      <c r="FBN251" s="73"/>
      <c r="FBO251" s="73"/>
      <c r="FBP251" s="73"/>
      <c r="FBQ251" s="73"/>
      <c r="FBR251" s="73"/>
      <c r="FBS251" s="73"/>
      <c r="FBT251" s="73"/>
      <c r="FBU251" s="73"/>
      <c r="FBV251" s="73"/>
      <c r="FBW251" s="73"/>
      <c r="FBX251" s="73"/>
      <c r="FBY251" s="73"/>
      <c r="FBZ251" s="73"/>
      <c r="FCA251" s="73"/>
      <c r="FCB251" s="73"/>
      <c r="FCC251" s="73"/>
      <c r="FCD251" s="73"/>
      <c r="FCE251" s="73"/>
      <c r="FCF251" s="73"/>
      <c r="FCG251" s="73"/>
      <c r="FCH251" s="73"/>
      <c r="FCI251" s="73"/>
      <c r="FCJ251" s="73"/>
      <c r="FCK251" s="73"/>
      <c r="FCL251" s="73"/>
      <c r="FCM251" s="73"/>
      <c r="FCN251" s="73"/>
      <c r="FCO251" s="73"/>
      <c r="FCP251" s="73"/>
      <c r="FCQ251" s="73"/>
      <c r="FCR251" s="73"/>
      <c r="FCS251" s="73"/>
      <c r="FCT251" s="73"/>
      <c r="FCU251" s="73"/>
      <c r="FCV251" s="73"/>
      <c r="FCW251" s="73"/>
      <c r="FCX251" s="73"/>
      <c r="FCY251" s="73"/>
      <c r="FCZ251" s="73"/>
      <c r="FDA251" s="73"/>
      <c r="FDB251" s="73"/>
      <c r="FDC251" s="73"/>
      <c r="FDD251" s="73"/>
      <c r="FDE251" s="73"/>
      <c r="FDF251" s="73"/>
      <c r="FDG251" s="73"/>
      <c r="FDH251" s="73"/>
      <c r="FDI251" s="73"/>
      <c r="FDJ251" s="73"/>
      <c r="FDK251" s="73"/>
      <c r="FDL251" s="73"/>
      <c r="FDM251" s="73"/>
      <c r="FDN251" s="73"/>
      <c r="FDO251" s="73"/>
      <c r="FDP251" s="73"/>
      <c r="FDQ251" s="73"/>
      <c r="FDR251" s="73"/>
      <c r="FDS251" s="73"/>
      <c r="FDT251" s="73"/>
      <c r="FDU251" s="73"/>
      <c r="FDV251" s="73"/>
      <c r="FDW251" s="73"/>
      <c r="FDX251" s="73"/>
      <c r="FDY251" s="73"/>
      <c r="FDZ251" s="73"/>
      <c r="FEA251" s="73"/>
      <c r="FEB251" s="73"/>
      <c r="FEC251" s="73"/>
      <c r="FED251" s="73"/>
      <c r="FEE251" s="73"/>
      <c r="FEF251" s="73"/>
      <c r="FEG251" s="73"/>
      <c r="FEH251" s="73"/>
      <c r="FEI251" s="73"/>
      <c r="FEJ251" s="73"/>
      <c r="FEK251" s="73"/>
      <c r="FEL251" s="73"/>
      <c r="FEM251" s="73"/>
      <c r="FEN251" s="73"/>
      <c r="FEO251" s="73"/>
      <c r="FEP251" s="73"/>
      <c r="FEQ251" s="73"/>
      <c r="FER251" s="73"/>
      <c r="FES251" s="73"/>
      <c r="FET251" s="73"/>
      <c r="FEU251" s="73"/>
      <c r="FEV251" s="73"/>
      <c r="FEW251" s="73"/>
      <c r="FEX251" s="73"/>
      <c r="FEY251" s="73"/>
      <c r="FEZ251" s="73"/>
      <c r="FFA251" s="73"/>
      <c r="FFB251" s="73"/>
      <c r="FFC251" s="73"/>
      <c r="FFD251" s="73"/>
      <c r="FFE251" s="73"/>
      <c r="FFF251" s="73"/>
      <c r="FFG251" s="73"/>
      <c r="FFH251" s="73"/>
      <c r="FFI251" s="73"/>
      <c r="FFJ251" s="73"/>
      <c r="FFK251" s="73"/>
      <c r="FFL251" s="73"/>
      <c r="FFM251" s="73"/>
      <c r="FFN251" s="73"/>
      <c r="FFO251" s="73"/>
      <c r="FFP251" s="73"/>
      <c r="FFQ251" s="73"/>
      <c r="FFR251" s="73"/>
      <c r="FFS251" s="73"/>
      <c r="FFT251" s="73"/>
      <c r="FFU251" s="73"/>
      <c r="FFV251" s="73"/>
      <c r="FFW251" s="73"/>
      <c r="FFX251" s="73"/>
      <c r="FFY251" s="73"/>
      <c r="FFZ251" s="73"/>
      <c r="FGA251" s="73"/>
      <c r="FGB251" s="73"/>
      <c r="FGC251" s="73"/>
      <c r="FGD251" s="73"/>
      <c r="FGE251" s="73"/>
      <c r="FGF251" s="73"/>
      <c r="FGG251" s="73"/>
      <c r="FGH251" s="73"/>
      <c r="FGI251" s="73"/>
      <c r="FGJ251" s="73"/>
      <c r="FGK251" s="73"/>
      <c r="FGL251" s="73"/>
      <c r="FGM251" s="73"/>
      <c r="FGN251" s="73"/>
      <c r="FGO251" s="73"/>
      <c r="FGP251" s="73"/>
      <c r="FGQ251" s="73"/>
      <c r="FGR251" s="73"/>
      <c r="FGS251" s="73"/>
      <c r="FGT251" s="73"/>
      <c r="FGU251" s="73"/>
      <c r="FGV251" s="73"/>
      <c r="FGW251" s="73"/>
      <c r="FGX251" s="73"/>
      <c r="FGY251" s="73"/>
      <c r="FGZ251" s="73"/>
      <c r="FHA251" s="73"/>
      <c r="FHB251" s="73"/>
      <c r="FHC251" s="73"/>
      <c r="FHD251" s="73"/>
      <c r="FHE251" s="73"/>
      <c r="FHF251" s="73"/>
      <c r="FHG251" s="73"/>
      <c r="FHH251" s="73"/>
      <c r="FHI251" s="73"/>
      <c r="FHJ251" s="73"/>
      <c r="FHK251" s="73"/>
      <c r="FHL251" s="73"/>
      <c r="FHM251" s="73"/>
      <c r="FHN251" s="73"/>
      <c r="FHO251" s="73"/>
      <c r="FHP251" s="73"/>
      <c r="FHQ251" s="73"/>
      <c r="FHR251" s="73"/>
      <c r="FHS251" s="73"/>
      <c r="FHT251" s="73"/>
      <c r="FHU251" s="73"/>
      <c r="FHV251" s="73"/>
      <c r="FHW251" s="73"/>
      <c r="FHX251" s="73"/>
      <c r="FHY251" s="73"/>
      <c r="FHZ251" s="73"/>
      <c r="FIA251" s="73"/>
      <c r="FIB251" s="73"/>
      <c r="FIC251" s="73"/>
      <c r="FID251" s="73"/>
      <c r="FIE251" s="73"/>
      <c r="FIF251" s="73"/>
      <c r="FIG251" s="73"/>
      <c r="FIH251" s="73"/>
      <c r="FII251" s="73"/>
      <c r="FIJ251" s="73"/>
      <c r="FIK251" s="73"/>
      <c r="FIL251" s="73"/>
      <c r="FIM251" s="73"/>
      <c r="FIN251" s="73"/>
      <c r="FIO251" s="73"/>
      <c r="FIP251" s="73"/>
      <c r="FIQ251" s="73"/>
      <c r="FIR251" s="73"/>
      <c r="FIS251" s="73"/>
      <c r="FIT251" s="73"/>
      <c r="FIU251" s="73"/>
      <c r="FIV251" s="73"/>
      <c r="FIW251" s="73"/>
      <c r="FIX251" s="73"/>
      <c r="FIY251" s="73"/>
      <c r="FIZ251" s="73"/>
      <c r="FJA251" s="73"/>
      <c r="FJB251" s="73"/>
      <c r="FJC251" s="73"/>
      <c r="FJD251" s="73"/>
      <c r="FJE251" s="73"/>
      <c r="FJF251" s="73"/>
      <c r="FJG251" s="73"/>
      <c r="FJH251" s="73"/>
      <c r="FJI251" s="73"/>
      <c r="FJJ251" s="73"/>
      <c r="FJK251" s="73"/>
      <c r="FJL251" s="73"/>
      <c r="FJM251" s="73"/>
      <c r="FJN251" s="73"/>
      <c r="FJO251" s="73"/>
      <c r="FJP251" s="73"/>
      <c r="FJQ251" s="73"/>
      <c r="FJR251" s="73"/>
      <c r="FJS251" s="73"/>
      <c r="FJT251" s="73"/>
      <c r="FJU251" s="73"/>
      <c r="FJV251" s="73"/>
      <c r="FJW251" s="73"/>
      <c r="FJX251" s="73"/>
      <c r="FJY251" s="73"/>
      <c r="FJZ251" s="73"/>
      <c r="FKA251" s="73"/>
      <c r="FKB251" s="73"/>
      <c r="FKC251" s="73"/>
      <c r="FKD251" s="73"/>
      <c r="FKE251" s="73"/>
      <c r="FKF251" s="73"/>
      <c r="FKG251" s="73"/>
      <c r="FKH251" s="73"/>
      <c r="FKI251" s="73"/>
      <c r="FKJ251" s="73"/>
      <c r="FKK251" s="73"/>
      <c r="FKL251" s="73"/>
      <c r="FKM251" s="73"/>
      <c r="FKN251" s="73"/>
      <c r="FKO251" s="73"/>
      <c r="FKP251" s="73"/>
      <c r="FKQ251" s="73"/>
      <c r="FKR251" s="73"/>
      <c r="FKS251" s="73"/>
      <c r="FKT251" s="73"/>
      <c r="FKU251" s="73"/>
      <c r="FKV251" s="73"/>
      <c r="FKW251" s="73"/>
      <c r="FKX251" s="73"/>
      <c r="FKY251" s="73"/>
      <c r="FKZ251" s="73"/>
      <c r="FLA251" s="73"/>
      <c r="FLB251" s="73"/>
      <c r="FLC251" s="73"/>
      <c r="FLD251" s="73"/>
      <c r="FLE251" s="73"/>
      <c r="FLF251" s="73"/>
      <c r="FLG251" s="73"/>
      <c r="FLH251" s="73"/>
      <c r="FLI251" s="73"/>
      <c r="FLJ251" s="73"/>
      <c r="FLK251" s="73"/>
      <c r="FLL251" s="73"/>
      <c r="FLM251" s="73"/>
      <c r="FLN251" s="73"/>
      <c r="FLO251" s="73"/>
      <c r="FLP251" s="73"/>
      <c r="FLQ251" s="73"/>
      <c r="FLR251" s="73"/>
      <c r="FLS251" s="73"/>
      <c r="FLT251" s="73"/>
      <c r="FLU251" s="73"/>
      <c r="FLV251" s="73"/>
      <c r="FLW251" s="73"/>
      <c r="FLX251" s="73"/>
      <c r="FLY251" s="73"/>
      <c r="FLZ251" s="73"/>
      <c r="FMA251" s="73"/>
      <c r="FMB251" s="73"/>
      <c r="FMC251" s="73"/>
      <c r="FMD251" s="73"/>
      <c r="FME251" s="73"/>
      <c r="FMF251" s="73"/>
      <c r="FMG251" s="73"/>
      <c r="FMH251" s="73"/>
      <c r="FMI251" s="73"/>
      <c r="FMJ251" s="73"/>
      <c r="FMK251" s="73"/>
      <c r="FML251" s="73"/>
      <c r="FMM251" s="73"/>
      <c r="FMN251" s="73"/>
      <c r="FMO251" s="73"/>
      <c r="FMP251" s="73"/>
      <c r="FMQ251" s="73"/>
      <c r="FMR251" s="73"/>
      <c r="FMS251" s="73"/>
      <c r="FMT251" s="73"/>
      <c r="FMU251" s="73"/>
      <c r="FMV251" s="73"/>
      <c r="FMW251" s="73"/>
      <c r="FMX251" s="73"/>
      <c r="FMY251" s="73"/>
      <c r="FMZ251" s="73"/>
      <c r="FNA251" s="73"/>
      <c r="FNB251" s="73"/>
      <c r="FNC251" s="73"/>
      <c r="FND251" s="73"/>
      <c r="FNE251" s="73"/>
      <c r="FNF251" s="73"/>
      <c r="FNG251" s="73"/>
      <c r="FNH251" s="73"/>
      <c r="FNI251" s="73"/>
      <c r="FNJ251" s="73"/>
      <c r="FNK251" s="73"/>
      <c r="FNL251" s="73"/>
      <c r="FNM251" s="73"/>
      <c r="FNN251" s="73"/>
      <c r="FNO251" s="73"/>
      <c r="FNP251" s="73"/>
      <c r="FNQ251" s="73"/>
      <c r="FNR251" s="73"/>
      <c r="FNS251" s="73"/>
      <c r="FNT251" s="73"/>
      <c r="FNU251" s="73"/>
      <c r="FNV251" s="73"/>
      <c r="FNW251" s="73"/>
      <c r="FNX251" s="73"/>
      <c r="FNY251" s="73"/>
      <c r="FNZ251" s="73"/>
      <c r="FOA251" s="73"/>
      <c r="FOB251" s="73"/>
      <c r="FOC251" s="73"/>
      <c r="FOD251" s="73"/>
      <c r="FOE251" s="73"/>
      <c r="FOF251" s="73"/>
      <c r="FOG251" s="73"/>
      <c r="FOH251" s="73"/>
      <c r="FOI251" s="73"/>
      <c r="FOJ251" s="73"/>
      <c r="FOK251" s="73"/>
      <c r="FOL251" s="73"/>
      <c r="FOM251" s="73"/>
      <c r="FON251" s="73"/>
      <c r="FOO251" s="73"/>
      <c r="FOP251" s="73"/>
      <c r="FOQ251" s="73"/>
      <c r="FOR251" s="73"/>
      <c r="FOS251" s="73"/>
      <c r="FOT251" s="73"/>
      <c r="FOU251" s="73"/>
      <c r="FOV251" s="73"/>
      <c r="FOW251" s="73"/>
      <c r="FOX251" s="73"/>
      <c r="FOY251" s="73"/>
      <c r="FOZ251" s="73"/>
      <c r="FPA251" s="73"/>
      <c r="FPB251" s="73"/>
      <c r="FPC251" s="73"/>
      <c r="FPD251" s="73"/>
      <c r="FPE251" s="73"/>
      <c r="FPF251" s="73"/>
      <c r="FPG251" s="73"/>
      <c r="FPH251" s="73"/>
      <c r="FPI251" s="73"/>
      <c r="FPJ251" s="73"/>
      <c r="FPK251" s="73"/>
      <c r="FPL251" s="73"/>
      <c r="FPM251" s="73"/>
      <c r="FPN251" s="73"/>
      <c r="FPO251" s="73"/>
      <c r="FPP251" s="73"/>
      <c r="FPQ251" s="73"/>
      <c r="FPR251" s="73"/>
      <c r="FPS251" s="73"/>
      <c r="FPT251" s="73"/>
      <c r="FPU251" s="73"/>
      <c r="FPV251" s="73"/>
      <c r="FPW251" s="73"/>
      <c r="FPX251" s="73"/>
      <c r="FPY251" s="73"/>
      <c r="FPZ251" s="73"/>
      <c r="FQA251" s="73"/>
      <c r="FQB251" s="73"/>
      <c r="FQC251" s="73"/>
      <c r="FQD251" s="73"/>
      <c r="FQE251" s="73"/>
      <c r="FQF251" s="73"/>
      <c r="FQG251" s="73"/>
      <c r="FQH251" s="73"/>
      <c r="FQI251" s="73"/>
      <c r="FQJ251" s="73"/>
      <c r="FQK251" s="73"/>
      <c r="FQL251" s="73"/>
      <c r="FQM251" s="73"/>
      <c r="FQN251" s="73"/>
      <c r="FQO251" s="73"/>
      <c r="FQP251" s="73"/>
      <c r="FQQ251" s="73"/>
      <c r="FQR251" s="73"/>
      <c r="FQS251" s="73"/>
      <c r="FQT251" s="73"/>
      <c r="FQU251" s="73"/>
      <c r="FQV251" s="73"/>
      <c r="FQW251" s="73"/>
      <c r="FQX251" s="73"/>
      <c r="FQY251" s="73"/>
      <c r="FQZ251" s="73"/>
      <c r="FRA251" s="73"/>
      <c r="FRB251" s="73"/>
      <c r="FRC251" s="73"/>
      <c r="FRD251" s="73"/>
      <c r="FRE251" s="73"/>
      <c r="FRF251" s="73"/>
      <c r="FRG251" s="73"/>
      <c r="FRH251" s="73"/>
      <c r="FRI251" s="73"/>
      <c r="FRJ251" s="73"/>
      <c r="FRK251" s="73"/>
      <c r="FRL251" s="73"/>
      <c r="FRM251" s="73"/>
      <c r="FRN251" s="73"/>
      <c r="FRO251" s="73"/>
      <c r="FRP251" s="73"/>
      <c r="FRQ251" s="73"/>
      <c r="FRR251" s="73"/>
      <c r="FRS251" s="73"/>
      <c r="FRT251" s="73"/>
      <c r="FRU251" s="73"/>
      <c r="FRV251" s="73"/>
      <c r="FRW251" s="73"/>
      <c r="FRX251" s="73"/>
      <c r="FRY251" s="73"/>
      <c r="FRZ251" s="73"/>
      <c r="FSA251" s="73"/>
      <c r="FSB251" s="73"/>
      <c r="FSC251" s="73"/>
      <c r="FSD251" s="73"/>
      <c r="FSE251" s="73"/>
      <c r="FSF251" s="73"/>
      <c r="FSG251" s="73"/>
      <c r="FSH251" s="73"/>
      <c r="FSI251" s="73"/>
      <c r="FSJ251" s="73"/>
      <c r="FSK251" s="73"/>
      <c r="FSL251" s="73"/>
      <c r="FSM251" s="73"/>
      <c r="FSN251" s="73"/>
      <c r="FSO251" s="73"/>
      <c r="FSP251" s="73"/>
      <c r="FSQ251" s="73"/>
      <c r="FSR251" s="73"/>
      <c r="FSS251" s="73"/>
      <c r="FST251" s="73"/>
      <c r="FSU251" s="73"/>
      <c r="FSV251" s="73"/>
      <c r="FSW251" s="73"/>
      <c r="FSX251" s="73"/>
      <c r="FSY251" s="73"/>
      <c r="FSZ251" s="73"/>
      <c r="FTA251" s="73"/>
      <c r="FTB251" s="73"/>
      <c r="FTC251" s="73"/>
      <c r="FTD251" s="73"/>
      <c r="FTE251" s="73"/>
      <c r="FTF251" s="73"/>
      <c r="FTG251" s="73"/>
      <c r="FTH251" s="73"/>
      <c r="FTI251" s="73"/>
      <c r="FTJ251" s="73"/>
      <c r="FTK251" s="73"/>
      <c r="FTL251" s="73"/>
      <c r="FTM251" s="73"/>
      <c r="FTN251" s="73"/>
      <c r="FTO251" s="73"/>
      <c r="FTP251" s="73"/>
      <c r="FTQ251" s="73"/>
      <c r="FTR251" s="73"/>
      <c r="FTS251" s="73"/>
      <c r="FTT251" s="73"/>
      <c r="FTU251" s="73"/>
      <c r="FTV251" s="73"/>
      <c r="FTW251" s="73"/>
      <c r="FTX251" s="73"/>
      <c r="FTY251" s="73"/>
      <c r="FTZ251" s="73"/>
      <c r="FUA251" s="73"/>
      <c r="FUB251" s="73"/>
      <c r="FUC251" s="73"/>
      <c r="FUD251" s="73"/>
      <c r="FUE251" s="73"/>
      <c r="FUF251" s="73"/>
      <c r="FUG251" s="73"/>
      <c r="FUH251" s="73"/>
      <c r="FUI251" s="73"/>
      <c r="FUJ251" s="73"/>
      <c r="FUK251" s="73"/>
      <c r="FUL251" s="73"/>
      <c r="FUM251" s="73"/>
      <c r="FUN251" s="73"/>
      <c r="FUO251" s="73"/>
      <c r="FUP251" s="73"/>
      <c r="FUQ251" s="73"/>
      <c r="FUR251" s="73"/>
      <c r="FUS251" s="73"/>
      <c r="FUT251" s="73"/>
      <c r="FUU251" s="73"/>
      <c r="FUV251" s="73"/>
      <c r="FUW251" s="73"/>
      <c r="FUX251" s="73"/>
      <c r="FUY251" s="73"/>
      <c r="FUZ251" s="73"/>
      <c r="FVA251" s="73"/>
      <c r="FVB251" s="73"/>
      <c r="FVC251" s="73"/>
      <c r="FVD251" s="73"/>
      <c r="FVE251" s="73"/>
      <c r="FVF251" s="73"/>
      <c r="FVG251" s="73"/>
      <c r="FVH251" s="73"/>
      <c r="FVI251" s="73"/>
      <c r="FVJ251" s="73"/>
      <c r="FVK251" s="73"/>
      <c r="FVL251" s="73"/>
      <c r="FVM251" s="73"/>
      <c r="FVN251" s="73"/>
      <c r="FVO251" s="73"/>
      <c r="FVP251" s="73"/>
      <c r="FVQ251" s="73"/>
      <c r="FVR251" s="73"/>
      <c r="FVS251" s="73"/>
      <c r="FVT251" s="73"/>
      <c r="FVU251" s="73"/>
      <c r="FVV251" s="73"/>
      <c r="FVW251" s="73"/>
      <c r="FVX251" s="73"/>
      <c r="FVY251" s="73"/>
      <c r="FVZ251" s="73"/>
      <c r="FWA251" s="73"/>
      <c r="FWB251" s="73"/>
      <c r="FWC251" s="73"/>
      <c r="FWD251" s="73"/>
      <c r="FWE251" s="73"/>
      <c r="FWF251" s="73"/>
      <c r="FWG251" s="73"/>
      <c r="FWH251" s="73"/>
      <c r="FWI251" s="73"/>
      <c r="FWJ251" s="73"/>
      <c r="FWK251" s="73"/>
      <c r="FWL251" s="73"/>
      <c r="FWM251" s="73"/>
      <c r="FWN251" s="73"/>
      <c r="FWO251" s="73"/>
      <c r="FWP251" s="73"/>
      <c r="FWQ251" s="73"/>
      <c r="FWR251" s="73"/>
      <c r="FWS251" s="73"/>
      <c r="FWT251" s="73"/>
      <c r="FWU251" s="73"/>
      <c r="FWV251" s="73"/>
      <c r="FWW251" s="73"/>
      <c r="FWX251" s="73"/>
      <c r="FWY251" s="73"/>
      <c r="FWZ251" s="73"/>
      <c r="FXA251" s="73"/>
      <c r="FXB251" s="73"/>
      <c r="FXC251" s="73"/>
      <c r="FXD251" s="73"/>
      <c r="FXE251" s="73"/>
      <c r="FXF251" s="73"/>
      <c r="FXG251" s="73"/>
      <c r="FXH251" s="73"/>
      <c r="FXI251" s="73"/>
      <c r="FXJ251" s="73"/>
      <c r="FXK251" s="73"/>
      <c r="FXL251" s="73"/>
      <c r="FXM251" s="73"/>
      <c r="FXN251" s="73"/>
      <c r="FXO251" s="73"/>
      <c r="FXP251" s="73"/>
      <c r="FXQ251" s="73"/>
      <c r="FXR251" s="73"/>
      <c r="FXS251" s="73"/>
      <c r="FXT251" s="73"/>
      <c r="FXU251" s="73"/>
      <c r="FXV251" s="73"/>
      <c r="FXW251" s="73"/>
      <c r="FXX251" s="73"/>
      <c r="FXY251" s="73"/>
      <c r="FXZ251" s="73"/>
      <c r="FYA251" s="73"/>
      <c r="FYB251" s="73"/>
      <c r="FYC251" s="73"/>
      <c r="FYD251" s="73"/>
      <c r="FYE251" s="73"/>
      <c r="FYF251" s="73"/>
      <c r="FYG251" s="73"/>
      <c r="FYH251" s="73"/>
      <c r="FYI251" s="73"/>
      <c r="FYJ251" s="73"/>
      <c r="FYK251" s="73"/>
      <c r="FYL251" s="73"/>
      <c r="FYM251" s="73"/>
      <c r="FYN251" s="73"/>
      <c r="FYO251" s="73"/>
      <c r="FYP251" s="73"/>
      <c r="FYQ251" s="73"/>
      <c r="FYR251" s="73"/>
      <c r="FYS251" s="73"/>
      <c r="FYT251" s="73"/>
      <c r="FYU251" s="73"/>
      <c r="FYV251" s="73"/>
      <c r="FYW251" s="73"/>
      <c r="FYX251" s="73"/>
      <c r="FYY251" s="73"/>
      <c r="FYZ251" s="73"/>
      <c r="FZA251" s="73"/>
      <c r="FZB251" s="73"/>
      <c r="FZC251" s="73"/>
      <c r="FZD251" s="73"/>
      <c r="FZE251" s="73"/>
      <c r="FZF251" s="73"/>
      <c r="FZG251" s="73"/>
      <c r="FZH251" s="73"/>
      <c r="FZI251" s="73"/>
      <c r="FZJ251" s="73"/>
      <c r="FZK251" s="73"/>
      <c r="FZL251" s="73"/>
      <c r="FZM251" s="73"/>
      <c r="FZN251" s="73"/>
      <c r="FZO251" s="73"/>
      <c r="FZP251" s="73"/>
      <c r="FZQ251" s="73"/>
      <c r="FZR251" s="73"/>
      <c r="FZS251" s="73"/>
      <c r="FZT251" s="73"/>
      <c r="FZU251" s="73"/>
      <c r="FZV251" s="73"/>
      <c r="FZW251" s="73"/>
      <c r="FZX251" s="73"/>
      <c r="FZY251" s="73"/>
      <c r="FZZ251" s="73"/>
      <c r="GAA251" s="73"/>
      <c r="GAB251" s="73"/>
      <c r="GAC251" s="73"/>
      <c r="GAD251" s="73"/>
      <c r="GAE251" s="73"/>
      <c r="GAF251" s="73"/>
      <c r="GAG251" s="73"/>
      <c r="GAH251" s="73"/>
      <c r="GAI251" s="73"/>
      <c r="GAJ251" s="73"/>
      <c r="GAK251" s="73"/>
      <c r="GAL251" s="73"/>
      <c r="GAM251" s="73"/>
      <c r="GAN251" s="73"/>
      <c r="GAO251" s="73"/>
      <c r="GAP251" s="73"/>
      <c r="GAQ251" s="73"/>
      <c r="GAR251" s="73"/>
      <c r="GAS251" s="73"/>
      <c r="GAT251" s="73"/>
      <c r="GAU251" s="73"/>
      <c r="GAV251" s="73"/>
      <c r="GAW251" s="73"/>
      <c r="GAX251" s="73"/>
      <c r="GAY251" s="73"/>
      <c r="GAZ251" s="73"/>
      <c r="GBA251" s="73"/>
      <c r="GBB251" s="73"/>
      <c r="GBC251" s="73"/>
      <c r="GBD251" s="73"/>
      <c r="GBE251" s="73"/>
      <c r="GBF251" s="73"/>
      <c r="GBG251" s="73"/>
      <c r="GBH251" s="73"/>
      <c r="GBI251" s="73"/>
      <c r="GBJ251" s="73"/>
      <c r="GBK251" s="73"/>
      <c r="GBL251" s="73"/>
      <c r="GBM251" s="73"/>
      <c r="GBN251" s="73"/>
      <c r="GBO251" s="73"/>
      <c r="GBP251" s="73"/>
      <c r="GBQ251" s="73"/>
      <c r="GBR251" s="73"/>
      <c r="GBS251" s="73"/>
      <c r="GBT251" s="73"/>
      <c r="GBU251" s="73"/>
      <c r="GBV251" s="73"/>
      <c r="GBW251" s="73"/>
      <c r="GBX251" s="73"/>
      <c r="GBY251" s="73"/>
      <c r="GBZ251" s="73"/>
      <c r="GCA251" s="73"/>
      <c r="GCB251" s="73"/>
      <c r="GCC251" s="73"/>
      <c r="GCD251" s="73"/>
      <c r="GCE251" s="73"/>
      <c r="GCF251" s="73"/>
      <c r="GCG251" s="73"/>
      <c r="GCH251" s="73"/>
      <c r="GCI251" s="73"/>
      <c r="GCJ251" s="73"/>
      <c r="GCK251" s="73"/>
      <c r="GCL251" s="73"/>
      <c r="GCM251" s="73"/>
      <c r="GCN251" s="73"/>
      <c r="GCO251" s="73"/>
      <c r="GCP251" s="73"/>
      <c r="GCQ251" s="73"/>
      <c r="GCR251" s="73"/>
      <c r="GCS251" s="73"/>
      <c r="GCT251" s="73"/>
      <c r="GCU251" s="73"/>
      <c r="GCV251" s="73"/>
      <c r="GCW251" s="73"/>
      <c r="GCX251" s="73"/>
      <c r="GCY251" s="73"/>
      <c r="GCZ251" s="73"/>
      <c r="GDA251" s="73"/>
      <c r="GDB251" s="73"/>
      <c r="GDC251" s="73"/>
      <c r="GDD251" s="73"/>
      <c r="GDE251" s="73"/>
      <c r="GDF251" s="73"/>
      <c r="GDG251" s="73"/>
      <c r="GDH251" s="73"/>
      <c r="GDI251" s="73"/>
      <c r="GDJ251" s="73"/>
      <c r="GDK251" s="73"/>
      <c r="GDL251" s="73"/>
      <c r="GDM251" s="73"/>
      <c r="GDN251" s="73"/>
      <c r="GDO251" s="73"/>
      <c r="GDP251" s="73"/>
      <c r="GDQ251" s="73"/>
      <c r="GDR251" s="73"/>
      <c r="GDS251" s="73"/>
      <c r="GDT251" s="73"/>
      <c r="GDU251" s="73"/>
      <c r="GDV251" s="73"/>
      <c r="GDW251" s="73"/>
      <c r="GDX251" s="73"/>
      <c r="GDY251" s="73"/>
      <c r="GDZ251" s="73"/>
      <c r="GEA251" s="73"/>
      <c r="GEB251" s="73"/>
      <c r="GEC251" s="73"/>
      <c r="GED251" s="73"/>
      <c r="GEE251" s="73"/>
      <c r="GEF251" s="73"/>
      <c r="GEG251" s="73"/>
      <c r="GEH251" s="73"/>
      <c r="GEI251" s="73"/>
      <c r="GEJ251" s="73"/>
      <c r="GEK251" s="73"/>
      <c r="GEL251" s="73"/>
      <c r="GEM251" s="73"/>
      <c r="GEN251" s="73"/>
      <c r="GEO251" s="73"/>
      <c r="GEP251" s="73"/>
      <c r="GEQ251" s="73"/>
      <c r="GER251" s="73"/>
      <c r="GES251" s="73"/>
      <c r="GET251" s="73"/>
      <c r="GEU251" s="73"/>
      <c r="GEV251" s="73"/>
      <c r="GEW251" s="73"/>
      <c r="GEX251" s="73"/>
      <c r="GEY251" s="73"/>
      <c r="GEZ251" s="73"/>
      <c r="GFA251" s="73"/>
      <c r="GFB251" s="73"/>
      <c r="GFC251" s="73"/>
      <c r="GFD251" s="73"/>
      <c r="GFE251" s="73"/>
      <c r="GFF251" s="73"/>
      <c r="GFG251" s="73"/>
      <c r="GFH251" s="73"/>
      <c r="GFI251" s="73"/>
      <c r="GFJ251" s="73"/>
      <c r="GFK251" s="73"/>
      <c r="GFL251" s="73"/>
      <c r="GFM251" s="73"/>
      <c r="GFN251" s="73"/>
      <c r="GFO251" s="73"/>
      <c r="GFP251" s="73"/>
      <c r="GFQ251" s="73"/>
      <c r="GFR251" s="73"/>
      <c r="GFS251" s="73"/>
      <c r="GFT251" s="73"/>
      <c r="GFU251" s="73"/>
      <c r="GFV251" s="73"/>
      <c r="GFW251" s="73"/>
      <c r="GFX251" s="73"/>
      <c r="GFY251" s="73"/>
      <c r="GFZ251" s="73"/>
      <c r="GGA251" s="73"/>
      <c r="GGB251" s="73"/>
      <c r="GGC251" s="73"/>
      <c r="GGD251" s="73"/>
      <c r="GGE251" s="73"/>
      <c r="GGF251" s="73"/>
      <c r="GGG251" s="73"/>
      <c r="GGH251" s="73"/>
      <c r="GGI251" s="73"/>
      <c r="GGJ251" s="73"/>
      <c r="GGK251" s="73"/>
      <c r="GGL251" s="73"/>
      <c r="GGM251" s="73"/>
      <c r="GGN251" s="73"/>
      <c r="GGO251" s="73"/>
      <c r="GGP251" s="73"/>
      <c r="GGQ251" s="73"/>
      <c r="GGR251" s="73"/>
      <c r="GGS251" s="73"/>
      <c r="GGT251" s="73"/>
      <c r="GGU251" s="73"/>
      <c r="GGV251" s="73"/>
      <c r="GGW251" s="73"/>
      <c r="GGX251" s="73"/>
      <c r="GGY251" s="73"/>
      <c r="GGZ251" s="73"/>
      <c r="GHA251" s="73"/>
      <c r="GHB251" s="73"/>
      <c r="GHC251" s="73"/>
      <c r="GHD251" s="73"/>
      <c r="GHE251" s="73"/>
      <c r="GHF251" s="73"/>
      <c r="GHG251" s="73"/>
      <c r="GHH251" s="73"/>
      <c r="GHI251" s="73"/>
      <c r="GHJ251" s="73"/>
      <c r="GHK251" s="73"/>
      <c r="GHL251" s="73"/>
      <c r="GHM251" s="73"/>
      <c r="GHN251" s="73"/>
      <c r="GHO251" s="73"/>
      <c r="GHP251" s="73"/>
      <c r="GHQ251" s="73"/>
      <c r="GHR251" s="73"/>
      <c r="GHS251" s="73"/>
      <c r="GHT251" s="73"/>
      <c r="GHU251" s="73"/>
      <c r="GHV251" s="73"/>
      <c r="GHW251" s="73"/>
      <c r="GHX251" s="73"/>
      <c r="GHY251" s="73"/>
      <c r="GHZ251" s="73"/>
      <c r="GIA251" s="73"/>
      <c r="GIB251" s="73"/>
      <c r="GIC251" s="73"/>
      <c r="GID251" s="73"/>
      <c r="GIE251" s="73"/>
      <c r="GIF251" s="73"/>
      <c r="GIG251" s="73"/>
      <c r="GIH251" s="73"/>
      <c r="GII251" s="73"/>
      <c r="GIJ251" s="73"/>
      <c r="GIK251" s="73"/>
      <c r="GIL251" s="73"/>
      <c r="GIM251" s="73"/>
      <c r="GIN251" s="73"/>
      <c r="GIO251" s="73"/>
      <c r="GIP251" s="73"/>
      <c r="GIQ251" s="73"/>
      <c r="GIR251" s="73"/>
      <c r="GIS251" s="73"/>
      <c r="GIT251" s="73"/>
      <c r="GIU251" s="73"/>
      <c r="GIV251" s="73"/>
      <c r="GIW251" s="73"/>
      <c r="GIX251" s="73"/>
      <c r="GIY251" s="73"/>
      <c r="GIZ251" s="73"/>
      <c r="GJA251" s="73"/>
      <c r="GJB251" s="73"/>
      <c r="GJC251" s="73"/>
      <c r="GJD251" s="73"/>
      <c r="GJE251" s="73"/>
      <c r="GJF251" s="73"/>
      <c r="GJG251" s="73"/>
      <c r="GJH251" s="73"/>
      <c r="GJI251" s="73"/>
      <c r="GJJ251" s="73"/>
      <c r="GJK251" s="73"/>
      <c r="GJL251" s="73"/>
      <c r="GJM251" s="73"/>
      <c r="GJN251" s="73"/>
      <c r="GJO251" s="73"/>
      <c r="GJP251" s="73"/>
      <c r="GJQ251" s="73"/>
      <c r="GJR251" s="73"/>
      <c r="GJS251" s="73"/>
      <c r="GJT251" s="73"/>
      <c r="GJU251" s="73"/>
      <c r="GJV251" s="73"/>
      <c r="GJW251" s="73"/>
      <c r="GJX251" s="73"/>
      <c r="GJY251" s="73"/>
      <c r="GJZ251" s="73"/>
      <c r="GKA251" s="73"/>
      <c r="GKB251" s="73"/>
      <c r="GKC251" s="73"/>
      <c r="GKD251" s="73"/>
      <c r="GKE251" s="73"/>
      <c r="GKF251" s="73"/>
      <c r="GKG251" s="73"/>
      <c r="GKH251" s="73"/>
      <c r="GKI251" s="73"/>
      <c r="GKJ251" s="73"/>
      <c r="GKK251" s="73"/>
      <c r="GKL251" s="73"/>
      <c r="GKM251" s="73"/>
      <c r="GKN251" s="73"/>
      <c r="GKO251" s="73"/>
      <c r="GKP251" s="73"/>
      <c r="GKQ251" s="73"/>
      <c r="GKR251" s="73"/>
      <c r="GKS251" s="73"/>
      <c r="GKT251" s="73"/>
      <c r="GKU251" s="73"/>
      <c r="GKV251" s="73"/>
      <c r="GKW251" s="73"/>
      <c r="GKX251" s="73"/>
      <c r="GKY251" s="73"/>
      <c r="GKZ251" s="73"/>
      <c r="GLA251" s="73"/>
      <c r="GLB251" s="73"/>
      <c r="GLC251" s="73"/>
      <c r="GLD251" s="73"/>
      <c r="GLE251" s="73"/>
      <c r="GLF251" s="73"/>
      <c r="GLG251" s="73"/>
      <c r="GLH251" s="73"/>
      <c r="GLI251" s="73"/>
      <c r="GLJ251" s="73"/>
      <c r="GLK251" s="73"/>
      <c r="GLL251" s="73"/>
      <c r="GLM251" s="73"/>
      <c r="GLN251" s="73"/>
      <c r="GLO251" s="73"/>
      <c r="GLP251" s="73"/>
      <c r="GLQ251" s="73"/>
      <c r="GLR251" s="73"/>
      <c r="GLS251" s="73"/>
      <c r="GLT251" s="73"/>
      <c r="GLU251" s="73"/>
      <c r="GLV251" s="73"/>
      <c r="GLW251" s="73"/>
      <c r="GLX251" s="73"/>
      <c r="GLY251" s="73"/>
      <c r="GLZ251" s="73"/>
      <c r="GMA251" s="73"/>
      <c r="GMB251" s="73"/>
      <c r="GMC251" s="73"/>
      <c r="GMD251" s="73"/>
      <c r="GME251" s="73"/>
      <c r="GMF251" s="73"/>
      <c r="GMG251" s="73"/>
      <c r="GMH251" s="73"/>
      <c r="GMI251" s="73"/>
      <c r="GMJ251" s="73"/>
      <c r="GMK251" s="73"/>
      <c r="GML251" s="73"/>
      <c r="GMM251" s="73"/>
      <c r="GMN251" s="73"/>
      <c r="GMO251" s="73"/>
      <c r="GMP251" s="73"/>
      <c r="GMQ251" s="73"/>
      <c r="GMR251" s="73"/>
      <c r="GMS251" s="73"/>
      <c r="GMT251" s="73"/>
      <c r="GMU251" s="73"/>
      <c r="GMV251" s="73"/>
      <c r="GMW251" s="73"/>
      <c r="GMX251" s="73"/>
      <c r="GMY251" s="73"/>
      <c r="GMZ251" s="73"/>
      <c r="GNA251" s="73"/>
      <c r="GNB251" s="73"/>
      <c r="GNC251" s="73"/>
      <c r="GND251" s="73"/>
      <c r="GNE251" s="73"/>
      <c r="GNF251" s="73"/>
      <c r="GNG251" s="73"/>
      <c r="GNH251" s="73"/>
      <c r="GNI251" s="73"/>
      <c r="GNJ251" s="73"/>
      <c r="GNK251" s="73"/>
      <c r="GNL251" s="73"/>
      <c r="GNM251" s="73"/>
      <c r="GNN251" s="73"/>
      <c r="GNO251" s="73"/>
      <c r="GNP251" s="73"/>
      <c r="GNQ251" s="73"/>
      <c r="GNR251" s="73"/>
      <c r="GNS251" s="73"/>
      <c r="GNT251" s="73"/>
      <c r="GNU251" s="73"/>
      <c r="GNV251" s="73"/>
      <c r="GNW251" s="73"/>
      <c r="GNX251" s="73"/>
      <c r="GNY251" s="73"/>
      <c r="GNZ251" s="73"/>
      <c r="GOA251" s="73"/>
      <c r="GOB251" s="73"/>
      <c r="GOC251" s="73"/>
      <c r="GOD251" s="73"/>
      <c r="GOE251" s="73"/>
      <c r="GOF251" s="73"/>
      <c r="GOG251" s="73"/>
      <c r="GOH251" s="73"/>
      <c r="GOI251" s="73"/>
      <c r="GOJ251" s="73"/>
      <c r="GOK251" s="73"/>
      <c r="GOL251" s="73"/>
      <c r="GOM251" s="73"/>
      <c r="GON251" s="73"/>
      <c r="GOO251" s="73"/>
      <c r="GOP251" s="73"/>
      <c r="GOQ251" s="73"/>
      <c r="GOR251" s="73"/>
      <c r="GOS251" s="73"/>
      <c r="GOT251" s="73"/>
      <c r="GOU251" s="73"/>
      <c r="GOV251" s="73"/>
      <c r="GOW251" s="73"/>
      <c r="GOX251" s="73"/>
      <c r="GOY251" s="73"/>
      <c r="GOZ251" s="73"/>
      <c r="GPA251" s="73"/>
      <c r="GPB251" s="73"/>
      <c r="GPC251" s="73"/>
      <c r="GPD251" s="73"/>
      <c r="GPE251" s="73"/>
      <c r="GPF251" s="73"/>
      <c r="GPG251" s="73"/>
      <c r="GPH251" s="73"/>
      <c r="GPI251" s="73"/>
      <c r="GPJ251" s="73"/>
      <c r="GPK251" s="73"/>
      <c r="GPL251" s="73"/>
      <c r="GPM251" s="73"/>
      <c r="GPN251" s="73"/>
      <c r="GPO251" s="73"/>
      <c r="GPP251" s="73"/>
      <c r="GPQ251" s="73"/>
      <c r="GPR251" s="73"/>
      <c r="GPS251" s="73"/>
      <c r="GPT251" s="73"/>
      <c r="GPU251" s="73"/>
      <c r="GPV251" s="73"/>
      <c r="GPW251" s="73"/>
      <c r="GPX251" s="73"/>
      <c r="GPY251" s="73"/>
      <c r="GPZ251" s="73"/>
      <c r="GQA251" s="73"/>
      <c r="GQB251" s="73"/>
      <c r="GQC251" s="73"/>
      <c r="GQD251" s="73"/>
      <c r="GQE251" s="73"/>
      <c r="GQF251" s="73"/>
      <c r="GQG251" s="73"/>
      <c r="GQH251" s="73"/>
      <c r="GQI251" s="73"/>
      <c r="GQJ251" s="73"/>
      <c r="GQK251" s="73"/>
      <c r="GQL251" s="73"/>
      <c r="GQM251" s="73"/>
      <c r="GQN251" s="73"/>
      <c r="GQO251" s="73"/>
      <c r="GQP251" s="73"/>
      <c r="GQQ251" s="73"/>
      <c r="GQR251" s="73"/>
      <c r="GQS251" s="73"/>
      <c r="GQT251" s="73"/>
      <c r="GQU251" s="73"/>
      <c r="GQV251" s="73"/>
      <c r="GQW251" s="73"/>
      <c r="GQX251" s="73"/>
      <c r="GQY251" s="73"/>
      <c r="GQZ251" s="73"/>
      <c r="GRA251" s="73"/>
      <c r="GRB251" s="73"/>
      <c r="GRC251" s="73"/>
      <c r="GRD251" s="73"/>
      <c r="GRE251" s="73"/>
      <c r="GRF251" s="73"/>
      <c r="GRG251" s="73"/>
      <c r="GRH251" s="73"/>
      <c r="GRI251" s="73"/>
      <c r="GRJ251" s="73"/>
      <c r="GRK251" s="73"/>
      <c r="GRL251" s="73"/>
      <c r="GRM251" s="73"/>
      <c r="GRN251" s="73"/>
      <c r="GRO251" s="73"/>
      <c r="GRP251" s="73"/>
      <c r="GRQ251" s="73"/>
      <c r="GRR251" s="73"/>
      <c r="GRS251" s="73"/>
      <c r="GRT251" s="73"/>
      <c r="GRU251" s="73"/>
      <c r="GRV251" s="73"/>
      <c r="GRW251" s="73"/>
      <c r="GRX251" s="73"/>
      <c r="GRY251" s="73"/>
      <c r="GRZ251" s="73"/>
      <c r="GSA251" s="73"/>
      <c r="GSB251" s="73"/>
      <c r="GSC251" s="73"/>
      <c r="GSD251" s="73"/>
      <c r="GSE251" s="73"/>
      <c r="GSF251" s="73"/>
      <c r="GSG251" s="73"/>
      <c r="GSH251" s="73"/>
      <c r="GSI251" s="73"/>
      <c r="GSJ251" s="73"/>
      <c r="GSK251" s="73"/>
      <c r="GSL251" s="73"/>
      <c r="GSM251" s="73"/>
      <c r="GSN251" s="73"/>
      <c r="GSO251" s="73"/>
      <c r="GSP251" s="73"/>
      <c r="GSQ251" s="73"/>
      <c r="GSR251" s="73"/>
      <c r="GSS251" s="73"/>
      <c r="GST251" s="73"/>
      <c r="GSU251" s="73"/>
      <c r="GSV251" s="73"/>
      <c r="GSW251" s="73"/>
      <c r="GSX251" s="73"/>
      <c r="GSY251" s="73"/>
      <c r="GSZ251" s="73"/>
      <c r="GTA251" s="73"/>
      <c r="GTB251" s="73"/>
      <c r="GTC251" s="73"/>
      <c r="GTD251" s="73"/>
      <c r="GTE251" s="73"/>
      <c r="GTF251" s="73"/>
      <c r="GTG251" s="73"/>
      <c r="GTH251" s="73"/>
      <c r="GTI251" s="73"/>
      <c r="GTJ251" s="73"/>
      <c r="GTK251" s="73"/>
      <c r="GTL251" s="73"/>
      <c r="GTM251" s="73"/>
      <c r="GTN251" s="73"/>
      <c r="GTO251" s="73"/>
      <c r="GTP251" s="73"/>
      <c r="GTQ251" s="73"/>
      <c r="GTR251" s="73"/>
      <c r="GTS251" s="73"/>
      <c r="GTT251" s="73"/>
      <c r="GTU251" s="73"/>
      <c r="GTV251" s="73"/>
      <c r="GTW251" s="73"/>
      <c r="GTX251" s="73"/>
      <c r="GTY251" s="73"/>
      <c r="GTZ251" s="73"/>
      <c r="GUA251" s="73"/>
      <c r="GUB251" s="73"/>
      <c r="GUC251" s="73"/>
      <c r="GUD251" s="73"/>
      <c r="GUE251" s="73"/>
      <c r="GUF251" s="73"/>
      <c r="GUG251" s="73"/>
      <c r="GUH251" s="73"/>
      <c r="GUI251" s="73"/>
      <c r="GUJ251" s="73"/>
      <c r="GUK251" s="73"/>
      <c r="GUL251" s="73"/>
      <c r="GUM251" s="73"/>
      <c r="GUN251" s="73"/>
      <c r="GUO251" s="73"/>
      <c r="GUP251" s="73"/>
      <c r="GUQ251" s="73"/>
      <c r="GUR251" s="73"/>
      <c r="GUS251" s="73"/>
      <c r="GUT251" s="73"/>
      <c r="GUU251" s="73"/>
      <c r="GUV251" s="73"/>
      <c r="GUW251" s="73"/>
      <c r="GUX251" s="73"/>
      <c r="GUY251" s="73"/>
      <c r="GUZ251" s="73"/>
      <c r="GVA251" s="73"/>
      <c r="GVB251" s="73"/>
      <c r="GVC251" s="73"/>
      <c r="GVD251" s="73"/>
      <c r="GVE251" s="73"/>
      <c r="GVF251" s="73"/>
      <c r="GVG251" s="73"/>
      <c r="GVH251" s="73"/>
      <c r="GVI251" s="73"/>
      <c r="GVJ251" s="73"/>
      <c r="GVK251" s="73"/>
      <c r="GVL251" s="73"/>
      <c r="GVM251" s="73"/>
      <c r="GVN251" s="73"/>
      <c r="GVO251" s="73"/>
      <c r="GVP251" s="73"/>
      <c r="GVQ251" s="73"/>
      <c r="GVR251" s="73"/>
      <c r="GVS251" s="73"/>
      <c r="GVT251" s="73"/>
      <c r="GVU251" s="73"/>
      <c r="GVV251" s="73"/>
      <c r="GVW251" s="73"/>
      <c r="GVX251" s="73"/>
      <c r="GVY251" s="73"/>
      <c r="GVZ251" s="73"/>
      <c r="GWA251" s="73"/>
      <c r="GWB251" s="73"/>
      <c r="GWC251" s="73"/>
      <c r="GWD251" s="73"/>
      <c r="GWE251" s="73"/>
      <c r="GWF251" s="73"/>
      <c r="GWG251" s="73"/>
      <c r="GWH251" s="73"/>
      <c r="GWI251" s="73"/>
      <c r="GWJ251" s="73"/>
      <c r="GWK251" s="73"/>
      <c r="GWL251" s="73"/>
      <c r="GWM251" s="73"/>
      <c r="GWN251" s="73"/>
      <c r="GWO251" s="73"/>
      <c r="GWP251" s="73"/>
      <c r="GWQ251" s="73"/>
      <c r="GWR251" s="73"/>
      <c r="GWS251" s="73"/>
      <c r="GWT251" s="73"/>
      <c r="GWU251" s="73"/>
      <c r="GWV251" s="73"/>
      <c r="GWW251" s="73"/>
      <c r="GWX251" s="73"/>
      <c r="GWY251" s="73"/>
      <c r="GWZ251" s="73"/>
      <c r="GXA251" s="73"/>
      <c r="GXB251" s="73"/>
      <c r="GXC251" s="73"/>
      <c r="GXD251" s="73"/>
      <c r="GXE251" s="73"/>
      <c r="GXF251" s="73"/>
      <c r="GXG251" s="73"/>
      <c r="GXH251" s="73"/>
      <c r="GXI251" s="73"/>
      <c r="GXJ251" s="73"/>
      <c r="GXK251" s="73"/>
      <c r="GXL251" s="73"/>
      <c r="GXM251" s="73"/>
      <c r="GXN251" s="73"/>
      <c r="GXO251" s="73"/>
      <c r="GXP251" s="73"/>
      <c r="GXQ251" s="73"/>
      <c r="GXR251" s="73"/>
      <c r="GXS251" s="73"/>
      <c r="GXT251" s="73"/>
      <c r="GXU251" s="73"/>
      <c r="GXV251" s="73"/>
      <c r="GXW251" s="73"/>
      <c r="GXX251" s="73"/>
      <c r="GXY251" s="73"/>
      <c r="GXZ251" s="73"/>
      <c r="GYA251" s="73"/>
      <c r="GYB251" s="73"/>
      <c r="GYC251" s="73"/>
      <c r="GYD251" s="73"/>
      <c r="GYE251" s="73"/>
      <c r="GYF251" s="73"/>
      <c r="GYG251" s="73"/>
      <c r="GYH251" s="73"/>
      <c r="GYI251" s="73"/>
      <c r="GYJ251" s="73"/>
      <c r="GYK251" s="73"/>
      <c r="GYL251" s="73"/>
      <c r="GYM251" s="73"/>
      <c r="GYN251" s="73"/>
      <c r="GYO251" s="73"/>
      <c r="GYP251" s="73"/>
      <c r="GYQ251" s="73"/>
      <c r="GYR251" s="73"/>
      <c r="GYS251" s="73"/>
      <c r="GYT251" s="73"/>
      <c r="GYU251" s="73"/>
      <c r="GYV251" s="73"/>
      <c r="GYW251" s="73"/>
      <c r="GYX251" s="73"/>
      <c r="GYY251" s="73"/>
      <c r="GYZ251" s="73"/>
      <c r="GZA251" s="73"/>
      <c r="GZB251" s="73"/>
      <c r="GZC251" s="73"/>
      <c r="GZD251" s="73"/>
      <c r="GZE251" s="73"/>
      <c r="GZF251" s="73"/>
      <c r="GZG251" s="73"/>
      <c r="GZH251" s="73"/>
      <c r="GZI251" s="73"/>
      <c r="GZJ251" s="73"/>
      <c r="GZK251" s="73"/>
      <c r="GZL251" s="73"/>
      <c r="GZM251" s="73"/>
      <c r="GZN251" s="73"/>
      <c r="GZO251" s="73"/>
      <c r="GZP251" s="73"/>
      <c r="GZQ251" s="73"/>
      <c r="GZR251" s="73"/>
      <c r="GZS251" s="73"/>
      <c r="GZT251" s="73"/>
      <c r="GZU251" s="73"/>
      <c r="GZV251" s="73"/>
      <c r="GZW251" s="73"/>
      <c r="GZX251" s="73"/>
      <c r="GZY251" s="73"/>
      <c r="GZZ251" s="73"/>
      <c r="HAA251" s="73"/>
      <c r="HAB251" s="73"/>
      <c r="HAC251" s="73"/>
      <c r="HAD251" s="73"/>
      <c r="HAE251" s="73"/>
      <c r="HAF251" s="73"/>
      <c r="HAG251" s="73"/>
      <c r="HAH251" s="73"/>
      <c r="HAI251" s="73"/>
      <c r="HAJ251" s="73"/>
      <c r="HAK251" s="73"/>
      <c r="HAL251" s="73"/>
      <c r="HAM251" s="73"/>
      <c r="HAN251" s="73"/>
      <c r="HAO251" s="73"/>
      <c r="HAP251" s="73"/>
      <c r="HAQ251" s="73"/>
      <c r="HAR251" s="73"/>
      <c r="HAS251" s="73"/>
      <c r="HAT251" s="73"/>
      <c r="HAU251" s="73"/>
      <c r="HAV251" s="73"/>
      <c r="HAW251" s="73"/>
      <c r="HAX251" s="73"/>
      <c r="HAY251" s="73"/>
      <c r="HAZ251" s="73"/>
      <c r="HBA251" s="73"/>
      <c r="HBB251" s="73"/>
      <c r="HBC251" s="73"/>
      <c r="HBD251" s="73"/>
      <c r="HBE251" s="73"/>
      <c r="HBF251" s="73"/>
      <c r="HBG251" s="73"/>
      <c r="HBH251" s="73"/>
      <c r="HBI251" s="73"/>
      <c r="HBJ251" s="73"/>
      <c r="HBK251" s="73"/>
      <c r="HBL251" s="73"/>
      <c r="HBM251" s="73"/>
      <c r="HBN251" s="73"/>
      <c r="HBO251" s="73"/>
      <c r="HBP251" s="73"/>
      <c r="HBQ251" s="73"/>
      <c r="HBR251" s="73"/>
      <c r="HBS251" s="73"/>
      <c r="HBT251" s="73"/>
      <c r="HBU251" s="73"/>
      <c r="HBV251" s="73"/>
      <c r="HBW251" s="73"/>
      <c r="HBX251" s="73"/>
      <c r="HBY251" s="73"/>
      <c r="HBZ251" s="73"/>
      <c r="HCA251" s="73"/>
      <c r="HCB251" s="73"/>
      <c r="HCC251" s="73"/>
      <c r="HCD251" s="73"/>
      <c r="HCE251" s="73"/>
      <c r="HCF251" s="73"/>
      <c r="HCG251" s="73"/>
      <c r="HCH251" s="73"/>
      <c r="HCI251" s="73"/>
      <c r="HCJ251" s="73"/>
      <c r="HCK251" s="73"/>
      <c r="HCL251" s="73"/>
      <c r="HCM251" s="73"/>
      <c r="HCN251" s="73"/>
      <c r="HCO251" s="73"/>
      <c r="HCP251" s="73"/>
      <c r="HCQ251" s="73"/>
      <c r="HCR251" s="73"/>
      <c r="HCS251" s="73"/>
      <c r="HCT251" s="73"/>
      <c r="HCU251" s="73"/>
      <c r="HCV251" s="73"/>
      <c r="HCW251" s="73"/>
      <c r="HCX251" s="73"/>
      <c r="HCY251" s="73"/>
      <c r="HCZ251" s="73"/>
      <c r="HDA251" s="73"/>
      <c r="HDB251" s="73"/>
      <c r="HDC251" s="73"/>
      <c r="HDD251" s="73"/>
      <c r="HDE251" s="73"/>
      <c r="HDF251" s="73"/>
      <c r="HDG251" s="73"/>
      <c r="HDH251" s="73"/>
      <c r="HDI251" s="73"/>
      <c r="HDJ251" s="73"/>
      <c r="HDK251" s="73"/>
      <c r="HDL251" s="73"/>
      <c r="HDM251" s="73"/>
      <c r="HDN251" s="73"/>
      <c r="HDO251" s="73"/>
      <c r="HDP251" s="73"/>
      <c r="HDQ251" s="73"/>
      <c r="HDR251" s="73"/>
      <c r="HDS251" s="73"/>
      <c r="HDT251" s="73"/>
      <c r="HDU251" s="73"/>
      <c r="HDV251" s="73"/>
      <c r="HDW251" s="73"/>
      <c r="HDX251" s="73"/>
      <c r="HDY251" s="73"/>
      <c r="HDZ251" s="73"/>
      <c r="HEA251" s="73"/>
      <c r="HEB251" s="73"/>
      <c r="HEC251" s="73"/>
      <c r="HED251" s="73"/>
      <c r="HEE251" s="73"/>
      <c r="HEF251" s="73"/>
      <c r="HEG251" s="73"/>
      <c r="HEH251" s="73"/>
      <c r="HEI251" s="73"/>
      <c r="HEJ251" s="73"/>
      <c r="HEK251" s="73"/>
      <c r="HEL251" s="73"/>
      <c r="HEM251" s="73"/>
      <c r="HEN251" s="73"/>
      <c r="HEO251" s="73"/>
      <c r="HEP251" s="73"/>
      <c r="HEQ251" s="73"/>
      <c r="HER251" s="73"/>
      <c r="HES251" s="73"/>
      <c r="HET251" s="73"/>
      <c r="HEU251" s="73"/>
      <c r="HEV251" s="73"/>
      <c r="HEW251" s="73"/>
      <c r="HEX251" s="73"/>
      <c r="HEY251" s="73"/>
      <c r="HEZ251" s="73"/>
      <c r="HFA251" s="73"/>
      <c r="HFB251" s="73"/>
      <c r="HFC251" s="73"/>
      <c r="HFD251" s="73"/>
      <c r="HFE251" s="73"/>
      <c r="HFF251" s="73"/>
      <c r="HFG251" s="73"/>
      <c r="HFH251" s="73"/>
      <c r="HFI251" s="73"/>
      <c r="HFJ251" s="73"/>
      <c r="HFK251" s="73"/>
      <c r="HFL251" s="73"/>
      <c r="HFM251" s="73"/>
      <c r="HFN251" s="73"/>
      <c r="HFO251" s="73"/>
      <c r="HFP251" s="73"/>
      <c r="HFQ251" s="73"/>
      <c r="HFR251" s="73"/>
      <c r="HFS251" s="73"/>
      <c r="HFT251" s="73"/>
      <c r="HFU251" s="73"/>
      <c r="HFV251" s="73"/>
      <c r="HFW251" s="73"/>
      <c r="HFX251" s="73"/>
      <c r="HFY251" s="73"/>
      <c r="HFZ251" s="73"/>
      <c r="HGA251" s="73"/>
      <c r="HGB251" s="73"/>
      <c r="HGC251" s="73"/>
      <c r="HGD251" s="73"/>
      <c r="HGE251" s="73"/>
      <c r="HGF251" s="73"/>
      <c r="HGG251" s="73"/>
      <c r="HGH251" s="73"/>
      <c r="HGI251" s="73"/>
      <c r="HGJ251" s="73"/>
      <c r="HGK251" s="73"/>
      <c r="HGL251" s="73"/>
      <c r="HGM251" s="73"/>
      <c r="HGN251" s="73"/>
      <c r="HGO251" s="73"/>
      <c r="HGP251" s="73"/>
      <c r="HGQ251" s="73"/>
      <c r="HGR251" s="73"/>
      <c r="HGS251" s="73"/>
      <c r="HGT251" s="73"/>
      <c r="HGU251" s="73"/>
      <c r="HGV251" s="73"/>
      <c r="HGW251" s="73"/>
      <c r="HGX251" s="73"/>
      <c r="HGY251" s="73"/>
      <c r="HGZ251" s="73"/>
      <c r="HHA251" s="73"/>
      <c r="HHB251" s="73"/>
      <c r="HHC251" s="73"/>
      <c r="HHD251" s="73"/>
      <c r="HHE251" s="73"/>
      <c r="HHF251" s="73"/>
      <c r="HHG251" s="73"/>
      <c r="HHH251" s="73"/>
      <c r="HHI251" s="73"/>
      <c r="HHJ251" s="73"/>
      <c r="HHK251" s="73"/>
      <c r="HHL251" s="73"/>
      <c r="HHM251" s="73"/>
      <c r="HHN251" s="73"/>
      <c r="HHO251" s="73"/>
      <c r="HHP251" s="73"/>
      <c r="HHQ251" s="73"/>
      <c r="HHR251" s="73"/>
      <c r="HHS251" s="73"/>
      <c r="HHT251" s="73"/>
      <c r="HHU251" s="73"/>
      <c r="HHV251" s="73"/>
      <c r="HHW251" s="73"/>
      <c r="HHX251" s="73"/>
      <c r="HHY251" s="73"/>
      <c r="HHZ251" s="73"/>
      <c r="HIA251" s="73"/>
      <c r="HIB251" s="73"/>
      <c r="HIC251" s="73"/>
      <c r="HID251" s="73"/>
      <c r="HIE251" s="73"/>
      <c r="HIF251" s="73"/>
      <c r="HIG251" s="73"/>
      <c r="HIH251" s="73"/>
      <c r="HII251" s="73"/>
      <c r="HIJ251" s="73"/>
      <c r="HIK251" s="73"/>
      <c r="HIL251" s="73"/>
      <c r="HIM251" s="73"/>
      <c r="HIN251" s="73"/>
      <c r="HIO251" s="73"/>
      <c r="HIP251" s="73"/>
      <c r="HIQ251" s="73"/>
      <c r="HIR251" s="73"/>
      <c r="HIS251" s="73"/>
      <c r="HIT251" s="73"/>
      <c r="HIU251" s="73"/>
      <c r="HIV251" s="73"/>
      <c r="HIW251" s="73"/>
      <c r="HIX251" s="73"/>
      <c r="HIY251" s="73"/>
      <c r="HIZ251" s="73"/>
      <c r="HJA251" s="73"/>
      <c r="HJB251" s="73"/>
      <c r="HJC251" s="73"/>
      <c r="HJD251" s="73"/>
      <c r="HJE251" s="73"/>
      <c r="HJF251" s="73"/>
      <c r="HJG251" s="73"/>
      <c r="HJH251" s="73"/>
      <c r="HJI251" s="73"/>
      <c r="HJJ251" s="73"/>
      <c r="HJK251" s="73"/>
      <c r="HJL251" s="73"/>
      <c r="HJM251" s="73"/>
      <c r="HJN251" s="73"/>
      <c r="HJO251" s="73"/>
      <c r="HJP251" s="73"/>
      <c r="HJQ251" s="73"/>
      <c r="HJR251" s="73"/>
      <c r="HJS251" s="73"/>
      <c r="HJT251" s="73"/>
      <c r="HJU251" s="73"/>
      <c r="HJV251" s="73"/>
      <c r="HJW251" s="73"/>
      <c r="HJX251" s="73"/>
      <c r="HJY251" s="73"/>
      <c r="HJZ251" s="73"/>
      <c r="HKA251" s="73"/>
      <c r="HKB251" s="73"/>
      <c r="HKC251" s="73"/>
      <c r="HKD251" s="73"/>
      <c r="HKE251" s="73"/>
      <c r="HKF251" s="73"/>
      <c r="HKG251" s="73"/>
      <c r="HKH251" s="73"/>
      <c r="HKI251" s="73"/>
      <c r="HKJ251" s="73"/>
      <c r="HKK251" s="73"/>
      <c r="HKL251" s="73"/>
      <c r="HKM251" s="73"/>
      <c r="HKN251" s="73"/>
      <c r="HKO251" s="73"/>
      <c r="HKP251" s="73"/>
      <c r="HKQ251" s="73"/>
      <c r="HKR251" s="73"/>
      <c r="HKS251" s="73"/>
      <c r="HKT251" s="73"/>
      <c r="HKU251" s="73"/>
      <c r="HKV251" s="73"/>
      <c r="HKW251" s="73"/>
      <c r="HKX251" s="73"/>
      <c r="HKY251" s="73"/>
      <c r="HKZ251" s="73"/>
      <c r="HLA251" s="73"/>
      <c r="HLB251" s="73"/>
      <c r="HLC251" s="73"/>
      <c r="HLD251" s="73"/>
      <c r="HLE251" s="73"/>
      <c r="HLF251" s="73"/>
      <c r="HLG251" s="73"/>
      <c r="HLH251" s="73"/>
      <c r="HLI251" s="73"/>
      <c r="HLJ251" s="73"/>
      <c r="HLK251" s="73"/>
      <c r="HLL251" s="73"/>
      <c r="HLM251" s="73"/>
      <c r="HLN251" s="73"/>
      <c r="HLO251" s="73"/>
      <c r="HLP251" s="73"/>
      <c r="HLQ251" s="73"/>
      <c r="HLR251" s="73"/>
      <c r="HLS251" s="73"/>
      <c r="HLT251" s="73"/>
      <c r="HLU251" s="73"/>
      <c r="HLV251" s="73"/>
      <c r="HLW251" s="73"/>
      <c r="HLX251" s="73"/>
      <c r="HLY251" s="73"/>
      <c r="HLZ251" s="73"/>
      <c r="HMA251" s="73"/>
      <c r="HMB251" s="73"/>
      <c r="HMC251" s="73"/>
      <c r="HMD251" s="73"/>
      <c r="HME251" s="73"/>
      <c r="HMF251" s="73"/>
      <c r="HMG251" s="73"/>
      <c r="HMH251" s="73"/>
      <c r="HMI251" s="73"/>
      <c r="HMJ251" s="73"/>
      <c r="HMK251" s="73"/>
      <c r="HML251" s="73"/>
      <c r="HMM251" s="73"/>
      <c r="HMN251" s="73"/>
      <c r="HMO251" s="73"/>
      <c r="HMP251" s="73"/>
      <c r="HMQ251" s="73"/>
      <c r="HMR251" s="73"/>
      <c r="HMS251" s="73"/>
      <c r="HMT251" s="73"/>
      <c r="HMU251" s="73"/>
      <c r="HMV251" s="73"/>
      <c r="HMW251" s="73"/>
      <c r="HMX251" s="73"/>
      <c r="HMY251" s="73"/>
      <c r="HMZ251" s="73"/>
      <c r="HNA251" s="73"/>
      <c r="HNB251" s="73"/>
      <c r="HNC251" s="73"/>
      <c r="HND251" s="73"/>
      <c r="HNE251" s="73"/>
      <c r="HNF251" s="73"/>
      <c r="HNG251" s="73"/>
      <c r="HNH251" s="73"/>
      <c r="HNI251" s="73"/>
      <c r="HNJ251" s="73"/>
      <c r="HNK251" s="73"/>
      <c r="HNL251" s="73"/>
      <c r="HNM251" s="73"/>
      <c r="HNN251" s="73"/>
      <c r="HNO251" s="73"/>
      <c r="HNP251" s="73"/>
      <c r="HNQ251" s="73"/>
      <c r="HNR251" s="73"/>
      <c r="HNS251" s="73"/>
      <c r="HNT251" s="73"/>
      <c r="HNU251" s="73"/>
      <c r="HNV251" s="73"/>
      <c r="HNW251" s="73"/>
      <c r="HNX251" s="73"/>
      <c r="HNY251" s="73"/>
      <c r="HNZ251" s="73"/>
      <c r="HOA251" s="73"/>
      <c r="HOB251" s="73"/>
      <c r="HOC251" s="73"/>
      <c r="HOD251" s="73"/>
      <c r="HOE251" s="73"/>
      <c r="HOF251" s="73"/>
      <c r="HOG251" s="73"/>
      <c r="HOH251" s="73"/>
      <c r="HOI251" s="73"/>
      <c r="HOJ251" s="73"/>
      <c r="HOK251" s="73"/>
      <c r="HOL251" s="73"/>
      <c r="HOM251" s="73"/>
      <c r="HON251" s="73"/>
      <c r="HOO251" s="73"/>
      <c r="HOP251" s="73"/>
      <c r="HOQ251" s="73"/>
      <c r="HOR251" s="73"/>
      <c r="HOS251" s="73"/>
      <c r="HOT251" s="73"/>
      <c r="HOU251" s="73"/>
      <c r="HOV251" s="73"/>
      <c r="HOW251" s="73"/>
      <c r="HOX251" s="73"/>
      <c r="HOY251" s="73"/>
      <c r="HOZ251" s="73"/>
      <c r="HPA251" s="73"/>
      <c r="HPB251" s="73"/>
      <c r="HPC251" s="73"/>
      <c r="HPD251" s="73"/>
      <c r="HPE251" s="73"/>
      <c r="HPF251" s="73"/>
      <c r="HPG251" s="73"/>
      <c r="HPH251" s="73"/>
      <c r="HPI251" s="73"/>
      <c r="HPJ251" s="73"/>
      <c r="HPK251" s="73"/>
      <c r="HPL251" s="73"/>
      <c r="HPM251" s="73"/>
      <c r="HPN251" s="73"/>
      <c r="HPO251" s="73"/>
      <c r="HPP251" s="73"/>
      <c r="HPQ251" s="73"/>
      <c r="HPR251" s="73"/>
      <c r="HPS251" s="73"/>
      <c r="HPT251" s="73"/>
      <c r="HPU251" s="73"/>
      <c r="HPV251" s="73"/>
      <c r="HPW251" s="73"/>
      <c r="HPX251" s="73"/>
      <c r="HPY251" s="73"/>
      <c r="HPZ251" s="73"/>
      <c r="HQA251" s="73"/>
      <c r="HQB251" s="73"/>
      <c r="HQC251" s="73"/>
      <c r="HQD251" s="73"/>
      <c r="HQE251" s="73"/>
      <c r="HQF251" s="73"/>
      <c r="HQG251" s="73"/>
      <c r="HQH251" s="73"/>
      <c r="HQI251" s="73"/>
      <c r="HQJ251" s="73"/>
      <c r="HQK251" s="73"/>
      <c r="HQL251" s="73"/>
      <c r="HQM251" s="73"/>
      <c r="HQN251" s="73"/>
      <c r="HQO251" s="73"/>
      <c r="HQP251" s="73"/>
      <c r="HQQ251" s="73"/>
      <c r="HQR251" s="73"/>
      <c r="HQS251" s="73"/>
      <c r="HQT251" s="73"/>
      <c r="HQU251" s="73"/>
      <c r="HQV251" s="73"/>
      <c r="HQW251" s="73"/>
      <c r="HQX251" s="73"/>
      <c r="HQY251" s="73"/>
      <c r="HQZ251" s="73"/>
      <c r="HRA251" s="73"/>
      <c r="HRB251" s="73"/>
      <c r="HRC251" s="73"/>
      <c r="HRD251" s="73"/>
      <c r="HRE251" s="73"/>
      <c r="HRF251" s="73"/>
      <c r="HRG251" s="73"/>
      <c r="HRH251" s="73"/>
      <c r="HRI251" s="73"/>
      <c r="HRJ251" s="73"/>
      <c r="HRK251" s="73"/>
      <c r="HRL251" s="73"/>
      <c r="HRM251" s="73"/>
      <c r="HRN251" s="73"/>
      <c r="HRO251" s="73"/>
      <c r="HRP251" s="73"/>
      <c r="HRQ251" s="73"/>
      <c r="HRR251" s="73"/>
      <c r="HRS251" s="73"/>
      <c r="HRT251" s="73"/>
      <c r="HRU251" s="73"/>
      <c r="HRV251" s="73"/>
      <c r="HRW251" s="73"/>
      <c r="HRX251" s="73"/>
      <c r="HRY251" s="73"/>
      <c r="HRZ251" s="73"/>
      <c r="HSA251" s="73"/>
      <c r="HSB251" s="73"/>
      <c r="HSC251" s="73"/>
      <c r="HSD251" s="73"/>
      <c r="HSE251" s="73"/>
      <c r="HSF251" s="73"/>
      <c r="HSG251" s="73"/>
      <c r="HSH251" s="73"/>
      <c r="HSI251" s="73"/>
      <c r="HSJ251" s="73"/>
      <c r="HSK251" s="73"/>
      <c r="HSL251" s="73"/>
      <c r="HSM251" s="73"/>
      <c r="HSN251" s="73"/>
      <c r="HSO251" s="73"/>
      <c r="HSP251" s="73"/>
      <c r="HSQ251" s="73"/>
      <c r="HSR251" s="73"/>
      <c r="HSS251" s="73"/>
      <c r="HST251" s="73"/>
      <c r="HSU251" s="73"/>
      <c r="HSV251" s="73"/>
      <c r="HSW251" s="73"/>
      <c r="HSX251" s="73"/>
      <c r="HSY251" s="73"/>
      <c r="HSZ251" s="73"/>
      <c r="HTA251" s="73"/>
      <c r="HTB251" s="73"/>
      <c r="HTC251" s="73"/>
      <c r="HTD251" s="73"/>
      <c r="HTE251" s="73"/>
      <c r="HTF251" s="73"/>
      <c r="HTG251" s="73"/>
      <c r="HTH251" s="73"/>
      <c r="HTI251" s="73"/>
      <c r="HTJ251" s="73"/>
      <c r="HTK251" s="73"/>
      <c r="HTL251" s="73"/>
      <c r="HTM251" s="73"/>
      <c r="HTN251" s="73"/>
      <c r="HTO251" s="73"/>
      <c r="HTP251" s="73"/>
      <c r="HTQ251" s="73"/>
      <c r="HTR251" s="73"/>
      <c r="HTS251" s="73"/>
      <c r="HTT251" s="73"/>
      <c r="HTU251" s="73"/>
      <c r="HTV251" s="73"/>
      <c r="HTW251" s="73"/>
      <c r="HTX251" s="73"/>
      <c r="HTY251" s="73"/>
      <c r="HTZ251" s="73"/>
      <c r="HUA251" s="73"/>
      <c r="HUB251" s="73"/>
      <c r="HUC251" s="73"/>
      <c r="HUD251" s="73"/>
      <c r="HUE251" s="73"/>
      <c r="HUF251" s="73"/>
      <c r="HUG251" s="73"/>
      <c r="HUH251" s="73"/>
      <c r="HUI251" s="73"/>
      <c r="HUJ251" s="73"/>
      <c r="HUK251" s="73"/>
      <c r="HUL251" s="73"/>
      <c r="HUM251" s="73"/>
      <c r="HUN251" s="73"/>
      <c r="HUO251" s="73"/>
      <c r="HUP251" s="73"/>
      <c r="HUQ251" s="73"/>
      <c r="HUR251" s="73"/>
      <c r="HUS251" s="73"/>
      <c r="HUT251" s="73"/>
      <c r="HUU251" s="73"/>
      <c r="HUV251" s="73"/>
      <c r="HUW251" s="73"/>
      <c r="HUX251" s="73"/>
      <c r="HUY251" s="73"/>
      <c r="HUZ251" s="73"/>
      <c r="HVA251" s="73"/>
      <c r="HVB251" s="73"/>
      <c r="HVC251" s="73"/>
      <c r="HVD251" s="73"/>
      <c r="HVE251" s="73"/>
      <c r="HVF251" s="73"/>
      <c r="HVG251" s="73"/>
      <c r="HVH251" s="73"/>
      <c r="HVI251" s="73"/>
      <c r="HVJ251" s="73"/>
      <c r="HVK251" s="73"/>
      <c r="HVL251" s="73"/>
      <c r="HVM251" s="73"/>
      <c r="HVN251" s="73"/>
      <c r="HVO251" s="73"/>
      <c r="HVP251" s="73"/>
      <c r="HVQ251" s="73"/>
      <c r="HVR251" s="73"/>
      <c r="HVS251" s="73"/>
      <c r="HVT251" s="73"/>
      <c r="HVU251" s="73"/>
      <c r="HVV251" s="73"/>
      <c r="HVW251" s="73"/>
      <c r="HVX251" s="73"/>
      <c r="HVY251" s="73"/>
      <c r="HVZ251" s="73"/>
      <c r="HWA251" s="73"/>
      <c r="HWB251" s="73"/>
      <c r="HWC251" s="73"/>
      <c r="HWD251" s="73"/>
      <c r="HWE251" s="73"/>
      <c r="HWF251" s="73"/>
      <c r="HWG251" s="73"/>
      <c r="HWH251" s="73"/>
      <c r="HWI251" s="73"/>
      <c r="HWJ251" s="73"/>
      <c r="HWK251" s="73"/>
      <c r="HWL251" s="73"/>
      <c r="HWM251" s="73"/>
      <c r="HWN251" s="73"/>
      <c r="HWO251" s="73"/>
      <c r="HWP251" s="73"/>
      <c r="HWQ251" s="73"/>
      <c r="HWR251" s="73"/>
      <c r="HWS251" s="73"/>
      <c r="HWT251" s="73"/>
      <c r="HWU251" s="73"/>
      <c r="HWV251" s="73"/>
      <c r="HWW251" s="73"/>
      <c r="HWX251" s="73"/>
      <c r="HWY251" s="73"/>
      <c r="HWZ251" s="73"/>
      <c r="HXA251" s="73"/>
      <c r="HXB251" s="73"/>
      <c r="HXC251" s="73"/>
      <c r="HXD251" s="73"/>
      <c r="HXE251" s="73"/>
      <c r="HXF251" s="73"/>
      <c r="HXG251" s="73"/>
      <c r="HXH251" s="73"/>
      <c r="HXI251" s="73"/>
      <c r="HXJ251" s="73"/>
      <c r="HXK251" s="73"/>
      <c r="HXL251" s="73"/>
      <c r="HXM251" s="73"/>
      <c r="HXN251" s="73"/>
      <c r="HXO251" s="73"/>
      <c r="HXP251" s="73"/>
      <c r="HXQ251" s="73"/>
      <c r="HXR251" s="73"/>
      <c r="HXS251" s="73"/>
      <c r="HXT251" s="73"/>
      <c r="HXU251" s="73"/>
      <c r="HXV251" s="73"/>
      <c r="HXW251" s="73"/>
      <c r="HXX251" s="73"/>
      <c r="HXY251" s="73"/>
      <c r="HXZ251" s="73"/>
      <c r="HYA251" s="73"/>
      <c r="HYB251" s="73"/>
      <c r="HYC251" s="73"/>
      <c r="HYD251" s="73"/>
      <c r="HYE251" s="73"/>
      <c r="HYF251" s="73"/>
      <c r="HYG251" s="73"/>
      <c r="HYH251" s="73"/>
      <c r="HYI251" s="73"/>
      <c r="HYJ251" s="73"/>
      <c r="HYK251" s="73"/>
      <c r="HYL251" s="73"/>
      <c r="HYM251" s="73"/>
      <c r="HYN251" s="73"/>
      <c r="HYO251" s="73"/>
      <c r="HYP251" s="73"/>
      <c r="HYQ251" s="73"/>
      <c r="HYR251" s="73"/>
      <c r="HYS251" s="73"/>
      <c r="HYT251" s="73"/>
      <c r="HYU251" s="73"/>
      <c r="HYV251" s="73"/>
      <c r="HYW251" s="73"/>
      <c r="HYX251" s="73"/>
      <c r="HYY251" s="73"/>
      <c r="HYZ251" s="73"/>
      <c r="HZA251" s="73"/>
      <c r="HZB251" s="73"/>
      <c r="HZC251" s="73"/>
      <c r="HZD251" s="73"/>
      <c r="HZE251" s="73"/>
      <c r="HZF251" s="73"/>
      <c r="HZG251" s="73"/>
      <c r="HZH251" s="73"/>
      <c r="HZI251" s="73"/>
      <c r="HZJ251" s="73"/>
      <c r="HZK251" s="73"/>
      <c r="HZL251" s="73"/>
      <c r="HZM251" s="73"/>
      <c r="HZN251" s="73"/>
      <c r="HZO251" s="73"/>
      <c r="HZP251" s="73"/>
      <c r="HZQ251" s="73"/>
      <c r="HZR251" s="73"/>
      <c r="HZS251" s="73"/>
      <c r="HZT251" s="73"/>
      <c r="HZU251" s="73"/>
      <c r="HZV251" s="73"/>
      <c r="HZW251" s="73"/>
      <c r="HZX251" s="73"/>
      <c r="HZY251" s="73"/>
      <c r="HZZ251" s="73"/>
      <c r="IAA251" s="73"/>
      <c r="IAB251" s="73"/>
      <c r="IAC251" s="73"/>
      <c r="IAD251" s="73"/>
      <c r="IAE251" s="73"/>
      <c r="IAF251" s="73"/>
      <c r="IAG251" s="73"/>
      <c r="IAH251" s="73"/>
      <c r="IAI251" s="73"/>
      <c r="IAJ251" s="73"/>
      <c r="IAK251" s="73"/>
      <c r="IAL251" s="73"/>
      <c r="IAM251" s="73"/>
      <c r="IAN251" s="73"/>
      <c r="IAO251" s="73"/>
      <c r="IAP251" s="73"/>
      <c r="IAQ251" s="73"/>
      <c r="IAR251" s="73"/>
      <c r="IAS251" s="73"/>
      <c r="IAT251" s="73"/>
      <c r="IAU251" s="73"/>
      <c r="IAV251" s="73"/>
      <c r="IAW251" s="73"/>
      <c r="IAX251" s="73"/>
      <c r="IAY251" s="73"/>
      <c r="IAZ251" s="73"/>
      <c r="IBA251" s="73"/>
      <c r="IBB251" s="73"/>
      <c r="IBC251" s="73"/>
      <c r="IBD251" s="73"/>
      <c r="IBE251" s="73"/>
      <c r="IBF251" s="73"/>
      <c r="IBG251" s="73"/>
      <c r="IBH251" s="73"/>
      <c r="IBI251" s="73"/>
      <c r="IBJ251" s="73"/>
      <c r="IBK251" s="73"/>
      <c r="IBL251" s="73"/>
      <c r="IBM251" s="73"/>
      <c r="IBN251" s="73"/>
      <c r="IBO251" s="73"/>
      <c r="IBP251" s="73"/>
      <c r="IBQ251" s="73"/>
      <c r="IBR251" s="73"/>
      <c r="IBS251" s="73"/>
      <c r="IBT251" s="73"/>
      <c r="IBU251" s="73"/>
      <c r="IBV251" s="73"/>
      <c r="IBW251" s="73"/>
      <c r="IBX251" s="73"/>
      <c r="IBY251" s="73"/>
      <c r="IBZ251" s="73"/>
      <c r="ICA251" s="73"/>
      <c r="ICB251" s="73"/>
      <c r="ICC251" s="73"/>
      <c r="ICD251" s="73"/>
      <c r="ICE251" s="73"/>
      <c r="ICF251" s="73"/>
      <c r="ICG251" s="73"/>
      <c r="ICH251" s="73"/>
      <c r="ICI251" s="73"/>
      <c r="ICJ251" s="73"/>
      <c r="ICK251" s="73"/>
      <c r="ICL251" s="73"/>
      <c r="ICM251" s="73"/>
      <c r="ICN251" s="73"/>
      <c r="ICO251" s="73"/>
      <c r="ICP251" s="73"/>
      <c r="ICQ251" s="73"/>
      <c r="ICR251" s="73"/>
      <c r="ICS251" s="73"/>
      <c r="ICT251" s="73"/>
      <c r="ICU251" s="73"/>
      <c r="ICV251" s="73"/>
      <c r="ICW251" s="73"/>
      <c r="ICX251" s="73"/>
      <c r="ICY251" s="73"/>
      <c r="ICZ251" s="73"/>
      <c r="IDA251" s="73"/>
      <c r="IDB251" s="73"/>
      <c r="IDC251" s="73"/>
      <c r="IDD251" s="73"/>
      <c r="IDE251" s="73"/>
      <c r="IDF251" s="73"/>
      <c r="IDG251" s="73"/>
      <c r="IDH251" s="73"/>
      <c r="IDI251" s="73"/>
      <c r="IDJ251" s="73"/>
      <c r="IDK251" s="73"/>
      <c r="IDL251" s="73"/>
      <c r="IDM251" s="73"/>
      <c r="IDN251" s="73"/>
      <c r="IDO251" s="73"/>
      <c r="IDP251" s="73"/>
      <c r="IDQ251" s="73"/>
      <c r="IDR251" s="73"/>
      <c r="IDS251" s="73"/>
      <c r="IDT251" s="73"/>
      <c r="IDU251" s="73"/>
      <c r="IDV251" s="73"/>
      <c r="IDW251" s="73"/>
      <c r="IDX251" s="73"/>
      <c r="IDY251" s="73"/>
      <c r="IDZ251" s="73"/>
      <c r="IEA251" s="73"/>
      <c r="IEB251" s="73"/>
      <c r="IEC251" s="73"/>
      <c r="IED251" s="73"/>
      <c r="IEE251" s="73"/>
      <c r="IEF251" s="73"/>
      <c r="IEG251" s="73"/>
      <c r="IEH251" s="73"/>
      <c r="IEI251" s="73"/>
      <c r="IEJ251" s="73"/>
      <c r="IEK251" s="73"/>
      <c r="IEL251" s="73"/>
      <c r="IEM251" s="73"/>
      <c r="IEN251" s="73"/>
      <c r="IEO251" s="73"/>
      <c r="IEP251" s="73"/>
      <c r="IEQ251" s="73"/>
      <c r="IER251" s="73"/>
      <c r="IES251" s="73"/>
      <c r="IET251" s="73"/>
      <c r="IEU251" s="73"/>
      <c r="IEV251" s="73"/>
      <c r="IEW251" s="73"/>
      <c r="IEX251" s="73"/>
      <c r="IEY251" s="73"/>
      <c r="IEZ251" s="73"/>
      <c r="IFA251" s="73"/>
      <c r="IFB251" s="73"/>
      <c r="IFC251" s="73"/>
      <c r="IFD251" s="73"/>
      <c r="IFE251" s="73"/>
      <c r="IFF251" s="73"/>
      <c r="IFG251" s="73"/>
      <c r="IFH251" s="73"/>
      <c r="IFI251" s="73"/>
      <c r="IFJ251" s="73"/>
      <c r="IFK251" s="73"/>
      <c r="IFL251" s="73"/>
      <c r="IFM251" s="73"/>
      <c r="IFN251" s="73"/>
      <c r="IFO251" s="73"/>
      <c r="IFP251" s="73"/>
      <c r="IFQ251" s="73"/>
      <c r="IFR251" s="73"/>
      <c r="IFS251" s="73"/>
      <c r="IFT251" s="73"/>
      <c r="IFU251" s="73"/>
      <c r="IFV251" s="73"/>
      <c r="IFW251" s="73"/>
      <c r="IFX251" s="73"/>
      <c r="IFY251" s="73"/>
      <c r="IFZ251" s="73"/>
      <c r="IGA251" s="73"/>
      <c r="IGB251" s="73"/>
      <c r="IGC251" s="73"/>
      <c r="IGD251" s="73"/>
      <c r="IGE251" s="73"/>
      <c r="IGF251" s="73"/>
      <c r="IGG251" s="73"/>
      <c r="IGH251" s="73"/>
      <c r="IGI251" s="73"/>
      <c r="IGJ251" s="73"/>
      <c r="IGK251" s="73"/>
      <c r="IGL251" s="73"/>
      <c r="IGM251" s="73"/>
      <c r="IGN251" s="73"/>
      <c r="IGO251" s="73"/>
      <c r="IGP251" s="73"/>
      <c r="IGQ251" s="73"/>
      <c r="IGR251" s="73"/>
      <c r="IGS251" s="73"/>
      <c r="IGT251" s="73"/>
      <c r="IGU251" s="73"/>
      <c r="IGV251" s="73"/>
      <c r="IGW251" s="73"/>
      <c r="IGX251" s="73"/>
      <c r="IGY251" s="73"/>
      <c r="IGZ251" s="73"/>
      <c r="IHA251" s="73"/>
      <c r="IHB251" s="73"/>
      <c r="IHC251" s="73"/>
      <c r="IHD251" s="73"/>
      <c r="IHE251" s="73"/>
      <c r="IHF251" s="73"/>
      <c r="IHG251" s="73"/>
      <c r="IHH251" s="73"/>
      <c r="IHI251" s="73"/>
      <c r="IHJ251" s="73"/>
      <c r="IHK251" s="73"/>
      <c r="IHL251" s="73"/>
      <c r="IHM251" s="73"/>
      <c r="IHN251" s="73"/>
      <c r="IHO251" s="73"/>
      <c r="IHP251" s="73"/>
      <c r="IHQ251" s="73"/>
      <c r="IHR251" s="73"/>
      <c r="IHS251" s="73"/>
      <c r="IHT251" s="73"/>
      <c r="IHU251" s="73"/>
      <c r="IHV251" s="73"/>
      <c r="IHW251" s="73"/>
      <c r="IHX251" s="73"/>
      <c r="IHY251" s="73"/>
      <c r="IHZ251" s="73"/>
      <c r="IIA251" s="73"/>
      <c r="IIB251" s="73"/>
      <c r="IIC251" s="73"/>
      <c r="IID251" s="73"/>
      <c r="IIE251" s="73"/>
      <c r="IIF251" s="73"/>
      <c r="IIG251" s="73"/>
      <c r="IIH251" s="73"/>
      <c r="III251" s="73"/>
      <c r="IIJ251" s="73"/>
      <c r="IIK251" s="73"/>
      <c r="IIL251" s="73"/>
      <c r="IIM251" s="73"/>
      <c r="IIN251" s="73"/>
      <c r="IIO251" s="73"/>
      <c r="IIP251" s="73"/>
      <c r="IIQ251" s="73"/>
      <c r="IIR251" s="73"/>
      <c r="IIS251" s="73"/>
      <c r="IIT251" s="73"/>
      <c r="IIU251" s="73"/>
      <c r="IIV251" s="73"/>
      <c r="IIW251" s="73"/>
      <c r="IIX251" s="73"/>
      <c r="IIY251" s="73"/>
      <c r="IIZ251" s="73"/>
      <c r="IJA251" s="73"/>
      <c r="IJB251" s="73"/>
      <c r="IJC251" s="73"/>
      <c r="IJD251" s="73"/>
      <c r="IJE251" s="73"/>
      <c r="IJF251" s="73"/>
      <c r="IJG251" s="73"/>
      <c r="IJH251" s="73"/>
      <c r="IJI251" s="73"/>
      <c r="IJJ251" s="73"/>
      <c r="IJK251" s="73"/>
      <c r="IJL251" s="73"/>
      <c r="IJM251" s="73"/>
      <c r="IJN251" s="73"/>
      <c r="IJO251" s="73"/>
      <c r="IJP251" s="73"/>
      <c r="IJQ251" s="73"/>
      <c r="IJR251" s="73"/>
      <c r="IJS251" s="73"/>
      <c r="IJT251" s="73"/>
      <c r="IJU251" s="73"/>
      <c r="IJV251" s="73"/>
      <c r="IJW251" s="73"/>
      <c r="IJX251" s="73"/>
      <c r="IJY251" s="73"/>
      <c r="IJZ251" s="73"/>
      <c r="IKA251" s="73"/>
      <c r="IKB251" s="73"/>
      <c r="IKC251" s="73"/>
      <c r="IKD251" s="73"/>
      <c r="IKE251" s="73"/>
      <c r="IKF251" s="73"/>
      <c r="IKG251" s="73"/>
      <c r="IKH251" s="73"/>
      <c r="IKI251" s="73"/>
      <c r="IKJ251" s="73"/>
      <c r="IKK251" s="73"/>
      <c r="IKL251" s="73"/>
      <c r="IKM251" s="73"/>
      <c r="IKN251" s="73"/>
      <c r="IKO251" s="73"/>
      <c r="IKP251" s="73"/>
      <c r="IKQ251" s="73"/>
      <c r="IKR251" s="73"/>
      <c r="IKS251" s="73"/>
      <c r="IKT251" s="73"/>
      <c r="IKU251" s="73"/>
      <c r="IKV251" s="73"/>
      <c r="IKW251" s="73"/>
      <c r="IKX251" s="73"/>
      <c r="IKY251" s="73"/>
      <c r="IKZ251" s="73"/>
      <c r="ILA251" s="73"/>
      <c r="ILB251" s="73"/>
      <c r="ILC251" s="73"/>
      <c r="ILD251" s="73"/>
      <c r="ILE251" s="73"/>
      <c r="ILF251" s="73"/>
      <c r="ILG251" s="73"/>
      <c r="ILH251" s="73"/>
      <c r="ILI251" s="73"/>
      <c r="ILJ251" s="73"/>
      <c r="ILK251" s="73"/>
      <c r="ILL251" s="73"/>
      <c r="ILM251" s="73"/>
      <c r="ILN251" s="73"/>
      <c r="ILO251" s="73"/>
      <c r="ILP251" s="73"/>
      <c r="ILQ251" s="73"/>
      <c r="ILR251" s="73"/>
      <c r="ILS251" s="73"/>
      <c r="ILT251" s="73"/>
      <c r="ILU251" s="73"/>
      <c r="ILV251" s="73"/>
      <c r="ILW251" s="73"/>
      <c r="ILX251" s="73"/>
      <c r="ILY251" s="73"/>
      <c r="ILZ251" s="73"/>
      <c r="IMA251" s="73"/>
      <c r="IMB251" s="73"/>
      <c r="IMC251" s="73"/>
      <c r="IMD251" s="73"/>
      <c r="IME251" s="73"/>
      <c r="IMF251" s="73"/>
      <c r="IMG251" s="73"/>
      <c r="IMH251" s="73"/>
      <c r="IMI251" s="73"/>
      <c r="IMJ251" s="73"/>
      <c r="IMK251" s="73"/>
      <c r="IML251" s="73"/>
      <c r="IMM251" s="73"/>
      <c r="IMN251" s="73"/>
      <c r="IMO251" s="73"/>
      <c r="IMP251" s="73"/>
      <c r="IMQ251" s="73"/>
      <c r="IMR251" s="73"/>
      <c r="IMS251" s="73"/>
      <c r="IMT251" s="73"/>
      <c r="IMU251" s="73"/>
      <c r="IMV251" s="73"/>
      <c r="IMW251" s="73"/>
      <c r="IMX251" s="73"/>
      <c r="IMY251" s="73"/>
      <c r="IMZ251" s="73"/>
      <c r="INA251" s="73"/>
      <c r="INB251" s="73"/>
      <c r="INC251" s="73"/>
      <c r="IND251" s="73"/>
      <c r="INE251" s="73"/>
      <c r="INF251" s="73"/>
      <c r="ING251" s="73"/>
      <c r="INH251" s="73"/>
      <c r="INI251" s="73"/>
      <c r="INJ251" s="73"/>
      <c r="INK251" s="73"/>
      <c r="INL251" s="73"/>
      <c r="INM251" s="73"/>
      <c r="INN251" s="73"/>
      <c r="INO251" s="73"/>
      <c r="INP251" s="73"/>
      <c r="INQ251" s="73"/>
      <c r="INR251" s="73"/>
      <c r="INS251" s="73"/>
      <c r="INT251" s="73"/>
      <c r="INU251" s="73"/>
      <c r="INV251" s="73"/>
      <c r="INW251" s="73"/>
      <c r="INX251" s="73"/>
      <c r="INY251" s="73"/>
      <c r="INZ251" s="73"/>
      <c r="IOA251" s="73"/>
      <c r="IOB251" s="73"/>
      <c r="IOC251" s="73"/>
      <c r="IOD251" s="73"/>
      <c r="IOE251" s="73"/>
      <c r="IOF251" s="73"/>
      <c r="IOG251" s="73"/>
      <c r="IOH251" s="73"/>
      <c r="IOI251" s="73"/>
      <c r="IOJ251" s="73"/>
      <c r="IOK251" s="73"/>
      <c r="IOL251" s="73"/>
      <c r="IOM251" s="73"/>
      <c r="ION251" s="73"/>
      <c r="IOO251" s="73"/>
      <c r="IOP251" s="73"/>
      <c r="IOQ251" s="73"/>
      <c r="IOR251" s="73"/>
      <c r="IOS251" s="73"/>
      <c r="IOT251" s="73"/>
      <c r="IOU251" s="73"/>
      <c r="IOV251" s="73"/>
      <c r="IOW251" s="73"/>
      <c r="IOX251" s="73"/>
      <c r="IOY251" s="73"/>
      <c r="IOZ251" s="73"/>
      <c r="IPA251" s="73"/>
      <c r="IPB251" s="73"/>
      <c r="IPC251" s="73"/>
      <c r="IPD251" s="73"/>
      <c r="IPE251" s="73"/>
      <c r="IPF251" s="73"/>
      <c r="IPG251" s="73"/>
      <c r="IPH251" s="73"/>
      <c r="IPI251" s="73"/>
      <c r="IPJ251" s="73"/>
      <c r="IPK251" s="73"/>
      <c r="IPL251" s="73"/>
      <c r="IPM251" s="73"/>
      <c r="IPN251" s="73"/>
      <c r="IPO251" s="73"/>
      <c r="IPP251" s="73"/>
      <c r="IPQ251" s="73"/>
      <c r="IPR251" s="73"/>
      <c r="IPS251" s="73"/>
      <c r="IPT251" s="73"/>
      <c r="IPU251" s="73"/>
      <c r="IPV251" s="73"/>
      <c r="IPW251" s="73"/>
      <c r="IPX251" s="73"/>
      <c r="IPY251" s="73"/>
      <c r="IPZ251" s="73"/>
      <c r="IQA251" s="73"/>
      <c r="IQB251" s="73"/>
      <c r="IQC251" s="73"/>
      <c r="IQD251" s="73"/>
      <c r="IQE251" s="73"/>
      <c r="IQF251" s="73"/>
      <c r="IQG251" s="73"/>
      <c r="IQH251" s="73"/>
      <c r="IQI251" s="73"/>
      <c r="IQJ251" s="73"/>
      <c r="IQK251" s="73"/>
      <c r="IQL251" s="73"/>
      <c r="IQM251" s="73"/>
      <c r="IQN251" s="73"/>
      <c r="IQO251" s="73"/>
      <c r="IQP251" s="73"/>
      <c r="IQQ251" s="73"/>
      <c r="IQR251" s="73"/>
      <c r="IQS251" s="73"/>
      <c r="IQT251" s="73"/>
      <c r="IQU251" s="73"/>
      <c r="IQV251" s="73"/>
      <c r="IQW251" s="73"/>
      <c r="IQX251" s="73"/>
      <c r="IQY251" s="73"/>
      <c r="IQZ251" s="73"/>
      <c r="IRA251" s="73"/>
      <c r="IRB251" s="73"/>
      <c r="IRC251" s="73"/>
      <c r="IRD251" s="73"/>
      <c r="IRE251" s="73"/>
      <c r="IRF251" s="73"/>
      <c r="IRG251" s="73"/>
      <c r="IRH251" s="73"/>
      <c r="IRI251" s="73"/>
      <c r="IRJ251" s="73"/>
      <c r="IRK251" s="73"/>
      <c r="IRL251" s="73"/>
      <c r="IRM251" s="73"/>
      <c r="IRN251" s="73"/>
      <c r="IRO251" s="73"/>
      <c r="IRP251" s="73"/>
      <c r="IRQ251" s="73"/>
      <c r="IRR251" s="73"/>
      <c r="IRS251" s="73"/>
      <c r="IRT251" s="73"/>
      <c r="IRU251" s="73"/>
      <c r="IRV251" s="73"/>
      <c r="IRW251" s="73"/>
      <c r="IRX251" s="73"/>
      <c r="IRY251" s="73"/>
      <c r="IRZ251" s="73"/>
      <c r="ISA251" s="73"/>
      <c r="ISB251" s="73"/>
      <c r="ISC251" s="73"/>
      <c r="ISD251" s="73"/>
      <c r="ISE251" s="73"/>
      <c r="ISF251" s="73"/>
      <c r="ISG251" s="73"/>
      <c r="ISH251" s="73"/>
      <c r="ISI251" s="73"/>
      <c r="ISJ251" s="73"/>
      <c r="ISK251" s="73"/>
      <c r="ISL251" s="73"/>
      <c r="ISM251" s="73"/>
      <c r="ISN251" s="73"/>
      <c r="ISO251" s="73"/>
      <c r="ISP251" s="73"/>
      <c r="ISQ251" s="73"/>
      <c r="ISR251" s="73"/>
      <c r="ISS251" s="73"/>
      <c r="IST251" s="73"/>
      <c r="ISU251" s="73"/>
      <c r="ISV251" s="73"/>
      <c r="ISW251" s="73"/>
      <c r="ISX251" s="73"/>
      <c r="ISY251" s="73"/>
      <c r="ISZ251" s="73"/>
      <c r="ITA251" s="73"/>
      <c r="ITB251" s="73"/>
      <c r="ITC251" s="73"/>
      <c r="ITD251" s="73"/>
      <c r="ITE251" s="73"/>
      <c r="ITF251" s="73"/>
      <c r="ITG251" s="73"/>
      <c r="ITH251" s="73"/>
      <c r="ITI251" s="73"/>
      <c r="ITJ251" s="73"/>
      <c r="ITK251" s="73"/>
      <c r="ITL251" s="73"/>
      <c r="ITM251" s="73"/>
      <c r="ITN251" s="73"/>
      <c r="ITO251" s="73"/>
      <c r="ITP251" s="73"/>
      <c r="ITQ251" s="73"/>
      <c r="ITR251" s="73"/>
      <c r="ITS251" s="73"/>
      <c r="ITT251" s="73"/>
      <c r="ITU251" s="73"/>
      <c r="ITV251" s="73"/>
      <c r="ITW251" s="73"/>
      <c r="ITX251" s="73"/>
      <c r="ITY251" s="73"/>
      <c r="ITZ251" s="73"/>
      <c r="IUA251" s="73"/>
      <c r="IUB251" s="73"/>
      <c r="IUC251" s="73"/>
      <c r="IUD251" s="73"/>
      <c r="IUE251" s="73"/>
      <c r="IUF251" s="73"/>
      <c r="IUG251" s="73"/>
      <c r="IUH251" s="73"/>
      <c r="IUI251" s="73"/>
      <c r="IUJ251" s="73"/>
      <c r="IUK251" s="73"/>
      <c r="IUL251" s="73"/>
      <c r="IUM251" s="73"/>
      <c r="IUN251" s="73"/>
      <c r="IUO251" s="73"/>
      <c r="IUP251" s="73"/>
      <c r="IUQ251" s="73"/>
      <c r="IUR251" s="73"/>
      <c r="IUS251" s="73"/>
      <c r="IUT251" s="73"/>
      <c r="IUU251" s="73"/>
      <c r="IUV251" s="73"/>
      <c r="IUW251" s="73"/>
      <c r="IUX251" s="73"/>
      <c r="IUY251" s="73"/>
      <c r="IUZ251" s="73"/>
      <c r="IVA251" s="73"/>
      <c r="IVB251" s="73"/>
      <c r="IVC251" s="73"/>
      <c r="IVD251" s="73"/>
      <c r="IVE251" s="73"/>
      <c r="IVF251" s="73"/>
      <c r="IVG251" s="73"/>
      <c r="IVH251" s="73"/>
      <c r="IVI251" s="73"/>
      <c r="IVJ251" s="73"/>
      <c r="IVK251" s="73"/>
      <c r="IVL251" s="73"/>
      <c r="IVM251" s="73"/>
      <c r="IVN251" s="73"/>
      <c r="IVO251" s="73"/>
      <c r="IVP251" s="73"/>
      <c r="IVQ251" s="73"/>
      <c r="IVR251" s="73"/>
      <c r="IVS251" s="73"/>
      <c r="IVT251" s="73"/>
      <c r="IVU251" s="73"/>
      <c r="IVV251" s="73"/>
      <c r="IVW251" s="73"/>
      <c r="IVX251" s="73"/>
      <c r="IVY251" s="73"/>
      <c r="IVZ251" s="73"/>
      <c r="IWA251" s="73"/>
      <c r="IWB251" s="73"/>
      <c r="IWC251" s="73"/>
      <c r="IWD251" s="73"/>
      <c r="IWE251" s="73"/>
      <c r="IWF251" s="73"/>
      <c r="IWG251" s="73"/>
      <c r="IWH251" s="73"/>
      <c r="IWI251" s="73"/>
      <c r="IWJ251" s="73"/>
      <c r="IWK251" s="73"/>
      <c r="IWL251" s="73"/>
      <c r="IWM251" s="73"/>
      <c r="IWN251" s="73"/>
      <c r="IWO251" s="73"/>
      <c r="IWP251" s="73"/>
      <c r="IWQ251" s="73"/>
      <c r="IWR251" s="73"/>
      <c r="IWS251" s="73"/>
      <c r="IWT251" s="73"/>
      <c r="IWU251" s="73"/>
      <c r="IWV251" s="73"/>
      <c r="IWW251" s="73"/>
      <c r="IWX251" s="73"/>
      <c r="IWY251" s="73"/>
      <c r="IWZ251" s="73"/>
      <c r="IXA251" s="73"/>
      <c r="IXB251" s="73"/>
      <c r="IXC251" s="73"/>
      <c r="IXD251" s="73"/>
      <c r="IXE251" s="73"/>
      <c r="IXF251" s="73"/>
      <c r="IXG251" s="73"/>
      <c r="IXH251" s="73"/>
      <c r="IXI251" s="73"/>
      <c r="IXJ251" s="73"/>
      <c r="IXK251" s="73"/>
      <c r="IXL251" s="73"/>
      <c r="IXM251" s="73"/>
      <c r="IXN251" s="73"/>
      <c r="IXO251" s="73"/>
      <c r="IXP251" s="73"/>
      <c r="IXQ251" s="73"/>
      <c r="IXR251" s="73"/>
      <c r="IXS251" s="73"/>
      <c r="IXT251" s="73"/>
      <c r="IXU251" s="73"/>
      <c r="IXV251" s="73"/>
      <c r="IXW251" s="73"/>
      <c r="IXX251" s="73"/>
      <c r="IXY251" s="73"/>
      <c r="IXZ251" s="73"/>
      <c r="IYA251" s="73"/>
      <c r="IYB251" s="73"/>
      <c r="IYC251" s="73"/>
      <c r="IYD251" s="73"/>
      <c r="IYE251" s="73"/>
      <c r="IYF251" s="73"/>
      <c r="IYG251" s="73"/>
      <c r="IYH251" s="73"/>
      <c r="IYI251" s="73"/>
      <c r="IYJ251" s="73"/>
      <c r="IYK251" s="73"/>
      <c r="IYL251" s="73"/>
      <c r="IYM251" s="73"/>
      <c r="IYN251" s="73"/>
      <c r="IYO251" s="73"/>
      <c r="IYP251" s="73"/>
      <c r="IYQ251" s="73"/>
      <c r="IYR251" s="73"/>
      <c r="IYS251" s="73"/>
      <c r="IYT251" s="73"/>
      <c r="IYU251" s="73"/>
      <c r="IYV251" s="73"/>
      <c r="IYW251" s="73"/>
      <c r="IYX251" s="73"/>
      <c r="IYY251" s="73"/>
      <c r="IYZ251" s="73"/>
      <c r="IZA251" s="73"/>
      <c r="IZB251" s="73"/>
      <c r="IZC251" s="73"/>
      <c r="IZD251" s="73"/>
      <c r="IZE251" s="73"/>
      <c r="IZF251" s="73"/>
      <c r="IZG251" s="73"/>
      <c r="IZH251" s="73"/>
      <c r="IZI251" s="73"/>
      <c r="IZJ251" s="73"/>
      <c r="IZK251" s="73"/>
      <c r="IZL251" s="73"/>
      <c r="IZM251" s="73"/>
      <c r="IZN251" s="73"/>
      <c r="IZO251" s="73"/>
      <c r="IZP251" s="73"/>
      <c r="IZQ251" s="73"/>
      <c r="IZR251" s="73"/>
      <c r="IZS251" s="73"/>
      <c r="IZT251" s="73"/>
      <c r="IZU251" s="73"/>
      <c r="IZV251" s="73"/>
      <c r="IZW251" s="73"/>
      <c r="IZX251" s="73"/>
      <c r="IZY251" s="73"/>
      <c r="IZZ251" s="73"/>
      <c r="JAA251" s="73"/>
      <c r="JAB251" s="73"/>
      <c r="JAC251" s="73"/>
      <c r="JAD251" s="73"/>
      <c r="JAE251" s="73"/>
      <c r="JAF251" s="73"/>
      <c r="JAG251" s="73"/>
      <c r="JAH251" s="73"/>
      <c r="JAI251" s="73"/>
      <c r="JAJ251" s="73"/>
      <c r="JAK251" s="73"/>
      <c r="JAL251" s="73"/>
      <c r="JAM251" s="73"/>
      <c r="JAN251" s="73"/>
      <c r="JAO251" s="73"/>
      <c r="JAP251" s="73"/>
      <c r="JAQ251" s="73"/>
      <c r="JAR251" s="73"/>
      <c r="JAS251" s="73"/>
      <c r="JAT251" s="73"/>
      <c r="JAU251" s="73"/>
      <c r="JAV251" s="73"/>
      <c r="JAW251" s="73"/>
      <c r="JAX251" s="73"/>
      <c r="JAY251" s="73"/>
      <c r="JAZ251" s="73"/>
      <c r="JBA251" s="73"/>
      <c r="JBB251" s="73"/>
      <c r="JBC251" s="73"/>
      <c r="JBD251" s="73"/>
      <c r="JBE251" s="73"/>
      <c r="JBF251" s="73"/>
      <c r="JBG251" s="73"/>
      <c r="JBH251" s="73"/>
      <c r="JBI251" s="73"/>
      <c r="JBJ251" s="73"/>
      <c r="JBK251" s="73"/>
      <c r="JBL251" s="73"/>
      <c r="JBM251" s="73"/>
      <c r="JBN251" s="73"/>
      <c r="JBO251" s="73"/>
      <c r="JBP251" s="73"/>
      <c r="JBQ251" s="73"/>
      <c r="JBR251" s="73"/>
      <c r="JBS251" s="73"/>
      <c r="JBT251" s="73"/>
      <c r="JBU251" s="73"/>
      <c r="JBV251" s="73"/>
      <c r="JBW251" s="73"/>
      <c r="JBX251" s="73"/>
      <c r="JBY251" s="73"/>
      <c r="JBZ251" s="73"/>
      <c r="JCA251" s="73"/>
      <c r="JCB251" s="73"/>
      <c r="JCC251" s="73"/>
      <c r="JCD251" s="73"/>
      <c r="JCE251" s="73"/>
      <c r="JCF251" s="73"/>
      <c r="JCG251" s="73"/>
      <c r="JCH251" s="73"/>
      <c r="JCI251" s="73"/>
      <c r="JCJ251" s="73"/>
      <c r="JCK251" s="73"/>
      <c r="JCL251" s="73"/>
      <c r="JCM251" s="73"/>
      <c r="JCN251" s="73"/>
      <c r="JCO251" s="73"/>
      <c r="JCP251" s="73"/>
      <c r="JCQ251" s="73"/>
      <c r="JCR251" s="73"/>
      <c r="JCS251" s="73"/>
      <c r="JCT251" s="73"/>
      <c r="JCU251" s="73"/>
      <c r="JCV251" s="73"/>
      <c r="JCW251" s="73"/>
      <c r="JCX251" s="73"/>
      <c r="JCY251" s="73"/>
      <c r="JCZ251" s="73"/>
      <c r="JDA251" s="73"/>
      <c r="JDB251" s="73"/>
      <c r="JDC251" s="73"/>
      <c r="JDD251" s="73"/>
      <c r="JDE251" s="73"/>
      <c r="JDF251" s="73"/>
      <c r="JDG251" s="73"/>
      <c r="JDH251" s="73"/>
      <c r="JDI251" s="73"/>
      <c r="JDJ251" s="73"/>
      <c r="JDK251" s="73"/>
      <c r="JDL251" s="73"/>
      <c r="JDM251" s="73"/>
      <c r="JDN251" s="73"/>
      <c r="JDO251" s="73"/>
      <c r="JDP251" s="73"/>
      <c r="JDQ251" s="73"/>
      <c r="JDR251" s="73"/>
      <c r="JDS251" s="73"/>
      <c r="JDT251" s="73"/>
      <c r="JDU251" s="73"/>
      <c r="JDV251" s="73"/>
      <c r="JDW251" s="73"/>
      <c r="JDX251" s="73"/>
      <c r="JDY251" s="73"/>
      <c r="JDZ251" s="73"/>
      <c r="JEA251" s="73"/>
      <c r="JEB251" s="73"/>
      <c r="JEC251" s="73"/>
      <c r="JED251" s="73"/>
      <c r="JEE251" s="73"/>
      <c r="JEF251" s="73"/>
      <c r="JEG251" s="73"/>
      <c r="JEH251" s="73"/>
      <c r="JEI251" s="73"/>
      <c r="JEJ251" s="73"/>
      <c r="JEK251" s="73"/>
      <c r="JEL251" s="73"/>
      <c r="JEM251" s="73"/>
      <c r="JEN251" s="73"/>
      <c r="JEO251" s="73"/>
      <c r="JEP251" s="73"/>
      <c r="JEQ251" s="73"/>
      <c r="JER251" s="73"/>
      <c r="JES251" s="73"/>
      <c r="JET251" s="73"/>
      <c r="JEU251" s="73"/>
      <c r="JEV251" s="73"/>
      <c r="JEW251" s="73"/>
      <c r="JEX251" s="73"/>
      <c r="JEY251" s="73"/>
      <c r="JEZ251" s="73"/>
      <c r="JFA251" s="73"/>
      <c r="JFB251" s="73"/>
      <c r="JFC251" s="73"/>
      <c r="JFD251" s="73"/>
      <c r="JFE251" s="73"/>
      <c r="JFF251" s="73"/>
      <c r="JFG251" s="73"/>
      <c r="JFH251" s="73"/>
      <c r="JFI251" s="73"/>
      <c r="JFJ251" s="73"/>
      <c r="JFK251" s="73"/>
      <c r="JFL251" s="73"/>
      <c r="JFM251" s="73"/>
      <c r="JFN251" s="73"/>
      <c r="JFO251" s="73"/>
      <c r="JFP251" s="73"/>
      <c r="JFQ251" s="73"/>
      <c r="JFR251" s="73"/>
      <c r="JFS251" s="73"/>
      <c r="JFT251" s="73"/>
      <c r="JFU251" s="73"/>
      <c r="JFV251" s="73"/>
      <c r="JFW251" s="73"/>
      <c r="JFX251" s="73"/>
      <c r="JFY251" s="73"/>
      <c r="JFZ251" s="73"/>
      <c r="JGA251" s="73"/>
      <c r="JGB251" s="73"/>
      <c r="JGC251" s="73"/>
      <c r="JGD251" s="73"/>
      <c r="JGE251" s="73"/>
      <c r="JGF251" s="73"/>
      <c r="JGG251" s="73"/>
      <c r="JGH251" s="73"/>
      <c r="JGI251" s="73"/>
      <c r="JGJ251" s="73"/>
      <c r="JGK251" s="73"/>
      <c r="JGL251" s="73"/>
      <c r="JGM251" s="73"/>
      <c r="JGN251" s="73"/>
      <c r="JGO251" s="73"/>
      <c r="JGP251" s="73"/>
      <c r="JGQ251" s="73"/>
      <c r="JGR251" s="73"/>
      <c r="JGS251" s="73"/>
      <c r="JGT251" s="73"/>
      <c r="JGU251" s="73"/>
      <c r="JGV251" s="73"/>
      <c r="JGW251" s="73"/>
      <c r="JGX251" s="73"/>
      <c r="JGY251" s="73"/>
      <c r="JGZ251" s="73"/>
      <c r="JHA251" s="73"/>
      <c r="JHB251" s="73"/>
      <c r="JHC251" s="73"/>
      <c r="JHD251" s="73"/>
      <c r="JHE251" s="73"/>
      <c r="JHF251" s="73"/>
      <c r="JHG251" s="73"/>
      <c r="JHH251" s="73"/>
      <c r="JHI251" s="73"/>
      <c r="JHJ251" s="73"/>
      <c r="JHK251" s="73"/>
      <c r="JHL251" s="73"/>
      <c r="JHM251" s="73"/>
      <c r="JHN251" s="73"/>
      <c r="JHO251" s="73"/>
      <c r="JHP251" s="73"/>
      <c r="JHQ251" s="73"/>
      <c r="JHR251" s="73"/>
      <c r="JHS251" s="73"/>
      <c r="JHT251" s="73"/>
      <c r="JHU251" s="73"/>
      <c r="JHV251" s="73"/>
      <c r="JHW251" s="73"/>
      <c r="JHX251" s="73"/>
      <c r="JHY251" s="73"/>
      <c r="JHZ251" s="73"/>
      <c r="JIA251" s="73"/>
      <c r="JIB251" s="73"/>
      <c r="JIC251" s="73"/>
      <c r="JID251" s="73"/>
      <c r="JIE251" s="73"/>
      <c r="JIF251" s="73"/>
      <c r="JIG251" s="73"/>
      <c r="JIH251" s="73"/>
      <c r="JII251" s="73"/>
      <c r="JIJ251" s="73"/>
      <c r="JIK251" s="73"/>
      <c r="JIL251" s="73"/>
      <c r="JIM251" s="73"/>
      <c r="JIN251" s="73"/>
      <c r="JIO251" s="73"/>
      <c r="JIP251" s="73"/>
      <c r="JIQ251" s="73"/>
      <c r="JIR251" s="73"/>
      <c r="JIS251" s="73"/>
      <c r="JIT251" s="73"/>
      <c r="JIU251" s="73"/>
      <c r="JIV251" s="73"/>
      <c r="JIW251" s="73"/>
      <c r="JIX251" s="73"/>
      <c r="JIY251" s="73"/>
      <c r="JIZ251" s="73"/>
      <c r="JJA251" s="73"/>
      <c r="JJB251" s="73"/>
      <c r="JJC251" s="73"/>
      <c r="JJD251" s="73"/>
      <c r="JJE251" s="73"/>
      <c r="JJF251" s="73"/>
      <c r="JJG251" s="73"/>
      <c r="JJH251" s="73"/>
      <c r="JJI251" s="73"/>
      <c r="JJJ251" s="73"/>
      <c r="JJK251" s="73"/>
      <c r="JJL251" s="73"/>
      <c r="JJM251" s="73"/>
      <c r="JJN251" s="73"/>
      <c r="JJO251" s="73"/>
      <c r="JJP251" s="73"/>
      <c r="JJQ251" s="73"/>
      <c r="JJR251" s="73"/>
      <c r="JJS251" s="73"/>
      <c r="JJT251" s="73"/>
      <c r="JJU251" s="73"/>
      <c r="JJV251" s="73"/>
      <c r="JJW251" s="73"/>
      <c r="JJX251" s="73"/>
      <c r="JJY251" s="73"/>
      <c r="JJZ251" s="73"/>
      <c r="JKA251" s="73"/>
      <c r="JKB251" s="73"/>
      <c r="JKC251" s="73"/>
      <c r="JKD251" s="73"/>
      <c r="JKE251" s="73"/>
      <c r="JKF251" s="73"/>
      <c r="JKG251" s="73"/>
      <c r="JKH251" s="73"/>
      <c r="JKI251" s="73"/>
      <c r="JKJ251" s="73"/>
      <c r="JKK251" s="73"/>
      <c r="JKL251" s="73"/>
      <c r="JKM251" s="73"/>
      <c r="JKN251" s="73"/>
      <c r="JKO251" s="73"/>
      <c r="JKP251" s="73"/>
      <c r="JKQ251" s="73"/>
      <c r="JKR251" s="73"/>
      <c r="JKS251" s="73"/>
      <c r="JKT251" s="73"/>
      <c r="JKU251" s="73"/>
      <c r="JKV251" s="73"/>
      <c r="JKW251" s="73"/>
      <c r="JKX251" s="73"/>
      <c r="JKY251" s="73"/>
      <c r="JKZ251" s="73"/>
      <c r="JLA251" s="73"/>
      <c r="JLB251" s="73"/>
      <c r="JLC251" s="73"/>
      <c r="JLD251" s="73"/>
      <c r="JLE251" s="73"/>
      <c r="JLF251" s="73"/>
      <c r="JLG251" s="73"/>
      <c r="JLH251" s="73"/>
      <c r="JLI251" s="73"/>
      <c r="JLJ251" s="73"/>
      <c r="JLK251" s="73"/>
      <c r="JLL251" s="73"/>
      <c r="JLM251" s="73"/>
      <c r="JLN251" s="73"/>
      <c r="JLO251" s="73"/>
      <c r="JLP251" s="73"/>
      <c r="JLQ251" s="73"/>
      <c r="JLR251" s="73"/>
      <c r="JLS251" s="73"/>
      <c r="JLT251" s="73"/>
      <c r="JLU251" s="73"/>
      <c r="JLV251" s="73"/>
      <c r="JLW251" s="73"/>
      <c r="JLX251" s="73"/>
      <c r="JLY251" s="73"/>
      <c r="JLZ251" s="73"/>
      <c r="JMA251" s="73"/>
      <c r="JMB251" s="73"/>
      <c r="JMC251" s="73"/>
      <c r="JMD251" s="73"/>
      <c r="JME251" s="73"/>
      <c r="JMF251" s="73"/>
      <c r="JMG251" s="73"/>
      <c r="JMH251" s="73"/>
      <c r="JMI251" s="73"/>
      <c r="JMJ251" s="73"/>
      <c r="JMK251" s="73"/>
      <c r="JML251" s="73"/>
      <c r="JMM251" s="73"/>
      <c r="JMN251" s="73"/>
      <c r="JMO251" s="73"/>
      <c r="JMP251" s="73"/>
      <c r="JMQ251" s="73"/>
      <c r="JMR251" s="73"/>
      <c r="JMS251" s="73"/>
      <c r="JMT251" s="73"/>
      <c r="JMU251" s="73"/>
      <c r="JMV251" s="73"/>
      <c r="JMW251" s="73"/>
      <c r="JMX251" s="73"/>
      <c r="JMY251" s="73"/>
      <c r="JMZ251" s="73"/>
      <c r="JNA251" s="73"/>
      <c r="JNB251" s="73"/>
      <c r="JNC251" s="73"/>
      <c r="JND251" s="73"/>
      <c r="JNE251" s="73"/>
      <c r="JNF251" s="73"/>
      <c r="JNG251" s="73"/>
      <c r="JNH251" s="73"/>
      <c r="JNI251" s="73"/>
      <c r="JNJ251" s="73"/>
      <c r="JNK251" s="73"/>
      <c r="JNL251" s="73"/>
      <c r="JNM251" s="73"/>
      <c r="JNN251" s="73"/>
      <c r="JNO251" s="73"/>
      <c r="JNP251" s="73"/>
      <c r="JNQ251" s="73"/>
      <c r="JNR251" s="73"/>
      <c r="JNS251" s="73"/>
      <c r="JNT251" s="73"/>
      <c r="JNU251" s="73"/>
      <c r="JNV251" s="73"/>
      <c r="JNW251" s="73"/>
      <c r="JNX251" s="73"/>
      <c r="JNY251" s="73"/>
      <c r="JNZ251" s="73"/>
      <c r="JOA251" s="73"/>
      <c r="JOB251" s="73"/>
      <c r="JOC251" s="73"/>
      <c r="JOD251" s="73"/>
      <c r="JOE251" s="73"/>
      <c r="JOF251" s="73"/>
      <c r="JOG251" s="73"/>
      <c r="JOH251" s="73"/>
      <c r="JOI251" s="73"/>
      <c r="JOJ251" s="73"/>
      <c r="JOK251" s="73"/>
      <c r="JOL251" s="73"/>
      <c r="JOM251" s="73"/>
      <c r="JON251" s="73"/>
      <c r="JOO251" s="73"/>
      <c r="JOP251" s="73"/>
      <c r="JOQ251" s="73"/>
      <c r="JOR251" s="73"/>
      <c r="JOS251" s="73"/>
      <c r="JOT251" s="73"/>
      <c r="JOU251" s="73"/>
      <c r="JOV251" s="73"/>
      <c r="JOW251" s="73"/>
      <c r="JOX251" s="73"/>
      <c r="JOY251" s="73"/>
      <c r="JOZ251" s="73"/>
      <c r="JPA251" s="73"/>
      <c r="JPB251" s="73"/>
      <c r="JPC251" s="73"/>
      <c r="JPD251" s="73"/>
      <c r="JPE251" s="73"/>
      <c r="JPF251" s="73"/>
      <c r="JPG251" s="73"/>
      <c r="JPH251" s="73"/>
      <c r="JPI251" s="73"/>
      <c r="JPJ251" s="73"/>
      <c r="JPK251" s="73"/>
      <c r="JPL251" s="73"/>
      <c r="JPM251" s="73"/>
      <c r="JPN251" s="73"/>
      <c r="JPO251" s="73"/>
      <c r="JPP251" s="73"/>
      <c r="JPQ251" s="73"/>
      <c r="JPR251" s="73"/>
      <c r="JPS251" s="73"/>
      <c r="JPT251" s="73"/>
      <c r="JPU251" s="73"/>
      <c r="JPV251" s="73"/>
      <c r="JPW251" s="73"/>
      <c r="JPX251" s="73"/>
      <c r="JPY251" s="73"/>
      <c r="JPZ251" s="73"/>
      <c r="JQA251" s="73"/>
      <c r="JQB251" s="73"/>
      <c r="JQC251" s="73"/>
      <c r="JQD251" s="73"/>
      <c r="JQE251" s="73"/>
      <c r="JQF251" s="73"/>
      <c r="JQG251" s="73"/>
      <c r="JQH251" s="73"/>
      <c r="JQI251" s="73"/>
      <c r="JQJ251" s="73"/>
      <c r="JQK251" s="73"/>
      <c r="JQL251" s="73"/>
      <c r="JQM251" s="73"/>
      <c r="JQN251" s="73"/>
      <c r="JQO251" s="73"/>
      <c r="JQP251" s="73"/>
      <c r="JQQ251" s="73"/>
      <c r="JQR251" s="73"/>
      <c r="JQS251" s="73"/>
      <c r="JQT251" s="73"/>
      <c r="JQU251" s="73"/>
      <c r="JQV251" s="73"/>
      <c r="JQW251" s="73"/>
      <c r="JQX251" s="73"/>
      <c r="JQY251" s="73"/>
      <c r="JQZ251" s="73"/>
      <c r="JRA251" s="73"/>
      <c r="JRB251" s="73"/>
      <c r="JRC251" s="73"/>
      <c r="JRD251" s="73"/>
      <c r="JRE251" s="73"/>
      <c r="JRF251" s="73"/>
      <c r="JRG251" s="73"/>
      <c r="JRH251" s="73"/>
      <c r="JRI251" s="73"/>
      <c r="JRJ251" s="73"/>
      <c r="JRK251" s="73"/>
      <c r="JRL251" s="73"/>
      <c r="JRM251" s="73"/>
      <c r="JRN251" s="73"/>
      <c r="JRO251" s="73"/>
      <c r="JRP251" s="73"/>
      <c r="JRQ251" s="73"/>
      <c r="JRR251" s="73"/>
      <c r="JRS251" s="73"/>
      <c r="JRT251" s="73"/>
      <c r="JRU251" s="73"/>
      <c r="JRV251" s="73"/>
      <c r="JRW251" s="73"/>
      <c r="JRX251" s="73"/>
      <c r="JRY251" s="73"/>
      <c r="JRZ251" s="73"/>
      <c r="JSA251" s="73"/>
      <c r="JSB251" s="73"/>
      <c r="JSC251" s="73"/>
      <c r="JSD251" s="73"/>
      <c r="JSE251" s="73"/>
      <c r="JSF251" s="73"/>
      <c r="JSG251" s="73"/>
      <c r="JSH251" s="73"/>
      <c r="JSI251" s="73"/>
      <c r="JSJ251" s="73"/>
      <c r="JSK251" s="73"/>
      <c r="JSL251" s="73"/>
      <c r="JSM251" s="73"/>
      <c r="JSN251" s="73"/>
      <c r="JSO251" s="73"/>
      <c r="JSP251" s="73"/>
      <c r="JSQ251" s="73"/>
      <c r="JSR251" s="73"/>
      <c r="JSS251" s="73"/>
      <c r="JST251" s="73"/>
      <c r="JSU251" s="73"/>
      <c r="JSV251" s="73"/>
      <c r="JSW251" s="73"/>
      <c r="JSX251" s="73"/>
      <c r="JSY251" s="73"/>
      <c r="JSZ251" s="73"/>
      <c r="JTA251" s="73"/>
      <c r="JTB251" s="73"/>
      <c r="JTC251" s="73"/>
      <c r="JTD251" s="73"/>
      <c r="JTE251" s="73"/>
      <c r="JTF251" s="73"/>
      <c r="JTG251" s="73"/>
      <c r="JTH251" s="73"/>
      <c r="JTI251" s="73"/>
      <c r="JTJ251" s="73"/>
      <c r="JTK251" s="73"/>
      <c r="JTL251" s="73"/>
      <c r="JTM251" s="73"/>
      <c r="JTN251" s="73"/>
      <c r="JTO251" s="73"/>
      <c r="JTP251" s="73"/>
      <c r="JTQ251" s="73"/>
      <c r="JTR251" s="73"/>
      <c r="JTS251" s="73"/>
      <c r="JTT251" s="73"/>
      <c r="JTU251" s="73"/>
      <c r="JTV251" s="73"/>
      <c r="JTW251" s="73"/>
      <c r="JTX251" s="73"/>
      <c r="JTY251" s="73"/>
      <c r="JTZ251" s="73"/>
      <c r="JUA251" s="73"/>
      <c r="JUB251" s="73"/>
      <c r="JUC251" s="73"/>
      <c r="JUD251" s="73"/>
      <c r="JUE251" s="73"/>
      <c r="JUF251" s="73"/>
      <c r="JUG251" s="73"/>
      <c r="JUH251" s="73"/>
      <c r="JUI251" s="73"/>
      <c r="JUJ251" s="73"/>
      <c r="JUK251" s="73"/>
      <c r="JUL251" s="73"/>
      <c r="JUM251" s="73"/>
      <c r="JUN251" s="73"/>
      <c r="JUO251" s="73"/>
      <c r="JUP251" s="73"/>
      <c r="JUQ251" s="73"/>
      <c r="JUR251" s="73"/>
      <c r="JUS251" s="73"/>
      <c r="JUT251" s="73"/>
      <c r="JUU251" s="73"/>
      <c r="JUV251" s="73"/>
      <c r="JUW251" s="73"/>
      <c r="JUX251" s="73"/>
      <c r="JUY251" s="73"/>
      <c r="JUZ251" s="73"/>
      <c r="JVA251" s="73"/>
      <c r="JVB251" s="73"/>
      <c r="JVC251" s="73"/>
      <c r="JVD251" s="73"/>
      <c r="JVE251" s="73"/>
      <c r="JVF251" s="73"/>
      <c r="JVG251" s="73"/>
      <c r="JVH251" s="73"/>
      <c r="JVI251" s="73"/>
      <c r="JVJ251" s="73"/>
      <c r="JVK251" s="73"/>
      <c r="JVL251" s="73"/>
      <c r="JVM251" s="73"/>
      <c r="JVN251" s="73"/>
      <c r="JVO251" s="73"/>
      <c r="JVP251" s="73"/>
      <c r="JVQ251" s="73"/>
      <c r="JVR251" s="73"/>
      <c r="JVS251" s="73"/>
      <c r="JVT251" s="73"/>
      <c r="JVU251" s="73"/>
      <c r="JVV251" s="73"/>
      <c r="JVW251" s="73"/>
      <c r="JVX251" s="73"/>
      <c r="JVY251" s="73"/>
      <c r="JVZ251" s="73"/>
      <c r="JWA251" s="73"/>
      <c r="JWB251" s="73"/>
      <c r="JWC251" s="73"/>
      <c r="JWD251" s="73"/>
      <c r="JWE251" s="73"/>
      <c r="JWF251" s="73"/>
      <c r="JWG251" s="73"/>
      <c r="JWH251" s="73"/>
      <c r="JWI251" s="73"/>
      <c r="JWJ251" s="73"/>
      <c r="JWK251" s="73"/>
      <c r="JWL251" s="73"/>
      <c r="JWM251" s="73"/>
      <c r="JWN251" s="73"/>
      <c r="JWO251" s="73"/>
      <c r="JWP251" s="73"/>
      <c r="JWQ251" s="73"/>
      <c r="JWR251" s="73"/>
      <c r="JWS251" s="73"/>
      <c r="JWT251" s="73"/>
      <c r="JWU251" s="73"/>
      <c r="JWV251" s="73"/>
      <c r="JWW251" s="73"/>
      <c r="JWX251" s="73"/>
      <c r="JWY251" s="73"/>
      <c r="JWZ251" s="73"/>
      <c r="JXA251" s="73"/>
      <c r="JXB251" s="73"/>
      <c r="JXC251" s="73"/>
      <c r="JXD251" s="73"/>
      <c r="JXE251" s="73"/>
      <c r="JXF251" s="73"/>
      <c r="JXG251" s="73"/>
      <c r="JXH251" s="73"/>
      <c r="JXI251" s="73"/>
      <c r="JXJ251" s="73"/>
      <c r="JXK251" s="73"/>
      <c r="JXL251" s="73"/>
      <c r="JXM251" s="73"/>
      <c r="JXN251" s="73"/>
      <c r="JXO251" s="73"/>
      <c r="JXP251" s="73"/>
      <c r="JXQ251" s="73"/>
      <c r="JXR251" s="73"/>
      <c r="JXS251" s="73"/>
      <c r="JXT251" s="73"/>
      <c r="JXU251" s="73"/>
      <c r="JXV251" s="73"/>
      <c r="JXW251" s="73"/>
      <c r="JXX251" s="73"/>
      <c r="JXY251" s="73"/>
      <c r="JXZ251" s="73"/>
      <c r="JYA251" s="73"/>
      <c r="JYB251" s="73"/>
      <c r="JYC251" s="73"/>
      <c r="JYD251" s="73"/>
      <c r="JYE251" s="73"/>
      <c r="JYF251" s="73"/>
      <c r="JYG251" s="73"/>
      <c r="JYH251" s="73"/>
      <c r="JYI251" s="73"/>
      <c r="JYJ251" s="73"/>
      <c r="JYK251" s="73"/>
      <c r="JYL251" s="73"/>
      <c r="JYM251" s="73"/>
      <c r="JYN251" s="73"/>
      <c r="JYO251" s="73"/>
      <c r="JYP251" s="73"/>
      <c r="JYQ251" s="73"/>
      <c r="JYR251" s="73"/>
      <c r="JYS251" s="73"/>
      <c r="JYT251" s="73"/>
      <c r="JYU251" s="73"/>
      <c r="JYV251" s="73"/>
      <c r="JYW251" s="73"/>
      <c r="JYX251" s="73"/>
      <c r="JYY251" s="73"/>
      <c r="JYZ251" s="73"/>
      <c r="JZA251" s="73"/>
      <c r="JZB251" s="73"/>
      <c r="JZC251" s="73"/>
      <c r="JZD251" s="73"/>
      <c r="JZE251" s="73"/>
      <c r="JZF251" s="73"/>
      <c r="JZG251" s="73"/>
      <c r="JZH251" s="73"/>
      <c r="JZI251" s="73"/>
      <c r="JZJ251" s="73"/>
      <c r="JZK251" s="73"/>
      <c r="JZL251" s="73"/>
      <c r="JZM251" s="73"/>
      <c r="JZN251" s="73"/>
      <c r="JZO251" s="73"/>
      <c r="JZP251" s="73"/>
      <c r="JZQ251" s="73"/>
      <c r="JZR251" s="73"/>
      <c r="JZS251" s="73"/>
      <c r="JZT251" s="73"/>
      <c r="JZU251" s="73"/>
      <c r="JZV251" s="73"/>
      <c r="JZW251" s="73"/>
      <c r="JZX251" s="73"/>
      <c r="JZY251" s="73"/>
      <c r="JZZ251" s="73"/>
      <c r="KAA251" s="73"/>
      <c r="KAB251" s="73"/>
      <c r="KAC251" s="73"/>
      <c r="KAD251" s="73"/>
      <c r="KAE251" s="73"/>
      <c r="KAF251" s="73"/>
      <c r="KAG251" s="73"/>
      <c r="KAH251" s="73"/>
      <c r="KAI251" s="73"/>
      <c r="KAJ251" s="73"/>
      <c r="KAK251" s="73"/>
      <c r="KAL251" s="73"/>
      <c r="KAM251" s="73"/>
      <c r="KAN251" s="73"/>
      <c r="KAO251" s="73"/>
      <c r="KAP251" s="73"/>
      <c r="KAQ251" s="73"/>
      <c r="KAR251" s="73"/>
      <c r="KAS251" s="73"/>
      <c r="KAT251" s="73"/>
      <c r="KAU251" s="73"/>
      <c r="KAV251" s="73"/>
      <c r="KAW251" s="73"/>
      <c r="KAX251" s="73"/>
      <c r="KAY251" s="73"/>
      <c r="KAZ251" s="73"/>
      <c r="KBA251" s="73"/>
      <c r="KBB251" s="73"/>
      <c r="KBC251" s="73"/>
      <c r="KBD251" s="73"/>
      <c r="KBE251" s="73"/>
      <c r="KBF251" s="73"/>
      <c r="KBG251" s="73"/>
      <c r="KBH251" s="73"/>
      <c r="KBI251" s="73"/>
      <c r="KBJ251" s="73"/>
      <c r="KBK251" s="73"/>
      <c r="KBL251" s="73"/>
      <c r="KBM251" s="73"/>
      <c r="KBN251" s="73"/>
      <c r="KBO251" s="73"/>
      <c r="KBP251" s="73"/>
      <c r="KBQ251" s="73"/>
      <c r="KBR251" s="73"/>
      <c r="KBS251" s="73"/>
      <c r="KBT251" s="73"/>
      <c r="KBU251" s="73"/>
      <c r="KBV251" s="73"/>
      <c r="KBW251" s="73"/>
      <c r="KBX251" s="73"/>
      <c r="KBY251" s="73"/>
      <c r="KBZ251" s="73"/>
      <c r="KCA251" s="73"/>
      <c r="KCB251" s="73"/>
      <c r="KCC251" s="73"/>
      <c r="KCD251" s="73"/>
      <c r="KCE251" s="73"/>
      <c r="KCF251" s="73"/>
      <c r="KCG251" s="73"/>
      <c r="KCH251" s="73"/>
      <c r="KCI251" s="73"/>
      <c r="KCJ251" s="73"/>
      <c r="KCK251" s="73"/>
      <c r="KCL251" s="73"/>
      <c r="KCM251" s="73"/>
      <c r="KCN251" s="73"/>
      <c r="KCO251" s="73"/>
      <c r="KCP251" s="73"/>
      <c r="KCQ251" s="73"/>
      <c r="KCR251" s="73"/>
      <c r="KCS251" s="73"/>
      <c r="KCT251" s="73"/>
      <c r="KCU251" s="73"/>
      <c r="KCV251" s="73"/>
      <c r="KCW251" s="73"/>
      <c r="KCX251" s="73"/>
      <c r="KCY251" s="73"/>
      <c r="KCZ251" s="73"/>
      <c r="KDA251" s="73"/>
      <c r="KDB251" s="73"/>
      <c r="KDC251" s="73"/>
      <c r="KDD251" s="73"/>
      <c r="KDE251" s="73"/>
      <c r="KDF251" s="73"/>
      <c r="KDG251" s="73"/>
      <c r="KDH251" s="73"/>
      <c r="KDI251" s="73"/>
      <c r="KDJ251" s="73"/>
      <c r="KDK251" s="73"/>
      <c r="KDL251" s="73"/>
      <c r="KDM251" s="73"/>
      <c r="KDN251" s="73"/>
      <c r="KDO251" s="73"/>
      <c r="KDP251" s="73"/>
      <c r="KDQ251" s="73"/>
      <c r="KDR251" s="73"/>
      <c r="KDS251" s="73"/>
      <c r="KDT251" s="73"/>
      <c r="KDU251" s="73"/>
      <c r="KDV251" s="73"/>
      <c r="KDW251" s="73"/>
      <c r="KDX251" s="73"/>
      <c r="KDY251" s="73"/>
      <c r="KDZ251" s="73"/>
      <c r="KEA251" s="73"/>
      <c r="KEB251" s="73"/>
      <c r="KEC251" s="73"/>
      <c r="KED251" s="73"/>
      <c r="KEE251" s="73"/>
      <c r="KEF251" s="73"/>
      <c r="KEG251" s="73"/>
      <c r="KEH251" s="73"/>
      <c r="KEI251" s="73"/>
      <c r="KEJ251" s="73"/>
      <c r="KEK251" s="73"/>
      <c r="KEL251" s="73"/>
      <c r="KEM251" s="73"/>
      <c r="KEN251" s="73"/>
      <c r="KEO251" s="73"/>
      <c r="KEP251" s="73"/>
      <c r="KEQ251" s="73"/>
      <c r="KER251" s="73"/>
      <c r="KES251" s="73"/>
      <c r="KET251" s="73"/>
      <c r="KEU251" s="73"/>
      <c r="KEV251" s="73"/>
      <c r="KEW251" s="73"/>
      <c r="KEX251" s="73"/>
      <c r="KEY251" s="73"/>
      <c r="KEZ251" s="73"/>
      <c r="KFA251" s="73"/>
      <c r="KFB251" s="73"/>
      <c r="KFC251" s="73"/>
      <c r="KFD251" s="73"/>
      <c r="KFE251" s="73"/>
      <c r="KFF251" s="73"/>
      <c r="KFG251" s="73"/>
      <c r="KFH251" s="73"/>
      <c r="KFI251" s="73"/>
      <c r="KFJ251" s="73"/>
      <c r="KFK251" s="73"/>
      <c r="KFL251" s="73"/>
      <c r="KFM251" s="73"/>
      <c r="KFN251" s="73"/>
      <c r="KFO251" s="73"/>
      <c r="KFP251" s="73"/>
      <c r="KFQ251" s="73"/>
      <c r="KFR251" s="73"/>
      <c r="KFS251" s="73"/>
      <c r="KFT251" s="73"/>
      <c r="KFU251" s="73"/>
      <c r="KFV251" s="73"/>
      <c r="KFW251" s="73"/>
      <c r="KFX251" s="73"/>
      <c r="KFY251" s="73"/>
      <c r="KFZ251" s="73"/>
      <c r="KGA251" s="73"/>
      <c r="KGB251" s="73"/>
      <c r="KGC251" s="73"/>
      <c r="KGD251" s="73"/>
      <c r="KGE251" s="73"/>
      <c r="KGF251" s="73"/>
      <c r="KGG251" s="73"/>
      <c r="KGH251" s="73"/>
      <c r="KGI251" s="73"/>
      <c r="KGJ251" s="73"/>
      <c r="KGK251" s="73"/>
      <c r="KGL251" s="73"/>
      <c r="KGM251" s="73"/>
      <c r="KGN251" s="73"/>
      <c r="KGO251" s="73"/>
      <c r="KGP251" s="73"/>
      <c r="KGQ251" s="73"/>
      <c r="KGR251" s="73"/>
      <c r="KGS251" s="73"/>
      <c r="KGT251" s="73"/>
      <c r="KGU251" s="73"/>
      <c r="KGV251" s="73"/>
      <c r="KGW251" s="73"/>
      <c r="KGX251" s="73"/>
      <c r="KGY251" s="73"/>
      <c r="KGZ251" s="73"/>
      <c r="KHA251" s="73"/>
      <c r="KHB251" s="73"/>
      <c r="KHC251" s="73"/>
      <c r="KHD251" s="73"/>
      <c r="KHE251" s="73"/>
      <c r="KHF251" s="73"/>
      <c r="KHG251" s="73"/>
      <c r="KHH251" s="73"/>
      <c r="KHI251" s="73"/>
      <c r="KHJ251" s="73"/>
      <c r="KHK251" s="73"/>
      <c r="KHL251" s="73"/>
      <c r="KHM251" s="73"/>
      <c r="KHN251" s="73"/>
      <c r="KHO251" s="73"/>
      <c r="KHP251" s="73"/>
      <c r="KHQ251" s="73"/>
      <c r="KHR251" s="73"/>
      <c r="KHS251" s="73"/>
      <c r="KHT251" s="73"/>
      <c r="KHU251" s="73"/>
      <c r="KHV251" s="73"/>
      <c r="KHW251" s="73"/>
      <c r="KHX251" s="73"/>
      <c r="KHY251" s="73"/>
      <c r="KHZ251" s="73"/>
      <c r="KIA251" s="73"/>
      <c r="KIB251" s="73"/>
      <c r="KIC251" s="73"/>
      <c r="KID251" s="73"/>
      <c r="KIE251" s="73"/>
      <c r="KIF251" s="73"/>
      <c r="KIG251" s="73"/>
      <c r="KIH251" s="73"/>
      <c r="KII251" s="73"/>
      <c r="KIJ251" s="73"/>
      <c r="KIK251" s="73"/>
      <c r="KIL251" s="73"/>
      <c r="KIM251" s="73"/>
      <c r="KIN251" s="73"/>
      <c r="KIO251" s="73"/>
      <c r="KIP251" s="73"/>
      <c r="KIQ251" s="73"/>
      <c r="KIR251" s="73"/>
      <c r="KIS251" s="73"/>
      <c r="KIT251" s="73"/>
      <c r="KIU251" s="73"/>
      <c r="KIV251" s="73"/>
      <c r="KIW251" s="73"/>
      <c r="KIX251" s="73"/>
      <c r="KIY251" s="73"/>
      <c r="KIZ251" s="73"/>
      <c r="KJA251" s="73"/>
      <c r="KJB251" s="73"/>
      <c r="KJC251" s="73"/>
      <c r="KJD251" s="73"/>
      <c r="KJE251" s="73"/>
      <c r="KJF251" s="73"/>
      <c r="KJG251" s="73"/>
      <c r="KJH251" s="73"/>
      <c r="KJI251" s="73"/>
      <c r="KJJ251" s="73"/>
      <c r="KJK251" s="73"/>
      <c r="KJL251" s="73"/>
      <c r="KJM251" s="73"/>
      <c r="KJN251" s="73"/>
      <c r="KJO251" s="73"/>
      <c r="KJP251" s="73"/>
      <c r="KJQ251" s="73"/>
      <c r="KJR251" s="73"/>
      <c r="KJS251" s="73"/>
      <c r="KJT251" s="73"/>
      <c r="KJU251" s="73"/>
      <c r="KJV251" s="73"/>
      <c r="KJW251" s="73"/>
      <c r="KJX251" s="73"/>
      <c r="KJY251" s="73"/>
      <c r="KJZ251" s="73"/>
      <c r="KKA251" s="73"/>
      <c r="KKB251" s="73"/>
      <c r="KKC251" s="73"/>
      <c r="KKD251" s="73"/>
      <c r="KKE251" s="73"/>
      <c r="KKF251" s="73"/>
      <c r="KKG251" s="73"/>
      <c r="KKH251" s="73"/>
      <c r="KKI251" s="73"/>
      <c r="KKJ251" s="73"/>
      <c r="KKK251" s="73"/>
      <c r="KKL251" s="73"/>
      <c r="KKM251" s="73"/>
      <c r="KKN251" s="73"/>
      <c r="KKO251" s="73"/>
      <c r="KKP251" s="73"/>
      <c r="KKQ251" s="73"/>
      <c r="KKR251" s="73"/>
      <c r="KKS251" s="73"/>
      <c r="KKT251" s="73"/>
      <c r="KKU251" s="73"/>
      <c r="KKV251" s="73"/>
      <c r="KKW251" s="73"/>
      <c r="KKX251" s="73"/>
      <c r="KKY251" s="73"/>
      <c r="KKZ251" s="73"/>
      <c r="KLA251" s="73"/>
      <c r="KLB251" s="73"/>
      <c r="KLC251" s="73"/>
      <c r="KLD251" s="73"/>
      <c r="KLE251" s="73"/>
      <c r="KLF251" s="73"/>
      <c r="KLG251" s="73"/>
      <c r="KLH251" s="73"/>
      <c r="KLI251" s="73"/>
      <c r="KLJ251" s="73"/>
      <c r="KLK251" s="73"/>
      <c r="KLL251" s="73"/>
      <c r="KLM251" s="73"/>
      <c r="KLN251" s="73"/>
      <c r="KLO251" s="73"/>
      <c r="KLP251" s="73"/>
      <c r="KLQ251" s="73"/>
      <c r="KLR251" s="73"/>
      <c r="KLS251" s="73"/>
      <c r="KLT251" s="73"/>
      <c r="KLU251" s="73"/>
      <c r="KLV251" s="73"/>
      <c r="KLW251" s="73"/>
      <c r="KLX251" s="73"/>
      <c r="KLY251" s="73"/>
      <c r="KLZ251" s="73"/>
      <c r="KMA251" s="73"/>
      <c r="KMB251" s="73"/>
      <c r="KMC251" s="73"/>
      <c r="KMD251" s="73"/>
      <c r="KME251" s="73"/>
      <c r="KMF251" s="73"/>
      <c r="KMG251" s="73"/>
      <c r="KMH251" s="73"/>
      <c r="KMI251" s="73"/>
      <c r="KMJ251" s="73"/>
      <c r="KMK251" s="73"/>
      <c r="KML251" s="73"/>
      <c r="KMM251" s="73"/>
      <c r="KMN251" s="73"/>
      <c r="KMO251" s="73"/>
      <c r="KMP251" s="73"/>
      <c r="KMQ251" s="73"/>
      <c r="KMR251" s="73"/>
      <c r="KMS251" s="73"/>
      <c r="KMT251" s="73"/>
      <c r="KMU251" s="73"/>
      <c r="KMV251" s="73"/>
      <c r="KMW251" s="73"/>
      <c r="KMX251" s="73"/>
      <c r="KMY251" s="73"/>
      <c r="KMZ251" s="73"/>
      <c r="KNA251" s="73"/>
      <c r="KNB251" s="73"/>
      <c r="KNC251" s="73"/>
      <c r="KND251" s="73"/>
      <c r="KNE251" s="73"/>
      <c r="KNF251" s="73"/>
      <c r="KNG251" s="73"/>
      <c r="KNH251" s="73"/>
      <c r="KNI251" s="73"/>
      <c r="KNJ251" s="73"/>
      <c r="KNK251" s="73"/>
      <c r="KNL251" s="73"/>
      <c r="KNM251" s="73"/>
      <c r="KNN251" s="73"/>
      <c r="KNO251" s="73"/>
      <c r="KNP251" s="73"/>
      <c r="KNQ251" s="73"/>
      <c r="KNR251" s="73"/>
      <c r="KNS251" s="73"/>
      <c r="KNT251" s="73"/>
      <c r="KNU251" s="73"/>
      <c r="KNV251" s="73"/>
      <c r="KNW251" s="73"/>
      <c r="KNX251" s="73"/>
      <c r="KNY251" s="73"/>
      <c r="KNZ251" s="73"/>
      <c r="KOA251" s="73"/>
      <c r="KOB251" s="73"/>
      <c r="KOC251" s="73"/>
      <c r="KOD251" s="73"/>
      <c r="KOE251" s="73"/>
      <c r="KOF251" s="73"/>
      <c r="KOG251" s="73"/>
      <c r="KOH251" s="73"/>
      <c r="KOI251" s="73"/>
      <c r="KOJ251" s="73"/>
      <c r="KOK251" s="73"/>
      <c r="KOL251" s="73"/>
      <c r="KOM251" s="73"/>
      <c r="KON251" s="73"/>
      <c r="KOO251" s="73"/>
      <c r="KOP251" s="73"/>
      <c r="KOQ251" s="73"/>
      <c r="KOR251" s="73"/>
      <c r="KOS251" s="73"/>
      <c r="KOT251" s="73"/>
      <c r="KOU251" s="73"/>
      <c r="KOV251" s="73"/>
      <c r="KOW251" s="73"/>
      <c r="KOX251" s="73"/>
      <c r="KOY251" s="73"/>
      <c r="KOZ251" s="73"/>
      <c r="KPA251" s="73"/>
      <c r="KPB251" s="73"/>
      <c r="KPC251" s="73"/>
      <c r="KPD251" s="73"/>
      <c r="KPE251" s="73"/>
      <c r="KPF251" s="73"/>
      <c r="KPG251" s="73"/>
      <c r="KPH251" s="73"/>
      <c r="KPI251" s="73"/>
      <c r="KPJ251" s="73"/>
      <c r="KPK251" s="73"/>
      <c r="KPL251" s="73"/>
      <c r="KPM251" s="73"/>
      <c r="KPN251" s="73"/>
      <c r="KPO251" s="73"/>
      <c r="KPP251" s="73"/>
      <c r="KPQ251" s="73"/>
      <c r="KPR251" s="73"/>
      <c r="KPS251" s="73"/>
      <c r="KPT251" s="73"/>
      <c r="KPU251" s="73"/>
      <c r="KPV251" s="73"/>
      <c r="KPW251" s="73"/>
      <c r="KPX251" s="73"/>
      <c r="KPY251" s="73"/>
      <c r="KPZ251" s="73"/>
      <c r="KQA251" s="73"/>
      <c r="KQB251" s="73"/>
      <c r="KQC251" s="73"/>
      <c r="KQD251" s="73"/>
      <c r="KQE251" s="73"/>
      <c r="KQF251" s="73"/>
      <c r="KQG251" s="73"/>
      <c r="KQH251" s="73"/>
      <c r="KQI251" s="73"/>
      <c r="KQJ251" s="73"/>
      <c r="KQK251" s="73"/>
      <c r="KQL251" s="73"/>
      <c r="KQM251" s="73"/>
      <c r="KQN251" s="73"/>
      <c r="KQO251" s="73"/>
      <c r="KQP251" s="73"/>
      <c r="KQQ251" s="73"/>
      <c r="KQR251" s="73"/>
      <c r="KQS251" s="73"/>
      <c r="KQT251" s="73"/>
      <c r="KQU251" s="73"/>
      <c r="KQV251" s="73"/>
      <c r="KQW251" s="73"/>
      <c r="KQX251" s="73"/>
      <c r="KQY251" s="73"/>
      <c r="KQZ251" s="73"/>
      <c r="KRA251" s="73"/>
      <c r="KRB251" s="73"/>
      <c r="KRC251" s="73"/>
      <c r="KRD251" s="73"/>
      <c r="KRE251" s="73"/>
      <c r="KRF251" s="73"/>
      <c r="KRG251" s="73"/>
      <c r="KRH251" s="73"/>
      <c r="KRI251" s="73"/>
      <c r="KRJ251" s="73"/>
      <c r="KRK251" s="73"/>
      <c r="KRL251" s="73"/>
      <c r="KRM251" s="73"/>
      <c r="KRN251" s="73"/>
      <c r="KRO251" s="73"/>
      <c r="KRP251" s="73"/>
      <c r="KRQ251" s="73"/>
      <c r="KRR251" s="73"/>
      <c r="KRS251" s="73"/>
      <c r="KRT251" s="73"/>
      <c r="KRU251" s="73"/>
      <c r="KRV251" s="73"/>
      <c r="KRW251" s="73"/>
      <c r="KRX251" s="73"/>
      <c r="KRY251" s="73"/>
      <c r="KRZ251" s="73"/>
      <c r="KSA251" s="73"/>
      <c r="KSB251" s="73"/>
      <c r="KSC251" s="73"/>
      <c r="KSD251" s="73"/>
      <c r="KSE251" s="73"/>
      <c r="KSF251" s="73"/>
      <c r="KSG251" s="73"/>
      <c r="KSH251" s="73"/>
      <c r="KSI251" s="73"/>
      <c r="KSJ251" s="73"/>
      <c r="KSK251" s="73"/>
      <c r="KSL251" s="73"/>
      <c r="KSM251" s="73"/>
      <c r="KSN251" s="73"/>
      <c r="KSO251" s="73"/>
      <c r="KSP251" s="73"/>
      <c r="KSQ251" s="73"/>
      <c r="KSR251" s="73"/>
      <c r="KSS251" s="73"/>
      <c r="KST251" s="73"/>
      <c r="KSU251" s="73"/>
      <c r="KSV251" s="73"/>
      <c r="KSW251" s="73"/>
      <c r="KSX251" s="73"/>
      <c r="KSY251" s="73"/>
      <c r="KSZ251" s="73"/>
      <c r="KTA251" s="73"/>
      <c r="KTB251" s="73"/>
      <c r="KTC251" s="73"/>
      <c r="KTD251" s="73"/>
      <c r="KTE251" s="73"/>
      <c r="KTF251" s="73"/>
      <c r="KTG251" s="73"/>
      <c r="KTH251" s="73"/>
      <c r="KTI251" s="73"/>
      <c r="KTJ251" s="73"/>
      <c r="KTK251" s="73"/>
      <c r="KTL251" s="73"/>
      <c r="KTM251" s="73"/>
      <c r="KTN251" s="73"/>
      <c r="KTO251" s="73"/>
      <c r="KTP251" s="73"/>
      <c r="KTQ251" s="73"/>
      <c r="KTR251" s="73"/>
      <c r="KTS251" s="73"/>
      <c r="KTT251" s="73"/>
      <c r="KTU251" s="73"/>
      <c r="KTV251" s="73"/>
      <c r="KTW251" s="73"/>
      <c r="KTX251" s="73"/>
      <c r="KTY251" s="73"/>
      <c r="KTZ251" s="73"/>
      <c r="KUA251" s="73"/>
      <c r="KUB251" s="73"/>
      <c r="KUC251" s="73"/>
      <c r="KUD251" s="73"/>
      <c r="KUE251" s="73"/>
      <c r="KUF251" s="73"/>
      <c r="KUG251" s="73"/>
      <c r="KUH251" s="73"/>
      <c r="KUI251" s="73"/>
      <c r="KUJ251" s="73"/>
      <c r="KUK251" s="73"/>
      <c r="KUL251" s="73"/>
      <c r="KUM251" s="73"/>
      <c r="KUN251" s="73"/>
      <c r="KUO251" s="73"/>
      <c r="KUP251" s="73"/>
      <c r="KUQ251" s="73"/>
      <c r="KUR251" s="73"/>
      <c r="KUS251" s="73"/>
      <c r="KUT251" s="73"/>
      <c r="KUU251" s="73"/>
      <c r="KUV251" s="73"/>
      <c r="KUW251" s="73"/>
      <c r="KUX251" s="73"/>
      <c r="KUY251" s="73"/>
      <c r="KUZ251" s="73"/>
      <c r="KVA251" s="73"/>
      <c r="KVB251" s="73"/>
      <c r="KVC251" s="73"/>
      <c r="KVD251" s="73"/>
      <c r="KVE251" s="73"/>
      <c r="KVF251" s="73"/>
      <c r="KVG251" s="73"/>
      <c r="KVH251" s="73"/>
      <c r="KVI251" s="73"/>
      <c r="KVJ251" s="73"/>
      <c r="KVK251" s="73"/>
      <c r="KVL251" s="73"/>
      <c r="KVM251" s="73"/>
      <c r="KVN251" s="73"/>
      <c r="KVO251" s="73"/>
      <c r="KVP251" s="73"/>
      <c r="KVQ251" s="73"/>
      <c r="KVR251" s="73"/>
      <c r="KVS251" s="73"/>
      <c r="KVT251" s="73"/>
      <c r="KVU251" s="73"/>
      <c r="KVV251" s="73"/>
      <c r="KVW251" s="73"/>
      <c r="KVX251" s="73"/>
      <c r="KVY251" s="73"/>
      <c r="KVZ251" s="73"/>
      <c r="KWA251" s="73"/>
      <c r="KWB251" s="73"/>
      <c r="KWC251" s="73"/>
      <c r="KWD251" s="73"/>
      <c r="KWE251" s="73"/>
      <c r="KWF251" s="73"/>
      <c r="KWG251" s="73"/>
      <c r="KWH251" s="73"/>
      <c r="KWI251" s="73"/>
      <c r="KWJ251" s="73"/>
      <c r="KWK251" s="73"/>
      <c r="KWL251" s="73"/>
      <c r="KWM251" s="73"/>
      <c r="KWN251" s="73"/>
      <c r="KWO251" s="73"/>
      <c r="KWP251" s="73"/>
      <c r="KWQ251" s="73"/>
      <c r="KWR251" s="73"/>
      <c r="KWS251" s="73"/>
      <c r="KWT251" s="73"/>
      <c r="KWU251" s="73"/>
      <c r="KWV251" s="73"/>
      <c r="KWW251" s="73"/>
      <c r="KWX251" s="73"/>
      <c r="KWY251" s="73"/>
      <c r="KWZ251" s="73"/>
      <c r="KXA251" s="73"/>
      <c r="KXB251" s="73"/>
      <c r="KXC251" s="73"/>
      <c r="KXD251" s="73"/>
      <c r="KXE251" s="73"/>
      <c r="KXF251" s="73"/>
      <c r="KXG251" s="73"/>
      <c r="KXH251" s="73"/>
      <c r="KXI251" s="73"/>
      <c r="KXJ251" s="73"/>
      <c r="KXK251" s="73"/>
      <c r="KXL251" s="73"/>
      <c r="KXM251" s="73"/>
      <c r="KXN251" s="73"/>
      <c r="KXO251" s="73"/>
      <c r="KXP251" s="73"/>
      <c r="KXQ251" s="73"/>
      <c r="KXR251" s="73"/>
      <c r="KXS251" s="73"/>
      <c r="KXT251" s="73"/>
      <c r="KXU251" s="73"/>
      <c r="KXV251" s="73"/>
      <c r="KXW251" s="73"/>
      <c r="KXX251" s="73"/>
      <c r="KXY251" s="73"/>
      <c r="KXZ251" s="73"/>
      <c r="KYA251" s="73"/>
      <c r="KYB251" s="73"/>
      <c r="KYC251" s="73"/>
      <c r="KYD251" s="73"/>
      <c r="KYE251" s="73"/>
      <c r="KYF251" s="73"/>
      <c r="KYG251" s="73"/>
      <c r="KYH251" s="73"/>
      <c r="KYI251" s="73"/>
      <c r="KYJ251" s="73"/>
      <c r="KYK251" s="73"/>
      <c r="KYL251" s="73"/>
      <c r="KYM251" s="73"/>
      <c r="KYN251" s="73"/>
      <c r="KYO251" s="73"/>
      <c r="KYP251" s="73"/>
      <c r="KYQ251" s="73"/>
      <c r="KYR251" s="73"/>
      <c r="KYS251" s="73"/>
      <c r="KYT251" s="73"/>
      <c r="KYU251" s="73"/>
      <c r="KYV251" s="73"/>
      <c r="KYW251" s="73"/>
      <c r="KYX251" s="73"/>
      <c r="KYY251" s="73"/>
      <c r="KYZ251" s="73"/>
      <c r="KZA251" s="73"/>
      <c r="KZB251" s="73"/>
      <c r="KZC251" s="73"/>
      <c r="KZD251" s="73"/>
      <c r="KZE251" s="73"/>
      <c r="KZF251" s="73"/>
      <c r="KZG251" s="73"/>
      <c r="KZH251" s="73"/>
      <c r="KZI251" s="73"/>
      <c r="KZJ251" s="73"/>
      <c r="KZK251" s="73"/>
      <c r="KZL251" s="73"/>
      <c r="KZM251" s="73"/>
      <c r="KZN251" s="73"/>
      <c r="KZO251" s="73"/>
      <c r="KZP251" s="73"/>
      <c r="KZQ251" s="73"/>
      <c r="KZR251" s="73"/>
      <c r="KZS251" s="73"/>
      <c r="KZT251" s="73"/>
      <c r="KZU251" s="73"/>
      <c r="KZV251" s="73"/>
      <c r="KZW251" s="73"/>
      <c r="KZX251" s="73"/>
      <c r="KZY251" s="73"/>
      <c r="KZZ251" s="73"/>
      <c r="LAA251" s="73"/>
      <c r="LAB251" s="73"/>
      <c r="LAC251" s="73"/>
      <c r="LAD251" s="73"/>
      <c r="LAE251" s="73"/>
      <c r="LAF251" s="73"/>
      <c r="LAG251" s="73"/>
      <c r="LAH251" s="73"/>
      <c r="LAI251" s="73"/>
      <c r="LAJ251" s="73"/>
      <c r="LAK251" s="73"/>
      <c r="LAL251" s="73"/>
      <c r="LAM251" s="73"/>
      <c r="LAN251" s="73"/>
      <c r="LAO251" s="73"/>
      <c r="LAP251" s="73"/>
      <c r="LAQ251" s="73"/>
      <c r="LAR251" s="73"/>
      <c r="LAS251" s="73"/>
      <c r="LAT251" s="73"/>
      <c r="LAU251" s="73"/>
      <c r="LAV251" s="73"/>
      <c r="LAW251" s="73"/>
      <c r="LAX251" s="73"/>
      <c r="LAY251" s="73"/>
      <c r="LAZ251" s="73"/>
      <c r="LBA251" s="73"/>
      <c r="LBB251" s="73"/>
      <c r="LBC251" s="73"/>
      <c r="LBD251" s="73"/>
      <c r="LBE251" s="73"/>
      <c r="LBF251" s="73"/>
      <c r="LBG251" s="73"/>
      <c r="LBH251" s="73"/>
      <c r="LBI251" s="73"/>
      <c r="LBJ251" s="73"/>
      <c r="LBK251" s="73"/>
      <c r="LBL251" s="73"/>
      <c r="LBM251" s="73"/>
      <c r="LBN251" s="73"/>
      <c r="LBO251" s="73"/>
      <c r="LBP251" s="73"/>
      <c r="LBQ251" s="73"/>
      <c r="LBR251" s="73"/>
      <c r="LBS251" s="73"/>
      <c r="LBT251" s="73"/>
      <c r="LBU251" s="73"/>
      <c r="LBV251" s="73"/>
      <c r="LBW251" s="73"/>
      <c r="LBX251" s="73"/>
      <c r="LBY251" s="73"/>
      <c r="LBZ251" s="73"/>
      <c r="LCA251" s="73"/>
      <c r="LCB251" s="73"/>
      <c r="LCC251" s="73"/>
      <c r="LCD251" s="73"/>
      <c r="LCE251" s="73"/>
      <c r="LCF251" s="73"/>
      <c r="LCG251" s="73"/>
      <c r="LCH251" s="73"/>
      <c r="LCI251" s="73"/>
      <c r="LCJ251" s="73"/>
      <c r="LCK251" s="73"/>
      <c r="LCL251" s="73"/>
      <c r="LCM251" s="73"/>
      <c r="LCN251" s="73"/>
      <c r="LCO251" s="73"/>
      <c r="LCP251" s="73"/>
      <c r="LCQ251" s="73"/>
      <c r="LCR251" s="73"/>
      <c r="LCS251" s="73"/>
      <c r="LCT251" s="73"/>
      <c r="LCU251" s="73"/>
      <c r="LCV251" s="73"/>
      <c r="LCW251" s="73"/>
      <c r="LCX251" s="73"/>
      <c r="LCY251" s="73"/>
      <c r="LCZ251" s="73"/>
      <c r="LDA251" s="73"/>
      <c r="LDB251" s="73"/>
      <c r="LDC251" s="73"/>
      <c r="LDD251" s="73"/>
      <c r="LDE251" s="73"/>
      <c r="LDF251" s="73"/>
      <c r="LDG251" s="73"/>
      <c r="LDH251" s="73"/>
      <c r="LDI251" s="73"/>
      <c r="LDJ251" s="73"/>
      <c r="LDK251" s="73"/>
      <c r="LDL251" s="73"/>
      <c r="LDM251" s="73"/>
      <c r="LDN251" s="73"/>
      <c r="LDO251" s="73"/>
      <c r="LDP251" s="73"/>
      <c r="LDQ251" s="73"/>
      <c r="LDR251" s="73"/>
      <c r="LDS251" s="73"/>
      <c r="LDT251" s="73"/>
      <c r="LDU251" s="73"/>
      <c r="LDV251" s="73"/>
      <c r="LDW251" s="73"/>
      <c r="LDX251" s="73"/>
      <c r="LDY251" s="73"/>
      <c r="LDZ251" s="73"/>
      <c r="LEA251" s="73"/>
      <c r="LEB251" s="73"/>
      <c r="LEC251" s="73"/>
      <c r="LED251" s="73"/>
      <c r="LEE251" s="73"/>
      <c r="LEF251" s="73"/>
      <c r="LEG251" s="73"/>
      <c r="LEH251" s="73"/>
      <c r="LEI251" s="73"/>
      <c r="LEJ251" s="73"/>
      <c r="LEK251" s="73"/>
      <c r="LEL251" s="73"/>
      <c r="LEM251" s="73"/>
      <c r="LEN251" s="73"/>
      <c r="LEO251" s="73"/>
      <c r="LEP251" s="73"/>
      <c r="LEQ251" s="73"/>
      <c r="LER251" s="73"/>
      <c r="LES251" s="73"/>
      <c r="LET251" s="73"/>
      <c r="LEU251" s="73"/>
      <c r="LEV251" s="73"/>
      <c r="LEW251" s="73"/>
      <c r="LEX251" s="73"/>
      <c r="LEY251" s="73"/>
      <c r="LEZ251" s="73"/>
      <c r="LFA251" s="73"/>
      <c r="LFB251" s="73"/>
      <c r="LFC251" s="73"/>
      <c r="LFD251" s="73"/>
      <c r="LFE251" s="73"/>
      <c r="LFF251" s="73"/>
      <c r="LFG251" s="73"/>
      <c r="LFH251" s="73"/>
      <c r="LFI251" s="73"/>
      <c r="LFJ251" s="73"/>
      <c r="LFK251" s="73"/>
      <c r="LFL251" s="73"/>
      <c r="LFM251" s="73"/>
      <c r="LFN251" s="73"/>
      <c r="LFO251" s="73"/>
      <c r="LFP251" s="73"/>
      <c r="LFQ251" s="73"/>
      <c r="LFR251" s="73"/>
      <c r="LFS251" s="73"/>
      <c r="LFT251" s="73"/>
      <c r="LFU251" s="73"/>
      <c r="LFV251" s="73"/>
      <c r="LFW251" s="73"/>
      <c r="LFX251" s="73"/>
      <c r="LFY251" s="73"/>
      <c r="LFZ251" s="73"/>
      <c r="LGA251" s="73"/>
      <c r="LGB251" s="73"/>
      <c r="LGC251" s="73"/>
      <c r="LGD251" s="73"/>
      <c r="LGE251" s="73"/>
      <c r="LGF251" s="73"/>
      <c r="LGG251" s="73"/>
      <c r="LGH251" s="73"/>
      <c r="LGI251" s="73"/>
      <c r="LGJ251" s="73"/>
      <c r="LGK251" s="73"/>
      <c r="LGL251" s="73"/>
      <c r="LGM251" s="73"/>
      <c r="LGN251" s="73"/>
      <c r="LGO251" s="73"/>
      <c r="LGP251" s="73"/>
      <c r="LGQ251" s="73"/>
      <c r="LGR251" s="73"/>
      <c r="LGS251" s="73"/>
      <c r="LGT251" s="73"/>
      <c r="LGU251" s="73"/>
      <c r="LGV251" s="73"/>
      <c r="LGW251" s="73"/>
      <c r="LGX251" s="73"/>
      <c r="LGY251" s="73"/>
      <c r="LGZ251" s="73"/>
      <c r="LHA251" s="73"/>
      <c r="LHB251" s="73"/>
      <c r="LHC251" s="73"/>
      <c r="LHD251" s="73"/>
      <c r="LHE251" s="73"/>
      <c r="LHF251" s="73"/>
      <c r="LHG251" s="73"/>
      <c r="LHH251" s="73"/>
      <c r="LHI251" s="73"/>
      <c r="LHJ251" s="73"/>
      <c r="LHK251" s="73"/>
      <c r="LHL251" s="73"/>
      <c r="LHM251" s="73"/>
      <c r="LHN251" s="73"/>
      <c r="LHO251" s="73"/>
      <c r="LHP251" s="73"/>
      <c r="LHQ251" s="73"/>
      <c r="LHR251" s="73"/>
      <c r="LHS251" s="73"/>
      <c r="LHT251" s="73"/>
      <c r="LHU251" s="73"/>
      <c r="LHV251" s="73"/>
      <c r="LHW251" s="73"/>
      <c r="LHX251" s="73"/>
      <c r="LHY251" s="73"/>
      <c r="LHZ251" s="73"/>
      <c r="LIA251" s="73"/>
      <c r="LIB251" s="73"/>
      <c r="LIC251" s="73"/>
      <c r="LID251" s="73"/>
      <c r="LIE251" s="73"/>
      <c r="LIF251" s="73"/>
      <c r="LIG251" s="73"/>
      <c r="LIH251" s="73"/>
      <c r="LII251" s="73"/>
      <c r="LIJ251" s="73"/>
      <c r="LIK251" s="73"/>
      <c r="LIL251" s="73"/>
      <c r="LIM251" s="73"/>
      <c r="LIN251" s="73"/>
      <c r="LIO251" s="73"/>
      <c r="LIP251" s="73"/>
      <c r="LIQ251" s="73"/>
      <c r="LIR251" s="73"/>
      <c r="LIS251" s="73"/>
      <c r="LIT251" s="73"/>
      <c r="LIU251" s="73"/>
      <c r="LIV251" s="73"/>
      <c r="LIW251" s="73"/>
      <c r="LIX251" s="73"/>
      <c r="LIY251" s="73"/>
      <c r="LIZ251" s="73"/>
      <c r="LJA251" s="73"/>
      <c r="LJB251" s="73"/>
      <c r="LJC251" s="73"/>
      <c r="LJD251" s="73"/>
      <c r="LJE251" s="73"/>
      <c r="LJF251" s="73"/>
      <c r="LJG251" s="73"/>
      <c r="LJH251" s="73"/>
      <c r="LJI251" s="73"/>
      <c r="LJJ251" s="73"/>
      <c r="LJK251" s="73"/>
      <c r="LJL251" s="73"/>
      <c r="LJM251" s="73"/>
      <c r="LJN251" s="73"/>
      <c r="LJO251" s="73"/>
      <c r="LJP251" s="73"/>
      <c r="LJQ251" s="73"/>
      <c r="LJR251" s="73"/>
      <c r="LJS251" s="73"/>
      <c r="LJT251" s="73"/>
      <c r="LJU251" s="73"/>
      <c r="LJV251" s="73"/>
      <c r="LJW251" s="73"/>
      <c r="LJX251" s="73"/>
      <c r="LJY251" s="73"/>
      <c r="LJZ251" s="73"/>
      <c r="LKA251" s="73"/>
      <c r="LKB251" s="73"/>
      <c r="LKC251" s="73"/>
      <c r="LKD251" s="73"/>
      <c r="LKE251" s="73"/>
      <c r="LKF251" s="73"/>
      <c r="LKG251" s="73"/>
      <c r="LKH251" s="73"/>
      <c r="LKI251" s="73"/>
      <c r="LKJ251" s="73"/>
      <c r="LKK251" s="73"/>
      <c r="LKL251" s="73"/>
      <c r="LKM251" s="73"/>
      <c r="LKN251" s="73"/>
      <c r="LKO251" s="73"/>
      <c r="LKP251" s="73"/>
      <c r="LKQ251" s="73"/>
      <c r="LKR251" s="73"/>
      <c r="LKS251" s="73"/>
      <c r="LKT251" s="73"/>
      <c r="LKU251" s="73"/>
      <c r="LKV251" s="73"/>
      <c r="LKW251" s="73"/>
      <c r="LKX251" s="73"/>
      <c r="LKY251" s="73"/>
      <c r="LKZ251" s="73"/>
      <c r="LLA251" s="73"/>
      <c r="LLB251" s="73"/>
      <c r="LLC251" s="73"/>
      <c r="LLD251" s="73"/>
      <c r="LLE251" s="73"/>
      <c r="LLF251" s="73"/>
      <c r="LLG251" s="73"/>
      <c r="LLH251" s="73"/>
      <c r="LLI251" s="73"/>
      <c r="LLJ251" s="73"/>
      <c r="LLK251" s="73"/>
      <c r="LLL251" s="73"/>
      <c r="LLM251" s="73"/>
      <c r="LLN251" s="73"/>
      <c r="LLO251" s="73"/>
      <c r="LLP251" s="73"/>
      <c r="LLQ251" s="73"/>
      <c r="LLR251" s="73"/>
      <c r="LLS251" s="73"/>
      <c r="LLT251" s="73"/>
      <c r="LLU251" s="73"/>
      <c r="LLV251" s="73"/>
      <c r="LLW251" s="73"/>
      <c r="LLX251" s="73"/>
      <c r="LLY251" s="73"/>
      <c r="LLZ251" s="73"/>
      <c r="LMA251" s="73"/>
      <c r="LMB251" s="73"/>
      <c r="LMC251" s="73"/>
      <c r="LMD251" s="73"/>
      <c r="LME251" s="73"/>
      <c r="LMF251" s="73"/>
      <c r="LMG251" s="73"/>
      <c r="LMH251" s="73"/>
      <c r="LMI251" s="73"/>
      <c r="LMJ251" s="73"/>
      <c r="LMK251" s="73"/>
      <c r="LML251" s="73"/>
      <c r="LMM251" s="73"/>
      <c r="LMN251" s="73"/>
      <c r="LMO251" s="73"/>
      <c r="LMP251" s="73"/>
      <c r="LMQ251" s="73"/>
      <c r="LMR251" s="73"/>
      <c r="LMS251" s="73"/>
      <c r="LMT251" s="73"/>
      <c r="LMU251" s="73"/>
      <c r="LMV251" s="73"/>
      <c r="LMW251" s="73"/>
      <c r="LMX251" s="73"/>
      <c r="LMY251" s="73"/>
      <c r="LMZ251" s="73"/>
      <c r="LNA251" s="73"/>
      <c r="LNB251" s="73"/>
      <c r="LNC251" s="73"/>
      <c r="LND251" s="73"/>
      <c r="LNE251" s="73"/>
      <c r="LNF251" s="73"/>
      <c r="LNG251" s="73"/>
      <c r="LNH251" s="73"/>
      <c r="LNI251" s="73"/>
      <c r="LNJ251" s="73"/>
      <c r="LNK251" s="73"/>
      <c r="LNL251" s="73"/>
      <c r="LNM251" s="73"/>
      <c r="LNN251" s="73"/>
      <c r="LNO251" s="73"/>
      <c r="LNP251" s="73"/>
      <c r="LNQ251" s="73"/>
      <c r="LNR251" s="73"/>
      <c r="LNS251" s="73"/>
      <c r="LNT251" s="73"/>
      <c r="LNU251" s="73"/>
      <c r="LNV251" s="73"/>
      <c r="LNW251" s="73"/>
      <c r="LNX251" s="73"/>
      <c r="LNY251" s="73"/>
      <c r="LNZ251" s="73"/>
      <c r="LOA251" s="73"/>
      <c r="LOB251" s="73"/>
      <c r="LOC251" s="73"/>
      <c r="LOD251" s="73"/>
      <c r="LOE251" s="73"/>
      <c r="LOF251" s="73"/>
      <c r="LOG251" s="73"/>
      <c r="LOH251" s="73"/>
      <c r="LOI251" s="73"/>
      <c r="LOJ251" s="73"/>
      <c r="LOK251" s="73"/>
      <c r="LOL251" s="73"/>
      <c r="LOM251" s="73"/>
      <c r="LON251" s="73"/>
      <c r="LOO251" s="73"/>
      <c r="LOP251" s="73"/>
      <c r="LOQ251" s="73"/>
      <c r="LOR251" s="73"/>
      <c r="LOS251" s="73"/>
      <c r="LOT251" s="73"/>
      <c r="LOU251" s="73"/>
      <c r="LOV251" s="73"/>
      <c r="LOW251" s="73"/>
      <c r="LOX251" s="73"/>
      <c r="LOY251" s="73"/>
      <c r="LOZ251" s="73"/>
      <c r="LPA251" s="73"/>
      <c r="LPB251" s="73"/>
      <c r="LPC251" s="73"/>
      <c r="LPD251" s="73"/>
      <c r="LPE251" s="73"/>
      <c r="LPF251" s="73"/>
      <c r="LPG251" s="73"/>
      <c r="LPH251" s="73"/>
      <c r="LPI251" s="73"/>
      <c r="LPJ251" s="73"/>
      <c r="LPK251" s="73"/>
      <c r="LPL251" s="73"/>
      <c r="LPM251" s="73"/>
      <c r="LPN251" s="73"/>
      <c r="LPO251" s="73"/>
      <c r="LPP251" s="73"/>
      <c r="LPQ251" s="73"/>
      <c r="LPR251" s="73"/>
      <c r="LPS251" s="73"/>
      <c r="LPT251" s="73"/>
      <c r="LPU251" s="73"/>
      <c r="LPV251" s="73"/>
      <c r="LPW251" s="73"/>
      <c r="LPX251" s="73"/>
      <c r="LPY251" s="73"/>
      <c r="LPZ251" s="73"/>
      <c r="LQA251" s="73"/>
      <c r="LQB251" s="73"/>
      <c r="LQC251" s="73"/>
      <c r="LQD251" s="73"/>
      <c r="LQE251" s="73"/>
      <c r="LQF251" s="73"/>
      <c r="LQG251" s="73"/>
      <c r="LQH251" s="73"/>
      <c r="LQI251" s="73"/>
      <c r="LQJ251" s="73"/>
      <c r="LQK251" s="73"/>
      <c r="LQL251" s="73"/>
      <c r="LQM251" s="73"/>
      <c r="LQN251" s="73"/>
      <c r="LQO251" s="73"/>
      <c r="LQP251" s="73"/>
      <c r="LQQ251" s="73"/>
      <c r="LQR251" s="73"/>
      <c r="LQS251" s="73"/>
      <c r="LQT251" s="73"/>
      <c r="LQU251" s="73"/>
      <c r="LQV251" s="73"/>
      <c r="LQW251" s="73"/>
      <c r="LQX251" s="73"/>
      <c r="LQY251" s="73"/>
      <c r="LQZ251" s="73"/>
      <c r="LRA251" s="73"/>
      <c r="LRB251" s="73"/>
      <c r="LRC251" s="73"/>
      <c r="LRD251" s="73"/>
      <c r="LRE251" s="73"/>
      <c r="LRF251" s="73"/>
      <c r="LRG251" s="73"/>
      <c r="LRH251" s="73"/>
      <c r="LRI251" s="73"/>
      <c r="LRJ251" s="73"/>
      <c r="LRK251" s="73"/>
      <c r="LRL251" s="73"/>
      <c r="LRM251" s="73"/>
      <c r="LRN251" s="73"/>
      <c r="LRO251" s="73"/>
      <c r="LRP251" s="73"/>
      <c r="LRQ251" s="73"/>
      <c r="LRR251" s="73"/>
      <c r="LRS251" s="73"/>
      <c r="LRT251" s="73"/>
      <c r="LRU251" s="73"/>
      <c r="LRV251" s="73"/>
      <c r="LRW251" s="73"/>
      <c r="LRX251" s="73"/>
      <c r="LRY251" s="73"/>
      <c r="LRZ251" s="73"/>
      <c r="LSA251" s="73"/>
      <c r="LSB251" s="73"/>
      <c r="LSC251" s="73"/>
      <c r="LSD251" s="73"/>
      <c r="LSE251" s="73"/>
      <c r="LSF251" s="73"/>
      <c r="LSG251" s="73"/>
      <c r="LSH251" s="73"/>
      <c r="LSI251" s="73"/>
      <c r="LSJ251" s="73"/>
      <c r="LSK251" s="73"/>
      <c r="LSL251" s="73"/>
      <c r="LSM251" s="73"/>
      <c r="LSN251" s="73"/>
      <c r="LSO251" s="73"/>
      <c r="LSP251" s="73"/>
      <c r="LSQ251" s="73"/>
      <c r="LSR251" s="73"/>
      <c r="LSS251" s="73"/>
      <c r="LST251" s="73"/>
      <c r="LSU251" s="73"/>
      <c r="LSV251" s="73"/>
      <c r="LSW251" s="73"/>
      <c r="LSX251" s="73"/>
      <c r="LSY251" s="73"/>
      <c r="LSZ251" s="73"/>
      <c r="LTA251" s="73"/>
      <c r="LTB251" s="73"/>
      <c r="LTC251" s="73"/>
      <c r="LTD251" s="73"/>
      <c r="LTE251" s="73"/>
      <c r="LTF251" s="73"/>
      <c r="LTG251" s="73"/>
      <c r="LTH251" s="73"/>
      <c r="LTI251" s="73"/>
      <c r="LTJ251" s="73"/>
      <c r="LTK251" s="73"/>
      <c r="LTL251" s="73"/>
      <c r="LTM251" s="73"/>
      <c r="LTN251" s="73"/>
      <c r="LTO251" s="73"/>
      <c r="LTP251" s="73"/>
      <c r="LTQ251" s="73"/>
      <c r="LTR251" s="73"/>
      <c r="LTS251" s="73"/>
      <c r="LTT251" s="73"/>
      <c r="LTU251" s="73"/>
      <c r="LTV251" s="73"/>
      <c r="LTW251" s="73"/>
      <c r="LTX251" s="73"/>
      <c r="LTY251" s="73"/>
      <c r="LTZ251" s="73"/>
      <c r="LUA251" s="73"/>
      <c r="LUB251" s="73"/>
      <c r="LUC251" s="73"/>
      <c r="LUD251" s="73"/>
      <c r="LUE251" s="73"/>
      <c r="LUF251" s="73"/>
      <c r="LUG251" s="73"/>
      <c r="LUH251" s="73"/>
      <c r="LUI251" s="73"/>
      <c r="LUJ251" s="73"/>
      <c r="LUK251" s="73"/>
      <c r="LUL251" s="73"/>
      <c r="LUM251" s="73"/>
      <c r="LUN251" s="73"/>
      <c r="LUO251" s="73"/>
      <c r="LUP251" s="73"/>
      <c r="LUQ251" s="73"/>
      <c r="LUR251" s="73"/>
      <c r="LUS251" s="73"/>
      <c r="LUT251" s="73"/>
      <c r="LUU251" s="73"/>
      <c r="LUV251" s="73"/>
      <c r="LUW251" s="73"/>
      <c r="LUX251" s="73"/>
      <c r="LUY251" s="73"/>
      <c r="LUZ251" s="73"/>
      <c r="LVA251" s="73"/>
      <c r="LVB251" s="73"/>
      <c r="LVC251" s="73"/>
      <c r="LVD251" s="73"/>
      <c r="LVE251" s="73"/>
      <c r="LVF251" s="73"/>
      <c r="LVG251" s="73"/>
      <c r="LVH251" s="73"/>
      <c r="LVI251" s="73"/>
      <c r="LVJ251" s="73"/>
      <c r="LVK251" s="73"/>
      <c r="LVL251" s="73"/>
      <c r="LVM251" s="73"/>
      <c r="LVN251" s="73"/>
      <c r="LVO251" s="73"/>
      <c r="LVP251" s="73"/>
      <c r="LVQ251" s="73"/>
      <c r="LVR251" s="73"/>
      <c r="LVS251" s="73"/>
      <c r="LVT251" s="73"/>
      <c r="LVU251" s="73"/>
      <c r="LVV251" s="73"/>
      <c r="LVW251" s="73"/>
      <c r="LVX251" s="73"/>
      <c r="LVY251" s="73"/>
      <c r="LVZ251" s="73"/>
      <c r="LWA251" s="73"/>
      <c r="LWB251" s="73"/>
      <c r="LWC251" s="73"/>
      <c r="LWD251" s="73"/>
      <c r="LWE251" s="73"/>
      <c r="LWF251" s="73"/>
      <c r="LWG251" s="73"/>
      <c r="LWH251" s="73"/>
      <c r="LWI251" s="73"/>
      <c r="LWJ251" s="73"/>
      <c r="LWK251" s="73"/>
      <c r="LWL251" s="73"/>
      <c r="LWM251" s="73"/>
      <c r="LWN251" s="73"/>
      <c r="LWO251" s="73"/>
      <c r="LWP251" s="73"/>
      <c r="LWQ251" s="73"/>
      <c r="LWR251" s="73"/>
      <c r="LWS251" s="73"/>
      <c r="LWT251" s="73"/>
      <c r="LWU251" s="73"/>
      <c r="LWV251" s="73"/>
      <c r="LWW251" s="73"/>
      <c r="LWX251" s="73"/>
      <c r="LWY251" s="73"/>
      <c r="LWZ251" s="73"/>
      <c r="LXA251" s="73"/>
      <c r="LXB251" s="73"/>
      <c r="LXC251" s="73"/>
      <c r="LXD251" s="73"/>
      <c r="LXE251" s="73"/>
      <c r="LXF251" s="73"/>
      <c r="LXG251" s="73"/>
      <c r="LXH251" s="73"/>
      <c r="LXI251" s="73"/>
      <c r="LXJ251" s="73"/>
      <c r="LXK251" s="73"/>
      <c r="LXL251" s="73"/>
      <c r="LXM251" s="73"/>
      <c r="LXN251" s="73"/>
      <c r="LXO251" s="73"/>
      <c r="LXP251" s="73"/>
      <c r="LXQ251" s="73"/>
      <c r="LXR251" s="73"/>
      <c r="LXS251" s="73"/>
      <c r="LXT251" s="73"/>
      <c r="LXU251" s="73"/>
      <c r="LXV251" s="73"/>
      <c r="LXW251" s="73"/>
      <c r="LXX251" s="73"/>
      <c r="LXY251" s="73"/>
      <c r="LXZ251" s="73"/>
      <c r="LYA251" s="73"/>
      <c r="LYB251" s="73"/>
      <c r="LYC251" s="73"/>
      <c r="LYD251" s="73"/>
      <c r="LYE251" s="73"/>
      <c r="LYF251" s="73"/>
      <c r="LYG251" s="73"/>
      <c r="LYH251" s="73"/>
      <c r="LYI251" s="73"/>
      <c r="LYJ251" s="73"/>
      <c r="LYK251" s="73"/>
      <c r="LYL251" s="73"/>
      <c r="LYM251" s="73"/>
      <c r="LYN251" s="73"/>
      <c r="LYO251" s="73"/>
      <c r="LYP251" s="73"/>
      <c r="LYQ251" s="73"/>
      <c r="LYR251" s="73"/>
      <c r="LYS251" s="73"/>
      <c r="LYT251" s="73"/>
      <c r="LYU251" s="73"/>
      <c r="LYV251" s="73"/>
      <c r="LYW251" s="73"/>
      <c r="LYX251" s="73"/>
      <c r="LYY251" s="73"/>
      <c r="LYZ251" s="73"/>
      <c r="LZA251" s="73"/>
      <c r="LZB251" s="73"/>
      <c r="LZC251" s="73"/>
      <c r="LZD251" s="73"/>
      <c r="LZE251" s="73"/>
      <c r="LZF251" s="73"/>
      <c r="LZG251" s="73"/>
      <c r="LZH251" s="73"/>
      <c r="LZI251" s="73"/>
      <c r="LZJ251" s="73"/>
      <c r="LZK251" s="73"/>
      <c r="LZL251" s="73"/>
      <c r="LZM251" s="73"/>
      <c r="LZN251" s="73"/>
      <c r="LZO251" s="73"/>
      <c r="LZP251" s="73"/>
      <c r="LZQ251" s="73"/>
      <c r="LZR251" s="73"/>
      <c r="LZS251" s="73"/>
      <c r="LZT251" s="73"/>
      <c r="LZU251" s="73"/>
      <c r="LZV251" s="73"/>
      <c r="LZW251" s="73"/>
      <c r="LZX251" s="73"/>
      <c r="LZY251" s="73"/>
      <c r="LZZ251" s="73"/>
      <c r="MAA251" s="73"/>
      <c r="MAB251" s="73"/>
      <c r="MAC251" s="73"/>
      <c r="MAD251" s="73"/>
      <c r="MAE251" s="73"/>
      <c r="MAF251" s="73"/>
      <c r="MAG251" s="73"/>
      <c r="MAH251" s="73"/>
      <c r="MAI251" s="73"/>
      <c r="MAJ251" s="73"/>
      <c r="MAK251" s="73"/>
      <c r="MAL251" s="73"/>
      <c r="MAM251" s="73"/>
      <c r="MAN251" s="73"/>
      <c r="MAO251" s="73"/>
      <c r="MAP251" s="73"/>
      <c r="MAQ251" s="73"/>
      <c r="MAR251" s="73"/>
      <c r="MAS251" s="73"/>
      <c r="MAT251" s="73"/>
      <c r="MAU251" s="73"/>
      <c r="MAV251" s="73"/>
      <c r="MAW251" s="73"/>
      <c r="MAX251" s="73"/>
      <c r="MAY251" s="73"/>
      <c r="MAZ251" s="73"/>
      <c r="MBA251" s="73"/>
      <c r="MBB251" s="73"/>
      <c r="MBC251" s="73"/>
      <c r="MBD251" s="73"/>
      <c r="MBE251" s="73"/>
      <c r="MBF251" s="73"/>
      <c r="MBG251" s="73"/>
      <c r="MBH251" s="73"/>
      <c r="MBI251" s="73"/>
      <c r="MBJ251" s="73"/>
      <c r="MBK251" s="73"/>
      <c r="MBL251" s="73"/>
      <c r="MBM251" s="73"/>
      <c r="MBN251" s="73"/>
      <c r="MBO251" s="73"/>
      <c r="MBP251" s="73"/>
      <c r="MBQ251" s="73"/>
      <c r="MBR251" s="73"/>
      <c r="MBS251" s="73"/>
      <c r="MBT251" s="73"/>
      <c r="MBU251" s="73"/>
      <c r="MBV251" s="73"/>
      <c r="MBW251" s="73"/>
      <c r="MBX251" s="73"/>
      <c r="MBY251" s="73"/>
      <c r="MBZ251" s="73"/>
      <c r="MCA251" s="73"/>
      <c r="MCB251" s="73"/>
      <c r="MCC251" s="73"/>
      <c r="MCD251" s="73"/>
      <c r="MCE251" s="73"/>
      <c r="MCF251" s="73"/>
      <c r="MCG251" s="73"/>
      <c r="MCH251" s="73"/>
      <c r="MCI251" s="73"/>
      <c r="MCJ251" s="73"/>
      <c r="MCK251" s="73"/>
      <c r="MCL251" s="73"/>
      <c r="MCM251" s="73"/>
      <c r="MCN251" s="73"/>
      <c r="MCO251" s="73"/>
      <c r="MCP251" s="73"/>
      <c r="MCQ251" s="73"/>
      <c r="MCR251" s="73"/>
      <c r="MCS251" s="73"/>
      <c r="MCT251" s="73"/>
      <c r="MCU251" s="73"/>
      <c r="MCV251" s="73"/>
      <c r="MCW251" s="73"/>
      <c r="MCX251" s="73"/>
      <c r="MCY251" s="73"/>
      <c r="MCZ251" s="73"/>
      <c r="MDA251" s="73"/>
      <c r="MDB251" s="73"/>
      <c r="MDC251" s="73"/>
      <c r="MDD251" s="73"/>
      <c r="MDE251" s="73"/>
      <c r="MDF251" s="73"/>
      <c r="MDG251" s="73"/>
      <c r="MDH251" s="73"/>
      <c r="MDI251" s="73"/>
      <c r="MDJ251" s="73"/>
      <c r="MDK251" s="73"/>
      <c r="MDL251" s="73"/>
      <c r="MDM251" s="73"/>
      <c r="MDN251" s="73"/>
      <c r="MDO251" s="73"/>
      <c r="MDP251" s="73"/>
      <c r="MDQ251" s="73"/>
      <c r="MDR251" s="73"/>
      <c r="MDS251" s="73"/>
      <c r="MDT251" s="73"/>
      <c r="MDU251" s="73"/>
      <c r="MDV251" s="73"/>
      <c r="MDW251" s="73"/>
      <c r="MDX251" s="73"/>
      <c r="MDY251" s="73"/>
      <c r="MDZ251" s="73"/>
      <c r="MEA251" s="73"/>
      <c r="MEB251" s="73"/>
      <c r="MEC251" s="73"/>
      <c r="MED251" s="73"/>
      <c r="MEE251" s="73"/>
      <c r="MEF251" s="73"/>
      <c r="MEG251" s="73"/>
      <c r="MEH251" s="73"/>
      <c r="MEI251" s="73"/>
      <c r="MEJ251" s="73"/>
      <c r="MEK251" s="73"/>
      <c r="MEL251" s="73"/>
      <c r="MEM251" s="73"/>
      <c r="MEN251" s="73"/>
      <c r="MEO251" s="73"/>
      <c r="MEP251" s="73"/>
      <c r="MEQ251" s="73"/>
      <c r="MER251" s="73"/>
      <c r="MES251" s="73"/>
      <c r="MET251" s="73"/>
      <c r="MEU251" s="73"/>
      <c r="MEV251" s="73"/>
      <c r="MEW251" s="73"/>
      <c r="MEX251" s="73"/>
      <c r="MEY251" s="73"/>
      <c r="MEZ251" s="73"/>
      <c r="MFA251" s="73"/>
      <c r="MFB251" s="73"/>
      <c r="MFC251" s="73"/>
      <c r="MFD251" s="73"/>
      <c r="MFE251" s="73"/>
      <c r="MFF251" s="73"/>
      <c r="MFG251" s="73"/>
      <c r="MFH251" s="73"/>
      <c r="MFI251" s="73"/>
      <c r="MFJ251" s="73"/>
      <c r="MFK251" s="73"/>
      <c r="MFL251" s="73"/>
      <c r="MFM251" s="73"/>
      <c r="MFN251" s="73"/>
      <c r="MFO251" s="73"/>
      <c r="MFP251" s="73"/>
      <c r="MFQ251" s="73"/>
      <c r="MFR251" s="73"/>
      <c r="MFS251" s="73"/>
      <c r="MFT251" s="73"/>
      <c r="MFU251" s="73"/>
      <c r="MFV251" s="73"/>
      <c r="MFW251" s="73"/>
      <c r="MFX251" s="73"/>
      <c r="MFY251" s="73"/>
      <c r="MFZ251" s="73"/>
      <c r="MGA251" s="73"/>
      <c r="MGB251" s="73"/>
      <c r="MGC251" s="73"/>
      <c r="MGD251" s="73"/>
      <c r="MGE251" s="73"/>
      <c r="MGF251" s="73"/>
      <c r="MGG251" s="73"/>
      <c r="MGH251" s="73"/>
      <c r="MGI251" s="73"/>
      <c r="MGJ251" s="73"/>
      <c r="MGK251" s="73"/>
      <c r="MGL251" s="73"/>
      <c r="MGM251" s="73"/>
      <c r="MGN251" s="73"/>
      <c r="MGO251" s="73"/>
      <c r="MGP251" s="73"/>
      <c r="MGQ251" s="73"/>
      <c r="MGR251" s="73"/>
      <c r="MGS251" s="73"/>
      <c r="MGT251" s="73"/>
      <c r="MGU251" s="73"/>
      <c r="MGV251" s="73"/>
      <c r="MGW251" s="73"/>
      <c r="MGX251" s="73"/>
      <c r="MGY251" s="73"/>
      <c r="MGZ251" s="73"/>
      <c r="MHA251" s="73"/>
      <c r="MHB251" s="73"/>
      <c r="MHC251" s="73"/>
      <c r="MHD251" s="73"/>
      <c r="MHE251" s="73"/>
      <c r="MHF251" s="73"/>
      <c r="MHG251" s="73"/>
      <c r="MHH251" s="73"/>
      <c r="MHI251" s="73"/>
      <c r="MHJ251" s="73"/>
      <c r="MHK251" s="73"/>
      <c r="MHL251" s="73"/>
      <c r="MHM251" s="73"/>
      <c r="MHN251" s="73"/>
      <c r="MHO251" s="73"/>
      <c r="MHP251" s="73"/>
      <c r="MHQ251" s="73"/>
      <c r="MHR251" s="73"/>
      <c r="MHS251" s="73"/>
      <c r="MHT251" s="73"/>
      <c r="MHU251" s="73"/>
      <c r="MHV251" s="73"/>
      <c r="MHW251" s="73"/>
      <c r="MHX251" s="73"/>
      <c r="MHY251" s="73"/>
      <c r="MHZ251" s="73"/>
      <c r="MIA251" s="73"/>
      <c r="MIB251" s="73"/>
      <c r="MIC251" s="73"/>
      <c r="MID251" s="73"/>
      <c r="MIE251" s="73"/>
      <c r="MIF251" s="73"/>
      <c r="MIG251" s="73"/>
      <c r="MIH251" s="73"/>
      <c r="MII251" s="73"/>
      <c r="MIJ251" s="73"/>
      <c r="MIK251" s="73"/>
      <c r="MIL251" s="73"/>
      <c r="MIM251" s="73"/>
      <c r="MIN251" s="73"/>
      <c r="MIO251" s="73"/>
      <c r="MIP251" s="73"/>
      <c r="MIQ251" s="73"/>
      <c r="MIR251" s="73"/>
      <c r="MIS251" s="73"/>
      <c r="MIT251" s="73"/>
      <c r="MIU251" s="73"/>
      <c r="MIV251" s="73"/>
      <c r="MIW251" s="73"/>
      <c r="MIX251" s="73"/>
      <c r="MIY251" s="73"/>
      <c r="MIZ251" s="73"/>
      <c r="MJA251" s="73"/>
      <c r="MJB251" s="73"/>
      <c r="MJC251" s="73"/>
      <c r="MJD251" s="73"/>
      <c r="MJE251" s="73"/>
      <c r="MJF251" s="73"/>
      <c r="MJG251" s="73"/>
      <c r="MJH251" s="73"/>
      <c r="MJI251" s="73"/>
      <c r="MJJ251" s="73"/>
      <c r="MJK251" s="73"/>
      <c r="MJL251" s="73"/>
      <c r="MJM251" s="73"/>
      <c r="MJN251" s="73"/>
      <c r="MJO251" s="73"/>
      <c r="MJP251" s="73"/>
      <c r="MJQ251" s="73"/>
      <c r="MJR251" s="73"/>
      <c r="MJS251" s="73"/>
      <c r="MJT251" s="73"/>
      <c r="MJU251" s="73"/>
      <c r="MJV251" s="73"/>
      <c r="MJW251" s="73"/>
      <c r="MJX251" s="73"/>
      <c r="MJY251" s="73"/>
      <c r="MJZ251" s="73"/>
      <c r="MKA251" s="73"/>
      <c r="MKB251" s="73"/>
      <c r="MKC251" s="73"/>
      <c r="MKD251" s="73"/>
      <c r="MKE251" s="73"/>
      <c r="MKF251" s="73"/>
      <c r="MKG251" s="73"/>
      <c r="MKH251" s="73"/>
      <c r="MKI251" s="73"/>
      <c r="MKJ251" s="73"/>
      <c r="MKK251" s="73"/>
      <c r="MKL251" s="73"/>
      <c r="MKM251" s="73"/>
      <c r="MKN251" s="73"/>
      <c r="MKO251" s="73"/>
      <c r="MKP251" s="73"/>
      <c r="MKQ251" s="73"/>
      <c r="MKR251" s="73"/>
      <c r="MKS251" s="73"/>
      <c r="MKT251" s="73"/>
      <c r="MKU251" s="73"/>
      <c r="MKV251" s="73"/>
      <c r="MKW251" s="73"/>
      <c r="MKX251" s="73"/>
      <c r="MKY251" s="73"/>
      <c r="MKZ251" s="73"/>
      <c r="MLA251" s="73"/>
      <c r="MLB251" s="73"/>
      <c r="MLC251" s="73"/>
      <c r="MLD251" s="73"/>
      <c r="MLE251" s="73"/>
      <c r="MLF251" s="73"/>
      <c r="MLG251" s="73"/>
      <c r="MLH251" s="73"/>
      <c r="MLI251" s="73"/>
      <c r="MLJ251" s="73"/>
      <c r="MLK251" s="73"/>
      <c r="MLL251" s="73"/>
      <c r="MLM251" s="73"/>
      <c r="MLN251" s="73"/>
      <c r="MLO251" s="73"/>
      <c r="MLP251" s="73"/>
      <c r="MLQ251" s="73"/>
      <c r="MLR251" s="73"/>
      <c r="MLS251" s="73"/>
      <c r="MLT251" s="73"/>
      <c r="MLU251" s="73"/>
      <c r="MLV251" s="73"/>
      <c r="MLW251" s="73"/>
      <c r="MLX251" s="73"/>
      <c r="MLY251" s="73"/>
      <c r="MLZ251" s="73"/>
      <c r="MMA251" s="73"/>
      <c r="MMB251" s="73"/>
      <c r="MMC251" s="73"/>
      <c r="MMD251" s="73"/>
      <c r="MME251" s="73"/>
      <c r="MMF251" s="73"/>
      <c r="MMG251" s="73"/>
      <c r="MMH251" s="73"/>
      <c r="MMI251" s="73"/>
      <c r="MMJ251" s="73"/>
      <c r="MMK251" s="73"/>
      <c r="MML251" s="73"/>
      <c r="MMM251" s="73"/>
      <c r="MMN251" s="73"/>
      <c r="MMO251" s="73"/>
      <c r="MMP251" s="73"/>
      <c r="MMQ251" s="73"/>
      <c r="MMR251" s="73"/>
      <c r="MMS251" s="73"/>
      <c r="MMT251" s="73"/>
      <c r="MMU251" s="73"/>
      <c r="MMV251" s="73"/>
      <c r="MMW251" s="73"/>
      <c r="MMX251" s="73"/>
      <c r="MMY251" s="73"/>
      <c r="MMZ251" s="73"/>
      <c r="MNA251" s="73"/>
      <c r="MNB251" s="73"/>
      <c r="MNC251" s="73"/>
      <c r="MND251" s="73"/>
      <c r="MNE251" s="73"/>
      <c r="MNF251" s="73"/>
      <c r="MNG251" s="73"/>
      <c r="MNH251" s="73"/>
      <c r="MNI251" s="73"/>
      <c r="MNJ251" s="73"/>
      <c r="MNK251" s="73"/>
      <c r="MNL251" s="73"/>
      <c r="MNM251" s="73"/>
      <c r="MNN251" s="73"/>
      <c r="MNO251" s="73"/>
      <c r="MNP251" s="73"/>
      <c r="MNQ251" s="73"/>
      <c r="MNR251" s="73"/>
      <c r="MNS251" s="73"/>
      <c r="MNT251" s="73"/>
      <c r="MNU251" s="73"/>
      <c r="MNV251" s="73"/>
      <c r="MNW251" s="73"/>
      <c r="MNX251" s="73"/>
      <c r="MNY251" s="73"/>
      <c r="MNZ251" s="73"/>
      <c r="MOA251" s="73"/>
      <c r="MOB251" s="73"/>
      <c r="MOC251" s="73"/>
      <c r="MOD251" s="73"/>
      <c r="MOE251" s="73"/>
      <c r="MOF251" s="73"/>
      <c r="MOG251" s="73"/>
      <c r="MOH251" s="73"/>
      <c r="MOI251" s="73"/>
      <c r="MOJ251" s="73"/>
      <c r="MOK251" s="73"/>
      <c r="MOL251" s="73"/>
      <c r="MOM251" s="73"/>
      <c r="MON251" s="73"/>
      <c r="MOO251" s="73"/>
      <c r="MOP251" s="73"/>
      <c r="MOQ251" s="73"/>
      <c r="MOR251" s="73"/>
      <c r="MOS251" s="73"/>
      <c r="MOT251" s="73"/>
      <c r="MOU251" s="73"/>
      <c r="MOV251" s="73"/>
      <c r="MOW251" s="73"/>
      <c r="MOX251" s="73"/>
      <c r="MOY251" s="73"/>
      <c r="MOZ251" s="73"/>
      <c r="MPA251" s="73"/>
      <c r="MPB251" s="73"/>
      <c r="MPC251" s="73"/>
      <c r="MPD251" s="73"/>
      <c r="MPE251" s="73"/>
      <c r="MPF251" s="73"/>
      <c r="MPG251" s="73"/>
      <c r="MPH251" s="73"/>
      <c r="MPI251" s="73"/>
      <c r="MPJ251" s="73"/>
      <c r="MPK251" s="73"/>
      <c r="MPL251" s="73"/>
      <c r="MPM251" s="73"/>
      <c r="MPN251" s="73"/>
      <c r="MPO251" s="73"/>
      <c r="MPP251" s="73"/>
      <c r="MPQ251" s="73"/>
      <c r="MPR251" s="73"/>
      <c r="MPS251" s="73"/>
      <c r="MPT251" s="73"/>
      <c r="MPU251" s="73"/>
      <c r="MPV251" s="73"/>
      <c r="MPW251" s="73"/>
      <c r="MPX251" s="73"/>
      <c r="MPY251" s="73"/>
      <c r="MPZ251" s="73"/>
      <c r="MQA251" s="73"/>
      <c r="MQB251" s="73"/>
      <c r="MQC251" s="73"/>
      <c r="MQD251" s="73"/>
      <c r="MQE251" s="73"/>
      <c r="MQF251" s="73"/>
      <c r="MQG251" s="73"/>
      <c r="MQH251" s="73"/>
      <c r="MQI251" s="73"/>
      <c r="MQJ251" s="73"/>
      <c r="MQK251" s="73"/>
      <c r="MQL251" s="73"/>
      <c r="MQM251" s="73"/>
      <c r="MQN251" s="73"/>
      <c r="MQO251" s="73"/>
      <c r="MQP251" s="73"/>
      <c r="MQQ251" s="73"/>
      <c r="MQR251" s="73"/>
      <c r="MQS251" s="73"/>
      <c r="MQT251" s="73"/>
      <c r="MQU251" s="73"/>
      <c r="MQV251" s="73"/>
      <c r="MQW251" s="73"/>
      <c r="MQX251" s="73"/>
      <c r="MQY251" s="73"/>
      <c r="MQZ251" s="73"/>
      <c r="MRA251" s="73"/>
      <c r="MRB251" s="73"/>
      <c r="MRC251" s="73"/>
      <c r="MRD251" s="73"/>
      <c r="MRE251" s="73"/>
      <c r="MRF251" s="73"/>
      <c r="MRG251" s="73"/>
      <c r="MRH251" s="73"/>
      <c r="MRI251" s="73"/>
      <c r="MRJ251" s="73"/>
      <c r="MRK251" s="73"/>
      <c r="MRL251" s="73"/>
      <c r="MRM251" s="73"/>
      <c r="MRN251" s="73"/>
      <c r="MRO251" s="73"/>
      <c r="MRP251" s="73"/>
      <c r="MRQ251" s="73"/>
      <c r="MRR251" s="73"/>
      <c r="MRS251" s="73"/>
      <c r="MRT251" s="73"/>
      <c r="MRU251" s="73"/>
      <c r="MRV251" s="73"/>
      <c r="MRW251" s="73"/>
      <c r="MRX251" s="73"/>
      <c r="MRY251" s="73"/>
      <c r="MRZ251" s="73"/>
      <c r="MSA251" s="73"/>
      <c r="MSB251" s="73"/>
      <c r="MSC251" s="73"/>
      <c r="MSD251" s="73"/>
      <c r="MSE251" s="73"/>
      <c r="MSF251" s="73"/>
      <c r="MSG251" s="73"/>
      <c r="MSH251" s="73"/>
      <c r="MSI251" s="73"/>
      <c r="MSJ251" s="73"/>
      <c r="MSK251" s="73"/>
      <c r="MSL251" s="73"/>
      <c r="MSM251" s="73"/>
      <c r="MSN251" s="73"/>
      <c r="MSO251" s="73"/>
      <c r="MSP251" s="73"/>
      <c r="MSQ251" s="73"/>
      <c r="MSR251" s="73"/>
      <c r="MSS251" s="73"/>
      <c r="MST251" s="73"/>
      <c r="MSU251" s="73"/>
      <c r="MSV251" s="73"/>
      <c r="MSW251" s="73"/>
      <c r="MSX251" s="73"/>
      <c r="MSY251" s="73"/>
      <c r="MSZ251" s="73"/>
      <c r="MTA251" s="73"/>
      <c r="MTB251" s="73"/>
      <c r="MTC251" s="73"/>
      <c r="MTD251" s="73"/>
      <c r="MTE251" s="73"/>
      <c r="MTF251" s="73"/>
      <c r="MTG251" s="73"/>
      <c r="MTH251" s="73"/>
      <c r="MTI251" s="73"/>
      <c r="MTJ251" s="73"/>
      <c r="MTK251" s="73"/>
      <c r="MTL251" s="73"/>
      <c r="MTM251" s="73"/>
      <c r="MTN251" s="73"/>
      <c r="MTO251" s="73"/>
      <c r="MTP251" s="73"/>
      <c r="MTQ251" s="73"/>
      <c r="MTR251" s="73"/>
      <c r="MTS251" s="73"/>
      <c r="MTT251" s="73"/>
      <c r="MTU251" s="73"/>
      <c r="MTV251" s="73"/>
      <c r="MTW251" s="73"/>
      <c r="MTX251" s="73"/>
      <c r="MTY251" s="73"/>
      <c r="MTZ251" s="73"/>
      <c r="MUA251" s="73"/>
      <c r="MUB251" s="73"/>
      <c r="MUC251" s="73"/>
      <c r="MUD251" s="73"/>
      <c r="MUE251" s="73"/>
      <c r="MUF251" s="73"/>
      <c r="MUG251" s="73"/>
      <c r="MUH251" s="73"/>
      <c r="MUI251" s="73"/>
      <c r="MUJ251" s="73"/>
      <c r="MUK251" s="73"/>
      <c r="MUL251" s="73"/>
      <c r="MUM251" s="73"/>
      <c r="MUN251" s="73"/>
      <c r="MUO251" s="73"/>
      <c r="MUP251" s="73"/>
      <c r="MUQ251" s="73"/>
      <c r="MUR251" s="73"/>
      <c r="MUS251" s="73"/>
      <c r="MUT251" s="73"/>
      <c r="MUU251" s="73"/>
      <c r="MUV251" s="73"/>
      <c r="MUW251" s="73"/>
      <c r="MUX251" s="73"/>
      <c r="MUY251" s="73"/>
      <c r="MUZ251" s="73"/>
      <c r="MVA251" s="73"/>
      <c r="MVB251" s="73"/>
      <c r="MVC251" s="73"/>
      <c r="MVD251" s="73"/>
      <c r="MVE251" s="73"/>
      <c r="MVF251" s="73"/>
      <c r="MVG251" s="73"/>
      <c r="MVH251" s="73"/>
      <c r="MVI251" s="73"/>
      <c r="MVJ251" s="73"/>
      <c r="MVK251" s="73"/>
      <c r="MVL251" s="73"/>
      <c r="MVM251" s="73"/>
      <c r="MVN251" s="73"/>
      <c r="MVO251" s="73"/>
      <c r="MVP251" s="73"/>
      <c r="MVQ251" s="73"/>
      <c r="MVR251" s="73"/>
      <c r="MVS251" s="73"/>
      <c r="MVT251" s="73"/>
      <c r="MVU251" s="73"/>
      <c r="MVV251" s="73"/>
      <c r="MVW251" s="73"/>
      <c r="MVX251" s="73"/>
      <c r="MVY251" s="73"/>
      <c r="MVZ251" s="73"/>
      <c r="MWA251" s="73"/>
      <c r="MWB251" s="73"/>
      <c r="MWC251" s="73"/>
      <c r="MWD251" s="73"/>
      <c r="MWE251" s="73"/>
      <c r="MWF251" s="73"/>
      <c r="MWG251" s="73"/>
      <c r="MWH251" s="73"/>
      <c r="MWI251" s="73"/>
      <c r="MWJ251" s="73"/>
      <c r="MWK251" s="73"/>
      <c r="MWL251" s="73"/>
      <c r="MWM251" s="73"/>
      <c r="MWN251" s="73"/>
      <c r="MWO251" s="73"/>
      <c r="MWP251" s="73"/>
      <c r="MWQ251" s="73"/>
      <c r="MWR251" s="73"/>
      <c r="MWS251" s="73"/>
      <c r="MWT251" s="73"/>
      <c r="MWU251" s="73"/>
      <c r="MWV251" s="73"/>
      <c r="MWW251" s="73"/>
      <c r="MWX251" s="73"/>
      <c r="MWY251" s="73"/>
      <c r="MWZ251" s="73"/>
      <c r="MXA251" s="73"/>
      <c r="MXB251" s="73"/>
      <c r="MXC251" s="73"/>
      <c r="MXD251" s="73"/>
      <c r="MXE251" s="73"/>
      <c r="MXF251" s="73"/>
      <c r="MXG251" s="73"/>
      <c r="MXH251" s="73"/>
      <c r="MXI251" s="73"/>
      <c r="MXJ251" s="73"/>
      <c r="MXK251" s="73"/>
      <c r="MXL251" s="73"/>
      <c r="MXM251" s="73"/>
      <c r="MXN251" s="73"/>
      <c r="MXO251" s="73"/>
      <c r="MXP251" s="73"/>
      <c r="MXQ251" s="73"/>
      <c r="MXR251" s="73"/>
      <c r="MXS251" s="73"/>
      <c r="MXT251" s="73"/>
      <c r="MXU251" s="73"/>
      <c r="MXV251" s="73"/>
      <c r="MXW251" s="73"/>
      <c r="MXX251" s="73"/>
      <c r="MXY251" s="73"/>
      <c r="MXZ251" s="73"/>
      <c r="MYA251" s="73"/>
      <c r="MYB251" s="73"/>
      <c r="MYC251" s="73"/>
      <c r="MYD251" s="73"/>
      <c r="MYE251" s="73"/>
      <c r="MYF251" s="73"/>
      <c r="MYG251" s="73"/>
      <c r="MYH251" s="73"/>
      <c r="MYI251" s="73"/>
      <c r="MYJ251" s="73"/>
      <c r="MYK251" s="73"/>
      <c r="MYL251" s="73"/>
      <c r="MYM251" s="73"/>
      <c r="MYN251" s="73"/>
      <c r="MYO251" s="73"/>
      <c r="MYP251" s="73"/>
      <c r="MYQ251" s="73"/>
      <c r="MYR251" s="73"/>
      <c r="MYS251" s="73"/>
      <c r="MYT251" s="73"/>
      <c r="MYU251" s="73"/>
      <c r="MYV251" s="73"/>
      <c r="MYW251" s="73"/>
      <c r="MYX251" s="73"/>
      <c r="MYY251" s="73"/>
      <c r="MYZ251" s="73"/>
      <c r="MZA251" s="73"/>
      <c r="MZB251" s="73"/>
      <c r="MZC251" s="73"/>
      <c r="MZD251" s="73"/>
      <c r="MZE251" s="73"/>
      <c r="MZF251" s="73"/>
      <c r="MZG251" s="73"/>
      <c r="MZH251" s="73"/>
      <c r="MZI251" s="73"/>
      <c r="MZJ251" s="73"/>
      <c r="MZK251" s="73"/>
      <c r="MZL251" s="73"/>
      <c r="MZM251" s="73"/>
      <c r="MZN251" s="73"/>
      <c r="MZO251" s="73"/>
      <c r="MZP251" s="73"/>
      <c r="MZQ251" s="73"/>
      <c r="MZR251" s="73"/>
      <c r="MZS251" s="73"/>
      <c r="MZT251" s="73"/>
      <c r="MZU251" s="73"/>
      <c r="MZV251" s="73"/>
      <c r="MZW251" s="73"/>
      <c r="MZX251" s="73"/>
      <c r="MZY251" s="73"/>
      <c r="MZZ251" s="73"/>
      <c r="NAA251" s="73"/>
      <c r="NAB251" s="73"/>
      <c r="NAC251" s="73"/>
      <c r="NAD251" s="73"/>
      <c r="NAE251" s="73"/>
      <c r="NAF251" s="73"/>
      <c r="NAG251" s="73"/>
      <c r="NAH251" s="73"/>
      <c r="NAI251" s="73"/>
      <c r="NAJ251" s="73"/>
      <c r="NAK251" s="73"/>
      <c r="NAL251" s="73"/>
      <c r="NAM251" s="73"/>
      <c r="NAN251" s="73"/>
      <c r="NAO251" s="73"/>
      <c r="NAP251" s="73"/>
      <c r="NAQ251" s="73"/>
      <c r="NAR251" s="73"/>
      <c r="NAS251" s="73"/>
      <c r="NAT251" s="73"/>
      <c r="NAU251" s="73"/>
      <c r="NAV251" s="73"/>
      <c r="NAW251" s="73"/>
      <c r="NAX251" s="73"/>
      <c r="NAY251" s="73"/>
      <c r="NAZ251" s="73"/>
      <c r="NBA251" s="73"/>
      <c r="NBB251" s="73"/>
      <c r="NBC251" s="73"/>
      <c r="NBD251" s="73"/>
      <c r="NBE251" s="73"/>
      <c r="NBF251" s="73"/>
      <c r="NBG251" s="73"/>
      <c r="NBH251" s="73"/>
      <c r="NBI251" s="73"/>
      <c r="NBJ251" s="73"/>
      <c r="NBK251" s="73"/>
      <c r="NBL251" s="73"/>
      <c r="NBM251" s="73"/>
      <c r="NBN251" s="73"/>
      <c r="NBO251" s="73"/>
      <c r="NBP251" s="73"/>
      <c r="NBQ251" s="73"/>
      <c r="NBR251" s="73"/>
      <c r="NBS251" s="73"/>
      <c r="NBT251" s="73"/>
      <c r="NBU251" s="73"/>
      <c r="NBV251" s="73"/>
      <c r="NBW251" s="73"/>
      <c r="NBX251" s="73"/>
      <c r="NBY251" s="73"/>
      <c r="NBZ251" s="73"/>
      <c r="NCA251" s="73"/>
      <c r="NCB251" s="73"/>
      <c r="NCC251" s="73"/>
      <c r="NCD251" s="73"/>
      <c r="NCE251" s="73"/>
      <c r="NCF251" s="73"/>
      <c r="NCG251" s="73"/>
      <c r="NCH251" s="73"/>
      <c r="NCI251" s="73"/>
      <c r="NCJ251" s="73"/>
      <c r="NCK251" s="73"/>
      <c r="NCL251" s="73"/>
      <c r="NCM251" s="73"/>
      <c r="NCN251" s="73"/>
      <c r="NCO251" s="73"/>
      <c r="NCP251" s="73"/>
      <c r="NCQ251" s="73"/>
      <c r="NCR251" s="73"/>
      <c r="NCS251" s="73"/>
      <c r="NCT251" s="73"/>
      <c r="NCU251" s="73"/>
      <c r="NCV251" s="73"/>
      <c r="NCW251" s="73"/>
      <c r="NCX251" s="73"/>
      <c r="NCY251" s="73"/>
      <c r="NCZ251" s="73"/>
      <c r="NDA251" s="73"/>
      <c r="NDB251" s="73"/>
      <c r="NDC251" s="73"/>
      <c r="NDD251" s="73"/>
      <c r="NDE251" s="73"/>
      <c r="NDF251" s="73"/>
      <c r="NDG251" s="73"/>
      <c r="NDH251" s="73"/>
      <c r="NDI251" s="73"/>
      <c r="NDJ251" s="73"/>
      <c r="NDK251" s="73"/>
      <c r="NDL251" s="73"/>
      <c r="NDM251" s="73"/>
      <c r="NDN251" s="73"/>
      <c r="NDO251" s="73"/>
      <c r="NDP251" s="73"/>
      <c r="NDQ251" s="73"/>
      <c r="NDR251" s="73"/>
      <c r="NDS251" s="73"/>
      <c r="NDT251" s="73"/>
      <c r="NDU251" s="73"/>
      <c r="NDV251" s="73"/>
      <c r="NDW251" s="73"/>
      <c r="NDX251" s="73"/>
      <c r="NDY251" s="73"/>
      <c r="NDZ251" s="73"/>
      <c r="NEA251" s="73"/>
      <c r="NEB251" s="73"/>
      <c r="NEC251" s="73"/>
      <c r="NED251" s="73"/>
      <c r="NEE251" s="73"/>
      <c r="NEF251" s="73"/>
      <c r="NEG251" s="73"/>
      <c r="NEH251" s="73"/>
      <c r="NEI251" s="73"/>
      <c r="NEJ251" s="73"/>
      <c r="NEK251" s="73"/>
      <c r="NEL251" s="73"/>
      <c r="NEM251" s="73"/>
      <c r="NEN251" s="73"/>
      <c r="NEO251" s="73"/>
      <c r="NEP251" s="73"/>
      <c r="NEQ251" s="73"/>
      <c r="NER251" s="73"/>
      <c r="NES251" s="73"/>
      <c r="NET251" s="73"/>
      <c r="NEU251" s="73"/>
      <c r="NEV251" s="73"/>
      <c r="NEW251" s="73"/>
      <c r="NEX251" s="73"/>
      <c r="NEY251" s="73"/>
      <c r="NEZ251" s="73"/>
      <c r="NFA251" s="73"/>
      <c r="NFB251" s="73"/>
      <c r="NFC251" s="73"/>
      <c r="NFD251" s="73"/>
      <c r="NFE251" s="73"/>
      <c r="NFF251" s="73"/>
      <c r="NFG251" s="73"/>
      <c r="NFH251" s="73"/>
      <c r="NFI251" s="73"/>
      <c r="NFJ251" s="73"/>
      <c r="NFK251" s="73"/>
      <c r="NFL251" s="73"/>
      <c r="NFM251" s="73"/>
      <c r="NFN251" s="73"/>
      <c r="NFO251" s="73"/>
      <c r="NFP251" s="73"/>
      <c r="NFQ251" s="73"/>
      <c r="NFR251" s="73"/>
      <c r="NFS251" s="73"/>
      <c r="NFT251" s="73"/>
      <c r="NFU251" s="73"/>
      <c r="NFV251" s="73"/>
      <c r="NFW251" s="73"/>
      <c r="NFX251" s="73"/>
      <c r="NFY251" s="73"/>
      <c r="NFZ251" s="73"/>
      <c r="NGA251" s="73"/>
      <c r="NGB251" s="73"/>
      <c r="NGC251" s="73"/>
      <c r="NGD251" s="73"/>
      <c r="NGE251" s="73"/>
      <c r="NGF251" s="73"/>
      <c r="NGG251" s="73"/>
      <c r="NGH251" s="73"/>
      <c r="NGI251" s="73"/>
      <c r="NGJ251" s="73"/>
      <c r="NGK251" s="73"/>
      <c r="NGL251" s="73"/>
      <c r="NGM251" s="73"/>
      <c r="NGN251" s="73"/>
      <c r="NGO251" s="73"/>
      <c r="NGP251" s="73"/>
      <c r="NGQ251" s="73"/>
      <c r="NGR251" s="73"/>
      <c r="NGS251" s="73"/>
      <c r="NGT251" s="73"/>
      <c r="NGU251" s="73"/>
      <c r="NGV251" s="73"/>
      <c r="NGW251" s="73"/>
      <c r="NGX251" s="73"/>
      <c r="NGY251" s="73"/>
      <c r="NGZ251" s="73"/>
      <c r="NHA251" s="73"/>
      <c r="NHB251" s="73"/>
      <c r="NHC251" s="73"/>
      <c r="NHD251" s="73"/>
      <c r="NHE251" s="73"/>
      <c r="NHF251" s="73"/>
      <c r="NHG251" s="73"/>
      <c r="NHH251" s="73"/>
      <c r="NHI251" s="73"/>
      <c r="NHJ251" s="73"/>
      <c r="NHK251" s="73"/>
      <c r="NHL251" s="73"/>
      <c r="NHM251" s="73"/>
      <c r="NHN251" s="73"/>
      <c r="NHO251" s="73"/>
      <c r="NHP251" s="73"/>
      <c r="NHQ251" s="73"/>
      <c r="NHR251" s="73"/>
      <c r="NHS251" s="73"/>
      <c r="NHT251" s="73"/>
      <c r="NHU251" s="73"/>
      <c r="NHV251" s="73"/>
      <c r="NHW251" s="73"/>
      <c r="NHX251" s="73"/>
      <c r="NHY251" s="73"/>
      <c r="NHZ251" s="73"/>
      <c r="NIA251" s="73"/>
      <c r="NIB251" s="73"/>
      <c r="NIC251" s="73"/>
      <c r="NID251" s="73"/>
      <c r="NIE251" s="73"/>
      <c r="NIF251" s="73"/>
      <c r="NIG251" s="73"/>
      <c r="NIH251" s="73"/>
      <c r="NII251" s="73"/>
      <c r="NIJ251" s="73"/>
      <c r="NIK251" s="73"/>
      <c r="NIL251" s="73"/>
      <c r="NIM251" s="73"/>
      <c r="NIN251" s="73"/>
      <c r="NIO251" s="73"/>
      <c r="NIP251" s="73"/>
      <c r="NIQ251" s="73"/>
      <c r="NIR251" s="73"/>
      <c r="NIS251" s="73"/>
      <c r="NIT251" s="73"/>
      <c r="NIU251" s="73"/>
      <c r="NIV251" s="73"/>
      <c r="NIW251" s="73"/>
      <c r="NIX251" s="73"/>
      <c r="NIY251" s="73"/>
      <c r="NIZ251" s="73"/>
      <c r="NJA251" s="73"/>
      <c r="NJB251" s="73"/>
      <c r="NJC251" s="73"/>
      <c r="NJD251" s="73"/>
      <c r="NJE251" s="73"/>
      <c r="NJF251" s="73"/>
      <c r="NJG251" s="73"/>
      <c r="NJH251" s="73"/>
      <c r="NJI251" s="73"/>
      <c r="NJJ251" s="73"/>
      <c r="NJK251" s="73"/>
      <c r="NJL251" s="73"/>
      <c r="NJM251" s="73"/>
      <c r="NJN251" s="73"/>
      <c r="NJO251" s="73"/>
      <c r="NJP251" s="73"/>
      <c r="NJQ251" s="73"/>
      <c r="NJR251" s="73"/>
      <c r="NJS251" s="73"/>
      <c r="NJT251" s="73"/>
      <c r="NJU251" s="73"/>
      <c r="NJV251" s="73"/>
      <c r="NJW251" s="73"/>
      <c r="NJX251" s="73"/>
      <c r="NJY251" s="73"/>
      <c r="NJZ251" s="73"/>
      <c r="NKA251" s="73"/>
      <c r="NKB251" s="73"/>
      <c r="NKC251" s="73"/>
      <c r="NKD251" s="73"/>
      <c r="NKE251" s="73"/>
      <c r="NKF251" s="73"/>
      <c r="NKG251" s="73"/>
      <c r="NKH251" s="73"/>
      <c r="NKI251" s="73"/>
      <c r="NKJ251" s="73"/>
      <c r="NKK251" s="73"/>
      <c r="NKL251" s="73"/>
      <c r="NKM251" s="73"/>
      <c r="NKN251" s="73"/>
      <c r="NKO251" s="73"/>
      <c r="NKP251" s="73"/>
      <c r="NKQ251" s="73"/>
      <c r="NKR251" s="73"/>
      <c r="NKS251" s="73"/>
      <c r="NKT251" s="73"/>
      <c r="NKU251" s="73"/>
      <c r="NKV251" s="73"/>
      <c r="NKW251" s="73"/>
      <c r="NKX251" s="73"/>
      <c r="NKY251" s="73"/>
      <c r="NKZ251" s="73"/>
      <c r="NLA251" s="73"/>
      <c r="NLB251" s="73"/>
      <c r="NLC251" s="73"/>
      <c r="NLD251" s="73"/>
      <c r="NLE251" s="73"/>
      <c r="NLF251" s="73"/>
      <c r="NLG251" s="73"/>
      <c r="NLH251" s="73"/>
      <c r="NLI251" s="73"/>
      <c r="NLJ251" s="73"/>
      <c r="NLK251" s="73"/>
      <c r="NLL251" s="73"/>
      <c r="NLM251" s="73"/>
      <c r="NLN251" s="73"/>
      <c r="NLO251" s="73"/>
      <c r="NLP251" s="73"/>
      <c r="NLQ251" s="73"/>
      <c r="NLR251" s="73"/>
      <c r="NLS251" s="73"/>
      <c r="NLT251" s="73"/>
      <c r="NLU251" s="73"/>
      <c r="NLV251" s="73"/>
      <c r="NLW251" s="73"/>
      <c r="NLX251" s="73"/>
      <c r="NLY251" s="73"/>
      <c r="NLZ251" s="73"/>
      <c r="NMA251" s="73"/>
      <c r="NMB251" s="73"/>
      <c r="NMC251" s="73"/>
      <c r="NMD251" s="73"/>
      <c r="NME251" s="73"/>
      <c r="NMF251" s="73"/>
      <c r="NMG251" s="73"/>
      <c r="NMH251" s="73"/>
      <c r="NMI251" s="73"/>
      <c r="NMJ251" s="73"/>
      <c r="NMK251" s="73"/>
      <c r="NML251" s="73"/>
      <c r="NMM251" s="73"/>
      <c r="NMN251" s="73"/>
      <c r="NMO251" s="73"/>
      <c r="NMP251" s="73"/>
      <c r="NMQ251" s="73"/>
      <c r="NMR251" s="73"/>
      <c r="NMS251" s="73"/>
      <c r="NMT251" s="73"/>
      <c r="NMU251" s="73"/>
      <c r="NMV251" s="73"/>
      <c r="NMW251" s="73"/>
      <c r="NMX251" s="73"/>
      <c r="NMY251" s="73"/>
      <c r="NMZ251" s="73"/>
      <c r="NNA251" s="73"/>
      <c r="NNB251" s="73"/>
      <c r="NNC251" s="73"/>
      <c r="NND251" s="73"/>
      <c r="NNE251" s="73"/>
      <c r="NNF251" s="73"/>
      <c r="NNG251" s="73"/>
      <c r="NNH251" s="73"/>
      <c r="NNI251" s="73"/>
      <c r="NNJ251" s="73"/>
      <c r="NNK251" s="73"/>
      <c r="NNL251" s="73"/>
      <c r="NNM251" s="73"/>
      <c r="NNN251" s="73"/>
      <c r="NNO251" s="73"/>
      <c r="NNP251" s="73"/>
      <c r="NNQ251" s="73"/>
      <c r="NNR251" s="73"/>
      <c r="NNS251" s="73"/>
      <c r="NNT251" s="73"/>
      <c r="NNU251" s="73"/>
      <c r="NNV251" s="73"/>
      <c r="NNW251" s="73"/>
      <c r="NNX251" s="73"/>
      <c r="NNY251" s="73"/>
      <c r="NNZ251" s="73"/>
      <c r="NOA251" s="73"/>
      <c r="NOB251" s="73"/>
      <c r="NOC251" s="73"/>
      <c r="NOD251" s="73"/>
      <c r="NOE251" s="73"/>
      <c r="NOF251" s="73"/>
      <c r="NOG251" s="73"/>
      <c r="NOH251" s="73"/>
      <c r="NOI251" s="73"/>
      <c r="NOJ251" s="73"/>
      <c r="NOK251" s="73"/>
      <c r="NOL251" s="73"/>
      <c r="NOM251" s="73"/>
      <c r="NON251" s="73"/>
      <c r="NOO251" s="73"/>
      <c r="NOP251" s="73"/>
      <c r="NOQ251" s="73"/>
      <c r="NOR251" s="73"/>
      <c r="NOS251" s="73"/>
      <c r="NOT251" s="73"/>
      <c r="NOU251" s="73"/>
      <c r="NOV251" s="73"/>
      <c r="NOW251" s="73"/>
      <c r="NOX251" s="73"/>
      <c r="NOY251" s="73"/>
      <c r="NOZ251" s="73"/>
      <c r="NPA251" s="73"/>
      <c r="NPB251" s="73"/>
      <c r="NPC251" s="73"/>
      <c r="NPD251" s="73"/>
      <c r="NPE251" s="73"/>
      <c r="NPF251" s="73"/>
      <c r="NPG251" s="73"/>
      <c r="NPH251" s="73"/>
      <c r="NPI251" s="73"/>
      <c r="NPJ251" s="73"/>
      <c r="NPK251" s="73"/>
      <c r="NPL251" s="73"/>
      <c r="NPM251" s="73"/>
      <c r="NPN251" s="73"/>
      <c r="NPO251" s="73"/>
      <c r="NPP251" s="73"/>
      <c r="NPQ251" s="73"/>
      <c r="NPR251" s="73"/>
      <c r="NPS251" s="73"/>
      <c r="NPT251" s="73"/>
      <c r="NPU251" s="73"/>
      <c r="NPV251" s="73"/>
      <c r="NPW251" s="73"/>
      <c r="NPX251" s="73"/>
      <c r="NPY251" s="73"/>
      <c r="NPZ251" s="73"/>
      <c r="NQA251" s="73"/>
      <c r="NQB251" s="73"/>
      <c r="NQC251" s="73"/>
      <c r="NQD251" s="73"/>
      <c r="NQE251" s="73"/>
      <c r="NQF251" s="73"/>
      <c r="NQG251" s="73"/>
      <c r="NQH251" s="73"/>
      <c r="NQI251" s="73"/>
      <c r="NQJ251" s="73"/>
      <c r="NQK251" s="73"/>
      <c r="NQL251" s="73"/>
      <c r="NQM251" s="73"/>
      <c r="NQN251" s="73"/>
      <c r="NQO251" s="73"/>
      <c r="NQP251" s="73"/>
      <c r="NQQ251" s="73"/>
      <c r="NQR251" s="73"/>
      <c r="NQS251" s="73"/>
      <c r="NQT251" s="73"/>
      <c r="NQU251" s="73"/>
      <c r="NQV251" s="73"/>
      <c r="NQW251" s="73"/>
      <c r="NQX251" s="73"/>
      <c r="NQY251" s="73"/>
      <c r="NQZ251" s="73"/>
      <c r="NRA251" s="73"/>
      <c r="NRB251" s="73"/>
      <c r="NRC251" s="73"/>
      <c r="NRD251" s="73"/>
      <c r="NRE251" s="73"/>
      <c r="NRF251" s="73"/>
      <c r="NRG251" s="73"/>
      <c r="NRH251" s="73"/>
      <c r="NRI251" s="73"/>
      <c r="NRJ251" s="73"/>
      <c r="NRK251" s="73"/>
      <c r="NRL251" s="73"/>
      <c r="NRM251" s="73"/>
      <c r="NRN251" s="73"/>
      <c r="NRO251" s="73"/>
      <c r="NRP251" s="73"/>
      <c r="NRQ251" s="73"/>
      <c r="NRR251" s="73"/>
      <c r="NRS251" s="73"/>
      <c r="NRT251" s="73"/>
      <c r="NRU251" s="73"/>
      <c r="NRV251" s="73"/>
      <c r="NRW251" s="73"/>
      <c r="NRX251" s="73"/>
      <c r="NRY251" s="73"/>
      <c r="NRZ251" s="73"/>
      <c r="NSA251" s="73"/>
      <c r="NSB251" s="73"/>
      <c r="NSC251" s="73"/>
      <c r="NSD251" s="73"/>
      <c r="NSE251" s="73"/>
      <c r="NSF251" s="73"/>
      <c r="NSG251" s="73"/>
      <c r="NSH251" s="73"/>
      <c r="NSI251" s="73"/>
      <c r="NSJ251" s="73"/>
      <c r="NSK251" s="73"/>
      <c r="NSL251" s="73"/>
      <c r="NSM251" s="73"/>
      <c r="NSN251" s="73"/>
      <c r="NSO251" s="73"/>
      <c r="NSP251" s="73"/>
      <c r="NSQ251" s="73"/>
      <c r="NSR251" s="73"/>
      <c r="NSS251" s="73"/>
      <c r="NST251" s="73"/>
      <c r="NSU251" s="73"/>
      <c r="NSV251" s="73"/>
      <c r="NSW251" s="73"/>
      <c r="NSX251" s="73"/>
      <c r="NSY251" s="73"/>
      <c r="NSZ251" s="73"/>
      <c r="NTA251" s="73"/>
      <c r="NTB251" s="73"/>
      <c r="NTC251" s="73"/>
      <c r="NTD251" s="73"/>
      <c r="NTE251" s="73"/>
      <c r="NTF251" s="73"/>
      <c r="NTG251" s="73"/>
      <c r="NTH251" s="73"/>
      <c r="NTI251" s="73"/>
      <c r="NTJ251" s="73"/>
      <c r="NTK251" s="73"/>
      <c r="NTL251" s="73"/>
      <c r="NTM251" s="73"/>
      <c r="NTN251" s="73"/>
      <c r="NTO251" s="73"/>
      <c r="NTP251" s="73"/>
      <c r="NTQ251" s="73"/>
      <c r="NTR251" s="73"/>
      <c r="NTS251" s="73"/>
      <c r="NTT251" s="73"/>
      <c r="NTU251" s="73"/>
      <c r="NTV251" s="73"/>
      <c r="NTW251" s="73"/>
      <c r="NTX251" s="73"/>
      <c r="NTY251" s="73"/>
      <c r="NTZ251" s="73"/>
      <c r="NUA251" s="73"/>
      <c r="NUB251" s="73"/>
      <c r="NUC251" s="73"/>
      <c r="NUD251" s="73"/>
      <c r="NUE251" s="73"/>
      <c r="NUF251" s="73"/>
      <c r="NUG251" s="73"/>
      <c r="NUH251" s="73"/>
      <c r="NUI251" s="73"/>
      <c r="NUJ251" s="73"/>
      <c r="NUK251" s="73"/>
      <c r="NUL251" s="73"/>
      <c r="NUM251" s="73"/>
      <c r="NUN251" s="73"/>
      <c r="NUO251" s="73"/>
      <c r="NUP251" s="73"/>
      <c r="NUQ251" s="73"/>
      <c r="NUR251" s="73"/>
      <c r="NUS251" s="73"/>
      <c r="NUT251" s="73"/>
      <c r="NUU251" s="73"/>
      <c r="NUV251" s="73"/>
      <c r="NUW251" s="73"/>
      <c r="NUX251" s="73"/>
      <c r="NUY251" s="73"/>
      <c r="NUZ251" s="73"/>
      <c r="NVA251" s="73"/>
      <c r="NVB251" s="73"/>
      <c r="NVC251" s="73"/>
      <c r="NVD251" s="73"/>
      <c r="NVE251" s="73"/>
      <c r="NVF251" s="73"/>
      <c r="NVG251" s="73"/>
      <c r="NVH251" s="73"/>
      <c r="NVI251" s="73"/>
      <c r="NVJ251" s="73"/>
      <c r="NVK251" s="73"/>
      <c r="NVL251" s="73"/>
      <c r="NVM251" s="73"/>
      <c r="NVN251" s="73"/>
      <c r="NVO251" s="73"/>
      <c r="NVP251" s="73"/>
      <c r="NVQ251" s="73"/>
      <c r="NVR251" s="73"/>
      <c r="NVS251" s="73"/>
      <c r="NVT251" s="73"/>
      <c r="NVU251" s="73"/>
      <c r="NVV251" s="73"/>
      <c r="NVW251" s="73"/>
      <c r="NVX251" s="73"/>
      <c r="NVY251" s="73"/>
      <c r="NVZ251" s="73"/>
      <c r="NWA251" s="73"/>
      <c r="NWB251" s="73"/>
      <c r="NWC251" s="73"/>
      <c r="NWD251" s="73"/>
      <c r="NWE251" s="73"/>
      <c r="NWF251" s="73"/>
      <c r="NWG251" s="73"/>
      <c r="NWH251" s="73"/>
      <c r="NWI251" s="73"/>
      <c r="NWJ251" s="73"/>
      <c r="NWK251" s="73"/>
      <c r="NWL251" s="73"/>
      <c r="NWM251" s="73"/>
      <c r="NWN251" s="73"/>
      <c r="NWO251" s="73"/>
      <c r="NWP251" s="73"/>
      <c r="NWQ251" s="73"/>
      <c r="NWR251" s="73"/>
      <c r="NWS251" s="73"/>
      <c r="NWT251" s="73"/>
      <c r="NWU251" s="73"/>
      <c r="NWV251" s="73"/>
      <c r="NWW251" s="73"/>
      <c r="NWX251" s="73"/>
      <c r="NWY251" s="73"/>
      <c r="NWZ251" s="73"/>
      <c r="NXA251" s="73"/>
      <c r="NXB251" s="73"/>
      <c r="NXC251" s="73"/>
      <c r="NXD251" s="73"/>
      <c r="NXE251" s="73"/>
      <c r="NXF251" s="73"/>
      <c r="NXG251" s="73"/>
      <c r="NXH251" s="73"/>
      <c r="NXI251" s="73"/>
      <c r="NXJ251" s="73"/>
      <c r="NXK251" s="73"/>
      <c r="NXL251" s="73"/>
      <c r="NXM251" s="73"/>
      <c r="NXN251" s="73"/>
      <c r="NXO251" s="73"/>
      <c r="NXP251" s="73"/>
      <c r="NXQ251" s="73"/>
      <c r="NXR251" s="73"/>
      <c r="NXS251" s="73"/>
      <c r="NXT251" s="73"/>
      <c r="NXU251" s="73"/>
      <c r="NXV251" s="73"/>
      <c r="NXW251" s="73"/>
      <c r="NXX251" s="73"/>
      <c r="NXY251" s="73"/>
      <c r="NXZ251" s="73"/>
      <c r="NYA251" s="73"/>
      <c r="NYB251" s="73"/>
      <c r="NYC251" s="73"/>
      <c r="NYD251" s="73"/>
      <c r="NYE251" s="73"/>
      <c r="NYF251" s="73"/>
      <c r="NYG251" s="73"/>
      <c r="NYH251" s="73"/>
      <c r="NYI251" s="73"/>
      <c r="NYJ251" s="73"/>
      <c r="NYK251" s="73"/>
      <c r="NYL251" s="73"/>
      <c r="NYM251" s="73"/>
      <c r="NYN251" s="73"/>
      <c r="NYO251" s="73"/>
      <c r="NYP251" s="73"/>
      <c r="NYQ251" s="73"/>
      <c r="NYR251" s="73"/>
      <c r="NYS251" s="73"/>
      <c r="NYT251" s="73"/>
      <c r="NYU251" s="73"/>
      <c r="NYV251" s="73"/>
      <c r="NYW251" s="73"/>
      <c r="NYX251" s="73"/>
      <c r="NYY251" s="73"/>
      <c r="NYZ251" s="73"/>
      <c r="NZA251" s="73"/>
      <c r="NZB251" s="73"/>
      <c r="NZC251" s="73"/>
      <c r="NZD251" s="73"/>
      <c r="NZE251" s="73"/>
      <c r="NZF251" s="73"/>
      <c r="NZG251" s="73"/>
      <c r="NZH251" s="73"/>
      <c r="NZI251" s="73"/>
      <c r="NZJ251" s="73"/>
      <c r="NZK251" s="73"/>
      <c r="NZL251" s="73"/>
      <c r="NZM251" s="73"/>
      <c r="NZN251" s="73"/>
      <c r="NZO251" s="73"/>
      <c r="NZP251" s="73"/>
      <c r="NZQ251" s="73"/>
      <c r="NZR251" s="73"/>
      <c r="NZS251" s="73"/>
      <c r="NZT251" s="73"/>
      <c r="NZU251" s="73"/>
      <c r="NZV251" s="73"/>
      <c r="NZW251" s="73"/>
      <c r="NZX251" s="73"/>
      <c r="NZY251" s="73"/>
      <c r="NZZ251" s="73"/>
      <c r="OAA251" s="73"/>
      <c r="OAB251" s="73"/>
      <c r="OAC251" s="73"/>
      <c r="OAD251" s="73"/>
      <c r="OAE251" s="73"/>
      <c r="OAF251" s="73"/>
      <c r="OAG251" s="73"/>
      <c r="OAH251" s="73"/>
      <c r="OAI251" s="73"/>
      <c r="OAJ251" s="73"/>
      <c r="OAK251" s="73"/>
      <c r="OAL251" s="73"/>
      <c r="OAM251" s="73"/>
      <c r="OAN251" s="73"/>
      <c r="OAO251" s="73"/>
      <c r="OAP251" s="73"/>
      <c r="OAQ251" s="73"/>
      <c r="OAR251" s="73"/>
      <c r="OAS251" s="73"/>
      <c r="OAT251" s="73"/>
      <c r="OAU251" s="73"/>
      <c r="OAV251" s="73"/>
      <c r="OAW251" s="73"/>
      <c r="OAX251" s="73"/>
      <c r="OAY251" s="73"/>
      <c r="OAZ251" s="73"/>
      <c r="OBA251" s="73"/>
      <c r="OBB251" s="73"/>
      <c r="OBC251" s="73"/>
      <c r="OBD251" s="73"/>
      <c r="OBE251" s="73"/>
      <c r="OBF251" s="73"/>
      <c r="OBG251" s="73"/>
      <c r="OBH251" s="73"/>
      <c r="OBI251" s="73"/>
      <c r="OBJ251" s="73"/>
      <c r="OBK251" s="73"/>
      <c r="OBL251" s="73"/>
      <c r="OBM251" s="73"/>
      <c r="OBN251" s="73"/>
      <c r="OBO251" s="73"/>
      <c r="OBP251" s="73"/>
      <c r="OBQ251" s="73"/>
      <c r="OBR251" s="73"/>
      <c r="OBS251" s="73"/>
      <c r="OBT251" s="73"/>
      <c r="OBU251" s="73"/>
      <c r="OBV251" s="73"/>
      <c r="OBW251" s="73"/>
      <c r="OBX251" s="73"/>
      <c r="OBY251" s="73"/>
      <c r="OBZ251" s="73"/>
      <c r="OCA251" s="73"/>
      <c r="OCB251" s="73"/>
      <c r="OCC251" s="73"/>
      <c r="OCD251" s="73"/>
      <c r="OCE251" s="73"/>
      <c r="OCF251" s="73"/>
      <c r="OCG251" s="73"/>
      <c r="OCH251" s="73"/>
      <c r="OCI251" s="73"/>
      <c r="OCJ251" s="73"/>
      <c r="OCK251" s="73"/>
      <c r="OCL251" s="73"/>
      <c r="OCM251" s="73"/>
      <c r="OCN251" s="73"/>
      <c r="OCO251" s="73"/>
      <c r="OCP251" s="73"/>
      <c r="OCQ251" s="73"/>
      <c r="OCR251" s="73"/>
      <c r="OCS251" s="73"/>
      <c r="OCT251" s="73"/>
      <c r="OCU251" s="73"/>
      <c r="OCV251" s="73"/>
      <c r="OCW251" s="73"/>
      <c r="OCX251" s="73"/>
      <c r="OCY251" s="73"/>
      <c r="OCZ251" s="73"/>
      <c r="ODA251" s="73"/>
      <c r="ODB251" s="73"/>
      <c r="ODC251" s="73"/>
      <c r="ODD251" s="73"/>
      <c r="ODE251" s="73"/>
      <c r="ODF251" s="73"/>
      <c r="ODG251" s="73"/>
      <c r="ODH251" s="73"/>
      <c r="ODI251" s="73"/>
      <c r="ODJ251" s="73"/>
      <c r="ODK251" s="73"/>
      <c r="ODL251" s="73"/>
      <c r="ODM251" s="73"/>
      <c r="ODN251" s="73"/>
      <c r="ODO251" s="73"/>
      <c r="ODP251" s="73"/>
      <c r="ODQ251" s="73"/>
      <c r="ODR251" s="73"/>
      <c r="ODS251" s="73"/>
      <c r="ODT251" s="73"/>
      <c r="ODU251" s="73"/>
      <c r="ODV251" s="73"/>
      <c r="ODW251" s="73"/>
      <c r="ODX251" s="73"/>
      <c r="ODY251" s="73"/>
      <c r="ODZ251" s="73"/>
      <c r="OEA251" s="73"/>
      <c r="OEB251" s="73"/>
      <c r="OEC251" s="73"/>
      <c r="OED251" s="73"/>
      <c r="OEE251" s="73"/>
      <c r="OEF251" s="73"/>
      <c r="OEG251" s="73"/>
      <c r="OEH251" s="73"/>
      <c r="OEI251" s="73"/>
      <c r="OEJ251" s="73"/>
      <c r="OEK251" s="73"/>
      <c r="OEL251" s="73"/>
      <c r="OEM251" s="73"/>
      <c r="OEN251" s="73"/>
      <c r="OEO251" s="73"/>
      <c r="OEP251" s="73"/>
      <c r="OEQ251" s="73"/>
      <c r="OER251" s="73"/>
      <c r="OES251" s="73"/>
      <c r="OET251" s="73"/>
      <c r="OEU251" s="73"/>
      <c r="OEV251" s="73"/>
      <c r="OEW251" s="73"/>
      <c r="OEX251" s="73"/>
      <c r="OEY251" s="73"/>
      <c r="OEZ251" s="73"/>
      <c r="OFA251" s="73"/>
      <c r="OFB251" s="73"/>
      <c r="OFC251" s="73"/>
      <c r="OFD251" s="73"/>
      <c r="OFE251" s="73"/>
      <c r="OFF251" s="73"/>
      <c r="OFG251" s="73"/>
      <c r="OFH251" s="73"/>
      <c r="OFI251" s="73"/>
      <c r="OFJ251" s="73"/>
      <c r="OFK251" s="73"/>
      <c r="OFL251" s="73"/>
      <c r="OFM251" s="73"/>
      <c r="OFN251" s="73"/>
      <c r="OFO251" s="73"/>
      <c r="OFP251" s="73"/>
      <c r="OFQ251" s="73"/>
      <c r="OFR251" s="73"/>
      <c r="OFS251" s="73"/>
      <c r="OFT251" s="73"/>
      <c r="OFU251" s="73"/>
      <c r="OFV251" s="73"/>
      <c r="OFW251" s="73"/>
      <c r="OFX251" s="73"/>
      <c r="OFY251" s="73"/>
      <c r="OFZ251" s="73"/>
      <c r="OGA251" s="73"/>
      <c r="OGB251" s="73"/>
      <c r="OGC251" s="73"/>
      <c r="OGD251" s="73"/>
      <c r="OGE251" s="73"/>
      <c r="OGF251" s="73"/>
      <c r="OGG251" s="73"/>
      <c r="OGH251" s="73"/>
      <c r="OGI251" s="73"/>
      <c r="OGJ251" s="73"/>
      <c r="OGK251" s="73"/>
      <c r="OGL251" s="73"/>
      <c r="OGM251" s="73"/>
      <c r="OGN251" s="73"/>
      <c r="OGO251" s="73"/>
      <c r="OGP251" s="73"/>
      <c r="OGQ251" s="73"/>
      <c r="OGR251" s="73"/>
      <c r="OGS251" s="73"/>
      <c r="OGT251" s="73"/>
      <c r="OGU251" s="73"/>
      <c r="OGV251" s="73"/>
      <c r="OGW251" s="73"/>
      <c r="OGX251" s="73"/>
      <c r="OGY251" s="73"/>
      <c r="OGZ251" s="73"/>
      <c r="OHA251" s="73"/>
      <c r="OHB251" s="73"/>
      <c r="OHC251" s="73"/>
      <c r="OHD251" s="73"/>
      <c r="OHE251" s="73"/>
      <c r="OHF251" s="73"/>
      <c r="OHG251" s="73"/>
      <c r="OHH251" s="73"/>
      <c r="OHI251" s="73"/>
      <c r="OHJ251" s="73"/>
      <c r="OHK251" s="73"/>
      <c r="OHL251" s="73"/>
      <c r="OHM251" s="73"/>
      <c r="OHN251" s="73"/>
      <c r="OHO251" s="73"/>
      <c r="OHP251" s="73"/>
      <c r="OHQ251" s="73"/>
      <c r="OHR251" s="73"/>
      <c r="OHS251" s="73"/>
      <c r="OHT251" s="73"/>
      <c r="OHU251" s="73"/>
      <c r="OHV251" s="73"/>
      <c r="OHW251" s="73"/>
      <c r="OHX251" s="73"/>
      <c r="OHY251" s="73"/>
      <c r="OHZ251" s="73"/>
      <c r="OIA251" s="73"/>
      <c r="OIB251" s="73"/>
      <c r="OIC251" s="73"/>
      <c r="OID251" s="73"/>
      <c r="OIE251" s="73"/>
      <c r="OIF251" s="73"/>
      <c r="OIG251" s="73"/>
      <c r="OIH251" s="73"/>
      <c r="OII251" s="73"/>
      <c r="OIJ251" s="73"/>
      <c r="OIK251" s="73"/>
      <c r="OIL251" s="73"/>
      <c r="OIM251" s="73"/>
      <c r="OIN251" s="73"/>
      <c r="OIO251" s="73"/>
      <c r="OIP251" s="73"/>
      <c r="OIQ251" s="73"/>
      <c r="OIR251" s="73"/>
      <c r="OIS251" s="73"/>
      <c r="OIT251" s="73"/>
      <c r="OIU251" s="73"/>
      <c r="OIV251" s="73"/>
      <c r="OIW251" s="73"/>
      <c r="OIX251" s="73"/>
      <c r="OIY251" s="73"/>
      <c r="OIZ251" s="73"/>
      <c r="OJA251" s="73"/>
      <c r="OJB251" s="73"/>
      <c r="OJC251" s="73"/>
      <c r="OJD251" s="73"/>
      <c r="OJE251" s="73"/>
      <c r="OJF251" s="73"/>
      <c r="OJG251" s="73"/>
      <c r="OJH251" s="73"/>
      <c r="OJI251" s="73"/>
      <c r="OJJ251" s="73"/>
      <c r="OJK251" s="73"/>
      <c r="OJL251" s="73"/>
      <c r="OJM251" s="73"/>
      <c r="OJN251" s="73"/>
      <c r="OJO251" s="73"/>
      <c r="OJP251" s="73"/>
      <c r="OJQ251" s="73"/>
      <c r="OJR251" s="73"/>
      <c r="OJS251" s="73"/>
      <c r="OJT251" s="73"/>
      <c r="OJU251" s="73"/>
      <c r="OJV251" s="73"/>
      <c r="OJW251" s="73"/>
      <c r="OJX251" s="73"/>
      <c r="OJY251" s="73"/>
      <c r="OJZ251" s="73"/>
      <c r="OKA251" s="73"/>
      <c r="OKB251" s="73"/>
      <c r="OKC251" s="73"/>
      <c r="OKD251" s="73"/>
      <c r="OKE251" s="73"/>
      <c r="OKF251" s="73"/>
      <c r="OKG251" s="73"/>
      <c r="OKH251" s="73"/>
      <c r="OKI251" s="73"/>
      <c r="OKJ251" s="73"/>
      <c r="OKK251" s="73"/>
      <c r="OKL251" s="73"/>
      <c r="OKM251" s="73"/>
      <c r="OKN251" s="73"/>
      <c r="OKO251" s="73"/>
      <c r="OKP251" s="73"/>
      <c r="OKQ251" s="73"/>
      <c r="OKR251" s="73"/>
      <c r="OKS251" s="73"/>
      <c r="OKT251" s="73"/>
      <c r="OKU251" s="73"/>
      <c r="OKV251" s="73"/>
      <c r="OKW251" s="73"/>
      <c r="OKX251" s="73"/>
      <c r="OKY251" s="73"/>
      <c r="OKZ251" s="73"/>
      <c r="OLA251" s="73"/>
      <c r="OLB251" s="73"/>
      <c r="OLC251" s="73"/>
      <c r="OLD251" s="73"/>
      <c r="OLE251" s="73"/>
      <c r="OLF251" s="73"/>
      <c r="OLG251" s="73"/>
      <c r="OLH251" s="73"/>
      <c r="OLI251" s="73"/>
      <c r="OLJ251" s="73"/>
      <c r="OLK251" s="73"/>
      <c r="OLL251" s="73"/>
      <c r="OLM251" s="73"/>
      <c r="OLN251" s="73"/>
      <c r="OLO251" s="73"/>
      <c r="OLP251" s="73"/>
      <c r="OLQ251" s="73"/>
      <c r="OLR251" s="73"/>
      <c r="OLS251" s="73"/>
      <c r="OLT251" s="73"/>
      <c r="OLU251" s="73"/>
      <c r="OLV251" s="73"/>
      <c r="OLW251" s="73"/>
      <c r="OLX251" s="73"/>
      <c r="OLY251" s="73"/>
      <c r="OLZ251" s="73"/>
      <c r="OMA251" s="73"/>
      <c r="OMB251" s="73"/>
      <c r="OMC251" s="73"/>
      <c r="OMD251" s="73"/>
      <c r="OME251" s="73"/>
      <c r="OMF251" s="73"/>
      <c r="OMG251" s="73"/>
      <c r="OMH251" s="73"/>
      <c r="OMI251" s="73"/>
      <c r="OMJ251" s="73"/>
      <c r="OMK251" s="73"/>
      <c r="OML251" s="73"/>
      <c r="OMM251" s="73"/>
      <c r="OMN251" s="73"/>
      <c r="OMO251" s="73"/>
      <c r="OMP251" s="73"/>
      <c r="OMQ251" s="73"/>
      <c r="OMR251" s="73"/>
      <c r="OMS251" s="73"/>
      <c r="OMT251" s="73"/>
      <c r="OMU251" s="73"/>
      <c r="OMV251" s="73"/>
      <c r="OMW251" s="73"/>
      <c r="OMX251" s="73"/>
      <c r="OMY251" s="73"/>
      <c r="OMZ251" s="73"/>
      <c r="ONA251" s="73"/>
      <c r="ONB251" s="73"/>
      <c r="ONC251" s="73"/>
      <c r="OND251" s="73"/>
      <c r="ONE251" s="73"/>
      <c r="ONF251" s="73"/>
      <c r="ONG251" s="73"/>
      <c r="ONH251" s="73"/>
      <c r="ONI251" s="73"/>
      <c r="ONJ251" s="73"/>
      <c r="ONK251" s="73"/>
      <c r="ONL251" s="73"/>
      <c r="ONM251" s="73"/>
      <c r="ONN251" s="73"/>
      <c r="ONO251" s="73"/>
      <c r="ONP251" s="73"/>
      <c r="ONQ251" s="73"/>
      <c r="ONR251" s="73"/>
      <c r="ONS251" s="73"/>
      <c r="ONT251" s="73"/>
      <c r="ONU251" s="73"/>
      <c r="ONV251" s="73"/>
      <c r="ONW251" s="73"/>
      <c r="ONX251" s="73"/>
      <c r="ONY251" s="73"/>
      <c r="ONZ251" s="73"/>
      <c r="OOA251" s="73"/>
      <c r="OOB251" s="73"/>
      <c r="OOC251" s="73"/>
      <c r="OOD251" s="73"/>
      <c r="OOE251" s="73"/>
      <c r="OOF251" s="73"/>
      <c r="OOG251" s="73"/>
      <c r="OOH251" s="73"/>
      <c r="OOI251" s="73"/>
      <c r="OOJ251" s="73"/>
      <c r="OOK251" s="73"/>
      <c r="OOL251" s="73"/>
      <c r="OOM251" s="73"/>
      <c r="OON251" s="73"/>
      <c r="OOO251" s="73"/>
      <c r="OOP251" s="73"/>
      <c r="OOQ251" s="73"/>
      <c r="OOR251" s="73"/>
      <c r="OOS251" s="73"/>
      <c r="OOT251" s="73"/>
      <c r="OOU251" s="73"/>
      <c r="OOV251" s="73"/>
      <c r="OOW251" s="73"/>
      <c r="OOX251" s="73"/>
      <c r="OOY251" s="73"/>
      <c r="OOZ251" s="73"/>
      <c r="OPA251" s="73"/>
      <c r="OPB251" s="73"/>
      <c r="OPC251" s="73"/>
      <c r="OPD251" s="73"/>
      <c r="OPE251" s="73"/>
      <c r="OPF251" s="73"/>
      <c r="OPG251" s="73"/>
      <c r="OPH251" s="73"/>
      <c r="OPI251" s="73"/>
      <c r="OPJ251" s="73"/>
      <c r="OPK251" s="73"/>
      <c r="OPL251" s="73"/>
      <c r="OPM251" s="73"/>
      <c r="OPN251" s="73"/>
      <c r="OPO251" s="73"/>
      <c r="OPP251" s="73"/>
      <c r="OPQ251" s="73"/>
      <c r="OPR251" s="73"/>
      <c r="OPS251" s="73"/>
      <c r="OPT251" s="73"/>
      <c r="OPU251" s="73"/>
      <c r="OPV251" s="73"/>
      <c r="OPW251" s="73"/>
      <c r="OPX251" s="73"/>
      <c r="OPY251" s="73"/>
      <c r="OPZ251" s="73"/>
      <c r="OQA251" s="73"/>
      <c r="OQB251" s="73"/>
      <c r="OQC251" s="73"/>
      <c r="OQD251" s="73"/>
      <c r="OQE251" s="73"/>
      <c r="OQF251" s="73"/>
      <c r="OQG251" s="73"/>
      <c r="OQH251" s="73"/>
      <c r="OQI251" s="73"/>
      <c r="OQJ251" s="73"/>
      <c r="OQK251" s="73"/>
      <c r="OQL251" s="73"/>
      <c r="OQM251" s="73"/>
      <c r="OQN251" s="73"/>
      <c r="OQO251" s="73"/>
      <c r="OQP251" s="73"/>
      <c r="OQQ251" s="73"/>
      <c r="OQR251" s="73"/>
      <c r="OQS251" s="73"/>
      <c r="OQT251" s="73"/>
      <c r="OQU251" s="73"/>
      <c r="OQV251" s="73"/>
      <c r="OQW251" s="73"/>
      <c r="OQX251" s="73"/>
      <c r="OQY251" s="73"/>
      <c r="OQZ251" s="73"/>
      <c r="ORA251" s="73"/>
      <c r="ORB251" s="73"/>
      <c r="ORC251" s="73"/>
      <c r="ORD251" s="73"/>
      <c r="ORE251" s="73"/>
      <c r="ORF251" s="73"/>
      <c r="ORG251" s="73"/>
      <c r="ORH251" s="73"/>
      <c r="ORI251" s="73"/>
      <c r="ORJ251" s="73"/>
      <c r="ORK251" s="73"/>
      <c r="ORL251" s="73"/>
      <c r="ORM251" s="73"/>
      <c r="ORN251" s="73"/>
      <c r="ORO251" s="73"/>
      <c r="ORP251" s="73"/>
      <c r="ORQ251" s="73"/>
      <c r="ORR251" s="73"/>
      <c r="ORS251" s="73"/>
      <c r="ORT251" s="73"/>
      <c r="ORU251" s="73"/>
      <c r="ORV251" s="73"/>
      <c r="ORW251" s="73"/>
      <c r="ORX251" s="73"/>
      <c r="ORY251" s="73"/>
      <c r="ORZ251" s="73"/>
      <c r="OSA251" s="73"/>
      <c r="OSB251" s="73"/>
      <c r="OSC251" s="73"/>
      <c r="OSD251" s="73"/>
      <c r="OSE251" s="73"/>
      <c r="OSF251" s="73"/>
      <c r="OSG251" s="73"/>
      <c r="OSH251" s="73"/>
      <c r="OSI251" s="73"/>
      <c r="OSJ251" s="73"/>
      <c r="OSK251" s="73"/>
      <c r="OSL251" s="73"/>
      <c r="OSM251" s="73"/>
      <c r="OSN251" s="73"/>
      <c r="OSO251" s="73"/>
      <c r="OSP251" s="73"/>
      <c r="OSQ251" s="73"/>
      <c r="OSR251" s="73"/>
      <c r="OSS251" s="73"/>
      <c r="OST251" s="73"/>
      <c r="OSU251" s="73"/>
      <c r="OSV251" s="73"/>
      <c r="OSW251" s="73"/>
      <c r="OSX251" s="73"/>
      <c r="OSY251" s="73"/>
      <c r="OSZ251" s="73"/>
      <c r="OTA251" s="73"/>
      <c r="OTB251" s="73"/>
      <c r="OTC251" s="73"/>
      <c r="OTD251" s="73"/>
      <c r="OTE251" s="73"/>
      <c r="OTF251" s="73"/>
      <c r="OTG251" s="73"/>
      <c r="OTH251" s="73"/>
      <c r="OTI251" s="73"/>
      <c r="OTJ251" s="73"/>
      <c r="OTK251" s="73"/>
      <c r="OTL251" s="73"/>
      <c r="OTM251" s="73"/>
      <c r="OTN251" s="73"/>
      <c r="OTO251" s="73"/>
      <c r="OTP251" s="73"/>
      <c r="OTQ251" s="73"/>
      <c r="OTR251" s="73"/>
      <c r="OTS251" s="73"/>
      <c r="OTT251" s="73"/>
      <c r="OTU251" s="73"/>
      <c r="OTV251" s="73"/>
      <c r="OTW251" s="73"/>
      <c r="OTX251" s="73"/>
      <c r="OTY251" s="73"/>
      <c r="OTZ251" s="73"/>
      <c r="OUA251" s="73"/>
      <c r="OUB251" s="73"/>
      <c r="OUC251" s="73"/>
      <c r="OUD251" s="73"/>
      <c r="OUE251" s="73"/>
      <c r="OUF251" s="73"/>
      <c r="OUG251" s="73"/>
      <c r="OUH251" s="73"/>
      <c r="OUI251" s="73"/>
      <c r="OUJ251" s="73"/>
      <c r="OUK251" s="73"/>
      <c r="OUL251" s="73"/>
      <c r="OUM251" s="73"/>
      <c r="OUN251" s="73"/>
      <c r="OUO251" s="73"/>
      <c r="OUP251" s="73"/>
      <c r="OUQ251" s="73"/>
      <c r="OUR251" s="73"/>
      <c r="OUS251" s="73"/>
      <c r="OUT251" s="73"/>
      <c r="OUU251" s="73"/>
      <c r="OUV251" s="73"/>
      <c r="OUW251" s="73"/>
      <c r="OUX251" s="73"/>
      <c r="OUY251" s="73"/>
      <c r="OUZ251" s="73"/>
      <c r="OVA251" s="73"/>
      <c r="OVB251" s="73"/>
      <c r="OVC251" s="73"/>
      <c r="OVD251" s="73"/>
      <c r="OVE251" s="73"/>
      <c r="OVF251" s="73"/>
      <c r="OVG251" s="73"/>
      <c r="OVH251" s="73"/>
      <c r="OVI251" s="73"/>
      <c r="OVJ251" s="73"/>
      <c r="OVK251" s="73"/>
      <c r="OVL251" s="73"/>
      <c r="OVM251" s="73"/>
      <c r="OVN251" s="73"/>
      <c r="OVO251" s="73"/>
      <c r="OVP251" s="73"/>
      <c r="OVQ251" s="73"/>
      <c r="OVR251" s="73"/>
      <c r="OVS251" s="73"/>
      <c r="OVT251" s="73"/>
      <c r="OVU251" s="73"/>
      <c r="OVV251" s="73"/>
      <c r="OVW251" s="73"/>
      <c r="OVX251" s="73"/>
      <c r="OVY251" s="73"/>
      <c r="OVZ251" s="73"/>
      <c r="OWA251" s="73"/>
      <c r="OWB251" s="73"/>
      <c r="OWC251" s="73"/>
      <c r="OWD251" s="73"/>
      <c r="OWE251" s="73"/>
      <c r="OWF251" s="73"/>
      <c r="OWG251" s="73"/>
      <c r="OWH251" s="73"/>
      <c r="OWI251" s="73"/>
      <c r="OWJ251" s="73"/>
      <c r="OWK251" s="73"/>
      <c r="OWL251" s="73"/>
      <c r="OWM251" s="73"/>
      <c r="OWN251" s="73"/>
      <c r="OWO251" s="73"/>
      <c r="OWP251" s="73"/>
      <c r="OWQ251" s="73"/>
      <c r="OWR251" s="73"/>
      <c r="OWS251" s="73"/>
      <c r="OWT251" s="73"/>
      <c r="OWU251" s="73"/>
      <c r="OWV251" s="73"/>
      <c r="OWW251" s="73"/>
      <c r="OWX251" s="73"/>
      <c r="OWY251" s="73"/>
      <c r="OWZ251" s="73"/>
      <c r="OXA251" s="73"/>
      <c r="OXB251" s="73"/>
      <c r="OXC251" s="73"/>
      <c r="OXD251" s="73"/>
      <c r="OXE251" s="73"/>
      <c r="OXF251" s="73"/>
      <c r="OXG251" s="73"/>
      <c r="OXH251" s="73"/>
      <c r="OXI251" s="73"/>
      <c r="OXJ251" s="73"/>
      <c r="OXK251" s="73"/>
      <c r="OXL251" s="73"/>
      <c r="OXM251" s="73"/>
      <c r="OXN251" s="73"/>
      <c r="OXO251" s="73"/>
      <c r="OXP251" s="73"/>
      <c r="OXQ251" s="73"/>
      <c r="OXR251" s="73"/>
      <c r="OXS251" s="73"/>
      <c r="OXT251" s="73"/>
      <c r="OXU251" s="73"/>
      <c r="OXV251" s="73"/>
      <c r="OXW251" s="73"/>
      <c r="OXX251" s="73"/>
      <c r="OXY251" s="73"/>
      <c r="OXZ251" s="73"/>
      <c r="OYA251" s="73"/>
      <c r="OYB251" s="73"/>
      <c r="OYC251" s="73"/>
      <c r="OYD251" s="73"/>
      <c r="OYE251" s="73"/>
      <c r="OYF251" s="73"/>
      <c r="OYG251" s="73"/>
      <c r="OYH251" s="73"/>
      <c r="OYI251" s="73"/>
      <c r="OYJ251" s="73"/>
      <c r="OYK251" s="73"/>
      <c r="OYL251" s="73"/>
      <c r="OYM251" s="73"/>
      <c r="OYN251" s="73"/>
      <c r="OYO251" s="73"/>
      <c r="OYP251" s="73"/>
      <c r="OYQ251" s="73"/>
      <c r="OYR251" s="73"/>
      <c r="OYS251" s="73"/>
      <c r="OYT251" s="73"/>
      <c r="OYU251" s="73"/>
      <c r="OYV251" s="73"/>
      <c r="OYW251" s="73"/>
      <c r="OYX251" s="73"/>
      <c r="OYY251" s="73"/>
      <c r="OYZ251" s="73"/>
      <c r="OZA251" s="73"/>
      <c r="OZB251" s="73"/>
      <c r="OZC251" s="73"/>
      <c r="OZD251" s="73"/>
      <c r="OZE251" s="73"/>
      <c r="OZF251" s="73"/>
      <c r="OZG251" s="73"/>
      <c r="OZH251" s="73"/>
      <c r="OZI251" s="73"/>
      <c r="OZJ251" s="73"/>
      <c r="OZK251" s="73"/>
      <c r="OZL251" s="73"/>
      <c r="OZM251" s="73"/>
      <c r="OZN251" s="73"/>
      <c r="OZO251" s="73"/>
      <c r="OZP251" s="73"/>
      <c r="OZQ251" s="73"/>
      <c r="OZR251" s="73"/>
      <c r="OZS251" s="73"/>
      <c r="OZT251" s="73"/>
      <c r="OZU251" s="73"/>
      <c r="OZV251" s="73"/>
      <c r="OZW251" s="73"/>
      <c r="OZX251" s="73"/>
      <c r="OZY251" s="73"/>
      <c r="OZZ251" s="73"/>
      <c r="PAA251" s="73"/>
      <c r="PAB251" s="73"/>
      <c r="PAC251" s="73"/>
      <c r="PAD251" s="73"/>
      <c r="PAE251" s="73"/>
      <c r="PAF251" s="73"/>
      <c r="PAG251" s="73"/>
      <c r="PAH251" s="73"/>
      <c r="PAI251" s="73"/>
      <c r="PAJ251" s="73"/>
      <c r="PAK251" s="73"/>
      <c r="PAL251" s="73"/>
      <c r="PAM251" s="73"/>
      <c r="PAN251" s="73"/>
      <c r="PAO251" s="73"/>
      <c r="PAP251" s="73"/>
      <c r="PAQ251" s="73"/>
      <c r="PAR251" s="73"/>
      <c r="PAS251" s="73"/>
      <c r="PAT251" s="73"/>
      <c r="PAU251" s="73"/>
      <c r="PAV251" s="73"/>
      <c r="PAW251" s="73"/>
      <c r="PAX251" s="73"/>
      <c r="PAY251" s="73"/>
      <c r="PAZ251" s="73"/>
      <c r="PBA251" s="73"/>
      <c r="PBB251" s="73"/>
      <c r="PBC251" s="73"/>
      <c r="PBD251" s="73"/>
      <c r="PBE251" s="73"/>
      <c r="PBF251" s="73"/>
      <c r="PBG251" s="73"/>
      <c r="PBH251" s="73"/>
      <c r="PBI251" s="73"/>
      <c r="PBJ251" s="73"/>
      <c r="PBK251" s="73"/>
      <c r="PBL251" s="73"/>
      <c r="PBM251" s="73"/>
      <c r="PBN251" s="73"/>
      <c r="PBO251" s="73"/>
      <c r="PBP251" s="73"/>
      <c r="PBQ251" s="73"/>
      <c r="PBR251" s="73"/>
      <c r="PBS251" s="73"/>
      <c r="PBT251" s="73"/>
      <c r="PBU251" s="73"/>
      <c r="PBV251" s="73"/>
      <c r="PBW251" s="73"/>
      <c r="PBX251" s="73"/>
      <c r="PBY251" s="73"/>
      <c r="PBZ251" s="73"/>
      <c r="PCA251" s="73"/>
      <c r="PCB251" s="73"/>
      <c r="PCC251" s="73"/>
      <c r="PCD251" s="73"/>
      <c r="PCE251" s="73"/>
      <c r="PCF251" s="73"/>
      <c r="PCG251" s="73"/>
      <c r="PCH251" s="73"/>
      <c r="PCI251" s="73"/>
      <c r="PCJ251" s="73"/>
      <c r="PCK251" s="73"/>
      <c r="PCL251" s="73"/>
      <c r="PCM251" s="73"/>
      <c r="PCN251" s="73"/>
      <c r="PCO251" s="73"/>
      <c r="PCP251" s="73"/>
      <c r="PCQ251" s="73"/>
      <c r="PCR251" s="73"/>
      <c r="PCS251" s="73"/>
      <c r="PCT251" s="73"/>
      <c r="PCU251" s="73"/>
      <c r="PCV251" s="73"/>
      <c r="PCW251" s="73"/>
      <c r="PCX251" s="73"/>
      <c r="PCY251" s="73"/>
      <c r="PCZ251" s="73"/>
      <c r="PDA251" s="73"/>
      <c r="PDB251" s="73"/>
      <c r="PDC251" s="73"/>
      <c r="PDD251" s="73"/>
      <c r="PDE251" s="73"/>
      <c r="PDF251" s="73"/>
      <c r="PDG251" s="73"/>
      <c r="PDH251" s="73"/>
      <c r="PDI251" s="73"/>
      <c r="PDJ251" s="73"/>
      <c r="PDK251" s="73"/>
      <c r="PDL251" s="73"/>
      <c r="PDM251" s="73"/>
      <c r="PDN251" s="73"/>
      <c r="PDO251" s="73"/>
      <c r="PDP251" s="73"/>
      <c r="PDQ251" s="73"/>
      <c r="PDR251" s="73"/>
      <c r="PDS251" s="73"/>
      <c r="PDT251" s="73"/>
      <c r="PDU251" s="73"/>
      <c r="PDV251" s="73"/>
      <c r="PDW251" s="73"/>
      <c r="PDX251" s="73"/>
      <c r="PDY251" s="73"/>
      <c r="PDZ251" s="73"/>
      <c r="PEA251" s="73"/>
      <c r="PEB251" s="73"/>
      <c r="PEC251" s="73"/>
      <c r="PED251" s="73"/>
      <c r="PEE251" s="73"/>
      <c r="PEF251" s="73"/>
      <c r="PEG251" s="73"/>
      <c r="PEH251" s="73"/>
      <c r="PEI251" s="73"/>
      <c r="PEJ251" s="73"/>
      <c r="PEK251" s="73"/>
      <c r="PEL251" s="73"/>
      <c r="PEM251" s="73"/>
      <c r="PEN251" s="73"/>
      <c r="PEO251" s="73"/>
      <c r="PEP251" s="73"/>
      <c r="PEQ251" s="73"/>
      <c r="PER251" s="73"/>
      <c r="PES251" s="73"/>
      <c r="PET251" s="73"/>
      <c r="PEU251" s="73"/>
      <c r="PEV251" s="73"/>
      <c r="PEW251" s="73"/>
      <c r="PEX251" s="73"/>
      <c r="PEY251" s="73"/>
      <c r="PEZ251" s="73"/>
      <c r="PFA251" s="73"/>
      <c r="PFB251" s="73"/>
      <c r="PFC251" s="73"/>
      <c r="PFD251" s="73"/>
      <c r="PFE251" s="73"/>
      <c r="PFF251" s="73"/>
      <c r="PFG251" s="73"/>
      <c r="PFH251" s="73"/>
      <c r="PFI251" s="73"/>
      <c r="PFJ251" s="73"/>
      <c r="PFK251" s="73"/>
      <c r="PFL251" s="73"/>
      <c r="PFM251" s="73"/>
      <c r="PFN251" s="73"/>
      <c r="PFO251" s="73"/>
      <c r="PFP251" s="73"/>
      <c r="PFQ251" s="73"/>
      <c r="PFR251" s="73"/>
      <c r="PFS251" s="73"/>
      <c r="PFT251" s="73"/>
      <c r="PFU251" s="73"/>
      <c r="PFV251" s="73"/>
      <c r="PFW251" s="73"/>
      <c r="PFX251" s="73"/>
      <c r="PFY251" s="73"/>
      <c r="PFZ251" s="73"/>
      <c r="PGA251" s="73"/>
      <c r="PGB251" s="73"/>
      <c r="PGC251" s="73"/>
      <c r="PGD251" s="73"/>
      <c r="PGE251" s="73"/>
      <c r="PGF251" s="73"/>
      <c r="PGG251" s="73"/>
      <c r="PGH251" s="73"/>
      <c r="PGI251" s="73"/>
      <c r="PGJ251" s="73"/>
      <c r="PGK251" s="73"/>
      <c r="PGL251" s="73"/>
      <c r="PGM251" s="73"/>
      <c r="PGN251" s="73"/>
      <c r="PGO251" s="73"/>
      <c r="PGP251" s="73"/>
      <c r="PGQ251" s="73"/>
      <c r="PGR251" s="73"/>
      <c r="PGS251" s="73"/>
      <c r="PGT251" s="73"/>
      <c r="PGU251" s="73"/>
      <c r="PGV251" s="73"/>
      <c r="PGW251" s="73"/>
      <c r="PGX251" s="73"/>
      <c r="PGY251" s="73"/>
      <c r="PGZ251" s="73"/>
      <c r="PHA251" s="73"/>
      <c r="PHB251" s="73"/>
      <c r="PHC251" s="73"/>
      <c r="PHD251" s="73"/>
      <c r="PHE251" s="73"/>
      <c r="PHF251" s="73"/>
      <c r="PHG251" s="73"/>
      <c r="PHH251" s="73"/>
      <c r="PHI251" s="73"/>
      <c r="PHJ251" s="73"/>
      <c r="PHK251" s="73"/>
      <c r="PHL251" s="73"/>
      <c r="PHM251" s="73"/>
      <c r="PHN251" s="73"/>
      <c r="PHO251" s="73"/>
      <c r="PHP251" s="73"/>
      <c r="PHQ251" s="73"/>
      <c r="PHR251" s="73"/>
      <c r="PHS251" s="73"/>
      <c r="PHT251" s="73"/>
      <c r="PHU251" s="73"/>
      <c r="PHV251" s="73"/>
      <c r="PHW251" s="73"/>
      <c r="PHX251" s="73"/>
      <c r="PHY251" s="73"/>
      <c r="PHZ251" s="73"/>
      <c r="PIA251" s="73"/>
      <c r="PIB251" s="73"/>
      <c r="PIC251" s="73"/>
      <c r="PID251" s="73"/>
      <c r="PIE251" s="73"/>
      <c r="PIF251" s="73"/>
      <c r="PIG251" s="73"/>
      <c r="PIH251" s="73"/>
      <c r="PII251" s="73"/>
      <c r="PIJ251" s="73"/>
      <c r="PIK251" s="73"/>
      <c r="PIL251" s="73"/>
      <c r="PIM251" s="73"/>
      <c r="PIN251" s="73"/>
      <c r="PIO251" s="73"/>
      <c r="PIP251" s="73"/>
      <c r="PIQ251" s="73"/>
      <c r="PIR251" s="73"/>
      <c r="PIS251" s="73"/>
      <c r="PIT251" s="73"/>
      <c r="PIU251" s="73"/>
      <c r="PIV251" s="73"/>
      <c r="PIW251" s="73"/>
      <c r="PIX251" s="73"/>
      <c r="PIY251" s="73"/>
      <c r="PIZ251" s="73"/>
      <c r="PJA251" s="73"/>
      <c r="PJB251" s="73"/>
      <c r="PJC251" s="73"/>
      <c r="PJD251" s="73"/>
      <c r="PJE251" s="73"/>
      <c r="PJF251" s="73"/>
      <c r="PJG251" s="73"/>
      <c r="PJH251" s="73"/>
      <c r="PJI251" s="73"/>
      <c r="PJJ251" s="73"/>
      <c r="PJK251" s="73"/>
      <c r="PJL251" s="73"/>
      <c r="PJM251" s="73"/>
      <c r="PJN251" s="73"/>
      <c r="PJO251" s="73"/>
      <c r="PJP251" s="73"/>
      <c r="PJQ251" s="73"/>
      <c r="PJR251" s="73"/>
      <c r="PJS251" s="73"/>
      <c r="PJT251" s="73"/>
      <c r="PJU251" s="73"/>
      <c r="PJV251" s="73"/>
      <c r="PJW251" s="73"/>
      <c r="PJX251" s="73"/>
      <c r="PJY251" s="73"/>
      <c r="PJZ251" s="73"/>
      <c r="PKA251" s="73"/>
      <c r="PKB251" s="73"/>
      <c r="PKC251" s="73"/>
      <c r="PKD251" s="73"/>
      <c r="PKE251" s="73"/>
      <c r="PKF251" s="73"/>
      <c r="PKG251" s="73"/>
      <c r="PKH251" s="73"/>
      <c r="PKI251" s="73"/>
      <c r="PKJ251" s="73"/>
      <c r="PKK251" s="73"/>
      <c r="PKL251" s="73"/>
      <c r="PKM251" s="73"/>
      <c r="PKN251" s="73"/>
      <c r="PKO251" s="73"/>
      <c r="PKP251" s="73"/>
      <c r="PKQ251" s="73"/>
      <c r="PKR251" s="73"/>
      <c r="PKS251" s="73"/>
      <c r="PKT251" s="73"/>
      <c r="PKU251" s="73"/>
      <c r="PKV251" s="73"/>
      <c r="PKW251" s="73"/>
      <c r="PKX251" s="73"/>
      <c r="PKY251" s="73"/>
      <c r="PKZ251" s="73"/>
      <c r="PLA251" s="73"/>
      <c r="PLB251" s="73"/>
      <c r="PLC251" s="73"/>
      <c r="PLD251" s="73"/>
      <c r="PLE251" s="73"/>
      <c r="PLF251" s="73"/>
      <c r="PLG251" s="73"/>
      <c r="PLH251" s="73"/>
      <c r="PLI251" s="73"/>
      <c r="PLJ251" s="73"/>
      <c r="PLK251" s="73"/>
      <c r="PLL251" s="73"/>
      <c r="PLM251" s="73"/>
      <c r="PLN251" s="73"/>
      <c r="PLO251" s="73"/>
      <c r="PLP251" s="73"/>
      <c r="PLQ251" s="73"/>
      <c r="PLR251" s="73"/>
      <c r="PLS251" s="73"/>
      <c r="PLT251" s="73"/>
      <c r="PLU251" s="73"/>
      <c r="PLV251" s="73"/>
      <c r="PLW251" s="73"/>
      <c r="PLX251" s="73"/>
      <c r="PLY251" s="73"/>
      <c r="PLZ251" s="73"/>
      <c r="PMA251" s="73"/>
      <c r="PMB251" s="73"/>
      <c r="PMC251" s="73"/>
      <c r="PMD251" s="73"/>
      <c r="PME251" s="73"/>
      <c r="PMF251" s="73"/>
      <c r="PMG251" s="73"/>
      <c r="PMH251" s="73"/>
      <c r="PMI251" s="73"/>
      <c r="PMJ251" s="73"/>
      <c r="PMK251" s="73"/>
      <c r="PML251" s="73"/>
      <c r="PMM251" s="73"/>
      <c r="PMN251" s="73"/>
      <c r="PMO251" s="73"/>
      <c r="PMP251" s="73"/>
      <c r="PMQ251" s="73"/>
      <c r="PMR251" s="73"/>
      <c r="PMS251" s="73"/>
      <c r="PMT251" s="73"/>
      <c r="PMU251" s="73"/>
      <c r="PMV251" s="73"/>
      <c r="PMW251" s="73"/>
      <c r="PMX251" s="73"/>
      <c r="PMY251" s="73"/>
      <c r="PMZ251" s="73"/>
      <c r="PNA251" s="73"/>
      <c r="PNB251" s="73"/>
      <c r="PNC251" s="73"/>
      <c r="PND251" s="73"/>
      <c r="PNE251" s="73"/>
      <c r="PNF251" s="73"/>
      <c r="PNG251" s="73"/>
      <c r="PNH251" s="73"/>
      <c r="PNI251" s="73"/>
      <c r="PNJ251" s="73"/>
      <c r="PNK251" s="73"/>
      <c r="PNL251" s="73"/>
      <c r="PNM251" s="73"/>
      <c r="PNN251" s="73"/>
      <c r="PNO251" s="73"/>
      <c r="PNP251" s="73"/>
      <c r="PNQ251" s="73"/>
      <c r="PNR251" s="73"/>
      <c r="PNS251" s="73"/>
      <c r="PNT251" s="73"/>
      <c r="PNU251" s="73"/>
      <c r="PNV251" s="73"/>
      <c r="PNW251" s="73"/>
      <c r="PNX251" s="73"/>
      <c r="PNY251" s="73"/>
      <c r="PNZ251" s="73"/>
      <c r="POA251" s="73"/>
      <c r="POB251" s="73"/>
      <c r="POC251" s="73"/>
      <c r="POD251" s="73"/>
      <c r="POE251" s="73"/>
      <c r="POF251" s="73"/>
      <c r="POG251" s="73"/>
      <c r="POH251" s="73"/>
      <c r="POI251" s="73"/>
      <c r="POJ251" s="73"/>
      <c r="POK251" s="73"/>
      <c r="POL251" s="73"/>
      <c r="POM251" s="73"/>
      <c r="PON251" s="73"/>
      <c r="POO251" s="73"/>
      <c r="POP251" s="73"/>
      <c r="POQ251" s="73"/>
      <c r="POR251" s="73"/>
      <c r="POS251" s="73"/>
      <c r="POT251" s="73"/>
      <c r="POU251" s="73"/>
      <c r="POV251" s="73"/>
      <c r="POW251" s="73"/>
      <c r="POX251" s="73"/>
      <c r="POY251" s="73"/>
      <c r="POZ251" s="73"/>
      <c r="PPA251" s="73"/>
      <c r="PPB251" s="73"/>
      <c r="PPC251" s="73"/>
      <c r="PPD251" s="73"/>
      <c r="PPE251" s="73"/>
      <c r="PPF251" s="73"/>
      <c r="PPG251" s="73"/>
      <c r="PPH251" s="73"/>
      <c r="PPI251" s="73"/>
      <c r="PPJ251" s="73"/>
      <c r="PPK251" s="73"/>
      <c r="PPL251" s="73"/>
      <c r="PPM251" s="73"/>
      <c r="PPN251" s="73"/>
      <c r="PPO251" s="73"/>
      <c r="PPP251" s="73"/>
      <c r="PPQ251" s="73"/>
      <c r="PPR251" s="73"/>
      <c r="PPS251" s="73"/>
      <c r="PPT251" s="73"/>
      <c r="PPU251" s="73"/>
      <c r="PPV251" s="73"/>
      <c r="PPW251" s="73"/>
      <c r="PPX251" s="73"/>
      <c r="PPY251" s="73"/>
      <c r="PPZ251" s="73"/>
      <c r="PQA251" s="73"/>
      <c r="PQB251" s="73"/>
      <c r="PQC251" s="73"/>
      <c r="PQD251" s="73"/>
      <c r="PQE251" s="73"/>
      <c r="PQF251" s="73"/>
      <c r="PQG251" s="73"/>
      <c r="PQH251" s="73"/>
      <c r="PQI251" s="73"/>
      <c r="PQJ251" s="73"/>
      <c r="PQK251" s="73"/>
      <c r="PQL251" s="73"/>
      <c r="PQM251" s="73"/>
      <c r="PQN251" s="73"/>
      <c r="PQO251" s="73"/>
      <c r="PQP251" s="73"/>
      <c r="PQQ251" s="73"/>
      <c r="PQR251" s="73"/>
      <c r="PQS251" s="73"/>
      <c r="PQT251" s="73"/>
      <c r="PQU251" s="73"/>
      <c r="PQV251" s="73"/>
      <c r="PQW251" s="73"/>
      <c r="PQX251" s="73"/>
      <c r="PQY251" s="73"/>
      <c r="PQZ251" s="73"/>
      <c r="PRA251" s="73"/>
      <c r="PRB251" s="73"/>
      <c r="PRC251" s="73"/>
      <c r="PRD251" s="73"/>
      <c r="PRE251" s="73"/>
      <c r="PRF251" s="73"/>
      <c r="PRG251" s="73"/>
      <c r="PRH251" s="73"/>
      <c r="PRI251" s="73"/>
      <c r="PRJ251" s="73"/>
      <c r="PRK251" s="73"/>
      <c r="PRL251" s="73"/>
      <c r="PRM251" s="73"/>
      <c r="PRN251" s="73"/>
      <c r="PRO251" s="73"/>
      <c r="PRP251" s="73"/>
      <c r="PRQ251" s="73"/>
      <c r="PRR251" s="73"/>
      <c r="PRS251" s="73"/>
      <c r="PRT251" s="73"/>
      <c r="PRU251" s="73"/>
      <c r="PRV251" s="73"/>
      <c r="PRW251" s="73"/>
      <c r="PRX251" s="73"/>
      <c r="PRY251" s="73"/>
      <c r="PRZ251" s="73"/>
      <c r="PSA251" s="73"/>
      <c r="PSB251" s="73"/>
      <c r="PSC251" s="73"/>
      <c r="PSD251" s="73"/>
      <c r="PSE251" s="73"/>
      <c r="PSF251" s="73"/>
      <c r="PSG251" s="73"/>
      <c r="PSH251" s="73"/>
      <c r="PSI251" s="73"/>
      <c r="PSJ251" s="73"/>
      <c r="PSK251" s="73"/>
      <c r="PSL251" s="73"/>
      <c r="PSM251" s="73"/>
      <c r="PSN251" s="73"/>
      <c r="PSO251" s="73"/>
      <c r="PSP251" s="73"/>
      <c r="PSQ251" s="73"/>
      <c r="PSR251" s="73"/>
      <c r="PSS251" s="73"/>
      <c r="PST251" s="73"/>
      <c r="PSU251" s="73"/>
      <c r="PSV251" s="73"/>
      <c r="PSW251" s="73"/>
      <c r="PSX251" s="73"/>
      <c r="PSY251" s="73"/>
      <c r="PSZ251" s="73"/>
      <c r="PTA251" s="73"/>
      <c r="PTB251" s="73"/>
      <c r="PTC251" s="73"/>
      <c r="PTD251" s="73"/>
      <c r="PTE251" s="73"/>
      <c r="PTF251" s="73"/>
      <c r="PTG251" s="73"/>
      <c r="PTH251" s="73"/>
      <c r="PTI251" s="73"/>
      <c r="PTJ251" s="73"/>
      <c r="PTK251" s="73"/>
      <c r="PTL251" s="73"/>
      <c r="PTM251" s="73"/>
      <c r="PTN251" s="73"/>
      <c r="PTO251" s="73"/>
      <c r="PTP251" s="73"/>
      <c r="PTQ251" s="73"/>
      <c r="PTR251" s="73"/>
      <c r="PTS251" s="73"/>
      <c r="PTT251" s="73"/>
      <c r="PTU251" s="73"/>
      <c r="PTV251" s="73"/>
      <c r="PTW251" s="73"/>
      <c r="PTX251" s="73"/>
      <c r="PTY251" s="73"/>
      <c r="PTZ251" s="73"/>
      <c r="PUA251" s="73"/>
      <c r="PUB251" s="73"/>
      <c r="PUC251" s="73"/>
      <c r="PUD251" s="73"/>
      <c r="PUE251" s="73"/>
      <c r="PUF251" s="73"/>
      <c r="PUG251" s="73"/>
      <c r="PUH251" s="73"/>
      <c r="PUI251" s="73"/>
      <c r="PUJ251" s="73"/>
      <c r="PUK251" s="73"/>
      <c r="PUL251" s="73"/>
      <c r="PUM251" s="73"/>
      <c r="PUN251" s="73"/>
      <c r="PUO251" s="73"/>
      <c r="PUP251" s="73"/>
      <c r="PUQ251" s="73"/>
      <c r="PUR251" s="73"/>
      <c r="PUS251" s="73"/>
      <c r="PUT251" s="73"/>
      <c r="PUU251" s="73"/>
      <c r="PUV251" s="73"/>
      <c r="PUW251" s="73"/>
      <c r="PUX251" s="73"/>
      <c r="PUY251" s="73"/>
      <c r="PUZ251" s="73"/>
      <c r="PVA251" s="73"/>
      <c r="PVB251" s="73"/>
      <c r="PVC251" s="73"/>
      <c r="PVD251" s="73"/>
      <c r="PVE251" s="73"/>
      <c r="PVF251" s="73"/>
      <c r="PVG251" s="73"/>
      <c r="PVH251" s="73"/>
      <c r="PVI251" s="73"/>
      <c r="PVJ251" s="73"/>
      <c r="PVK251" s="73"/>
      <c r="PVL251" s="73"/>
      <c r="PVM251" s="73"/>
      <c r="PVN251" s="73"/>
      <c r="PVO251" s="73"/>
      <c r="PVP251" s="73"/>
      <c r="PVQ251" s="73"/>
      <c r="PVR251" s="73"/>
      <c r="PVS251" s="73"/>
      <c r="PVT251" s="73"/>
      <c r="PVU251" s="73"/>
      <c r="PVV251" s="73"/>
      <c r="PVW251" s="73"/>
      <c r="PVX251" s="73"/>
      <c r="PVY251" s="73"/>
      <c r="PVZ251" s="73"/>
      <c r="PWA251" s="73"/>
      <c r="PWB251" s="73"/>
      <c r="PWC251" s="73"/>
      <c r="PWD251" s="73"/>
      <c r="PWE251" s="73"/>
      <c r="PWF251" s="73"/>
      <c r="PWG251" s="73"/>
      <c r="PWH251" s="73"/>
      <c r="PWI251" s="73"/>
      <c r="PWJ251" s="73"/>
      <c r="PWK251" s="73"/>
      <c r="PWL251" s="73"/>
      <c r="PWM251" s="73"/>
      <c r="PWN251" s="73"/>
      <c r="PWO251" s="73"/>
      <c r="PWP251" s="73"/>
      <c r="PWQ251" s="73"/>
      <c r="PWR251" s="73"/>
      <c r="PWS251" s="73"/>
      <c r="PWT251" s="73"/>
      <c r="PWU251" s="73"/>
      <c r="PWV251" s="73"/>
      <c r="PWW251" s="73"/>
      <c r="PWX251" s="73"/>
      <c r="PWY251" s="73"/>
      <c r="PWZ251" s="73"/>
      <c r="PXA251" s="73"/>
      <c r="PXB251" s="73"/>
      <c r="PXC251" s="73"/>
      <c r="PXD251" s="73"/>
      <c r="PXE251" s="73"/>
      <c r="PXF251" s="73"/>
      <c r="PXG251" s="73"/>
      <c r="PXH251" s="73"/>
      <c r="PXI251" s="73"/>
      <c r="PXJ251" s="73"/>
      <c r="PXK251" s="73"/>
      <c r="PXL251" s="73"/>
      <c r="PXM251" s="73"/>
      <c r="PXN251" s="73"/>
      <c r="PXO251" s="73"/>
      <c r="PXP251" s="73"/>
      <c r="PXQ251" s="73"/>
      <c r="PXR251" s="73"/>
      <c r="PXS251" s="73"/>
      <c r="PXT251" s="73"/>
      <c r="PXU251" s="73"/>
      <c r="PXV251" s="73"/>
      <c r="PXW251" s="73"/>
      <c r="PXX251" s="73"/>
      <c r="PXY251" s="73"/>
      <c r="PXZ251" s="73"/>
      <c r="PYA251" s="73"/>
      <c r="PYB251" s="73"/>
      <c r="PYC251" s="73"/>
      <c r="PYD251" s="73"/>
      <c r="PYE251" s="73"/>
      <c r="PYF251" s="73"/>
      <c r="PYG251" s="73"/>
      <c r="PYH251" s="73"/>
      <c r="PYI251" s="73"/>
      <c r="PYJ251" s="73"/>
      <c r="PYK251" s="73"/>
      <c r="PYL251" s="73"/>
      <c r="PYM251" s="73"/>
      <c r="PYN251" s="73"/>
      <c r="PYO251" s="73"/>
      <c r="PYP251" s="73"/>
      <c r="PYQ251" s="73"/>
      <c r="PYR251" s="73"/>
      <c r="PYS251" s="73"/>
      <c r="PYT251" s="73"/>
      <c r="PYU251" s="73"/>
      <c r="PYV251" s="73"/>
      <c r="PYW251" s="73"/>
      <c r="PYX251" s="73"/>
      <c r="PYY251" s="73"/>
      <c r="PYZ251" s="73"/>
      <c r="PZA251" s="73"/>
      <c r="PZB251" s="73"/>
      <c r="PZC251" s="73"/>
      <c r="PZD251" s="73"/>
      <c r="PZE251" s="73"/>
      <c r="PZF251" s="73"/>
      <c r="PZG251" s="73"/>
      <c r="PZH251" s="73"/>
      <c r="PZI251" s="73"/>
      <c r="PZJ251" s="73"/>
      <c r="PZK251" s="73"/>
      <c r="PZL251" s="73"/>
      <c r="PZM251" s="73"/>
      <c r="PZN251" s="73"/>
      <c r="PZO251" s="73"/>
      <c r="PZP251" s="73"/>
      <c r="PZQ251" s="73"/>
      <c r="PZR251" s="73"/>
      <c r="PZS251" s="73"/>
      <c r="PZT251" s="73"/>
      <c r="PZU251" s="73"/>
      <c r="PZV251" s="73"/>
      <c r="PZW251" s="73"/>
      <c r="PZX251" s="73"/>
      <c r="PZY251" s="73"/>
      <c r="PZZ251" s="73"/>
      <c r="QAA251" s="73"/>
      <c r="QAB251" s="73"/>
      <c r="QAC251" s="73"/>
      <c r="QAD251" s="73"/>
      <c r="QAE251" s="73"/>
      <c r="QAF251" s="73"/>
      <c r="QAG251" s="73"/>
      <c r="QAH251" s="73"/>
      <c r="QAI251" s="73"/>
      <c r="QAJ251" s="73"/>
      <c r="QAK251" s="73"/>
      <c r="QAL251" s="73"/>
      <c r="QAM251" s="73"/>
      <c r="QAN251" s="73"/>
      <c r="QAO251" s="73"/>
      <c r="QAP251" s="73"/>
      <c r="QAQ251" s="73"/>
      <c r="QAR251" s="73"/>
      <c r="QAS251" s="73"/>
      <c r="QAT251" s="73"/>
      <c r="QAU251" s="73"/>
      <c r="QAV251" s="73"/>
      <c r="QAW251" s="73"/>
      <c r="QAX251" s="73"/>
      <c r="QAY251" s="73"/>
      <c r="QAZ251" s="73"/>
      <c r="QBA251" s="73"/>
      <c r="QBB251" s="73"/>
      <c r="QBC251" s="73"/>
      <c r="QBD251" s="73"/>
      <c r="QBE251" s="73"/>
      <c r="QBF251" s="73"/>
      <c r="QBG251" s="73"/>
      <c r="QBH251" s="73"/>
      <c r="QBI251" s="73"/>
      <c r="QBJ251" s="73"/>
      <c r="QBK251" s="73"/>
      <c r="QBL251" s="73"/>
      <c r="QBM251" s="73"/>
      <c r="QBN251" s="73"/>
      <c r="QBO251" s="73"/>
      <c r="QBP251" s="73"/>
      <c r="QBQ251" s="73"/>
      <c r="QBR251" s="73"/>
      <c r="QBS251" s="73"/>
      <c r="QBT251" s="73"/>
      <c r="QBU251" s="73"/>
      <c r="QBV251" s="73"/>
      <c r="QBW251" s="73"/>
      <c r="QBX251" s="73"/>
      <c r="QBY251" s="73"/>
      <c r="QBZ251" s="73"/>
      <c r="QCA251" s="73"/>
      <c r="QCB251" s="73"/>
      <c r="QCC251" s="73"/>
      <c r="QCD251" s="73"/>
      <c r="QCE251" s="73"/>
      <c r="QCF251" s="73"/>
      <c r="QCG251" s="73"/>
      <c r="QCH251" s="73"/>
      <c r="QCI251" s="73"/>
      <c r="QCJ251" s="73"/>
      <c r="QCK251" s="73"/>
      <c r="QCL251" s="73"/>
      <c r="QCM251" s="73"/>
      <c r="QCN251" s="73"/>
      <c r="QCO251" s="73"/>
      <c r="QCP251" s="73"/>
      <c r="QCQ251" s="73"/>
      <c r="QCR251" s="73"/>
      <c r="QCS251" s="73"/>
      <c r="QCT251" s="73"/>
      <c r="QCU251" s="73"/>
      <c r="QCV251" s="73"/>
      <c r="QCW251" s="73"/>
      <c r="QCX251" s="73"/>
      <c r="QCY251" s="73"/>
      <c r="QCZ251" s="73"/>
      <c r="QDA251" s="73"/>
      <c r="QDB251" s="73"/>
      <c r="QDC251" s="73"/>
      <c r="QDD251" s="73"/>
      <c r="QDE251" s="73"/>
      <c r="QDF251" s="73"/>
      <c r="QDG251" s="73"/>
      <c r="QDH251" s="73"/>
      <c r="QDI251" s="73"/>
      <c r="QDJ251" s="73"/>
      <c r="QDK251" s="73"/>
      <c r="QDL251" s="73"/>
      <c r="QDM251" s="73"/>
      <c r="QDN251" s="73"/>
      <c r="QDO251" s="73"/>
      <c r="QDP251" s="73"/>
      <c r="QDQ251" s="73"/>
      <c r="QDR251" s="73"/>
      <c r="QDS251" s="73"/>
      <c r="QDT251" s="73"/>
      <c r="QDU251" s="73"/>
      <c r="QDV251" s="73"/>
      <c r="QDW251" s="73"/>
      <c r="QDX251" s="73"/>
      <c r="QDY251" s="73"/>
      <c r="QDZ251" s="73"/>
      <c r="QEA251" s="73"/>
      <c r="QEB251" s="73"/>
      <c r="QEC251" s="73"/>
      <c r="QED251" s="73"/>
      <c r="QEE251" s="73"/>
      <c r="QEF251" s="73"/>
      <c r="QEG251" s="73"/>
      <c r="QEH251" s="73"/>
      <c r="QEI251" s="73"/>
      <c r="QEJ251" s="73"/>
      <c r="QEK251" s="73"/>
      <c r="QEL251" s="73"/>
      <c r="QEM251" s="73"/>
      <c r="QEN251" s="73"/>
      <c r="QEO251" s="73"/>
      <c r="QEP251" s="73"/>
      <c r="QEQ251" s="73"/>
      <c r="QER251" s="73"/>
      <c r="QES251" s="73"/>
      <c r="QET251" s="73"/>
      <c r="QEU251" s="73"/>
      <c r="QEV251" s="73"/>
      <c r="QEW251" s="73"/>
      <c r="QEX251" s="73"/>
      <c r="QEY251" s="73"/>
      <c r="QEZ251" s="73"/>
      <c r="QFA251" s="73"/>
      <c r="QFB251" s="73"/>
      <c r="QFC251" s="73"/>
      <c r="QFD251" s="73"/>
      <c r="QFE251" s="73"/>
      <c r="QFF251" s="73"/>
      <c r="QFG251" s="73"/>
      <c r="QFH251" s="73"/>
      <c r="QFI251" s="73"/>
      <c r="QFJ251" s="73"/>
      <c r="QFK251" s="73"/>
      <c r="QFL251" s="73"/>
      <c r="QFM251" s="73"/>
      <c r="QFN251" s="73"/>
      <c r="QFO251" s="73"/>
      <c r="QFP251" s="73"/>
      <c r="QFQ251" s="73"/>
      <c r="QFR251" s="73"/>
      <c r="QFS251" s="73"/>
      <c r="QFT251" s="73"/>
      <c r="QFU251" s="73"/>
      <c r="QFV251" s="73"/>
      <c r="QFW251" s="73"/>
      <c r="QFX251" s="73"/>
      <c r="QFY251" s="73"/>
      <c r="QFZ251" s="73"/>
      <c r="QGA251" s="73"/>
      <c r="QGB251" s="73"/>
      <c r="QGC251" s="73"/>
      <c r="QGD251" s="73"/>
      <c r="QGE251" s="73"/>
      <c r="QGF251" s="73"/>
      <c r="QGG251" s="73"/>
      <c r="QGH251" s="73"/>
      <c r="QGI251" s="73"/>
      <c r="QGJ251" s="73"/>
      <c r="QGK251" s="73"/>
      <c r="QGL251" s="73"/>
      <c r="QGM251" s="73"/>
      <c r="QGN251" s="73"/>
      <c r="QGO251" s="73"/>
      <c r="QGP251" s="73"/>
      <c r="QGQ251" s="73"/>
      <c r="QGR251" s="73"/>
      <c r="QGS251" s="73"/>
      <c r="QGT251" s="73"/>
      <c r="QGU251" s="73"/>
      <c r="QGV251" s="73"/>
      <c r="QGW251" s="73"/>
      <c r="QGX251" s="73"/>
      <c r="QGY251" s="73"/>
      <c r="QGZ251" s="73"/>
      <c r="QHA251" s="73"/>
      <c r="QHB251" s="73"/>
      <c r="QHC251" s="73"/>
      <c r="QHD251" s="73"/>
      <c r="QHE251" s="73"/>
      <c r="QHF251" s="73"/>
      <c r="QHG251" s="73"/>
      <c r="QHH251" s="73"/>
      <c r="QHI251" s="73"/>
      <c r="QHJ251" s="73"/>
      <c r="QHK251" s="73"/>
      <c r="QHL251" s="73"/>
      <c r="QHM251" s="73"/>
      <c r="QHN251" s="73"/>
      <c r="QHO251" s="73"/>
      <c r="QHP251" s="73"/>
      <c r="QHQ251" s="73"/>
      <c r="QHR251" s="73"/>
      <c r="QHS251" s="73"/>
      <c r="QHT251" s="73"/>
      <c r="QHU251" s="73"/>
      <c r="QHV251" s="73"/>
      <c r="QHW251" s="73"/>
      <c r="QHX251" s="73"/>
      <c r="QHY251" s="73"/>
      <c r="QHZ251" s="73"/>
      <c r="QIA251" s="73"/>
      <c r="QIB251" s="73"/>
      <c r="QIC251" s="73"/>
      <c r="QID251" s="73"/>
      <c r="QIE251" s="73"/>
      <c r="QIF251" s="73"/>
      <c r="QIG251" s="73"/>
      <c r="QIH251" s="73"/>
      <c r="QII251" s="73"/>
      <c r="QIJ251" s="73"/>
      <c r="QIK251" s="73"/>
      <c r="QIL251" s="73"/>
      <c r="QIM251" s="73"/>
      <c r="QIN251" s="73"/>
      <c r="QIO251" s="73"/>
      <c r="QIP251" s="73"/>
      <c r="QIQ251" s="73"/>
      <c r="QIR251" s="73"/>
      <c r="QIS251" s="73"/>
      <c r="QIT251" s="73"/>
      <c r="QIU251" s="73"/>
      <c r="QIV251" s="73"/>
      <c r="QIW251" s="73"/>
      <c r="QIX251" s="73"/>
      <c r="QIY251" s="73"/>
      <c r="QIZ251" s="73"/>
      <c r="QJA251" s="73"/>
      <c r="QJB251" s="73"/>
      <c r="QJC251" s="73"/>
      <c r="QJD251" s="73"/>
      <c r="QJE251" s="73"/>
      <c r="QJF251" s="73"/>
      <c r="QJG251" s="73"/>
      <c r="QJH251" s="73"/>
      <c r="QJI251" s="73"/>
      <c r="QJJ251" s="73"/>
      <c r="QJK251" s="73"/>
      <c r="QJL251" s="73"/>
      <c r="QJM251" s="73"/>
      <c r="QJN251" s="73"/>
      <c r="QJO251" s="73"/>
      <c r="QJP251" s="73"/>
      <c r="QJQ251" s="73"/>
      <c r="QJR251" s="73"/>
      <c r="QJS251" s="73"/>
      <c r="QJT251" s="73"/>
      <c r="QJU251" s="73"/>
      <c r="QJV251" s="73"/>
      <c r="QJW251" s="73"/>
      <c r="QJX251" s="73"/>
      <c r="QJY251" s="73"/>
      <c r="QJZ251" s="73"/>
      <c r="QKA251" s="73"/>
      <c r="QKB251" s="73"/>
      <c r="QKC251" s="73"/>
      <c r="QKD251" s="73"/>
      <c r="QKE251" s="73"/>
      <c r="QKF251" s="73"/>
      <c r="QKG251" s="73"/>
      <c r="QKH251" s="73"/>
      <c r="QKI251" s="73"/>
      <c r="QKJ251" s="73"/>
      <c r="QKK251" s="73"/>
      <c r="QKL251" s="73"/>
      <c r="QKM251" s="73"/>
      <c r="QKN251" s="73"/>
      <c r="QKO251" s="73"/>
      <c r="QKP251" s="73"/>
      <c r="QKQ251" s="73"/>
      <c r="QKR251" s="73"/>
      <c r="QKS251" s="73"/>
      <c r="QKT251" s="73"/>
      <c r="QKU251" s="73"/>
      <c r="QKV251" s="73"/>
      <c r="QKW251" s="73"/>
      <c r="QKX251" s="73"/>
      <c r="QKY251" s="73"/>
      <c r="QKZ251" s="73"/>
      <c r="QLA251" s="73"/>
      <c r="QLB251" s="73"/>
      <c r="QLC251" s="73"/>
      <c r="QLD251" s="73"/>
      <c r="QLE251" s="73"/>
      <c r="QLF251" s="73"/>
      <c r="QLG251" s="73"/>
      <c r="QLH251" s="73"/>
      <c r="QLI251" s="73"/>
      <c r="QLJ251" s="73"/>
      <c r="QLK251" s="73"/>
      <c r="QLL251" s="73"/>
      <c r="QLM251" s="73"/>
      <c r="QLN251" s="73"/>
      <c r="QLO251" s="73"/>
      <c r="QLP251" s="73"/>
      <c r="QLQ251" s="73"/>
      <c r="QLR251" s="73"/>
      <c r="QLS251" s="73"/>
      <c r="QLT251" s="73"/>
      <c r="QLU251" s="73"/>
      <c r="QLV251" s="73"/>
      <c r="QLW251" s="73"/>
      <c r="QLX251" s="73"/>
      <c r="QLY251" s="73"/>
      <c r="QLZ251" s="73"/>
      <c r="QMA251" s="73"/>
      <c r="QMB251" s="73"/>
      <c r="QMC251" s="73"/>
      <c r="QMD251" s="73"/>
      <c r="QME251" s="73"/>
      <c r="QMF251" s="73"/>
      <c r="QMG251" s="73"/>
      <c r="QMH251" s="73"/>
      <c r="QMI251" s="73"/>
      <c r="QMJ251" s="73"/>
      <c r="QMK251" s="73"/>
      <c r="QML251" s="73"/>
      <c r="QMM251" s="73"/>
      <c r="QMN251" s="73"/>
      <c r="QMO251" s="73"/>
      <c r="QMP251" s="73"/>
      <c r="QMQ251" s="73"/>
      <c r="QMR251" s="73"/>
      <c r="QMS251" s="73"/>
      <c r="QMT251" s="73"/>
      <c r="QMU251" s="73"/>
      <c r="QMV251" s="73"/>
      <c r="QMW251" s="73"/>
      <c r="QMX251" s="73"/>
      <c r="QMY251" s="73"/>
      <c r="QMZ251" s="73"/>
      <c r="QNA251" s="73"/>
      <c r="QNB251" s="73"/>
      <c r="QNC251" s="73"/>
      <c r="QND251" s="73"/>
      <c r="QNE251" s="73"/>
      <c r="QNF251" s="73"/>
      <c r="QNG251" s="73"/>
      <c r="QNH251" s="73"/>
      <c r="QNI251" s="73"/>
      <c r="QNJ251" s="73"/>
      <c r="QNK251" s="73"/>
      <c r="QNL251" s="73"/>
      <c r="QNM251" s="73"/>
      <c r="QNN251" s="73"/>
      <c r="QNO251" s="73"/>
      <c r="QNP251" s="73"/>
      <c r="QNQ251" s="73"/>
      <c r="QNR251" s="73"/>
      <c r="QNS251" s="73"/>
      <c r="QNT251" s="73"/>
      <c r="QNU251" s="73"/>
      <c r="QNV251" s="73"/>
      <c r="QNW251" s="73"/>
      <c r="QNX251" s="73"/>
      <c r="QNY251" s="73"/>
      <c r="QNZ251" s="73"/>
      <c r="QOA251" s="73"/>
      <c r="QOB251" s="73"/>
      <c r="QOC251" s="73"/>
      <c r="QOD251" s="73"/>
      <c r="QOE251" s="73"/>
      <c r="QOF251" s="73"/>
      <c r="QOG251" s="73"/>
      <c r="QOH251" s="73"/>
      <c r="QOI251" s="73"/>
      <c r="QOJ251" s="73"/>
      <c r="QOK251" s="73"/>
      <c r="QOL251" s="73"/>
      <c r="QOM251" s="73"/>
      <c r="QON251" s="73"/>
      <c r="QOO251" s="73"/>
      <c r="QOP251" s="73"/>
      <c r="QOQ251" s="73"/>
      <c r="QOR251" s="73"/>
      <c r="QOS251" s="73"/>
      <c r="QOT251" s="73"/>
      <c r="QOU251" s="73"/>
      <c r="QOV251" s="73"/>
      <c r="QOW251" s="73"/>
      <c r="QOX251" s="73"/>
      <c r="QOY251" s="73"/>
      <c r="QOZ251" s="73"/>
      <c r="QPA251" s="73"/>
      <c r="QPB251" s="73"/>
      <c r="QPC251" s="73"/>
      <c r="QPD251" s="73"/>
      <c r="QPE251" s="73"/>
      <c r="QPF251" s="73"/>
      <c r="QPG251" s="73"/>
      <c r="QPH251" s="73"/>
      <c r="QPI251" s="73"/>
      <c r="QPJ251" s="73"/>
      <c r="QPK251" s="73"/>
      <c r="QPL251" s="73"/>
      <c r="QPM251" s="73"/>
      <c r="QPN251" s="73"/>
      <c r="QPO251" s="73"/>
      <c r="QPP251" s="73"/>
      <c r="QPQ251" s="73"/>
      <c r="QPR251" s="73"/>
      <c r="QPS251" s="73"/>
      <c r="QPT251" s="73"/>
      <c r="QPU251" s="73"/>
      <c r="QPV251" s="73"/>
      <c r="QPW251" s="73"/>
      <c r="QPX251" s="73"/>
      <c r="QPY251" s="73"/>
      <c r="QPZ251" s="73"/>
      <c r="QQA251" s="73"/>
      <c r="QQB251" s="73"/>
      <c r="QQC251" s="73"/>
      <c r="QQD251" s="73"/>
      <c r="QQE251" s="73"/>
      <c r="QQF251" s="73"/>
      <c r="QQG251" s="73"/>
      <c r="QQH251" s="73"/>
      <c r="QQI251" s="73"/>
      <c r="QQJ251" s="73"/>
      <c r="QQK251" s="73"/>
      <c r="QQL251" s="73"/>
      <c r="QQM251" s="73"/>
      <c r="QQN251" s="73"/>
      <c r="QQO251" s="73"/>
      <c r="QQP251" s="73"/>
      <c r="QQQ251" s="73"/>
      <c r="QQR251" s="73"/>
      <c r="QQS251" s="73"/>
      <c r="QQT251" s="73"/>
      <c r="QQU251" s="73"/>
      <c r="QQV251" s="73"/>
      <c r="QQW251" s="73"/>
      <c r="QQX251" s="73"/>
      <c r="QQY251" s="73"/>
      <c r="QQZ251" s="73"/>
      <c r="QRA251" s="73"/>
      <c r="QRB251" s="73"/>
      <c r="QRC251" s="73"/>
      <c r="QRD251" s="73"/>
      <c r="QRE251" s="73"/>
      <c r="QRF251" s="73"/>
      <c r="QRG251" s="73"/>
      <c r="QRH251" s="73"/>
      <c r="QRI251" s="73"/>
      <c r="QRJ251" s="73"/>
      <c r="QRK251" s="73"/>
      <c r="QRL251" s="73"/>
      <c r="QRM251" s="73"/>
      <c r="QRN251" s="73"/>
      <c r="QRO251" s="73"/>
      <c r="QRP251" s="73"/>
      <c r="QRQ251" s="73"/>
      <c r="QRR251" s="73"/>
      <c r="QRS251" s="73"/>
      <c r="QRT251" s="73"/>
      <c r="QRU251" s="73"/>
      <c r="QRV251" s="73"/>
      <c r="QRW251" s="73"/>
      <c r="QRX251" s="73"/>
      <c r="QRY251" s="73"/>
      <c r="QRZ251" s="73"/>
      <c r="QSA251" s="73"/>
      <c r="QSB251" s="73"/>
      <c r="QSC251" s="73"/>
      <c r="QSD251" s="73"/>
      <c r="QSE251" s="73"/>
      <c r="QSF251" s="73"/>
      <c r="QSG251" s="73"/>
      <c r="QSH251" s="73"/>
      <c r="QSI251" s="73"/>
      <c r="QSJ251" s="73"/>
      <c r="QSK251" s="73"/>
      <c r="QSL251" s="73"/>
      <c r="QSM251" s="73"/>
      <c r="QSN251" s="73"/>
      <c r="QSO251" s="73"/>
      <c r="QSP251" s="73"/>
      <c r="QSQ251" s="73"/>
      <c r="QSR251" s="73"/>
      <c r="QSS251" s="73"/>
      <c r="QST251" s="73"/>
      <c r="QSU251" s="73"/>
      <c r="QSV251" s="73"/>
      <c r="QSW251" s="73"/>
      <c r="QSX251" s="73"/>
      <c r="QSY251" s="73"/>
      <c r="QSZ251" s="73"/>
      <c r="QTA251" s="73"/>
      <c r="QTB251" s="73"/>
      <c r="QTC251" s="73"/>
      <c r="QTD251" s="73"/>
      <c r="QTE251" s="73"/>
      <c r="QTF251" s="73"/>
      <c r="QTG251" s="73"/>
      <c r="QTH251" s="73"/>
      <c r="QTI251" s="73"/>
      <c r="QTJ251" s="73"/>
      <c r="QTK251" s="73"/>
      <c r="QTL251" s="73"/>
      <c r="QTM251" s="73"/>
      <c r="QTN251" s="73"/>
      <c r="QTO251" s="73"/>
      <c r="QTP251" s="73"/>
      <c r="QTQ251" s="73"/>
      <c r="QTR251" s="73"/>
      <c r="QTS251" s="73"/>
      <c r="QTT251" s="73"/>
      <c r="QTU251" s="73"/>
      <c r="QTV251" s="73"/>
      <c r="QTW251" s="73"/>
      <c r="QTX251" s="73"/>
      <c r="QTY251" s="73"/>
      <c r="QTZ251" s="73"/>
      <c r="QUA251" s="73"/>
      <c r="QUB251" s="73"/>
      <c r="QUC251" s="73"/>
      <c r="QUD251" s="73"/>
      <c r="QUE251" s="73"/>
      <c r="QUF251" s="73"/>
      <c r="QUG251" s="73"/>
      <c r="QUH251" s="73"/>
      <c r="QUI251" s="73"/>
      <c r="QUJ251" s="73"/>
      <c r="QUK251" s="73"/>
      <c r="QUL251" s="73"/>
      <c r="QUM251" s="73"/>
      <c r="QUN251" s="73"/>
      <c r="QUO251" s="73"/>
      <c r="QUP251" s="73"/>
      <c r="QUQ251" s="73"/>
      <c r="QUR251" s="73"/>
      <c r="QUS251" s="73"/>
      <c r="QUT251" s="73"/>
      <c r="QUU251" s="73"/>
      <c r="QUV251" s="73"/>
      <c r="QUW251" s="73"/>
      <c r="QUX251" s="73"/>
      <c r="QUY251" s="73"/>
      <c r="QUZ251" s="73"/>
      <c r="QVA251" s="73"/>
      <c r="QVB251" s="73"/>
      <c r="QVC251" s="73"/>
      <c r="QVD251" s="73"/>
      <c r="QVE251" s="73"/>
      <c r="QVF251" s="73"/>
      <c r="QVG251" s="73"/>
      <c r="QVH251" s="73"/>
      <c r="QVI251" s="73"/>
      <c r="QVJ251" s="73"/>
      <c r="QVK251" s="73"/>
      <c r="QVL251" s="73"/>
      <c r="QVM251" s="73"/>
      <c r="QVN251" s="73"/>
      <c r="QVO251" s="73"/>
      <c r="QVP251" s="73"/>
      <c r="QVQ251" s="73"/>
      <c r="QVR251" s="73"/>
      <c r="QVS251" s="73"/>
      <c r="QVT251" s="73"/>
      <c r="QVU251" s="73"/>
      <c r="QVV251" s="73"/>
      <c r="QVW251" s="73"/>
      <c r="QVX251" s="73"/>
      <c r="QVY251" s="73"/>
      <c r="QVZ251" s="73"/>
      <c r="QWA251" s="73"/>
      <c r="QWB251" s="73"/>
      <c r="QWC251" s="73"/>
      <c r="QWD251" s="73"/>
      <c r="QWE251" s="73"/>
      <c r="QWF251" s="73"/>
      <c r="QWG251" s="73"/>
      <c r="QWH251" s="73"/>
      <c r="QWI251" s="73"/>
      <c r="QWJ251" s="73"/>
      <c r="QWK251" s="73"/>
      <c r="QWL251" s="73"/>
      <c r="QWM251" s="73"/>
      <c r="QWN251" s="73"/>
      <c r="QWO251" s="73"/>
      <c r="QWP251" s="73"/>
      <c r="QWQ251" s="73"/>
      <c r="QWR251" s="73"/>
      <c r="QWS251" s="73"/>
      <c r="QWT251" s="73"/>
      <c r="QWU251" s="73"/>
      <c r="QWV251" s="73"/>
      <c r="QWW251" s="73"/>
      <c r="QWX251" s="73"/>
      <c r="QWY251" s="73"/>
      <c r="QWZ251" s="73"/>
      <c r="QXA251" s="73"/>
      <c r="QXB251" s="73"/>
      <c r="QXC251" s="73"/>
      <c r="QXD251" s="73"/>
      <c r="QXE251" s="73"/>
      <c r="QXF251" s="73"/>
      <c r="QXG251" s="73"/>
      <c r="QXH251" s="73"/>
      <c r="QXI251" s="73"/>
      <c r="QXJ251" s="73"/>
      <c r="QXK251" s="73"/>
      <c r="QXL251" s="73"/>
      <c r="QXM251" s="73"/>
      <c r="QXN251" s="73"/>
      <c r="QXO251" s="73"/>
      <c r="QXP251" s="73"/>
      <c r="QXQ251" s="73"/>
      <c r="QXR251" s="73"/>
      <c r="QXS251" s="73"/>
      <c r="QXT251" s="73"/>
      <c r="QXU251" s="73"/>
      <c r="QXV251" s="73"/>
      <c r="QXW251" s="73"/>
      <c r="QXX251" s="73"/>
      <c r="QXY251" s="73"/>
      <c r="QXZ251" s="73"/>
      <c r="QYA251" s="73"/>
      <c r="QYB251" s="73"/>
      <c r="QYC251" s="73"/>
      <c r="QYD251" s="73"/>
      <c r="QYE251" s="73"/>
      <c r="QYF251" s="73"/>
      <c r="QYG251" s="73"/>
      <c r="QYH251" s="73"/>
      <c r="QYI251" s="73"/>
      <c r="QYJ251" s="73"/>
      <c r="QYK251" s="73"/>
      <c r="QYL251" s="73"/>
      <c r="QYM251" s="73"/>
      <c r="QYN251" s="73"/>
      <c r="QYO251" s="73"/>
      <c r="QYP251" s="73"/>
      <c r="QYQ251" s="73"/>
      <c r="QYR251" s="73"/>
      <c r="QYS251" s="73"/>
      <c r="QYT251" s="73"/>
      <c r="QYU251" s="73"/>
      <c r="QYV251" s="73"/>
      <c r="QYW251" s="73"/>
      <c r="QYX251" s="73"/>
      <c r="QYY251" s="73"/>
      <c r="QYZ251" s="73"/>
      <c r="QZA251" s="73"/>
      <c r="QZB251" s="73"/>
      <c r="QZC251" s="73"/>
      <c r="QZD251" s="73"/>
      <c r="QZE251" s="73"/>
      <c r="QZF251" s="73"/>
      <c r="QZG251" s="73"/>
      <c r="QZH251" s="73"/>
      <c r="QZI251" s="73"/>
      <c r="QZJ251" s="73"/>
      <c r="QZK251" s="73"/>
      <c r="QZL251" s="73"/>
      <c r="QZM251" s="73"/>
      <c r="QZN251" s="73"/>
      <c r="QZO251" s="73"/>
      <c r="QZP251" s="73"/>
      <c r="QZQ251" s="73"/>
      <c r="QZR251" s="73"/>
      <c r="QZS251" s="73"/>
      <c r="QZT251" s="73"/>
      <c r="QZU251" s="73"/>
      <c r="QZV251" s="73"/>
      <c r="QZW251" s="73"/>
      <c r="QZX251" s="73"/>
      <c r="QZY251" s="73"/>
      <c r="QZZ251" s="73"/>
      <c r="RAA251" s="73"/>
      <c r="RAB251" s="73"/>
      <c r="RAC251" s="73"/>
      <c r="RAD251" s="73"/>
      <c r="RAE251" s="73"/>
      <c r="RAF251" s="73"/>
      <c r="RAG251" s="73"/>
      <c r="RAH251" s="73"/>
      <c r="RAI251" s="73"/>
      <c r="RAJ251" s="73"/>
      <c r="RAK251" s="73"/>
      <c r="RAL251" s="73"/>
      <c r="RAM251" s="73"/>
      <c r="RAN251" s="73"/>
      <c r="RAO251" s="73"/>
      <c r="RAP251" s="73"/>
      <c r="RAQ251" s="73"/>
      <c r="RAR251" s="73"/>
      <c r="RAS251" s="73"/>
      <c r="RAT251" s="73"/>
      <c r="RAU251" s="73"/>
      <c r="RAV251" s="73"/>
      <c r="RAW251" s="73"/>
      <c r="RAX251" s="73"/>
      <c r="RAY251" s="73"/>
      <c r="RAZ251" s="73"/>
      <c r="RBA251" s="73"/>
      <c r="RBB251" s="73"/>
      <c r="RBC251" s="73"/>
      <c r="RBD251" s="73"/>
      <c r="RBE251" s="73"/>
      <c r="RBF251" s="73"/>
      <c r="RBG251" s="73"/>
      <c r="RBH251" s="73"/>
      <c r="RBI251" s="73"/>
      <c r="RBJ251" s="73"/>
      <c r="RBK251" s="73"/>
      <c r="RBL251" s="73"/>
      <c r="RBM251" s="73"/>
      <c r="RBN251" s="73"/>
      <c r="RBO251" s="73"/>
      <c r="RBP251" s="73"/>
      <c r="RBQ251" s="73"/>
      <c r="RBR251" s="73"/>
      <c r="RBS251" s="73"/>
      <c r="RBT251" s="73"/>
      <c r="RBU251" s="73"/>
      <c r="RBV251" s="73"/>
      <c r="RBW251" s="73"/>
      <c r="RBX251" s="73"/>
      <c r="RBY251" s="73"/>
      <c r="RBZ251" s="73"/>
      <c r="RCA251" s="73"/>
      <c r="RCB251" s="73"/>
      <c r="RCC251" s="73"/>
      <c r="RCD251" s="73"/>
      <c r="RCE251" s="73"/>
      <c r="RCF251" s="73"/>
      <c r="RCG251" s="73"/>
      <c r="RCH251" s="73"/>
      <c r="RCI251" s="73"/>
      <c r="RCJ251" s="73"/>
      <c r="RCK251" s="73"/>
      <c r="RCL251" s="73"/>
      <c r="RCM251" s="73"/>
      <c r="RCN251" s="73"/>
      <c r="RCO251" s="73"/>
      <c r="RCP251" s="73"/>
      <c r="RCQ251" s="73"/>
      <c r="RCR251" s="73"/>
      <c r="RCS251" s="73"/>
      <c r="RCT251" s="73"/>
      <c r="RCU251" s="73"/>
      <c r="RCV251" s="73"/>
      <c r="RCW251" s="73"/>
      <c r="RCX251" s="73"/>
      <c r="RCY251" s="73"/>
      <c r="RCZ251" s="73"/>
      <c r="RDA251" s="73"/>
      <c r="RDB251" s="73"/>
      <c r="RDC251" s="73"/>
      <c r="RDD251" s="73"/>
      <c r="RDE251" s="73"/>
      <c r="RDF251" s="73"/>
      <c r="RDG251" s="73"/>
      <c r="RDH251" s="73"/>
      <c r="RDI251" s="73"/>
      <c r="RDJ251" s="73"/>
      <c r="RDK251" s="73"/>
      <c r="RDL251" s="73"/>
      <c r="RDM251" s="73"/>
      <c r="RDN251" s="73"/>
      <c r="RDO251" s="73"/>
      <c r="RDP251" s="73"/>
      <c r="RDQ251" s="73"/>
      <c r="RDR251" s="73"/>
      <c r="RDS251" s="73"/>
      <c r="RDT251" s="73"/>
      <c r="RDU251" s="73"/>
      <c r="RDV251" s="73"/>
      <c r="RDW251" s="73"/>
      <c r="RDX251" s="73"/>
      <c r="RDY251" s="73"/>
      <c r="RDZ251" s="73"/>
      <c r="REA251" s="73"/>
      <c r="REB251" s="73"/>
      <c r="REC251" s="73"/>
      <c r="RED251" s="73"/>
      <c r="REE251" s="73"/>
      <c r="REF251" s="73"/>
      <c r="REG251" s="73"/>
      <c r="REH251" s="73"/>
      <c r="REI251" s="73"/>
      <c r="REJ251" s="73"/>
      <c r="REK251" s="73"/>
      <c r="REL251" s="73"/>
      <c r="REM251" s="73"/>
      <c r="REN251" s="73"/>
      <c r="REO251" s="73"/>
      <c r="REP251" s="73"/>
      <c r="REQ251" s="73"/>
      <c r="RER251" s="73"/>
      <c r="RES251" s="73"/>
      <c r="RET251" s="73"/>
      <c r="REU251" s="73"/>
      <c r="REV251" s="73"/>
      <c r="REW251" s="73"/>
      <c r="REX251" s="73"/>
      <c r="REY251" s="73"/>
      <c r="REZ251" s="73"/>
      <c r="RFA251" s="73"/>
      <c r="RFB251" s="73"/>
      <c r="RFC251" s="73"/>
      <c r="RFD251" s="73"/>
      <c r="RFE251" s="73"/>
      <c r="RFF251" s="73"/>
      <c r="RFG251" s="73"/>
      <c r="RFH251" s="73"/>
      <c r="RFI251" s="73"/>
      <c r="RFJ251" s="73"/>
      <c r="RFK251" s="73"/>
      <c r="RFL251" s="73"/>
      <c r="RFM251" s="73"/>
      <c r="RFN251" s="73"/>
      <c r="RFO251" s="73"/>
      <c r="RFP251" s="73"/>
      <c r="RFQ251" s="73"/>
      <c r="RFR251" s="73"/>
      <c r="RFS251" s="73"/>
      <c r="RFT251" s="73"/>
      <c r="RFU251" s="73"/>
      <c r="RFV251" s="73"/>
      <c r="RFW251" s="73"/>
      <c r="RFX251" s="73"/>
      <c r="RFY251" s="73"/>
      <c r="RFZ251" s="73"/>
      <c r="RGA251" s="73"/>
      <c r="RGB251" s="73"/>
      <c r="RGC251" s="73"/>
      <c r="RGD251" s="73"/>
      <c r="RGE251" s="73"/>
      <c r="RGF251" s="73"/>
      <c r="RGG251" s="73"/>
      <c r="RGH251" s="73"/>
      <c r="RGI251" s="73"/>
      <c r="RGJ251" s="73"/>
      <c r="RGK251" s="73"/>
      <c r="RGL251" s="73"/>
      <c r="RGM251" s="73"/>
      <c r="RGN251" s="73"/>
      <c r="RGO251" s="73"/>
      <c r="RGP251" s="73"/>
      <c r="RGQ251" s="73"/>
      <c r="RGR251" s="73"/>
      <c r="RGS251" s="73"/>
      <c r="RGT251" s="73"/>
      <c r="RGU251" s="73"/>
      <c r="RGV251" s="73"/>
      <c r="RGW251" s="73"/>
      <c r="RGX251" s="73"/>
      <c r="RGY251" s="73"/>
      <c r="RGZ251" s="73"/>
      <c r="RHA251" s="73"/>
      <c r="RHB251" s="73"/>
      <c r="RHC251" s="73"/>
      <c r="RHD251" s="73"/>
      <c r="RHE251" s="73"/>
      <c r="RHF251" s="73"/>
      <c r="RHG251" s="73"/>
      <c r="RHH251" s="73"/>
      <c r="RHI251" s="73"/>
      <c r="RHJ251" s="73"/>
      <c r="RHK251" s="73"/>
      <c r="RHL251" s="73"/>
      <c r="RHM251" s="73"/>
      <c r="RHN251" s="73"/>
      <c r="RHO251" s="73"/>
      <c r="RHP251" s="73"/>
      <c r="RHQ251" s="73"/>
      <c r="RHR251" s="73"/>
      <c r="RHS251" s="73"/>
      <c r="RHT251" s="73"/>
      <c r="RHU251" s="73"/>
      <c r="RHV251" s="73"/>
      <c r="RHW251" s="73"/>
      <c r="RHX251" s="73"/>
      <c r="RHY251" s="73"/>
      <c r="RHZ251" s="73"/>
      <c r="RIA251" s="73"/>
      <c r="RIB251" s="73"/>
      <c r="RIC251" s="73"/>
      <c r="RID251" s="73"/>
      <c r="RIE251" s="73"/>
      <c r="RIF251" s="73"/>
      <c r="RIG251" s="73"/>
      <c r="RIH251" s="73"/>
      <c r="RII251" s="73"/>
      <c r="RIJ251" s="73"/>
      <c r="RIK251" s="73"/>
      <c r="RIL251" s="73"/>
      <c r="RIM251" s="73"/>
      <c r="RIN251" s="73"/>
      <c r="RIO251" s="73"/>
      <c r="RIP251" s="73"/>
      <c r="RIQ251" s="73"/>
      <c r="RIR251" s="73"/>
      <c r="RIS251" s="73"/>
      <c r="RIT251" s="73"/>
      <c r="RIU251" s="73"/>
      <c r="RIV251" s="73"/>
      <c r="RIW251" s="73"/>
      <c r="RIX251" s="73"/>
      <c r="RIY251" s="73"/>
      <c r="RIZ251" s="73"/>
      <c r="RJA251" s="73"/>
      <c r="RJB251" s="73"/>
      <c r="RJC251" s="73"/>
      <c r="RJD251" s="73"/>
      <c r="RJE251" s="73"/>
      <c r="RJF251" s="73"/>
      <c r="RJG251" s="73"/>
      <c r="RJH251" s="73"/>
      <c r="RJI251" s="73"/>
      <c r="RJJ251" s="73"/>
      <c r="RJK251" s="73"/>
      <c r="RJL251" s="73"/>
      <c r="RJM251" s="73"/>
      <c r="RJN251" s="73"/>
      <c r="RJO251" s="73"/>
      <c r="RJP251" s="73"/>
      <c r="RJQ251" s="73"/>
      <c r="RJR251" s="73"/>
      <c r="RJS251" s="73"/>
      <c r="RJT251" s="73"/>
      <c r="RJU251" s="73"/>
      <c r="RJV251" s="73"/>
      <c r="RJW251" s="73"/>
      <c r="RJX251" s="73"/>
      <c r="RJY251" s="73"/>
      <c r="RJZ251" s="73"/>
      <c r="RKA251" s="73"/>
      <c r="RKB251" s="73"/>
      <c r="RKC251" s="73"/>
      <c r="RKD251" s="73"/>
      <c r="RKE251" s="73"/>
      <c r="RKF251" s="73"/>
      <c r="RKG251" s="73"/>
      <c r="RKH251" s="73"/>
      <c r="RKI251" s="73"/>
      <c r="RKJ251" s="73"/>
      <c r="RKK251" s="73"/>
      <c r="RKL251" s="73"/>
      <c r="RKM251" s="73"/>
      <c r="RKN251" s="73"/>
      <c r="RKO251" s="73"/>
      <c r="RKP251" s="73"/>
      <c r="RKQ251" s="73"/>
      <c r="RKR251" s="73"/>
      <c r="RKS251" s="73"/>
      <c r="RKT251" s="73"/>
      <c r="RKU251" s="73"/>
      <c r="RKV251" s="73"/>
      <c r="RKW251" s="73"/>
      <c r="RKX251" s="73"/>
      <c r="RKY251" s="73"/>
      <c r="RKZ251" s="73"/>
      <c r="RLA251" s="73"/>
      <c r="RLB251" s="73"/>
      <c r="RLC251" s="73"/>
      <c r="RLD251" s="73"/>
      <c r="RLE251" s="73"/>
      <c r="RLF251" s="73"/>
      <c r="RLG251" s="73"/>
      <c r="RLH251" s="73"/>
      <c r="RLI251" s="73"/>
      <c r="RLJ251" s="73"/>
      <c r="RLK251" s="73"/>
      <c r="RLL251" s="73"/>
      <c r="RLM251" s="73"/>
      <c r="RLN251" s="73"/>
      <c r="RLO251" s="73"/>
      <c r="RLP251" s="73"/>
      <c r="RLQ251" s="73"/>
      <c r="RLR251" s="73"/>
      <c r="RLS251" s="73"/>
      <c r="RLT251" s="73"/>
      <c r="RLU251" s="73"/>
      <c r="RLV251" s="73"/>
      <c r="RLW251" s="73"/>
      <c r="RLX251" s="73"/>
      <c r="RLY251" s="73"/>
      <c r="RLZ251" s="73"/>
      <c r="RMA251" s="73"/>
      <c r="RMB251" s="73"/>
      <c r="RMC251" s="73"/>
      <c r="RMD251" s="73"/>
      <c r="RME251" s="73"/>
      <c r="RMF251" s="73"/>
      <c r="RMG251" s="73"/>
      <c r="RMH251" s="73"/>
      <c r="RMI251" s="73"/>
      <c r="RMJ251" s="73"/>
      <c r="RMK251" s="73"/>
      <c r="RML251" s="73"/>
      <c r="RMM251" s="73"/>
      <c r="RMN251" s="73"/>
      <c r="RMO251" s="73"/>
      <c r="RMP251" s="73"/>
      <c r="RMQ251" s="73"/>
      <c r="RMR251" s="73"/>
      <c r="RMS251" s="73"/>
      <c r="RMT251" s="73"/>
      <c r="RMU251" s="73"/>
      <c r="RMV251" s="73"/>
      <c r="RMW251" s="73"/>
      <c r="RMX251" s="73"/>
      <c r="RMY251" s="73"/>
      <c r="RMZ251" s="73"/>
      <c r="RNA251" s="73"/>
      <c r="RNB251" s="73"/>
      <c r="RNC251" s="73"/>
      <c r="RND251" s="73"/>
      <c r="RNE251" s="73"/>
      <c r="RNF251" s="73"/>
      <c r="RNG251" s="73"/>
      <c r="RNH251" s="73"/>
      <c r="RNI251" s="73"/>
      <c r="RNJ251" s="73"/>
      <c r="RNK251" s="73"/>
      <c r="RNL251" s="73"/>
      <c r="RNM251" s="73"/>
      <c r="RNN251" s="73"/>
      <c r="RNO251" s="73"/>
      <c r="RNP251" s="73"/>
      <c r="RNQ251" s="73"/>
      <c r="RNR251" s="73"/>
      <c r="RNS251" s="73"/>
      <c r="RNT251" s="73"/>
      <c r="RNU251" s="73"/>
      <c r="RNV251" s="73"/>
      <c r="RNW251" s="73"/>
      <c r="RNX251" s="73"/>
      <c r="RNY251" s="73"/>
      <c r="RNZ251" s="73"/>
      <c r="ROA251" s="73"/>
      <c r="ROB251" s="73"/>
      <c r="ROC251" s="73"/>
      <c r="ROD251" s="73"/>
      <c r="ROE251" s="73"/>
      <c r="ROF251" s="73"/>
      <c r="ROG251" s="73"/>
      <c r="ROH251" s="73"/>
      <c r="ROI251" s="73"/>
      <c r="ROJ251" s="73"/>
      <c r="ROK251" s="73"/>
      <c r="ROL251" s="73"/>
      <c r="ROM251" s="73"/>
      <c r="RON251" s="73"/>
      <c r="ROO251" s="73"/>
      <c r="ROP251" s="73"/>
      <c r="ROQ251" s="73"/>
      <c r="ROR251" s="73"/>
      <c r="ROS251" s="73"/>
      <c r="ROT251" s="73"/>
      <c r="ROU251" s="73"/>
      <c r="ROV251" s="73"/>
      <c r="ROW251" s="73"/>
      <c r="ROX251" s="73"/>
      <c r="ROY251" s="73"/>
      <c r="ROZ251" s="73"/>
      <c r="RPA251" s="73"/>
      <c r="RPB251" s="73"/>
      <c r="RPC251" s="73"/>
      <c r="RPD251" s="73"/>
      <c r="RPE251" s="73"/>
      <c r="RPF251" s="73"/>
      <c r="RPG251" s="73"/>
      <c r="RPH251" s="73"/>
      <c r="RPI251" s="73"/>
      <c r="RPJ251" s="73"/>
      <c r="RPK251" s="73"/>
      <c r="RPL251" s="73"/>
      <c r="RPM251" s="73"/>
      <c r="RPN251" s="73"/>
      <c r="RPO251" s="73"/>
      <c r="RPP251" s="73"/>
      <c r="RPQ251" s="73"/>
      <c r="RPR251" s="73"/>
      <c r="RPS251" s="73"/>
      <c r="RPT251" s="73"/>
      <c r="RPU251" s="73"/>
      <c r="RPV251" s="73"/>
      <c r="RPW251" s="73"/>
      <c r="RPX251" s="73"/>
      <c r="RPY251" s="73"/>
      <c r="RPZ251" s="73"/>
      <c r="RQA251" s="73"/>
      <c r="RQB251" s="73"/>
      <c r="RQC251" s="73"/>
      <c r="RQD251" s="73"/>
      <c r="RQE251" s="73"/>
      <c r="RQF251" s="73"/>
      <c r="RQG251" s="73"/>
      <c r="RQH251" s="73"/>
      <c r="RQI251" s="73"/>
      <c r="RQJ251" s="73"/>
      <c r="RQK251" s="73"/>
      <c r="RQL251" s="73"/>
      <c r="RQM251" s="73"/>
      <c r="RQN251" s="73"/>
      <c r="RQO251" s="73"/>
      <c r="RQP251" s="73"/>
      <c r="RQQ251" s="73"/>
      <c r="RQR251" s="73"/>
      <c r="RQS251" s="73"/>
      <c r="RQT251" s="73"/>
      <c r="RQU251" s="73"/>
      <c r="RQV251" s="73"/>
      <c r="RQW251" s="73"/>
      <c r="RQX251" s="73"/>
      <c r="RQY251" s="73"/>
      <c r="RQZ251" s="73"/>
      <c r="RRA251" s="73"/>
      <c r="RRB251" s="73"/>
      <c r="RRC251" s="73"/>
      <c r="RRD251" s="73"/>
      <c r="RRE251" s="73"/>
      <c r="RRF251" s="73"/>
      <c r="RRG251" s="73"/>
      <c r="RRH251" s="73"/>
      <c r="RRI251" s="73"/>
      <c r="RRJ251" s="73"/>
      <c r="RRK251" s="73"/>
      <c r="RRL251" s="73"/>
      <c r="RRM251" s="73"/>
      <c r="RRN251" s="73"/>
      <c r="RRO251" s="73"/>
      <c r="RRP251" s="73"/>
      <c r="RRQ251" s="73"/>
      <c r="RRR251" s="73"/>
      <c r="RRS251" s="73"/>
      <c r="RRT251" s="73"/>
      <c r="RRU251" s="73"/>
      <c r="RRV251" s="73"/>
      <c r="RRW251" s="73"/>
      <c r="RRX251" s="73"/>
      <c r="RRY251" s="73"/>
      <c r="RRZ251" s="73"/>
      <c r="RSA251" s="73"/>
      <c r="RSB251" s="73"/>
      <c r="RSC251" s="73"/>
      <c r="RSD251" s="73"/>
      <c r="RSE251" s="73"/>
      <c r="RSF251" s="73"/>
      <c r="RSG251" s="73"/>
      <c r="RSH251" s="73"/>
      <c r="RSI251" s="73"/>
      <c r="RSJ251" s="73"/>
      <c r="RSK251" s="73"/>
      <c r="RSL251" s="73"/>
      <c r="RSM251" s="73"/>
      <c r="RSN251" s="73"/>
      <c r="RSO251" s="73"/>
      <c r="RSP251" s="73"/>
      <c r="RSQ251" s="73"/>
      <c r="RSR251" s="73"/>
      <c r="RSS251" s="73"/>
      <c r="RST251" s="73"/>
      <c r="RSU251" s="73"/>
      <c r="RSV251" s="73"/>
      <c r="RSW251" s="73"/>
      <c r="RSX251" s="73"/>
      <c r="RSY251" s="73"/>
      <c r="RSZ251" s="73"/>
      <c r="RTA251" s="73"/>
      <c r="RTB251" s="73"/>
      <c r="RTC251" s="73"/>
      <c r="RTD251" s="73"/>
      <c r="RTE251" s="73"/>
      <c r="RTF251" s="73"/>
      <c r="RTG251" s="73"/>
      <c r="RTH251" s="73"/>
      <c r="RTI251" s="73"/>
      <c r="RTJ251" s="73"/>
      <c r="RTK251" s="73"/>
      <c r="RTL251" s="73"/>
      <c r="RTM251" s="73"/>
      <c r="RTN251" s="73"/>
      <c r="RTO251" s="73"/>
      <c r="RTP251" s="73"/>
      <c r="RTQ251" s="73"/>
      <c r="RTR251" s="73"/>
      <c r="RTS251" s="73"/>
      <c r="RTT251" s="73"/>
      <c r="RTU251" s="73"/>
      <c r="RTV251" s="73"/>
      <c r="RTW251" s="73"/>
      <c r="RTX251" s="73"/>
      <c r="RTY251" s="73"/>
      <c r="RTZ251" s="73"/>
      <c r="RUA251" s="73"/>
      <c r="RUB251" s="73"/>
      <c r="RUC251" s="73"/>
      <c r="RUD251" s="73"/>
      <c r="RUE251" s="73"/>
      <c r="RUF251" s="73"/>
      <c r="RUG251" s="73"/>
      <c r="RUH251" s="73"/>
      <c r="RUI251" s="73"/>
      <c r="RUJ251" s="73"/>
      <c r="RUK251" s="73"/>
      <c r="RUL251" s="73"/>
      <c r="RUM251" s="73"/>
      <c r="RUN251" s="73"/>
      <c r="RUO251" s="73"/>
      <c r="RUP251" s="73"/>
      <c r="RUQ251" s="73"/>
      <c r="RUR251" s="73"/>
      <c r="RUS251" s="73"/>
      <c r="RUT251" s="73"/>
      <c r="RUU251" s="73"/>
      <c r="RUV251" s="73"/>
      <c r="RUW251" s="73"/>
      <c r="RUX251" s="73"/>
      <c r="RUY251" s="73"/>
      <c r="RUZ251" s="73"/>
      <c r="RVA251" s="73"/>
      <c r="RVB251" s="73"/>
      <c r="RVC251" s="73"/>
      <c r="RVD251" s="73"/>
      <c r="RVE251" s="73"/>
      <c r="RVF251" s="73"/>
      <c r="RVG251" s="73"/>
      <c r="RVH251" s="73"/>
      <c r="RVI251" s="73"/>
      <c r="RVJ251" s="73"/>
      <c r="RVK251" s="73"/>
      <c r="RVL251" s="73"/>
      <c r="RVM251" s="73"/>
      <c r="RVN251" s="73"/>
      <c r="RVO251" s="73"/>
      <c r="RVP251" s="73"/>
      <c r="RVQ251" s="73"/>
      <c r="RVR251" s="73"/>
      <c r="RVS251" s="73"/>
      <c r="RVT251" s="73"/>
      <c r="RVU251" s="73"/>
      <c r="RVV251" s="73"/>
      <c r="RVW251" s="73"/>
      <c r="RVX251" s="73"/>
      <c r="RVY251" s="73"/>
      <c r="RVZ251" s="73"/>
      <c r="RWA251" s="73"/>
      <c r="RWB251" s="73"/>
      <c r="RWC251" s="73"/>
      <c r="RWD251" s="73"/>
      <c r="RWE251" s="73"/>
      <c r="RWF251" s="73"/>
      <c r="RWG251" s="73"/>
      <c r="RWH251" s="73"/>
      <c r="RWI251" s="73"/>
      <c r="RWJ251" s="73"/>
      <c r="RWK251" s="73"/>
      <c r="RWL251" s="73"/>
      <c r="RWM251" s="73"/>
      <c r="RWN251" s="73"/>
      <c r="RWO251" s="73"/>
      <c r="RWP251" s="73"/>
      <c r="RWQ251" s="73"/>
      <c r="RWR251" s="73"/>
      <c r="RWS251" s="73"/>
      <c r="RWT251" s="73"/>
      <c r="RWU251" s="73"/>
      <c r="RWV251" s="73"/>
      <c r="RWW251" s="73"/>
      <c r="RWX251" s="73"/>
      <c r="RWY251" s="73"/>
      <c r="RWZ251" s="73"/>
      <c r="RXA251" s="73"/>
      <c r="RXB251" s="73"/>
      <c r="RXC251" s="73"/>
      <c r="RXD251" s="73"/>
      <c r="RXE251" s="73"/>
      <c r="RXF251" s="73"/>
      <c r="RXG251" s="73"/>
      <c r="RXH251" s="73"/>
      <c r="RXI251" s="73"/>
      <c r="RXJ251" s="73"/>
      <c r="RXK251" s="73"/>
      <c r="RXL251" s="73"/>
      <c r="RXM251" s="73"/>
      <c r="RXN251" s="73"/>
      <c r="RXO251" s="73"/>
      <c r="RXP251" s="73"/>
      <c r="RXQ251" s="73"/>
      <c r="RXR251" s="73"/>
      <c r="RXS251" s="73"/>
      <c r="RXT251" s="73"/>
      <c r="RXU251" s="73"/>
      <c r="RXV251" s="73"/>
      <c r="RXW251" s="73"/>
      <c r="RXX251" s="73"/>
      <c r="RXY251" s="73"/>
      <c r="RXZ251" s="73"/>
      <c r="RYA251" s="73"/>
      <c r="RYB251" s="73"/>
      <c r="RYC251" s="73"/>
      <c r="RYD251" s="73"/>
      <c r="RYE251" s="73"/>
      <c r="RYF251" s="73"/>
      <c r="RYG251" s="73"/>
      <c r="RYH251" s="73"/>
      <c r="RYI251" s="73"/>
      <c r="RYJ251" s="73"/>
      <c r="RYK251" s="73"/>
      <c r="RYL251" s="73"/>
      <c r="RYM251" s="73"/>
      <c r="RYN251" s="73"/>
      <c r="RYO251" s="73"/>
      <c r="RYP251" s="73"/>
      <c r="RYQ251" s="73"/>
      <c r="RYR251" s="73"/>
      <c r="RYS251" s="73"/>
      <c r="RYT251" s="73"/>
      <c r="RYU251" s="73"/>
      <c r="RYV251" s="73"/>
      <c r="RYW251" s="73"/>
      <c r="RYX251" s="73"/>
      <c r="RYY251" s="73"/>
      <c r="RYZ251" s="73"/>
      <c r="RZA251" s="73"/>
      <c r="RZB251" s="73"/>
      <c r="RZC251" s="73"/>
      <c r="RZD251" s="73"/>
      <c r="RZE251" s="73"/>
      <c r="RZF251" s="73"/>
      <c r="RZG251" s="73"/>
      <c r="RZH251" s="73"/>
      <c r="RZI251" s="73"/>
      <c r="RZJ251" s="73"/>
      <c r="RZK251" s="73"/>
      <c r="RZL251" s="73"/>
      <c r="RZM251" s="73"/>
      <c r="RZN251" s="73"/>
      <c r="RZO251" s="73"/>
      <c r="RZP251" s="73"/>
      <c r="RZQ251" s="73"/>
      <c r="RZR251" s="73"/>
      <c r="RZS251" s="73"/>
      <c r="RZT251" s="73"/>
      <c r="RZU251" s="73"/>
      <c r="RZV251" s="73"/>
      <c r="RZW251" s="73"/>
      <c r="RZX251" s="73"/>
      <c r="RZY251" s="73"/>
      <c r="RZZ251" s="73"/>
      <c r="SAA251" s="73"/>
      <c r="SAB251" s="73"/>
      <c r="SAC251" s="73"/>
      <c r="SAD251" s="73"/>
      <c r="SAE251" s="73"/>
      <c r="SAF251" s="73"/>
      <c r="SAG251" s="73"/>
      <c r="SAH251" s="73"/>
      <c r="SAI251" s="73"/>
      <c r="SAJ251" s="73"/>
      <c r="SAK251" s="73"/>
      <c r="SAL251" s="73"/>
      <c r="SAM251" s="73"/>
      <c r="SAN251" s="73"/>
      <c r="SAO251" s="73"/>
      <c r="SAP251" s="73"/>
      <c r="SAQ251" s="73"/>
      <c r="SAR251" s="73"/>
      <c r="SAS251" s="73"/>
      <c r="SAT251" s="73"/>
      <c r="SAU251" s="73"/>
      <c r="SAV251" s="73"/>
      <c r="SAW251" s="73"/>
      <c r="SAX251" s="73"/>
      <c r="SAY251" s="73"/>
      <c r="SAZ251" s="73"/>
      <c r="SBA251" s="73"/>
      <c r="SBB251" s="73"/>
      <c r="SBC251" s="73"/>
      <c r="SBD251" s="73"/>
      <c r="SBE251" s="73"/>
      <c r="SBF251" s="73"/>
      <c r="SBG251" s="73"/>
      <c r="SBH251" s="73"/>
      <c r="SBI251" s="73"/>
      <c r="SBJ251" s="73"/>
      <c r="SBK251" s="73"/>
      <c r="SBL251" s="73"/>
      <c r="SBM251" s="73"/>
      <c r="SBN251" s="73"/>
      <c r="SBO251" s="73"/>
      <c r="SBP251" s="73"/>
      <c r="SBQ251" s="73"/>
      <c r="SBR251" s="73"/>
      <c r="SBS251" s="73"/>
      <c r="SBT251" s="73"/>
      <c r="SBU251" s="73"/>
      <c r="SBV251" s="73"/>
      <c r="SBW251" s="73"/>
      <c r="SBX251" s="73"/>
      <c r="SBY251" s="73"/>
      <c r="SBZ251" s="73"/>
      <c r="SCA251" s="73"/>
      <c r="SCB251" s="73"/>
      <c r="SCC251" s="73"/>
      <c r="SCD251" s="73"/>
      <c r="SCE251" s="73"/>
      <c r="SCF251" s="73"/>
      <c r="SCG251" s="73"/>
      <c r="SCH251" s="73"/>
      <c r="SCI251" s="73"/>
      <c r="SCJ251" s="73"/>
      <c r="SCK251" s="73"/>
      <c r="SCL251" s="73"/>
      <c r="SCM251" s="73"/>
      <c r="SCN251" s="73"/>
      <c r="SCO251" s="73"/>
      <c r="SCP251" s="73"/>
      <c r="SCQ251" s="73"/>
      <c r="SCR251" s="73"/>
      <c r="SCS251" s="73"/>
      <c r="SCT251" s="73"/>
      <c r="SCU251" s="73"/>
      <c r="SCV251" s="73"/>
      <c r="SCW251" s="73"/>
      <c r="SCX251" s="73"/>
      <c r="SCY251" s="73"/>
      <c r="SCZ251" s="73"/>
      <c r="SDA251" s="73"/>
      <c r="SDB251" s="73"/>
      <c r="SDC251" s="73"/>
      <c r="SDD251" s="73"/>
      <c r="SDE251" s="73"/>
      <c r="SDF251" s="73"/>
      <c r="SDG251" s="73"/>
      <c r="SDH251" s="73"/>
      <c r="SDI251" s="73"/>
      <c r="SDJ251" s="73"/>
      <c r="SDK251" s="73"/>
      <c r="SDL251" s="73"/>
      <c r="SDM251" s="73"/>
      <c r="SDN251" s="73"/>
      <c r="SDO251" s="73"/>
      <c r="SDP251" s="73"/>
      <c r="SDQ251" s="73"/>
      <c r="SDR251" s="73"/>
      <c r="SDS251" s="73"/>
      <c r="SDT251" s="73"/>
      <c r="SDU251" s="73"/>
      <c r="SDV251" s="73"/>
      <c r="SDW251" s="73"/>
      <c r="SDX251" s="73"/>
      <c r="SDY251" s="73"/>
      <c r="SDZ251" s="73"/>
      <c r="SEA251" s="73"/>
      <c r="SEB251" s="73"/>
      <c r="SEC251" s="73"/>
      <c r="SED251" s="73"/>
      <c r="SEE251" s="73"/>
      <c r="SEF251" s="73"/>
      <c r="SEG251" s="73"/>
      <c r="SEH251" s="73"/>
      <c r="SEI251" s="73"/>
      <c r="SEJ251" s="73"/>
      <c r="SEK251" s="73"/>
      <c r="SEL251" s="73"/>
      <c r="SEM251" s="73"/>
      <c r="SEN251" s="73"/>
      <c r="SEO251" s="73"/>
      <c r="SEP251" s="73"/>
      <c r="SEQ251" s="73"/>
      <c r="SER251" s="73"/>
      <c r="SES251" s="73"/>
      <c r="SET251" s="73"/>
      <c r="SEU251" s="73"/>
      <c r="SEV251" s="73"/>
      <c r="SEW251" s="73"/>
      <c r="SEX251" s="73"/>
      <c r="SEY251" s="73"/>
      <c r="SEZ251" s="73"/>
      <c r="SFA251" s="73"/>
      <c r="SFB251" s="73"/>
      <c r="SFC251" s="73"/>
      <c r="SFD251" s="73"/>
      <c r="SFE251" s="73"/>
      <c r="SFF251" s="73"/>
      <c r="SFG251" s="73"/>
      <c r="SFH251" s="73"/>
      <c r="SFI251" s="73"/>
      <c r="SFJ251" s="73"/>
      <c r="SFK251" s="73"/>
      <c r="SFL251" s="73"/>
      <c r="SFM251" s="73"/>
      <c r="SFN251" s="73"/>
      <c r="SFO251" s="73"/>
      <c r="SFP251" s="73"/>
      <c r="SFQ251" s="73"/>
      <c r="SFR251" s="73"/>
      <c r="SFS251" s="73"/>
      <c r="SFT251" s="73"/>
      <c r="SFU251" s="73"/>
      <c r="SFV251" s="73"/>
      <c r="SFW251" s="73"/>
      <c r="SFX251" s="73"/>
      <c r="SFY251" s="73"/>
      <c r="SFZ251" s="73"/>
      <c r="SGA251" s="73"/>
      <c r="SGB251" s="73"/>
      <c r="SGC251" s="73"/>
      <c r="SGD251" s="73"/>
      <c r="SGE251" s="73"/>
      <c r="SGF251" s="73"/>
      <c r="SGG251" s="73"/>
      <c r="SGH251" s="73"/>
      <c r="SGI251" s="73"/>
      <c r="SGJ251" s="73"/>
      <c r="SGK251" s="73"/>
      <c r="SGL251" s="73"/>
      <c r="SGM251" s="73"/>
      <c r="SGN251" s="73"/>
      <c r="SGO251" s="73"/>
      <c r="SGP251" s="73"/>
      <c r="SGQ251" s="73"/>
      <c r="SGR251" s="73"/>
      <c r="SGS251" s="73"/>
      <c r="SGT251" s="73"/>
      <c r="SGU251" s="73"/>
      <c r="SGV251" s="73"/>
      <c r="SGW251" s="73"/>
      <c r="SGX251" s="73"/>
      <c r="SGY251" s="73"/>
      <c r="SGZ251" s="73"/>
      <c r="SHA251" s="73"/>
      <c r="SHB251" s="73"/>
      <c r="SHC251" s="73"/>
      <c r="SHD251" s="73"/>
      <c r="SHE251" s="73"/>
      <c r="SHF251" s="73"/>
      <c r="SHG251" s="73"/>
      <c r="SHH251" s="73"/>
      <c r="SHI251" s="73"/>
      <c r="SHJ251" s="73"/>
      <c r="SHK251" s="73"/>
      <c r="SHL251" s="73"/>
      <c r="SHM251" s="73"/>
      <c r="SHN251" s="73"/>
      <c r="SHO251" s="73"/>
      <c r="SHP251" s="73"/>
      <c r="SHQ251" s="73"/>
      <c r="SHR251" s="73"/>
      <c r="SHS251" s="73"/>
      <c r="SHT251" s="73"/>
      <c r="SHU251" s="73"/>
      <c r="SHV251" s="73"/>
      <c r="SHW251" s="73"/>
      <c r="SHX251" s="73"/>
      <c r="SHY251" s="73"/>
      <c r="SHZ251" s="73"/>
      <c r="SIA251" s="73"/>
      <c r="SIB251" s="73"/>
      <c r="SIC251" s="73"/>
      <c r="SID251" s="73"/>
      <c r="SIE251" s="73"/>
      <c r="SIF251" s="73"/>
      <c r="SIG251" s="73"/>
      <c r="SIH251" s="73"/>
      <c r="SII251" s="73"/>
      <c r="SIJ251" s="73"/>
      <c r="SIK251" s="73"/>
      <c r="SIL251" s="73"/>
      <c r="SIM251" s="73"/>
      <c r="SIN251" s="73"/>
      <c r="SIO251" s="73"/>
      <c r="SIP251" s="73"/>
      <c r="SIQ251" s="73"/>
      <c r="SIR251" s="73"/>
      <c r="SIS251" s="73"/>
      <c r="SIT251" s="73"/>
      <c r="SIU251" s="73"/>
      <c r="SIV251" s="73"/>
      <c r="SIW251" s="73"/>
      <c r="SIX251" s="73"/>
      <c r="SIY251" s="73"/>
      <c r="SIZ251" s="73"/>
      <c r="SJA251" s="73"/>
      <c r="SJB251" s="73"/>
      <c r="SJC251" s="73"/>
      <c r="SJD251" s="73"/>
      <c r="SJE251" s="73"/>
      <c r="SJF251" s="73"/>
      <c r="SJG251" s="73"/>
      <c r="SJH251" s="73"/>
      <c r="SJI251" s="73"/>
      <c r="SJJ251" s="73"/>
      <c r="SJK251" s="73"/>
      <c r="SJL251" s="73"/>
      <c r="SJM251" s="73"/>
      <c r="SJN251" s="73"/>
      <c r="SJO251" s="73"/>
      <c r="SJP251" s="73"/>
      <c r="SJQ251" s="73"/>
      <c r="SJR251" s="73"/>
      <c r="SJS251" s="73"/>
      <c r="SJT251" s="73"/>
      <c r="SJU251" s="73"/>
      <c r="SJV251" s="73"/>
      <c r="SJW251" s="73"/>
      <c r="SJX251" s="73"/>
      <c r="SJY251" s="73"/>
      <c r="SJZ251" s="73"/>
      <c r="SKA251" s="73"/>
      <c r="SKB251" s="73"/>
      <c r="SKC251" s="73"/>
      <c r="SKD251" s="73"/>
      <c r="SKE251" s="73"/>
      <c r="SKF251" s="73"/>
      <c r="SKG251" s="73"/>
      <c r="SKH251" s="73"/>
      <c r="SKI251" s="73"/>
      <c r="SKJ251" s="73"/>
      <c r="SKK251" s="73"/>
      <c r="SKL251" s="73"/>
      <c r="SKM251" s="73"/>
      <c r="SKN251" s="73"/>
      <c r="SKO251" s="73"/>
      <c r="SKP251" s="73"/>
      <c r="SKQ251" s="73"/>
      <c r="SKR251" s="73"/>
      <c r="SKS251" s="73"/>
      <c r="SKT251" s="73"/>
      <c r="SKU251" s="73"/>
      <c r="SKV251" s="73"/>
      <c r="SKW251" s="73"/>
      <c r="SKX251" s="73"/>
      <c r="SKY251" s="73"/>
      <c r="SKZ251" s="73"/>
      <c r="SLA251" s="73"/>
      <c r="SLB251" s="73"/>
      <c r="SLC251" s="73"/>
      <c r="SLD251" s="73"/>
      <c r="SLE251" s="73"/>
      <c r="SLF251" s="73"/>
      <c r="SLG251" s="73"/>
      <c r="SLH251" s="73"/>
      <c r="SLI251" s="73"/>
      <c r="SLJ251" s="73"/>
      <c r="SLK251" s="73"/>
      <c r="SLL251" s="73"/>
      <c r="SLM251" s="73"/>
      <c r="SLN251" s="73"/>
      <c r="SLO251" s="73"/>
      <c r="SLP251" s="73"/>
      <c r="SLQ251" s="73"/>
      <c r="SLR251" s="73"/>
      <c r="SLS251" s="73"/>
      <c r="SLT251" s="73"/>
      <c r="SLU251" s="73"/>
      <c r="SLV251" s="73"/>
      <c r="SLW251" s="73"/>
      <c r="SLX251" s="73"/>
      <c r="SLY251" s="73"/>
      <c r="SLZ251" s="73"/>
      <c r="SMA251" s="73"/>
      <c r="SMB251" s="73"/>
      <c r="SMC251" s="73"/>
      <c r="SMD251" s="73"/>
      <c r="SME251" s="73"/>
      <c r="SMF251" s="73"/>
      <c r="SMG251" s="73"/>
      <c r="SMH251" s="73"/>
      <c r="SMI251" s="73"/>
      <c r="SMJ251" s="73"/>
      <c r="SMK251" s="73"/>
      <c r="SML251" s="73"/>
      <c r="SMM251" s="73"/>
      <c r="SMN251" s="73"/>
      <c r="SMO251" s="73"/>
      <c r="SMP251" s="73"/>
      <c r="SMQ251" s="73"/>
      <c r="SMR251" s="73"/>
      <c r="SMS251" s="73"/>
      <c r="SMT251" s="73"/>
      <c r="SMU251" s="73"/>
      <c r="SMV251" s="73"/>
      <c r="SMW251" s="73"/>
      <c r="SMX251" s="73"/>
      <c r="SMY251" s="73"/>
      <c r="SMZ251" s="73"/>
      <c r="SNA251" s="73"/>
      <c r="SNB251" s="73"/>
      <c r="SNC251" s="73"/>
      <c r="SND251" s="73"/>
      <c r="SNE251" s="73"/>
      <c r="SNF251" s="73"/>
      <c r="SNG251" s="73"/>
      <c r="SNH251" s="73"/>
      <c r="SNI251" s="73"/>
      <c r="SNJ251" s="73"/>
      <c r="SNK251" s="73"/>
      <c r="SNL251" s="73"/>
      <c r="SNM251" s="73"/>
      <c r="SNN251" s="73"/>
      <c r="SNO251" s="73"/>
      <c r="SNP251" s="73"/>
      <c r="SNQ251" s="73"/>
      <c r="SNR251" s="73"/>
      <c r="SNS251" s="73"/>
      <c r="SNT251" s="73"/>
      <c r="SNU251" s="73"/>
      <c r="SNV251" s="73"/>
      <c r="SNW251" s="73"/>
      <c r="SNX251" s="73"/>
      <c r="SNY251" s="73"/>
      <c r="SNZ251" s="73"/>
      <c r="SOA251" s="73"/>
      <c r="SOB251" s="73"/>
      <c r="SOC251" s="73"/>
      <c r="SOD251" s="73"/>
      <c r="SOE251" s="73"/>
      <c r="SOF251" s="73"/>
      <c r="SOG251" s="73"/>
      <c r="SOH251" s="73"/>
      <c r="SOI251" s="73"/>
      <c r="SOJ251" s="73"/>
      <c r="SOK251" s="73"/>
      <c r="SOL251" s="73"/>
      <c r="SOM251" s="73"/>
      <c r="SON251" s="73"/>
      <c r="SOO251" s="73"/>
      <c r="SOP251" s="73"/>
      <c r="SOQ251" s="73"/>
      <c r="SOR251" s="73"/>
      <c r="SOS251" s="73"/>
      <c r="SOT251" s="73"/>
      <c r="SOU251" s="73"/>
      <c r="SOV251" s="73"/>
      <c r="SOW251" s="73"/>
      <c r="SOX251" s="73"/>
      <c r="SOY251" s="73"/>
      <c r="SOZ251" s="73"/>
      <c r="SPA251" s="73"/>
      <c r="SPB251" s="73"/>
      <c r="SPC251" s="73"/>
      <c r="SPD251" s="73"/>
      <c r="SPE251" s="73"/>
      <c r="SPF251" s="73"/>
      <c r="SPG251" s="73"/>
      <c r="SPH251" s="73"/>
      <c r="SPI251" s="73"/>
      <c r="SPJ251" s="73"/>
      <c r="SPK251" s="73"/>
      <c r="SPL251" s="73"/>
      <c r="SPM251" s="73"/>
      <c r="SPN251" s="73"/>
      <c r="SPO251" s="73"/>
      <c r="SPP251" s="73"/>
      <c r="SPQ251" s="73"/>
      <c r="SPR251" s="73"/>
      <c r="SPS251" s="73"/>
      <c r="SPT251" s="73"/>
      <c r="SPU251" s="73"/>
      <c r="SPV251" s="73"/>
      <c r="SPW251" s="73"/>
      <c r="SPX251" s="73"/>
      <c r="SPY251" s="73"/>
      <c r="SPZ251" s="73"/>
      <c r="SQA251" s="73"/>
      <c r="SQB251" s="73"/>
      <c r="SQC251" s="73"/>
      <c r="SQD251" s="73"/>
      <c r="SQE251" s="73"/>
      <c r="SQF251" s="73"/>
      <c r="SQG251" s="73"/>
      <c r="SQH251" s="73"/>
      <c r="SQI251" s="73"/>
      <c r="SQJ251" s="73"/>
      <c r="SQK251" s="73"/>
      <c r="SQL251" s="73"/>
      <c r="SQM251" s="73"/>
      <c r="SQN251" s="73"/>
      <c r="SQO251" s="73"/>
      <c r="SQP251" s="73"/>
      <c r="SQQ251" s="73"/>
      <c r="SQR251" s="73"/>
      <c r="SQS251" s="73"/>
      <c r="SQT251" s="73"/>
      <c r="SQU251" s="73"/>
      <c r="SQV251" s="73"/>
      <c r="SQW251" s="73"/>
      <c r="SQX251" s="73"/>
      <c r="SQY251" s="73"/>
      <c r="SQZ251" s="73"/>
      <c r="SRA251" s="73"/>
      <c r="SRB251" s="73"/>
      <c r="SRC251" s="73"/>
      <c r="SRD251" s="73"/>
      <c r="SRE251" s="73"/>
      <c r="SRF251" s="73"/>
      <c r="SRG251" s="73"/>
      <c r="SRH251" s="73"/>
      <c r="SRI251" s="73"/>
      <c r="SRJ251" s="73"/>
      <c r="SRK251" s="73"/>
      <c r="SRL251" s="73"/>
      <c r="SRM251" s="73"/>
      <c r="SRN251" s="73"/>
      <c r="SRO251" s="73"/>
      <c r="SRP251" s="73"/>
      <c r="SRQ251" s="73"/>
      <c r="SRR251" s="73"/>
      <c r="SRS251" s="73"/>
      <c r="SRT251" s="73"/>
      <c r="SRU251" s="73"/>
      <c r="SRV251" s="73"/>
      <c r="SRW251" s="73"/>
      <c r="SRX251" s="73"/>
      <c r="SRY251" s="73"/>
      <c r="SRZ251" s="73"/>
      <c r="SSA251" s="73"/>
      <c r="SSB251" s="73"/>
      <c r="SSC251" s="73"/>
      <c r="SSD251" s="73"/>
      <c r="SSE251" s="73"/>
      <c r="SSF251" s="73"/>
      <c r="SSG251" s="73"/>
      <c r="SSH251" s="73"/>
      <c r="SSI251" s="73"/>
      <c r="SSJ251" s="73"/>
      <c r="SSK251" s="73"/>
      <c r="SSL251" s="73"/>
      <c r="SSM251" s="73"/>
      <c r="SSN251" s="73"/>
      <c r="SSO251" s="73"/>
      <c r="SSP251" s="73"/>
      <c r="SSQ251" s="73"/>
      <c r="SSR251" s="73"/>
      <c r="SSS251" s="73"/>
      <c r="SST251" s="73"/>
      <c r="SSU251" s="73"/>
      <c r="SSV251" s="73"/>
      <c r="SSW251" s="73"/>
      <c r="SSX251" s="73"/>
      <c r="SSY251" s="73"/>
      <c r="SSZ251" s="73"/>
      <c r="STA251" s="73"/>
      <c r="STB251" s="73"/>
      <c r="STC251" s="73"/>
      <c r="STD251" s="73"/>
      <c r="STE251" s="73"/>
      <c r="STF251" s="73"/>
      <c r="STG251" s="73"/>
      <c r="STH251" s="73"/>
      <c r="STI251" s="73"/>
      <c r="STJ251" s="73"/>
      <c r="STK251" s="73"/>
      <c r="STL251" s="73"/>
      <c r="STM251" s="73"/>
      <c r="STN251" s="73"/>
      <c r="STO251" s="73"/>
      <c r="STP251" s="73"/>
      <c r="STQ251" s="73"/>
      <c r="STR251" s="73"/>
      <c r="STS251" s="73"/>
      <c r="STT251" s="73"/>
      <c r="STU251" s="73"/>
      <c r="STV251" s="73"/>
      <c r="STW251" s="73"/>
      <c r="STX251" s="73"/>
      <c r="STY251" s="73"/>
      <c r="STZ251" s="73"/>
      <c r="SUA251" s="73"/>
      <c r="SUB251" s="73"/>
      <c r="SUC251" s="73"/>
      <c r="SUD251" s="73"/>
      <c r="SUE251" s="73"/>
      <c r="SUF251" s="73"/>
      <c r="SUG251" s="73"/>
      <c r="SUH251" s="73"/>
      <c r="SUI251" s="73"/>
      <c r="SUJ251" s="73"/>
      <c r="SUK251" s="73"/>
      <c r="SUL251" s="73"/>
      <c r="SUM251" s="73"/>
      <c r="SUN251" s="73"/>
      <c r="SUO251" s="73"/>
      <c r="SUP251" s="73"/>
      <c r="SUQ251" s="73"/>
      <c r="SUR251" s="73"/>
      <c r="SUS251" s="73"/>
      <c r="SUT251" s="73"/>
      <c r="SUU251" s="73"/>
      <c r="SUV251" s="73"/>
      <c r="SUW251" s="73"/>
      <c r="SUX251" s="73"/>
      <c r="SUY251" s="73"/>
      <c r="SUZ251" s="73"/>
      <c r="SVA251" s="73"/>
      <c r="SVB251" s="73"/>
      <c r="SVC251" s="73"/>
      <c r="SVD251" s="73"/>
      <c r="SVE251" s="73"/>
      <c r="SVF251" s="73"/>
      <c r="SVG251" s="73"/>
      <c r="SVH251" s="73"/>
      <c r="SVI251" s="73"/>
      <c r="SVJ251" s="73"/>
      <c r="SVK251" s="73"/>
      <c r="SVL251" s="73"/>
      <c r="SVM251" s="73"/>
      <c r="SVN251" s="73"/>
      <c r="SVO251" s="73"/>
      <c r="SVP251" s="73"/>
      <c r="SVQ251" s="73"/>
      <c r="SVR251" s="73"/>
      <c r="SVS251" s="73"/>
      <c r="SVT251" s="73"/>
      <c r="SVU251" s="73"/>
      <c r="SVV251" s="73"/>
      <c r="SVW251" s="73"/>
      <c r="SVX251" s="73"/>
      <c r="SVY251" s="73"/>
      <c r="SVZ251" s="73"/>
      <c r="SWA251" s="73"/>
      <c r="SWB251" s="73"/>
      <c r="SWC251" s="73"/>
      <c r="SWD251" s="73"/>
      <c r="SWE251" s="73"/>
      <c r="SWF251" s="73"/>
      <c r="SWG251" s="73"/>
      <c r="SWH251" s="73"/>
      <c r="SWI251" s="73"/>
      <c r="SWJ251" s="73"/>
      <c r="SWK251" s="73"/>
      <c r="SWL251" s="73"/>
      <c r="SWM251" s="73"/>
      <c r="SWN251" s="73"/>
      <c r="SWO251" s="73"/>
      <c r="SWP251" s="73"/>
      <c r="SWQ251" s="73"/>
      <c r="SWR251" s="73"/>
      <c r="SWS251" s="73"/>
      <c r="SWT251" s="73"/>
      <c r="SWU251" s="73"/>
      <c r="SWV251" s="73"/>
      <c r="SWW251" s="73"/>
      <c r="SWX251" s="73"/>
      <c r="SWY251" s="73"/>
      <c r="SWZ251" s="73"/>
      <c r="SXA251" s="73"/>
      <c r="SXB251" s="73"/>
      <c r="SXC251" s="73"/>
      <c r="SXD251" s="73"/>
      <c r="SXE251" s="73"/>
      <c r="SXF251" s="73"/>
      <c r="SXG251" s="73"/>
      <c r="SXH251" s="73"/>
      <c r="SXI251" s="73"/>
      <c r="SXJ251" s="73"/>
      <c r="SXK251" s="73"/>
      <c r="SXL251" s="73"/>
      <c r="SXM251" s="73"/>
      <c r="SXN251" s="73"/>
      <c r="SXO251" s="73"/>
      <c r="SXP251" s="73"/>
      <c r="SXQ251" s="73"/>
      <c r="SXR251" s="73"/>
      <c r="SXS251" s="73"/>
      <c r="SXT251" s="73"/>
      <c r="SXU251" s="73"/>
      <c r="SXV251" s="73"/>
      <c r="SXW251" s="73"/>
      <c r="SXX251" s="73"/>
      <c r="SXY251" s="73"/>
      <c r="SXZ251" s="73"/>
      <c r="SYA251" s="73"/>
      <c r="SYB251" s="73"/>
      <c r="SYC251" s="73"/>
      <c r="SYD251" s="73"/>
      <c r="SYE251" s="73"/>
      <c r="SYF251" s="73"/>
      <c r="SYG251" s="73"/>
      <c r="SYH251" s="73"/>
      <c r="SYI251" s="73"/>
      <c r="SYJ251" s="73"/>
      <c r="SYK251" s="73"/>
      <c r="SYL251" s="73"/>
      <c r="SYM251" s="73"/>
      <c r="SYN251" s="73"/>
      <c r="SYO251" s="73"/>
      <c r="SYP251" s="73"/>
      <c r="SYQ251" s="73"/>
      <c r="SYR251" s="73"/>
      <c r="SYS251" s="73"/>
      <c r="SYT251" s="73"/>
      <c r="SYU251" s="73"/>
      <c r="SYV251" s="73"/>
      <c r="SYW251" s="73"/>
      <c r="SYX251" s="73"/>
      <c r="SYY251" s="73"/>
      <c r="SYZ251" s="73"/>
      <c r="SZA251" s="73"/>
      <c r="SZB251" s="73"/>
      <c r="SZC251" s="73"/>
      <c r="SZD251" s="73"/>
      <c r="SZE251" s="73"/>
      <c r="SZF251" s="73"/>
      <c r="SZG251" s="73"/>
      <c r="SZH251" s="73"/>
      <c r="SZI251" s="73"/>
      <c r="SZJ251" s="73"/>
      <c r="SZK251" s="73"/>
      <c r="SZL251" s="73"/>
      <c r="SZM251" s="73"/>
      <c r="SZN251" s="73"/>
      <c r="SZO251" s="73"/>
      <c r="SZP251" s="73"/>
      <c r="SZQ251" s="73"/>
      <c r="SZR251" s="73"/>
      <c r="SZS251" s="73"/>
      <c r="SZT251" s="73"/>
      <c r="SZU251" s="73"/>
      <c r="SZV251" s="73"/>
      <c r="SZW251" s="73"/>
      <c r="SZX251" s="73"/>
      <c r="SZY251" s="73"/>
      <c r="SZZ251" s="73"/>
      <c r="TAA251" s="73"/>
      <c r="TAB251" s="73"/>
      <c r="TAC251" s="73"/>
      <c r="TAD251" s="73"/>
      <c r="TAE251" s="73"/>
      <c r="TAF251" s="73"/>
      <c r="TAG251" s="73"/>
      <c r="TAH251" s="73"/>
      <c r="TAI251" s="73"/>
      <c r="TAJ251" s="73"/>
      <c r="TAK251" s="73"/>
      <c r="TAL251" s="73"/>
      <c r="TAM251" s="73"/>
      <c r="TAN251" s="73"/>
      <c r="TAO251" s="73"/>
      <c r="TAP251" s="73"/>
      <c r="TAQ251" s="73"/>
      <c r="TAR251" s="73"/>
      <c r="TAS251" s="73"/>
      <c r="TAT251" s="73"/>
      <c r="TAU251" s="73"/>
      <c r="TAV251" s="73"/>
      <c r="TAW251" s="73"/>
      <c r="TAX251" s="73"/>
      <c r="TAY251" s="73"/>
      <c r="TAZ251" s="73"/>
      <c r="TBA251" s="73"/>
      <c r="TBB251" s="73"/>
      <c r="TBC251" s="73"/>
      <c r="TBD251" s="73"/>
      <c r="TBE251" s="73"/>
      <c r="TBF251" s="73"/>
      <c r="TBG251" s="73"/>
      <c r="TBH251" s="73"/>
      <c r="TBI251" s="73"/>
      <c r="TBJ251" s="73"/>
      <c r="TBK251" s="73"/>
      <c r="TBL251" s="73"/>
      <c r="TBM251" s="73"/>
      <c r="TBN251" s="73"/>
      <c r="TBO251" s="73"/>
      <c r="TBP251" s="73"/>
      <c r="TBQ251" s="73"/>
      <c r="TBR251" s="73"/>
      <c r="TBS251" s="73"/>
      <c r="TBT251" s="73"/>
      <c r="TBU251" s="73"/>
      <c r="TBV251" s="73"/>
      <c r="TBW251" s="73"/>
      <c r="TBX251" s="73"/>
      <c r="TBY251" s="73"/>
      <c r="TBZ251" s="73"/>
      <c r="TCA251" s="73"/>
      <c r="TCB251" s="73"/>
      <c r="TCC251" s="73"/>
      <c r="TCD251" s="73"/>
      <c r="TCE251" s="73"/>
      <c r="TCF251" s="73"/>
      <c r="TCG251" s="73"/>
      <c r="TCH251" s="73"/>
      <c r="TCI251" s="73"/>
      <c r="TCJ251" s="73"/>
      <c r="TCK251" s="73"/>
      <c r="TCL251" s="73"/>
      <c r="TCM251" s="73"/>
      <c r="TCN251" s="73"/>
      <c r="TCO251" s="73"/>
      <c r="TCP251" s="73"/>
      <c r="TCQ251" s="73"/>
      <c r="TCR251" s="73"/>
      <c r="TCS251" s="73"/>
      <c r="TCT251" s="73"/>
      <c r="TCU251" s="73"/>
      <c r="TCV251" s="73"/>
      <c r="TCW251" s="73"/>
      <c r="TCX251" s="73"/>
      <c r="TCY251" s="73"/>
      <c r="TCZ251" s="73"/>
      <c r="TDA251" s="73"/>
      <c r="TDB251" s="73"/>
      <c r="TDC251" s="73"/>
      <c r="TDD251" s="73"/>
      <c r="TDE251" s="73"/>
      <c r="TDF251" s="73"/>
      <c r="TDG251" s="73"/>
      <c r="TDH251" s="73"/>
      <c r="TDI251" s="73"/>
      <c r="TDJ251" s="73"/>
      <c r="TDK251" s="73"/>
      <c r="TDL251" s="73"/>
      <c r="TDM251" s="73"/>
      <c r="TDN251" s="73"/>
      <c r="TDO251" s="73"/>
      <c r="TDP251" s="73"/>
      <c r="TDQ251" s="73"/>
      <c r="TDR251" s="73"/>
      <c r="TDS251" s="73"/>
      <c r="TDT251" s="73"/>
      <c r="TDU251" s="73"/>
      <c r="TDV251" s="73"/>
      <c r="TDW251" s="73"/>
      <c r="TDX251" s="73"/>
      <c r="TDY251" s="73"/>
      <c r="TDZ251" s="73"/>
      <c r="TEA251" s="73"/>
      <c r="TEB251" s="73"/>
      <c r="TEC251" s="73"/>
      <c r="TED251" s="73"/>
      <c r="TEE251" s="73"/>
      <c r="TEF251" s="73"/>
      <c r="TEG251" s="73"/>
      <c r="TEH251" s="73"/>
      <c r="TEI251" s="73"/>
      <c r="TEJ251" s="73"/>
      <c r="TEK251" s="73"/>
      <c r="TEL251" s="73"/>
      <c r="TEM251" s="73"/>
      <c r="TEN251" s="73"/>
      <c r="TEO251" s="73"/>
      <c r="TEP251" s="73"/>
      <c r="TEQ251" s="73"/>
      <c r="TER251" s="73"/>
      <c r="TES251" s="73"/>
      <c r="TET251" s="73"/>
      <c r="TEU251" s="73"/>
      <c r="TEV251" s="73"/>
      <c r="TEW251" s="73"/>
      <c r="TEX251" s="73"/>
      <c r="TEY251" s="73"/>
      <c r="TEZ251" s="73"/>
      <c r="TFA251" s="73"/>
      <c r="TFB251" s="73"/>
      <c r="TFC251" s="73"/>
      <c r="TFD251" s="73"/>
      <c r="TFE251" s="73"/>
      <c r="TFF251" s="73"/>
      <c r="TFG251" s="73"/>
      <c r="TFH251" s="73"/>
      <c r="TFI251" s="73"/>
      <c r="TFJ251" s="73"/>
      <c r="TFK251" s="73"/>
      <c r="TFL251" s="73"/>
      <c r="TFM251" s="73"/>
      <c r="TFN251" s="73"/>
      <c r="TFO251" s="73"/>
      <c r="TFP251" s="73"/>
      <c r="TFQ251" s="73"/>
      <c r="TFR251" s="73"/>
      <c r="TFS251" s="73"/>
      <c r="TFT251" s="73"/>
      <c r="TFU251" s="73"/>
      <c r="TFV251" s="73"/>
      <c r="TFW251" s="73"/>
      <c r="TFX251" s="73"/>
      <c r="TFY251" s="73"/>
      <c r="TFZ251" s="73"/>
      <c r="TGA251" s="73"/>
      <c r="TGB251" s="73"/>
      <c r="TGC251" s="73"/>
      <c r="TGD251" s="73"/>
      <c r="TGE251" s="73"/>
      <c r="TGF251" s="73"/>
      <c r="TGG251" s="73"/>
      <c r="TGH251" s="73"/>
      <c r="TGI251" s="73"/>
      <c r="TGJ251" s="73"/>
      <c r="TGK251" s="73"/>
      <c r="TGL251" s="73"/>
      <c r="TGM251" s="73"/>
      <c r="TGN251" s="73"/>
      <c r="TGO251" s="73"/>
      <c r="TGP251" s="73"/>
      <c r="TGQ251" s="73"/>
      <c r="TGR251" s="73"/>
      <c r="TGS251" s="73"/>
      <c r="TGT251" s="73"/>
      <c r="TGU251" s="73"/>
      <c r="TGV251" s="73"/>
      <c r="TGW251" s="73"/>
      <c r="TGX251" s="73"/>
      <c r="TGY251" s="73"/>
      <c r="TGZ251" s="73"/>
      <c r="THA251" s="73"/>
      <c r="THB251" s="73"/>
      <c r="THC251" s="73"/>
      <c r="THD251" s="73"/>
      <c r="THE251" s="73"/>
      <c r="THF251" s="73"/>
      <c r="THG251" s="73"/>
      <c r="THH251" s="73"/>
      <c r="THI251" s="73"/>
      <c r="THJ251" s="73"/>
      <c r="THK251" s="73"/>
      <c r="THL251" s="73"/>
      <c r="THM251" s="73"/>
      <c r="THN251" s="73"/>
      <c r="THO251" s="73"/>
      <c r="THP251" s="73"/>
      <c r="THQ251" s="73"/>
      <c r="THR251" s="73"/>
      <c r="THS251" s="73"/>
      <c r="THT251" s="73"/>
      <c r="THU251" s="73"/>
      <c r="THV251" s="73"/>
      <c r="THW251" s="73"/>
      <c r="THX251" s="73"/>
      <c r="THY251" s="73"/>
      <c r="THZ251" s="73"/>
      <c r="TIA251" s="73"/>
      <c r="TIB251" s="73"/>
      <c r="TIC251" s="73"/>
      <c r="TID251" s="73"/>
      <c r="TIE251" s="73"/>
      <c r="TIF251" s="73"/>
      <c r="TIG251" s="73"/>
      <c r="TIH251" s="73"/>
      <c r="TII251" s="73"/>
      <c r="TIJ251" s="73"/>
      <c r="TIK251" s="73"/>
      <c r="TIL251" s="73"/>
      <c r="TIM251" s="73"/>
      <c r="TIN251" s="73"/>
      <c r="TIO251" s="73"/>
      <c r="TIP251" s="73"/>
      <c r="TIQ251" s="73"/>
      <c r="TIR251" s="73"/>
      <c r="TIS251" s="73"/>
      <c r="TIT251" s="73"/>
      <c r="TIU251" s="73"/>
      <c r="TIV251" s="73"/>
      <c r="TIW251" s="73"/>
      <c r="TIX251" s="73"/>
      <c r="TIY251" s="73"/>
      <c r="TIZ251" s="73"/>
      <c r="TJA251" s="73"/>
      <c r="TJB251" s="73"/>
      <c r="TJC251" s="73"/>
      <c r="TJD251" s="73"/>
      <c r="TJE251" s="73"/>
      <c r="TJF251" s="73"/>
      <c r="TJG251" s="73"/>
      <c r="TJH251" s="73"/>
      <c r="TJI251" s="73"/>
      <c r="TJJ251" s="73"/>
      <c r="TJK251" s="73"/>
      <c r="TJL251" s="73"/>
      <c r="TJM251" s="73"/>
      <c r="TJN251" s="73"/>
      <c r="TJO251" s="73"/>
      <c r="TJP251" s="73"/>
      <c r="TJQ251" s="73"/>
      <c r="TJR251" s="73"/>
      <c r="TJS251" s="73"/>
      <c r="TJT251" s="73"/>
      <c r="TJU251" s="73"/>
      <c r="TJV251" s="73"/>
      <c r="TJW251" s="73"/>
      <c r="TJX251" s="73"/>
      <c r="TJY251" s="73"/>
      <c r="TJZ251" s="73"/>
      <c r="TKA251" s="73"/>
      <c r="TKB251" s="73"/>
      <c r="TKC251" s="73"/>
      <c r="TKD251" s="73"/>
      <c r="TKE251" s="73"/>
      <c r="TKF251" s="73"/>
      <c r="TKG251" s="73"/>
      <c r="TKH251" s="73"/>
      <c r="TKI251" s="73"/>
      <c r="TKJ251" s="73"/>
      <c r="TKK251" s="73"/>
      <c r="TKL251" s="73"/>
      <c r="TKM251" s="73"/>
      <c r="TKN251" s="73"/>
      <c r="TKO251" s="73"/>
      <c r="TKP251" s="73"/>
      <c r="TKQ251" s="73"/>
      <c r="TKR251" s="73"/>
      <c r="TKS251" s="73"/>
      <c r="TKT251" s="73"/>
      <c r="TKU251" s="73"/>
      <c r="TKV251" s="73"/>
      <c r="TKW251" s="73"/>
      <c r="TKX251" s="73"/>
      <c r="TKY251" s="73"/>
      <c r="TKZ251" s="73"/>
      <c r="TLA251" s="73"/>
      <c r="TLB251" s="73"/>
      <c r="TLC251" s="73"/>
      <c r="TLD251" s="73"/>
      <c r="TLE251" s="73"/>
      <c r="TLF251" s="73"/>
      <c r="TLG251" s="73"/>
      <c r="TLH251" s="73"/>
      <c r="TLI251" s="73"/>
      <c r="TLJ251" s="73"/>
      <c r="TLK251" s="73"/>
      <c r="TLL251" s="73"/>
      <c r="TLM251" s="73"/>
      <c r="TLN251" s="73"/>
      <c r="TLO251" s="73"/>
      <c r="TLP251" s="73"/>
      <c r="TLQ251" s="73"/>
      <c r="TLR251" s="73"/>
      <c r="TLS251" s="73"/>
      <c r="TLT251" s="73"/>
      <c r="TLU251" s="73"/>
      <c r="TLV251" s="73"/>
      <c r="TLW251" s="73"/>
      <c r="TLX251" s="73"/>
      <c r="TLY251" s="73"/>
      <c r="TLZ251" s="73"/>
      <c r="TMA251" s="73"/>
      <c r="TMB251" s="73"/>
      <c r="TMC251" s="73"/>
      <c r="TMD251" s="73"/>
      <c r="TME251" s="73"/>
      <c r="TMF251" s="73"/>
      <c r="TMG251" s="73"/>
      <c r="TMH251" s="73"/>
      <c r="TMI251" s="73"/>
      <c r="TMJ251" s="73"/>
      <c r="TMK251" s="73"/>
      <c r="TML251" s="73"/>
      <c r="TMM251" s="73"/>
      <c r="TMN251" s="73"/>
      <c r="TMO251" s="73"/>
      <c r="TMP251" s="73"/>
      <c r="TMQ251" s="73"/>
      <c r="TMR251" s="73"/>
      <c r="TMS251" s="73"/>
      <c r="TMT251" s="73"/>
      <c r="TMU251" s="73"/>
      <c r="TMV251" s="73"/>
      <c r="TMW251" s="73"/>
      <c r="TMX251" s="73"/>
      <c r="TMY251" s="73"/>
      <c r="TMZ251" s="73"/>
      <c r="TNA251" s="73"/>
      <c r="TNB251" s="73"/>
      <c r="TNC251" s="73"/>
      <c r="TND251" s="73"/>
      <c r="TNE251" s="73"/>
      <c r="TNF251" s="73"/>
      <c r="TNG251" s="73"/>
      <c r="TNH251" s="73"/>
      <c r="TNI251" s="73"/>
      <c r="TNJ251" s="73"/>
      <c r="TNK251" s="73"/>
      <c r="TNL251" s="73"/>
      <c r="TNM251" s="73"/>
      <c r="TNN251" s="73"/>
      <c r="TNO251" s="73"/>
      <c r="TNP251" s="73"/>
      <c r="TNQ251" s="73"/>
      <c r="TNR251" s="73"/>
      <c r="TNS251" s="73"/>
      <c r="TNT251" s="73"/>
      <c r="TNU251" s="73"/>
      <c r="TNV251" s="73"/>
      <c r="TNW251" s="73"/>
      <c r="TNX251" s="73"/>
      <c r="TNY251" s="73"/>
      <c r="TNZ251" s="73"/>
      <c r="TOA251" s="73"/>
      <c r="TOB251" s="73"/>
      <c r="TOC251" s="73"/>
      <c r="TOD251" s="73"/>
      <c r="TOE251" s="73"/>
      <c r="TOF251" s="73"/>
      <c r="TOG251" s="73"/>
      <c r="TOH251" s="73"/>
      <c r="TOI251" s="73"/>
      <c r="TOJ251" s="73"/>
      <c r="TOK251" s="73"/>
      <c r="TOL251" s="73"/>
      <c r="TOM251" s="73"/>
      <c r="TON251" s="73"/>
      <c r="TOO251" s="73"/>
      <c r="TOP251" s="73"/>
      <c r="TOQ251" s="73"/>
      <c r="TOR251" s="73"/>
      <c r="TOS251" s="73"/>
      <c r="TOT251" s="73"/>
      <c r="TOU251" s="73"/>
      <c r="TOV251" s="73"/>
      <c r="TOW251" s="73"/>
      <c r="TOX251" s="73"/>
      <c r="TOY251" s="73"/>
      <c r="TOZ251" s="73"/>
      <c r="TPA251" s="73"/>
      <c r="TPB251" s="73"/>
      <c r="TPC251" s="73"/>
      <c r="TPD251" s="73"/>
      <c r="TPE251" s="73"/>
      <c r="TPF251" s="73"/>
      <c r="TPG251" s="73"/>
      <c r="TPH251" s="73"/>
      <c r="TPI251" s="73"/>
      <c r="TPJ251" s="73"/>
      <c r="TPK251" s="73"/>
      <c r="TPL251" s="73"/>
      <c r="TPM251" s="73"/>
      <c r="TPN251" s="73"/>
      <c r="TPO251" s="73"/>
      <c r="TPP251" s="73"/>
      <c r="TPQ251" s="73"/>
      <c r="TPR251" s="73"/>
      <c r="TPS251" s="73"/>
      <c r="TPT251" s="73"/>
      <c r="TPU251" s="73"/>
      <c r="TPV251" s="73"/>
      <c r="TPW251" s="73"/>
      <c r="TPX251" s="73"/>
      <c r="TPY251" s="73"/>
      <c r="TPZ251" s="73"/>
      <c r="TQA251" s="73"/>
      <c r="TQB251" s="73"/>
      <c r="TQC251" s="73"/>
      <c r="TQD251" s="73"/>
      <c r="TQE251" s="73"/>
      <c r="TQF251" s="73"/>
      <c r="TQG251" s="73"/>
      <c r="TQH251" s="73"/>
      <c r="TQI251" s="73"/>
      <c r="TQJ251" s="73"/>
      <c r="TQK251" s="73"/>
      <c r="TQL251" s="73"/>
      <c r="TQM251" s="73"/>
      <c r="TQN251" s="73"/>
      <c r="TQO251" s="73"/>
      <c r="TQP251" s="73"/>
      <c r="TQQ251" s="73"/>
      <c r="TQR251" s="73"/>
      <c r="TQS251" s="73"/>
      <c r="TQT251" s="73"/>
      <c r="TQU251" s="73"/>
      <c r="TQV251" s="73"/>
      <c r="TQW251" s="73"/>
      <c r="TQX251" s="73"/>
      <c r="TQY251" s="73"/>
      <c r="TQZ251" s="73"/>
      <c r="TRA251" s="73"/>
      <c r="TRB251" s="73"/>
      <c r="TRC251" s="73"/>
      <c r="TRD251" s="73"/>
      <c r="TRE251" s="73"/>
      <c r="TRF251" s="73"/>
      <c r="TRG251" s="73"/>
      <c r="TRH251" s="73"/>
      <c r="TRI251" s="73"/>
      <c r="TRJ251" s="73"/>
      <c r="TRK251" s="73"/>
      <c r="TRL251" s="73"/>
      <c r="TRM251" s="73"/>
      <c r="TRN251" s="73"/>
      <c r="TRO251" s="73"/>
      <c r="TRP251" s="73"/>
      <c r="TRQ251" s="73"/>
      <c r="TRR251" s="73"/>
      <c r="TRS251" s="73"/>
      <c r="TRT251" s="73"/>
      <c r="TRU251" s="73"/>
      <c r="TRV251" s="73"/>
      <c r="TRW251" s="73"/>
      <c r="TRX251" s="73"/>
      <c r="TRY251" s="73"/>
      <c r="TRZ251" s="73"/>
      <c r="TSA251" s="73"/>
      <c r="TSB251" s="73"/>
      <c r="TSC251" s="73"/>
      <c r="TSD251" s="73"/>
      <c r="TSE251" s="73"/>
      <c r="TSF251" s="73"/>
      <c r="TSG251" s="73"/>
      <c r="TSH251" s="73"/>
      <c r="TSI251" s="73"/>
      <c r="TSJ251" s="73"/>
      <c r="TSK251" s="73"/>
      <c r="TSL251" s="73"/>
      <c r="TSM251" s="73"/>
      <c r="TSN251" s="73"/>
      <c r="TSO251" s="73"/>
      <c r="TSP251" s="73"/>
      <c r="TSQ251" s="73"/>
      <c r="TSR251" s="73"/>
      <c r="TSS251" s="73"/>
      <c r="TST251" s="73"/>
      <c r="TSU251" s="73"/>
      <c r="TSV251" s="73"/>
      <c r="TSW251" s="73"/>
      <c r="TSX251" s="73"/>
      <c r="TSY251" s="73"/>
      <c r="TSZ251" s="73"/>
      <c r="TTA251" s="73"/>
      <c r="TTB251" s="73"/>
      <c r="TTC251" s="73"/>
      <c r="TTD251" s="73"/>
      <c r="TTE251" s="73"/>
      <c r="TTF251" s="73"/>
      <c r="TTG251" s="73"/>
      <c r="TTH251" s="73"/>
      <c r="TTI251" s="73"/>
      <c r="TTJ251" s="73"/>
      <c r="TTK251" s="73"/>
      <c r="TTL251" s="73"/>
      <c r="TTM251" s="73"/>
      <c r="TTN251" s="73"/>
      <c r="TTO251" s="73"/>
      <c r="TTP251" s="73"/>
      <c r="TTQ251" s="73"/>
      <c r="TTR251" s="73"/>
      <c r="TTS251" s="73"/>
      <c r="TTT251" s="73"/>
      <c r="TTU251" s="73"/>
      <c r="TTV251" s="73"/>
      <c r="TTW251" s="73"/>
      <c r="TTX251" s="73"/>
      <c r="TTY251" s="73"/>
      <c r="TTZ251" s="73"/>
      <c r="TUA251" s="73"/>
      <c r="TUB251" s="73"/>
      <c r="TUC251" s="73"/>
      <c r="TUD251" s="73"/>
      <c r="TUE251" s="73"/>
      <c r="TUF251" s="73"/>
      <c r="TUG251" s="73"/>
      <c r="TUH251" s="73"/>
      <c r="TUI251" s="73"/>
      <c r="TUJ251" s="73"/>
      <c r="TUK251" s="73"/>
      <c r="TUL251" s="73"/>
      <c r="TUM251" s="73"/>
      <c r="TUN251" s="73"/>
      <c r="TUO251" s="73"/>
      <c r="TUP251" s="73"/>
      <c r="TUQ251" s="73"/>
      <c r="TUR251" s="73"/>
      <c r="TUS251" s="73"/>
      <c r="TUT251" s="73"/>
      <c r="TUU251" s="73"/>
      <c r="TUV251" s="73"/>
      <c r="TUW251" s="73"/>
      <c r="TUX251" s="73"/>
      <c r="TUY251" s="73"/>
      <c r="TUZ251" s="73"/>
      <c r="TVA251" s="73"/>
      <c r="TVB251" s="73"/>
      <c r="TVC251" s="73"/>
      <c r="TVD251" s="73"/>
      <c r="TVE251" s="73"/>
      <c r="TVF251" s="73"/>
      <c r="TVG251" s="73"/>
      <c r="TVH251" s="73"/>
      <c r="TVI251" s="73"/>
      <c r="TVJ251" s="73"/>
      <c r="TVK251" s="73"/>
      <c r="TVL251" s="73"/>
      <c r="TVM251" s="73"/>
      <c r="TVN251" s="73"/>
      <c r="TVO251" s="73"/>
      <c r="TVP251" s="73"/>
      <c r="TVQ251" s="73"/>
      <c r="TVR251" s="73"/>
      <c r="TVS251" s="73"/>
      <c r="TVT251" s="73"/>
      <c r="TVU251" s="73"/>
      <c r="TVV251" s="73"/>
      <c r="TVW251" s="73"/>
      <c r="TVX251" s="73"/>
      <c r="TVY251" s="73"/>
      <c r="TVZ251" s="73"/>
      <c r="TWA251" s="73"/>
      <c r="TWB251" s="73"/>
      <c r="TWC251" s="73"/>
      <c r="TWD251" s="73"/>
      <c r="TWE251" s="73"/>
      <c r="TWF251" s="73"/>
      <c r="TWG251" s="73"/>
      <c r="TWH251" s="73"/>
      <c r="TWI251" s="73"/>
      <c r="TWJ251" s="73"/>
      <c r="TWK251" s="73"/>
      <c r="TWL251" s="73"/>
      <c r="TWM251" s="73"/>
      <c r="TWN251" s="73"/>
      <c r="TWO251" s="73"/>
      <c r="TWP251" s="73"/>
      <c r="TWQ251" s="73"/>
      <c r="TWR251" s="73"/>
      <c r="TWS251" s="73"/>
      <c r="TWT251" s="73"/>
      <c r="TWU251" s="73"/>
      <c r="TWV251" s="73"/>
      <c r="TWW251" s="73"/>
      <c r="TWX251" s="73"/>
      <c r="TWY251" s="73"/>
      <c r="TWZ251" s="73"/>
      <c r="TXA251" s="73"/>
      <c r="TXB251" s="73"/>
      <c r="TXC251" s="73"/>
      <c r="TXD251" s="73"/>
      <c r="TXE251" s="73"/>
      <c r="TXF251" s="73"/>
      <c r="TXG251" s="73"/>
      <c r="TXH251" s="73"/>
      <c r="TXI251" s="73"/>
      <c r="TXJ251" s="73"/>
      <c r="TXK251" s="73"/>
      <c r="TXL251" s="73"/>
      <c r="TXM251" s="73"/>
      <c r="TXN251" s="73"/>
      <c r="TXO251" s="73"/>
      <c r="TXP251" s="73"/>
      <c r="TXQ251" s="73"/>
      <c r="TXR251" s="73"/>
      <c r="TXS251" s="73"/>
      <c r="TXT251" s="73"/>
      <c r="TXU251" s="73"/>
      <c r="TXV251" s="73"/>
      <c r="TXW251" s="73"/>
      <c r="TXX251" s="73"/>
      <c r="TXY251" s="73"/>
      <c r="TXZ251" s="73"/>
      <c r="TYA251" s="73"/>
      <c r="TYB251" s="73"/>
      <c r="TYC251" s="73"/>
      <c r="TYD251" s="73"/>
      <c r="TYE251" s="73"/>
      <c r="TYF251" s="73"/>
      <c r="TYG251" s="73"/>
      <c r="TYH251" s="73"/>
      <c r="TYI251" s="73"/>
      <c r="TYJ251" s="73"/>
      <c r="TYK251" s="73"/>
      <c r="TYL251" s="73"/>
      <c r="TYM251" s="73"/>
      <c r="TYN251" s="73"/>
      <c r="TYO251" s="73"/>
      <c r="TYP251" s="73"/>
      <c r="TYQ251" s="73"/>
      <c r="TYR251" s="73"/>
      <c r="TYS251" s="73"/>
      <c r="TYT251" s="73"/>
      <c r="TYU251" s="73"/>
      <c r="TYV251" s="73"/>
      <c r="TYW251" s="73"/>
      <c r="TYX251" s="73"/>
      <c r="TYY251" s="73"/>
      <c r="TYZ251" s="73"/>
      <c r="TZA251" s="73"/>
      <c r="TZB251" s="73"/>
      <c r="TZC251" s="73"/>
      <c r="TZD251" s="73"/>
      <c r="TZE251" s="73"/>
      <c r="TZF251" s="73"/>
      <c r="TZG251" s="73"/>
      <c r="TZH251" s="73"/>
      <c r="TZI251" s="73"/>
      <c r="TZJ251" s="73"/>
      <c r="TZK251" s="73"/>
      <c r="TZL251" s="73"/>
      <c r="TZM251" s="73"/>
      <c r="TZN251" s="73"/>
      <c r="TZO251" s="73"/>
      <c r="TZP251" s="73"/>
      <c r="TZQ251" s="73"/>
      <c r="TZR251" s="73"/>
      <c r="TZS251" s="73"/>
      <c r="TZT251" s="73"/>
      <c r="TZU251" s="73"/>
      <c r="TZV251" s="73"/>
      <c r="TZW251" s="73"/>
      <c r="TZX251" s="73"/>
      <c r="TZY251" s="73"/>
      <c r="TZZ251" s="73"/>
      <c r="UAA251" s="73"/>
      <c r="UAB251" s="73"/>
      <c r="UAC251" s="73"/>
      <c r="UAD251" s="73"/>
      <c r="UAE251" s="73"/>
      <c r="UAF251" s="73"/>
      <c r="UAG251" s="73"/>
      <c r="UAH251" s="73"/>
      <c r="UAI251" s="73"/>
      <c r="UAJ251" s="73"/>
      <c r="UAK251" s="73"/>
      <c r="UAL251" s="73"/>
      <c r="UAM251" s="73"/>
      <c r="UAN251" s="73"/>
      <c r="UAO251" s="73"/>
      <c r="UAP251" s="73"/>
      <c r="UAQ251" s="73"/>
      <c r="UAR251" s="73"/>
      <c r="UAS251" s="73"/>
      <c r="UAT251" s="73"/>
      <c r="UAU251" s="73"/>
      <c r="UAV251" s="73"/>
      <c r="UAW251" s="73"/>
      <c r="UAX251" s="73"/>
      <c r="UAY251" s="73"/>
      <c r="UAZ251" s="73"/>
      <c r="UBA251" s="73"/>
      <c r="UBB251" s="73"/>
      <c r="UBC251" s="73"/>
      <c r="UBD251" s="73"/>
      <c r="UBE251" s="73"/>
      <c r="UBF251" s="73"/>
      <c r="UBG251" s="73"/>
      <c r="UBH251" s="73"/>
      <c r="UBI251" s="73"/>
      <c r="UBJ251" s="73"/>
      <c r="UBK251" s="73"/>
      <c r="UBL251" s="73"/>
      <c r="UBM251" s="73"/>
      <c r="UBN251" s="73"/>
      <c r="UBO251" s="73"/>
      <c r="UBP251" s="73"/>
      <c r="UBQ251" s="73"/>
      <c r="UBR251" s="73"/>
      <c r="UBS251" s="73"/>
      <c r="UBT251" s="73"/>
      <c r="UBU251" s="73"/>
      <c r="UBV251" s="73"/>
      <c r="UBW251" s="73"/>
      <c r="UBX251" s="73"/>
      <c r="UBY251" s="73"/>
      <c r="UBZ251" s="73"/>
      <c r="UCA251" s="73"/>
      <c r="UCB251" s="73"/>
      <c r="UCC251" s="73"/>
      <c r="UCD251" s="73"/>
      <c r="UCE251" s="73"/>
      <c r="UCF251" s="73"/>
      <c r="UCG251" s="73"/>
      <c r="UCH251" s="73"/>
      <c r="UCI251" s="73"/>
      <c r="UCJ251" s="73"/>
      <c r="UCK251" s="73"/>
      <c r="UCL251" s="73"/>
      <c r="UCM251" s="73"/>
      <c r="UCN251" s="73"/>
      <c r="UCO251" s="73"/>
      <c r="UCP251" s="73"/>
      <c r="UCQ251" s="73"/>
      <c r="UCR251" s="73"/>
      <c r="UCS251" s="73"/>
      <c r="UCT251" s="73"/>
      <c r="UCU251" s="73"/>
      <c r="UCV251" s="73"/>
      <c r="UCW251" s="73"/>
      <c r="UCX251" s="73"/>
      <c r="UCY251" s="73"/>
      <c r="UCZ251" s="73"/>
      <c r="UDA251" s="73"/>
      <c r="UDB251" s="73"/>
      <c r="UDC251" s="73"/>
      <c r="UDD251" s="73"/>
      <c r="UDE251" s="73"/>
      <c r="UDF251" s="73"/>
      <c r="UDG251" s="73"/>
      <c r="UDH251" s="73"/>
      <c r="UDI251" s="73"/>
      <c r="UDJ251" s="73"/>
      <c r="UDK251" s="73"/>
      <c r="UDL251" s="73"/>
      <c r="UDM251" s="73"/>
      <c r="UDN251" s="73"/>
      <c r="UDO251" s="73"/>
      <c r="UDP251" s="73"/>
      <c r="UDQ251" s="73"/>
      <c r="UDR251" s="73"/>
      <c r="UDS251" s="73"/>
      <c r="UDT251" s="73"/>
      <c r="UDU251" s="73"/>
      <c r="UDV251" s="73"/>
      <c r="UDW251" s="73"/>
      <c r="UDX251" s="73"/>
      <c r="UDY251" s="73"/>
      <c r="UDZ251" s="73"/>
      <c r="UEA251" s="73"/>
      <c r="UEB251" s="73"/>
      <c r="UEC251" s="73"/>
      <c r="UED251" s="73"/>
      <c r="UEE251" s="73"/>
      <c r="UEF251" s="73"/>
      <c r="UEG251" s="73"/>
      <c r="UEH251" s="73"/>
      <c r="UEI251" s="73"/>
      <c r="UEJ251" s="73"/>
      <c r="UEK251" s="73"/>
      <c r="UEL251" s="73"/>
      <c r="UEM251" s="73"/>
      <c r="UEN251" s="73"/>
      <c r="UEO251" s="73"/>
      <c r="UEP251" s="73"/>
      <c r="UEQ251" s="73"/>
      <c r="UER251" s="73"/>
      <c r="UES251" s="73"/>
      <c r="UET251" s="73"/>
      <c r="UEU251" s="73"/>
      <c r="UEV251" s="73"/>
      <c r="UEW251" s="73"/>
      <c r="UEX251" s="73"/>
      <c r="UEY251" s="73"/>
      <c r="UEZ251" s="73"/>
      <c r="UFA251" s="73"/>
      <c r="UFB251" s="73"/>
      <c r="UFC251" s="73"/>
      <c r="UFD251" s="73"/>
      <c r="UFE251" s="73"/>
      <c r="UFF251" s="73"/>
      <c r="UFG251" s="73"/>
      <c r="UFH251" s="73"/>
      <c r="UFI251" s="73"/>
      <c r="UFJ251" s="73"/>
      <c r="UFK251" s="73"/>
      <c r="UFL251" s="73"/>
      <c r="UFM251" s="73"/>
      <c r="UFN251" s="73"/>
      <c r="UFO251" s="73"/>
      <c r="UFP251" s="73"/>
      <c r="UFQ251" s="73"/>
      <c r="UFR251" s="73"/>
      <c r="UFS251" s="73"/>
      <c r="UFT251" s="73"/>
      <c r="UFU251" s="73"/>
      <c r="UFV251" s="73"/>
      <c r="UFW251" s="73"/>
      <c r="UFX251" s="73"/>
      <c r="UFY251" s="73"/>
      <c r="UFZ251" s="73"/>
      <c r="UGA251" s="73"/>
      <c r="UGB251" s="73"/>
      <c r="UGC251" s="73"/>
      <c r="UGD251" s="73"/>
      <c r="UGE251" s="73"/>
      <c r="UGF251" s="73"/>
      <c r="UGG251" s="73"/>
      <c r="UGH251" s="73"/>
      <c r="UGI251" s="73"/>
      <c r="UGJ251" s="73"/>
      <c r="UGK251" s="73"/>
      <c r="UGL251" s="73"/>
      <c r="UGM251" s="73"/>
      <c r="UGN251" s="73"/>
      <c r="UGO251" s="73"/>
      <c r="UGP251" s="73"/>
      <c r="UGQ251" s="73"/>
      <c r="UGR251" s="73"/>
      <c r="UGS251" s="73"/>
      <c r="UGT251" s="73"/>
      <c r="UGU251" s="73"/>
      <c r="UGV251" s="73"/>
      <c r="UGW251" s="73"/>
      <c r="UGX251" s="73"/>
      <c r="UGY251" s="73"/>
      <c r="UGZ251" s="73"/>
      <c r="UHA251" s="73"/>
      <c r="UHB251" s="73"/>
      <c r="UHC251" s="73"/>
      <c r="UHD251" s="73"/>
      <c r="UHE251" s="73"/>
      <c r="UHF251" s="73"/>
      <c r="UHG251" s="73"/>
      <c r="UHH251" s="73"/>
      <c r="UHI251" s="73"/>
      <c r="UHJ251" s="73"/>
      <c r="UHK251" s="73"/>
      <c r="UHL251" s="73"/>
      <c r="UHM251" s="73"/>
      <c r="UHN251" s="73"/>
      <c r="UHO251" s="73"/>
      <c r="UHP251" s="73"/>
      <c r="UHQ251" s="73"/>
      <c r="UHR251" s="73"/>
      <c r="UHS251" s="73"/>
      <c r="UHT251" s="73"/>
      <c r="UHU251" s="73"/>
      <c r="UHV251" s="73"/>
      <c r="UHW251" s="73"/>
      <c r="UHX251" s="73"/>
      <c r="UHY251" s="73"/>
      <c r="UHZ251" s="73"/>
      <c r="UIA251" s="73"/>
      <c r="UIB251" s="73"/>
      <c r="UIC251" s="73"/>
      <c r="UID251" s="73"/>
      <c r="UIE251" s="73"/>
      <c r="UIF251" s="73"/>
      <c r="UIG251" s="73"/>
      <c r="UIH251" s="73"/>
      <c r="UII251" s="73"/>
      <c r="UIJ251" s="73"/>
      <c r="UIK251" s="73"/>
      <c r="UIL251" s="73"/>
      <c r="UIM251" s="73"/>
      <c r="UIN251" s="73"/>
      <c r="UIO251" s="73"/>
      <c r="UIP251" s="73"/>
      <c r="UIQ251" s="73"/>
      <c r="UIR251" s="73"/>
      <c r="UIS251" s="73"/>
      <c r="UIT251" s="73"/>
      <c r="UIU251" s="73"/>
      <c r="UIV251" s="73"/>
      <c r="UIW251" s="73"/>
      <c r="UIX251" s="73"/>
      <c r="UIY251" s="73"/>
      <c r="UIZ251" s="73"/>
      <c r="UJA251" s="73"/>
      <c r="UJB251" s="73"/>
      <c r="UJC251" s="73"/>
      <c r="UJD251" s="73"/>
      <c r="UJE251" s="73"/>
      <c r="UJF251" s="73"/>
      <c r="UJG251" s="73"/>
      <c r="UJH251" s="73"/>
      <c r="UJI251" s="73"/>
      <c r="UJJ251" s="73"/>
      <c r="UJK251" s="73"/>
      <c r="UJL251" s="73"/>
      <c r="UJM251" s="73"/>
      <c r="UJN251" s="73"/>
      <c r="UJO251" s="73"/>
      <c r="UJP251" s="73"/>
      <c r="UJQ251" s="73"/>
      <c r="UJR251" s="73"/>
      <c r="UJS251" s="73"/>
      <c r="UJT251" s="73"/>
      <c r="UJU251" s="73"/>
      <c r="UJV251" s="73"/>
      <c r="UJW251" s="73"/>
      <c r="UJX251" s="73"/>
      <c r="UJY251" s="73"/>
      <c r="UJZ251" s="73"/>
      <c r="UKA251" s="73"/>
      <c r="UKB251" s="73"/>
      <c r="UKC251" s="73"/>
      <c r="UKD251" s="73"/>
      <c r="UKE251" s="73"/>
      <c r="UKF251" s="73"/>
      <c r="UKG251" s="73"/>
      <c r="UKH251" s="73"/>
      <c r="UKI251" s="73"/>
      <c r="UKJ251" s="73"/>
      <c r="UKK251" s="73"/>
      <c r="UKL251" s="73"/>
      <c r="UKM251" s="73"/>
      <c r="UKN251" s="73"/>
      <c r="UKO251" s="73"/>
      <c r="UKP251" s="73"/>
      <c r="UKQ251" s="73"/>
      <c r="UKR251" s="73"/>
      <c r="UKS251" s="73"/>
      <c r="UKT251" s="73"/>
      <c r="UKU251" s="73"/>
      <c r="UKV251" s="73"/>
      <c r="UKW251" s="73"/>
      <c r="UKX251" s="73"/>
      <c r="UKY251" s="73"/>
      <c r="UKZ251" s="73"/>
      <c r="ULA251" s="73"/>
      <c r="ULB251" s="73"/>
      <c r="ULC251" s="73"/>
      <c r="ULD251" s="73"/>
      <c r="ULE251" s="73"/>
      <c r="ULF251" s="73"/>
      <c r="ULG251" s="73"/>
      <c r="ULH251" s="73"/>
      <c r="ULI251" s="73"/>
      <c r="ULJ251" s="73"/>
      <c r="ULK251" s="73"/>
      <c r="ULL251" s="73"/>
      <c r="ULM251" s="73"/>
      <c r="ULN251" s="73"/>
      <c r="ULO251" s="73"/>
      <c r="ULP251" s="73"/>
      <c r="ULQ251" s="73"/>
      <c r="ULR251" s="73"/>
      <c r="ULS251" s="73"/>
      <c r="ULT251" s="73"/>
      <c r="ULU251" s="73"/>
      <c r="ULV251" s="73"/>
      <c r="ULW251" s="73"/>
      <c r="ULX251" s="73"/>
      <c r="ULY251" s="73"/>
      <c r="ULZ251" s="73"/>
      <c r="UMA251" s="73"/>
      <c r="UMB251" s="73"/>
      <c r="UMC251" s="73"/>
      <c r="UMD251" s="73"/>
      <c r="UME251" s="73"/>
      <c r="UMF251" s="73"/>
      <c r="UMG251" s="73"/>
      <c r="UMH251" s="73"/>
      <c r="UMI251" s="73"/>
      <c r="UMJ251" s="73"/>
      <c r="UMK251" s="73"/>
      <c r="UML251" s="73"/>
      <c r="UMM251" s="73"/>
      <c r="UMN251" s="73"/>
      <c r="UMO251" s="73"/>
      <c r="UMP251" s="73"/>
      <c r="UMQ251" s="73"/>
      <c r="UMR251" s="73"/>
      <c r="UMS251" s="73"/>
      <c r="UMT251" s="73"/>
      <c r="UMU251" s="73"/>
      <c r="UMV251" s="73"/>
      <c r="UMW251" s="73"/>
      <c r="UMX251" s="73"/>
      <c r="UMY251" s="73"/>
      <c r="UMZ251" s="73"/>
      <c r="UNA251" s="73"/>
      <c r="UNB251" s="73"/>
      <c r="UNC251" s="73"/>
      <c r="UND251" s="73"/>
      <c r="UNE251" s="73"/>
      <c r="UNF251" s="73"/>
      <c r="UNG251" s="73"/>
      <c r="UNH251" s="73"/>
      <c r="UNI251" s="73"/>
      <c r="UNJ251" s="73"/>
      <c r="UNK251" s="73"/>
      <c r="UNL251" s="73"/>
      <c r="UNM251" s="73"/>
      <c r="UNN251" s="73"/>
      <c r="UNO251" s="73"/>
      <c r="UNP251" s="73"/>
      <c r="UNQ251" s="73"/>
      <c r="UNR251" s="73"/>
      <c r="UNS251" s="73"/>
      <c r="UNT251" s="73"/>
      <c r="UNU251" s="73"/>
      <c r="UNV251" s="73"/>
      <c r="UNW251" s="73"/>
      <c r="UNX251" s="73"/>
      <c r="UNY251" s="73"/>
      <c r="UNZ251" s="73"/>
      <c r="UOA251" s="73"/>
      <c r="UOB251" s="73"/>
      <c r="UOC251" s="73"/>
      <c r="UOD251" s="73"/>
      <c r="UOE251" s="73"/>
      <c r="UOF251" s="73"/>
      <c r="UOG251" s="73"/>
      <c r="UOH251" s="73"/>
      <c r="UOI251" s="73"/>
      <c r="UOJ251" s="73"/>
      <c r="UOK251" s="73"/>
      <c r="UOL251" s="73"/>
      <c r="UOM251" s="73"/>
      <c r="UON251" s="73"/>
      <c r="UOO251" s="73"/>
      <c r="UOP251" s="73"/>
      <c r="UOQ251" s="73"/>
      <c r="UOR251" s="73"/>
      <c r="UOS251" s="73"/>
      <c r="UOT251" s="73"/>
      <c r="UOU251" s="73"/>
      <c r="UOV251" s="73"/>
      <c r="UOW251" s="73"/>
      <c r="UOX251" s="73"/>
      <c r="UOY251" s="73"/>
      <c r="UOZ251" s="73"/>
      <c r="UPA251" s="73"/>
      <c r="UPB251" s="73"/>
      <c r="UPC251" s="73"/>
      <c r="UPD251" s="73"/>
      <c r="UPE251" s="73"/>
      <c r="UPF251" s="73"/>
      <c r="UPG251" s="73"/>
      <c r="UPH251" s="73"/>
      <c r="UPI251" s="73"/>
      <c r="UPJ251" s="73"/>
      <c r="UPK251" s="73"/>
      <c r="UPL251" s="73"/>
      <c r="UPM251" s="73"/>
      <c r="UPN251" s="73"/>
      <c r="UPO251" s="73"/>
      <c r="UPP251" s="73"/>
      <c r="UPQ251" s="73"/>
      <c r="UPR251" s="73"/>
      <c r="UPS251" s="73"/>
      <c r="UPT251" s="73"/>
      <c r="UPU251" s="73"/>
      <c r="UPV251" s="73"/>
      <c r="UPW251" s="73"/>
      <c r="UPX251" s="73"/>
      <c r="UPY251" s="73"/>
      <c r="UPZ251" s="73"/>
      <c r="UQA251" s="73"/>
      <c r="UQB251" s="73"/>
      <c r="UQC251" s="73"/>
      <c r="UQD251" s="73"/>
      <c r="UQE251" s="73"/>
      <c r="UQF251" s="73"/>
      <c r="UQG251" s="73"/>
      <c r="UQH251" s="73"/>
      <c r="UQI251" s="73"/>
      <c r="UQJ251" s="73"/>
      <c r="UQK251" s="73"/>
      <c r="UQL251" s="73"/>
      <c r="UQM251" s="73"/>
      <c r="UQN251" s="73"/>
      <c r="UQO251" s="73"/>
      <c r="UQP251" s="73"/>
      <c r="UQQ251" s="73"/>
      <c r="UQR251" s="73"/>
      <c r="UQS251" s="73"/>
      <c r="UQT251" s="73"/>
      <c r="UQU251" s="73"/>
      <c r="UQV251" s="73"/>
      <c r="UQW251" s="73"/>
      <c r="UQX251" s="73"/>
      <c r="UQY251" s="73"/>
      <c r="UQZ251" s="73"/>
      <c r="URA251" s="73"/>
      <c r="URB251" s="73"/>
      <c r="URC251" s="73"/>
      <c r="URD251" s="73"/>
      <c r="URE251" s="73"/>
      <c r="URF251" s="73"/>
      <c r="URG251" s="73"/>
      <c r="URH251" s="73"/>
      <c r="URI251" s="73"/>
      <c r="URJ251" s="73"/>
      <c r="URK251" s="73"/>
      <c r="URL251" s="73"/>
      <c r="URM251" s="73"/>
      <c r="URN251" s="73"/>
      <c r="URO251" s="73"/>
      <c r="URP251" s="73"/>
      <c r="URQ251" s="73"/>
      <c r="URR251" s="73"/>
      <c r="URS251" s="73"/>
      <c r="URT251" s="73"/>
      <c r="URU251" s="73"/>
      <c r="URV251" s="73"/>
      <c r="URW251" s="73"/>
      <c r="URX251" s="73"/>
      <c r="URY251" s="73"/>
      <c r="URZ251" s="73"/>
      <c r="USA251" s="73"/>
      <c r="USB251" s="73"/>
      <c r="USC251" s="73"/>
      <c r="USD251" s="73"/>
      <c r="USE251" s="73"/>
      <c r="USF251" s="73"/>
      <c r="USG251" s="73"/>
      <c r="USH251" s="73"/>
      <c r="USI251" s="73"/>
      <c r="USJ251" s="73"/>
      <c r="USK251" s="73"/>
      <c r="USL251" s="73"/>
      <c r="USM251" s="73"/>
      <c r="USN251" s="73"/>
      <c r="USO251" s="73"/>
      <c r="USP251" s="73"/>
      <c r="USQ251" s="73"/>
      <c r="USR251" s="73"/>
      <c r="USS251" s="73"/>
      <c r="UST251" s="73"/>
      <c r="USU251" s="73"/>
      <c r="USV251" s="73"/>
      <c r="USW251" s="73"/>
      <c r="USX251" s="73"/>
      <c r="USY251" s="73"/>
      <c r="USZ251" s="73"/>
      <c r="UTA251" s="73"/>
      <c r="UTB251" s="73"/>
      <c r="UTC251" s="73"/>
      <c r="UTD251" s="73"/>
      <c r="UTE251" s="73"/>
      <c r="UTF251" s="73"/>
      <c r="UTG251" s="73"/>
      <c r="UTH251" s="73"/>
      <c r="UTI251" s="73"/>
      <c r="UTJ251" s="73"/>
      <c r="UTK251" s="73"/>
      <c r="UTL251" s="73"/>
      <c r="UTM251" s="73"/>
      <c r="UTN251" s="73"/>
      <c r="UTO251" s="73"/>
      <c r="UTP251" s="73"/>
      <c r="UTQ251" s="73"/>
      <c r="UTR251" s="73"/>
      <c r="UTS251" s="73"/>
      <c r="UTT251" s="73"/>
      <c r="UTU251" s="73"/>
      <c r="UTV251" s="73"/>
      <c r="UTW251" s="73"/>
      <c r="UTX251" s="73"/>
      <c r="UTY251" s="73"/>
      <c r="UTZ251" s="73"/>
      <c r="UUA251" s="73"/>
      <c r="UUB251" s="73"/>
      <c r="UUC251" s="73"/>
      <c r="UUD251" s="73"/>
      <c r="UUE251" s="73"/>
      <c r="UUF251" s="73"/>
      <c r="UUG251" s="73"/>
      <c r="UUH251" s="73"/>
      <c r="UUI251" s="73"/>
      <c r="UUJ251" s="73"/>
      <c r="UUK251" s="73"/>
      <c r="UUL251" s="73"/>
      <c r="UUM251" s="73"/>
      <c r="UUN251" s="73"/>
      <c r="UUO251" s="73"/>
      <c r="UUP251" s="73"/>
      <c r="UUQ251" s="73"/>
      <c r="UUR251" s="73"/>
      <c r="UUS251" s="73"/>
      <c r="UUT251" s="73"/>
      <c r="UUU251" s="73"/>
      <c r="UUV251" s="73"/>
      <c r="UUW251" s="73"/>
      <c r="UUX251" s="73"/>
      <c r="UUY251" s="73"/>
      <c r="UUZ251" s="73"/>
      <c r="UVA251" s="73"/>
      <c r="UVB251" s="73"/>
      <c r="UVC251" s="73"/>
      <c r="UVD251" s="73"/>
      <c r="UVE251" s="73"/>
      <c r="UVF251" s="73"/>
      <c r="UVG251" s="73"/>
      <c r="UVH251" s="73"/>
      <c r="UVI251" s="73"/>
      <c r="UVJ251" s="73"/>
      <c r="UVK251" s="73"/>
      <c r="UVL251" s="73"/>
      <c r="UVM251" s="73"/>
      <c r="UVN251" s="73"/>
      <c r="UVO251" s="73"/>
      <c r="UVP251" s="73"/>
      <c r="UVQ251" s="73"/>
      <c r="UVR251" s="73"/>
      <c r="UVS251" s="73"/>
      <c r="UVT251" s="73"/>
      <c r="UVU251" s="73"/>
      <c r="UVV251" s="73"/>
      <c r="UVW251" s="73"/>
      <c r="UVX251" s="73"/>
      <c r="UVY251" s="73"/>
      <c r="UVZ251" s="73"/>
      <c r="UWA251" s="73"/>
      <c r="UWB251" s="73"/>
      <c r="UWC251" s="73"/>
      <c r="UWD251" s="73"/>
      <c r="UWE251" s="73"/>
      <c r="UWF251" s="73"/>
      <c r="UWG251" s="73"/>
      <c r="UWH251" s="73"/>
      <c r="UWI251" s="73"/>
      <c r="UWJ251" s="73"/>
      <c r="UWK251" s="73"/>
      <c r="UWL251" s="73"/>
      <c r="UWM251" s="73"/>
      <c r="UWN251" s="73"/>
      <c r="UWO251" s="73"/>
      <c r="UWP251" s="73"/>
      <c r="UWQ251" s="73"/>
      <c r="UWR251" s="73"/>
      <c r="UWS251" s="73"/>
      <c r="UWT251" s="73"/>
      <c r="UWU251" s="73"/>
      <c r="UWV251" s="73"/>
      <c r="UWW251" s="73"/>
      <c r="UWX251" s="73"/>
      <c r="UWY251" s="73"/>
      <c r="UWZ251" s="73"/>
      <c r="UXA251" s="73"/>
      <c r="UXB251" s="73"/>
      <c r="UXC251" s="73"/>
      <c r="UXD251" s="73"/>
      <c r="UXE251" s="73"/>
      <c r="UXF251" s="73"/>
      <c r="UXG251" s="73"/>
      <c r="UXH251" s="73"/>
      <c r="UXI251" s="73"/>
      <c r="UXJ251" s="73"/>
      <c r="UXK251" s="73"/>
      <c r="UXL251" s="73"/>
      <c r="UXM251" s="73"/>
      <c r="UXN251" s="73"/>
      <c r="UXO251" s="73"/>
      <c r="UXP251" s="73"/>
      <c r="UXQ251" s="73"/>
      <c r="UXR251" s="73"/>
      <c r="UXS251" s="73"/>
      <c r="UXT251" s="73"/>
      <c r="UXU251" s="73"/>
      <c r="UXV251" s="73"/>
      <c r="UXW251" s="73"/>
      <c r="UXX251" s="73"/>
      <c r="UXY251" s="73"/>
      <c r="UXZ251" s="73"/>
      <c r="UYA251" s="73"/>
      <c r="UYB251" s="73"/>
      <c r="UYC251" s="73"/>
      <c r="UYD251" s="73"/>
      <c r="UYE251" s="73"/>
      <c r="UYF251" s="73"/>
      <c r="UYG251" s="73"/>
      <c r="UYH251" s="73"/>
      <c r="UYI251" s="73"/>
      <c r="UYJ251" s="73"/>
      <c r="UYK251" s="73"/>
      <c r="UYL251" s="73"/>
      <c r="UYM251" s="73"/>
      <c r="UYN251" s="73"/>
      <c r="UYO251" s="73"/>
      <c r="UYP251" s="73"/>
      <c r="UYQ251" s="73"/>
      <c r="UYR251" s="73"/>
      <c r="UYS251" s="73"/>
      <c r="UYT251" s="73"/>
      <c r="UYU251" s="73"/>
      <c r="UYV251" s="73"/>
      <c r="UYW251" s="73"/>
      <c r="UYX251" s="73"/>
      <c r="UYY251" s="73"/>
      <c r="UYZ251" s="73"/>
      <c r="UZA251" s="73"/>
      <c r="UZB251" s="73"/>
      <c r="UZC251" s="73"/>
      <c r="UZD251" s="73"/>
      <c r="UZE251" s="73"/>
      <c r="UZF251" s="73"/>
      <c r="UZG251" s="73"/>
      <c r="UZH251" s="73"/>
      <c r="UZI251" s="73"/>
      <c r="UZJ251" s="73"/>
      <c r="UZK251" s="73"/>
      <c r="UZL251" s="73"/>
      <c r="UZM251" s="73"/>
      <c r="UZN251" s="73"/>
      <c r="UZO251" s="73"/>
      <c r="UZP251" s="73"/>
      <c r="UZQ251" s="73"/>
      <c r="UZR251" s="73"/>
      <c r="UZS251" s="73"/>
      <c r="UZT251" s="73"/>
      <c r="UZU251" s="73"/>
      <c r="UZV251" s="73"/>
      <c r="UZW251" s="73"/>
      <c r="UZX251" s="73"/>
      <c r="UZY251" s="73"/>
      <c r="UZZ251" s="73"/>
      <c r="VAA251" s="73"/>
      <c r="VAB251" s="73"/>
      <c r="VAC251" s="73"/>
      <c r="VAD251" s="73"/>
      <c r="VAE251" s="73"/>
      <c r="VAF251" s="73"/>
      <c r="VAG251" s="73"/>
      <c r="VAH251" s="73"/>
      <c r="VAI251" s="73"/>
      <c r="VAJ251" s="73"/>
      <c r="VAK251" s="73"/>
      <c r="VAL251" s="73"/>
      <c r="VAM251" s="73"/>
      <c r="VAN251" s="73"/>
      <c r="VAO251" s="73"/>
      <c r="VAP251" s="73"/>
      <c r="VAQ251" s="73"/>
      <c r="VAR251" s="73"/>
      <c r="VAS251" s="73"/>
      <c r="VAT251" s="73"/>
      <c r="VAU251" s="73"/>
      <c r="VAV251" s="73"/>
      <c r="VAW251" s="73"/>
      <c r="VAX251" s="73"/>
      <c r="VAY251" s="73"/>
      <c r="VAZ251" s="73"/>
      <c r="VBA251" s="73"/>
      <c r="VBB251" s="73"/>
      <c r="VBC251" s="73"/>
      <c r="VBD251" s="73"/>
      <c r="VBE251" s="73"/>
      <c r="VBF251" s="73"/>
      <c r="VBG251" s="73"/>
      <c r="VBH251" s="73"/>
      <c r="VBI251" s="73"/>
      <c r="VBJ251" s="73"/>
      <c r="VBK251" s="73"/>
      <c r="VBL251" s="73"/>
      <c r="VBM251" s="73"/>
      <c r="VBN251" s="73"/>
      <c r="VBO251" s="73"/>
      <c r="VBP251" s="73"/>
      <c r="VBQ251" s="73"/>
      <c r="VBR251" s="73"/>
      <c r="VBS251" s="73"/>
      <c r="VBT251" s="73"/>
      <c r="VBU251" s="73"/>
      <c r="VBV251" s="73"/>
      <c r="VBW251" s="73"/>
      <c r="VBX251" s="73"/>
      <c r="VBY251" s="73"/>
      <c r="VBZ251" s="73"/>
      <c r="VCA251" s="73"/>
      <c r="VCB251" s="73"/>
      <c r="VCC251" s="73"/>
      <c r="VCD251" s="73"/>
      <c r="VCE251" s="73"/>
      <c r="VCF251" s="73"/>
      <c r="VCG251" s="73"/>
      <c r="VCH251" s="73"/>
      <c r="VCI251" s="73"/>
      <c r="VCJ251" s="73"/>
      <c r="VCK251" s="73"/>
      <c r="VCL251" s="73"/>
      <c r="VCM251" s="73"/>
      <c r="VCN251" s="73"/>
      <c r="VCO251" s="73"/>
      <c r="VCP251" s="73"/>
      <c r="VCQ251" s="73"/>
      <c r="VCR251" s="73"/>
      <c r="VCS251" s="73"/>
      <c r="VCT251" s="73"/>
      <c r="VCU251" s="73"/>
      <c r="VCV251" s="73"/>
      <c r="VCW251" s="73"/>
      <c r="VCX251" s="73"/>
      <c r="VCY251" s="73"/>
      <c r="VCZ251" s="73"/>
      <c r="VDA251" s="73"/>
      <c r="VDB251" s="73"/>
      <c r="VDC251" s="73"/>
      <c r="VDD251" s="73"/>
      <c r="VDE251" s="73"/>
      <c r="VDF251" s="73"/>
      <c r="VDG251" s="73"/>
      <c r="VDH251" s="73"/>
      <c r="VDI251" s="73"/>
      <c r="VDJ251" s="73"/>
      <c r="VDK251" s="73"/>
      <c r="VDL251" s="73"/>
      <c r="VDM251" s="73"/>
      <c r="VDN251" s="73"/>
      <c r="VDO251" s="73"/>
      <c r="VDP251" s="73"/>
      <c r="VDQ251" s="73"/>
      <c r="VDR251" s="73"/>
      <c r="VDS251" s="73"/>
      <c r="VDT251" s="73"/>
      <c r="VDU251" s="73"/>
      <c r="VDV251" s="73"/>
      <c r="VDW251" s="73"/>
      <c r="VDX251" s="73"/>
      <c r="VDY251" s="73"/>
      <c r="VDZ251" s="73"/>
      <c r="VEA251" s="73"/>
      <c r="VEB251" s="73"/>
      <c r="VEC251" s="73"/>
      <c r="VED251" s="73"/>
      <c r="VEE251" s="73"/>
      <c r="VEF251" s="73"/>
      <c r="VEG251" s="73"/>
      <c r="VEH251" s="73"/>
      <c r="VEI251" s="73"/>
      <c r="VEJ251" s="73"/>
      <c r="VEK251" s="73"/>
      <c r="VEL251" s="73"/>
      <c r="VEM251" s="73"/>
      <c r="VEN251" s="73"/>
      <c r="VEO251" s="73"/>
      <c r="VEP251" s="73"/>
      <c r="VEQ251" s="73"/>
      <c r="VER251" s="73"/>
      <c r="VES251" s="73"/>
      <c r="VET251" s="73"/>
      <c r="VEU251" s="73"/>
      <c r="VEV251" s="73"/>
      <c r="VEW251" s="73"/>
      <c r="VEX251" s="73"/>
      <c r="VEY251" s="73"/>
      <c r="VEZ251" s="73"/>
      <c r="VFA251" s="73"/>
      <c r="VFB251" s="73"/>
      <c r="VFC251" s="73"/>
      <c r="VFD251" s="73"/>
      <c r="VFE251" s="73"/>
      <c r="VFF251" s="73"/>
      <c r="VFG251" s="73"/>
      <c r="VFH251" s="73"/>
      <c r="VFI251" s="73"/>
      <c r="VFJ251" s="73"/>
      <c r="VFK251" s="73"/>
      <c r="VFL251" s="73"/>
      <c r="VFM251" s="73"/>
      <c r="VFN251" s="73"/>
      <c r="VFO251" s="73"/>
      <c r="VFP251" s="73"/>
      <c r="VFQ251" s="73"/>
      <c r="VFR251" s="73"/>
      <c r="VFS251" s="73"/>
      <c r="VFT251" s="73"/>
      <c r="VFU251" s="73"/>
      <c r="VFV251" s="73"/>
      <c r="VFW251" s="73"/>
      <c r="VFX251" s="73"/>
      <c r="VFY251" s="73"/>
      <c r="VFZ251" s="73"/>
      <c r="VGA251" s="73"/>
      <c r="VGB251" s="73"/>
      <c r="VGC251" s="73"/>
      <c r="VGD251" s="73"/>
      <c r="VGE251" s="73"/>
      <c r="VGF251" s="73"/>
      <c r="VGG251" s="73"/>
      <c r="VGH251" s="73"/>
      <c r="VGI251" s="73"/>
      <c r="VGJ251" s="73"/>
      <c r="VGK251" s="73"/>
      <c r="VGL251" s="73"/>
      <c r="VGM251" s="73"/>
      <c r="VGN251" s="73"/>
      <c r="VGO251" s="73"/>
      <c r="VGP251" s="73"/>
      <c r="VGQ251" s="73"/>
      <c r="VGR251" s="73"/>
      <c r="VGS251" s="73"/>
      <c r="VGT251" s="73"/>
      <c r="VGU251" s="73"/>
      <c r="VGV251" s="73"/>
      <c r="VGW251" s="73"/>
      <c r="VGX251" s="73"/>
      <c r="VGY251" s="73"/>
      <c r="VGZ251" s="73"/>
      <c r="VHA251" s="73"/>
      <c r="VHB251" s="73"/>
      <c r="VHC251" s="73"/>
      <c r="VHD251" s="73"/>
      <c r="VHE251" s="73"/>
      <c r="VHF251" s="73"/>
      <c r="VHG251" s="73"/>
      <c r="VHH251" s="73"/>
      <c r="VHI251" s="73"/>
      <c r="VHJ251" s="73"/>
      <c r="VHK251" s="73"/>
      <c r="VHL251" s="73"/>
      <c r="VHM251" s="73"/>
      <c r="VHN251" s="73"/>
      <c r="VHO251" s="73"/>
      <c r="VHP251" s="73"/>
      <c r="VHQ251" s="73"/>
      <c r="VHR251" s="73"/>
      <c r="VHS251" s="73"/>
      <c r="VHT251" s="73"/>
      <c r="VHU251" s="73"/>
      <c r="VHV251" s="73"/>
      <c r="VHW251" s="73"/>
      <c r="VHX251" s="73"/>
      <c r="VHY251" s="73"/>
      <c r="VHZ251" s="73"/>
      <c r="VIA251" s="73"/>
      <c r="VIB251" s="73"/>
      <c r="VIC251" s="73"/>
      <c r="VID251" s="73"/>
      <c r="VIE251" s="73"/>
      <c r="VIF251" s="73"/>
      <c r="VIG251" s="73"/>
      <c r="VIH251" s="73"/>
      <c r="VII251" s="73"/>
      <c r="VIJ251" s="73"/>
      <c r="VIK251" s="73"/>
      <c r="VIL251" s="73"/>
      <c r="VIM251" s="73"/>
      <c r="VIN251" s="73"/>
      <c r="VIO251" s="73"/>
      <c r="VIP251" s="73"/>
      <c r="VIQ251" s="73"/>
      <c r="VIR251" s="73"/>
      <c r="VIS251" s="73"/>
      <c r="VIT251" s="73"/>
      <c r="VIU251" s="73"/>
      <c r="VIV251" s="73"/>
      <c r="VIW251" s="73"/>
      <c r="VIX251" s="73"/>
      <c r="VIY251" s="73"/>
      <c r="VIZ251" s="73"/>
      <c r="VJA251" s="73"/>
      <c r="VJB251" s="73"/>
      <c r="VJC251" s="73"/>
      <c r="VJD251" s="73"/>
      <c r="VJE251" s="73"/>
      <c r="VJF251" s="73"/>
      <c r="VJG251" s="73"/>
      <c r="VJH251" s="73"/>
      <c r="VJI251" s="73"/>
      <c r="VJJ251" s="73"/>
      <c r="VJK251" s="73"/>
      <c r="VJL251" s="73"/>
      <c r="VJM251" s="73"/>
      <c r="VJN251" s="73"/>
      <c r="VJO251" s="73"/>
      <c r="VJP251" s="73"/>
      <c r="VJQ251" s="73"/>
      <c r="VJR251" s="73"/>
      <c r="VJS251" s="73"/>
      <c r="VJT251" s="73"/>
      <c r="VJU251" s="73"/>
      <c r="VJV251" s="73"/>
      <c r="VJW251" s="73"/>
      <c r="VJX251" s="73"/>
      <c r="VJY251" s="73"/>
      <c r="VJZ251" s="73"/>
      <c r="VKA251" s="73"/>
      <c r="VKB251" s="73"/>
      <c r="VKC251" s="73"/>
      <c r="VKD251" s="73"/>
      <c r="VKE251" s="73"/>
      <c r="VKF251" s="73"/>
      <c r="VKG251" s="73"/>
      <c r="VKH251" s="73"/>
      <c r="VKI251" s="73"/>
      <c r="VKJ251" s="73"/>
      <c r="VKK251" s="73"/>
      <c r="VKL251" s="73"/>
      <c r="VKM251" s="73"/>
      <c r="VKN251" s="73"/>
      <c r="VKO251" s="73"/>
      <c r="VKP251" s="73"/>
      <c r="VKQ251" s="73"/>
      <c r="VKR251" s="73"/>
      <c r="VKS251" s="73"/>
      <c r="VKT251" s="73"/>
      <c r="VKU251" s="73"/>
      <c r="VKV251" s="73"/>
      <c r="VKW251" s="73"/>
      <c r="VKX251" s="73"/>
      <c r="VKY251" s="73"/>
      <c r="VKZ251" s="73"/>
      <c r="VLA251" s="73"/>
      <c r="VLB251" s="73"/>
      <c r="VLC251" s="73"/>
      <c r="VLD251" s="73"/>
      <c r="VLE251" s="73"/>
      <c r="VLF251" s="73"/>
      <c r="VLG251" s="73"/>
      <c r="VLH251" s="73"/>
      <c r="VLI251" s="73"/>
      <c r="VLJ251" s="73"/>
      <c r="VLK251" s="73"/>
      <c r="VLL251" s="73"/>
      <c r="VLM251" s="73"/>
      <c r="VLN251" s="73"/>
      <c r="VLO251" s="73"/>
      <c r="VLP251" s="73"/>
      <c r="VLQ251" s="73"/>
      <c r="VLR251" s="73"/>
      <c r="VLS251" s="73"/>
      <c r="VLT251" s="73"/>
      <c r="VLU251" s="73"/>
      <c r="VLV251" s="73"/>
      <c r="VLW251" s="73"/>
      <c r="VLX251" s="73"/>
      <c r="VLY251" s="73"/>
      <c r="VLZ251" s="73"/>
      <c r="VMA251" s="73"/>
      <c r="VMB251" s="73"/>
      <c r="VMC251" s="73"/>
      <c r="VMD251" s="73"/>
      <c r="VME251" s="73"/>
      <c r="VMF251" s="73"/>
      <c r="VMG251" s="73"/>
      <c r="VMH251" s="73"/>
      <c r="VMI251" s="73"/>
      <c r="VMJ251" s="73"/>
      <c r="VMK251" s="73"/>
      <c r="VML251" s="73"/>
      <c r="VMM251" s="73"/>
      <c r="VMN251" s="73"/>
      <c r="VMO251" s="73"/>
      <c r="VMP251" s="73"/>
      <c r="VMQ251" s="73"/>
      <c r="VMR251" s="73"/>
      <c r="VMS251" s="73"/>
      <c r="VMT251" s="73"/>
      <c r="VMU251" s="73"/>
      <c r="VMV251" s="73"/>
      <c r="VMW251" s="73"/>
      <c r="VMX251" s="73"/>
      <c r="VMY251" s="73"/>
      <c r="VMZ251" s="73"/>
      <c r="VNA251" s="73"/>
      <c r="VNB251" s="73"/>
      <c r="VNC251" s="73"/>
      <c r="VND251" s="73"/>
      <c r="VNE251" s="73"/>
      <c r="VNF251" s="73"/>
      <c r="VNG251" s="73"/>
      <c r="VNH251" s="73"/>
      <c r="VNI251" s="73"/>
      <c r="VNJ251" s="73"/>
      <c r="VNK251" s="73"/>
      <c r="VNL251" s="73"/>
      <c r="VNM251" s="73"/>
      <c r="VNN251" s="73"/>
      <c r="VNO251" s="73"/>
      <c r="VNP251" s="73"/>
      <c r="VNQ251" s="73"/>
      <c r="VNR251" s="73"/>
      <c r="VNS251" s="73"/>
      <c r="VNT251" s="73"/>
      <c r="VNU251" s="73"/>
      <c r="VNV251" s="73"/>
      <c r="VNW251" s="73"/>
      <c r="VNX251" s="73"/>
      <c r="VNY251" s="73"/>
      <c r="VNZ251" s="73"/>
      <c r="VOA251" s="73"/>
      <c r="VOB251" s="73"/>
      <c r="VOC251" s="73"/>
      <c r="VOD251" s="73"/>
      <c r="VOE251" s="73"/>
      <c r="VOF251" s="73"/>
      <c r="VOG251" s="73"/>
      <c r="VOH251" s="73"/>
      <c r="VOI251" s="73"/>
      <c r="VOJ251" s="73"/>
      <c r="VOK251" s="73"/>
      <c r="VOL251" s="73"/>
      <c r="VOM251" s="73"/>
      <c r="VON251" s="73"/>
      <c r="VOO251" s="73"/>
      <c r="VOP251" s="73"/>
      <c r="VOQ251" s="73"/>
      <c r="VOR251" s="73"/>
      <c r="VOS251" s="73"/>
      <c r="VOT251" s="73"/>
      <c r="VOU251" s="73"/>
      <c r="VOV251" s="73"/>
      <c r="VOW251" s="73"/>
      <c r="VOX251" s="73"/>
      <c r="VOY251" s="73"/>
      <c r="VOZ251" s="73"/>
      <c r="VPA251" s="73"/>
      <c r="VPB251" s="73"/>
      <c r="VPC251" s="73"/>
      <c r="VPD251" s="73"/>
      <c r="VPE251" s="73"/>
      <c r="VPF251" s="73"/>
      <c r="VPG251" s="73"/>
      <c r="VPH251" s="73"/>
      <c r="VPI251" s="73"/>
      <c r="VPJ251" s="73"/>
      <c r="VPK251" s="73"/>
      <c r="VPL251" s="73"/>
      <c r="VPM251" s="73"/>
      <c r="VPN251" s="73"/>
      <c r="VPO251" s="73"/>
      <c r="VPP251" s="73"/>
      <c r="VPQ251" s="73"/>
      <c r="VPR251" s="73"/>
      <c r="VPS251" s="73"/>
      <c r="VPT251" s="73"/>
      <c r="VPU251" s="73"/>
      <c r="VPV251" s="73"/>
      <c r="VPW251" s="73"/>
      <c r="VPX251" s="73"/>
      <c r="VPY251" s="73"/>
      <c r="VPZ251" s="73"/>
      <c r="VQA251" s="73"/>
      <c r="VQB251" s="73"/>
      <c r="VQC251" s="73"/>
      <c r="VQD251" s="73"/>
      <c r="VQE251" s="73"/>
      <c r="VQF251" s="73"/>
      <c r="VQG251" s="73"/>
      <c r="VQH251" s="73"/>
      <c r="VQI251" s="73"/>
      <c r="VQJ251" s="73"/>
      <c r="VQK251" s="73"/>
      <c r="VQL251" s="73"/>
      <c r="VQM251" s="73"/>
      <c r="VQN251" s="73"/>
      <c r="VQO251" s="73"/>
      <c r="VQP251" s="73"/>
      <c r="VQQ251" s="73"/>
      <c r="VQR251" s="73"/>
      <c r="VQS251" s="73"/>
      <c r="VQT251" s="73"/>
      <c r="VQU251" s="73"/>
      <c r="VQV251" s="73"/>
      <c r="VQW251" s="73"/>
      <c r="VQX251" s="73"/>
      <c r="VQY251" s="73"/>
      <c r="VQZ251" s="73"/>
      <c r="VRA251" s="73"/>
      <c r="VRB251" s="73"/>
      <c r="VRC251" s="73"/>
      <c r="VRD251" s="73"/>
      <c r="VRE251" s="73"/>
      <c r="VRF251" s="73"/>
      <c r="VRG251" s="73"/>
      <c r="VRH251" s="73"/>
      <c r="VRI251" s="73"/>
      <c r="VRJ251" s="73"/>
      <c r="VRK251" s="73"/>
      <c r="VRL251" s="73"/>
      <c r="VRM251" s="73"/>
      <c r="VRN251" s="73"/>
      <c r="VRO251" s="73"/>
      <c r="VRP251" s="73"/>
      <c r="VRQ251" s="73"/>
      <c r="VRR251" s="73"/>
      <c r="VRS251" s="73"/>
      <c r="VRT251" s="73"/>
      <c r="VRU251" s="73"/>
      <c r="VRV251" s="73"/>
      <c r="VRW251" s="73"/>
      <c r="VRX251" s="73"/>
      <c r="VRY251" s="73"/>
      <c r="VRZ251" s="73"/>
      <c r="VSA251" s="73"/>
      <c r="VSB251" s="73"/>
      <c r="VSC251" s="73"/>
      <c r="VSD251" s="73"/>
      <c r="VSE251" s="73"/>
      <c r="VSF251" s="73"/>
      <c r="VSG251" s="73"/>
      <c r="VSH251" s="73"/>
      <c r="VSI251" s="73"/>
      <c r="VSJ251" s="73"/>
      <c r="VSK251" s="73"/>
      <c r="VSL251" s="73"/>
      <c r="VSM251" s="73"/>
      <c r="VSN251" s="73"/>
      <c r="VSO251" s="73"/>
      <c r="VSP251" s="73"/>
      <c r="VSQ251" s="73"/>
      <c r="VSR251" s="73"/>
      <c r="VSS251" s="73"/>
      <c r="VST251" s="73"/>
      <c r="VSU251" s="73"/>
      <c r="VSV251" s="73"/>
      <c r="VSW251" s="73"/>
      <c r="VSX251" s="73"/>
      <c r="VSY251" s="73"/>
      <c r="VSZ251" s="73"/>
      <c r="VTA251" s="73"/>
      <c r="VTB251" s="73"/>
      <c r="VTC251" s="73"/>
      <c r="VTD251" s="73"/>
      <c r="VTE251" s="73"/>
      <c r="VTF251" s="73"/>
      <c r="VTG251" s="73"/>
      <c r="VTH251" s="73"/>
      <c r="VTI251" s="73"/>
      <c r="VTJ251" s="73"/>
      <c r="VTK251" s="73"/>
      <c r="VTL251" s="73"/>
      <c r="VTM251" s="73"/>
      <c r="VTN251" s="73"/>
      <c r="VTO251" s="73"/>
      <c r="VTP251" s="73"/>
      <c r="VTQ251" s="73"/>
      <c r="VTR251" s="73"/>
      <c r="VTS251" s="73"/>
      <c r="VTT251" s="73"/>
      <c r="VTU251" s="73"/>
      <c r="VTV251" s="73"/>
      <c r="VTW251" s="73"/>
      <c r="VTX251" s="73"/>
      <c r="VTY251" s="73"/>
      <c r="VTZ251" s="73"/>
      <c r="VUA251" s="73"/>
      <c r="VUB251" s="73"/>
      <c r="VUC251" s="73"/>
      <c r="VUD251" s="73"/>
      <c r="VUE251" s="73"/>
      <c r="VUF251" s="73"/>
      <c r="VUG251" s="73"/>
      <c r="VUH251" s="73"/>
      <c r="VUI251" s="73"/>
      <c r="VUJ251" s="73"/>
      <c r="VUK251" s="73"/>
      <c r="VUL251" s="73"/>
      <c r="VUM251" s="73"/>
      <c r="VUN251" s="73"/>
      <c r="VUO251" s="73"/>
      <c r="VUP251" s="73"/>
      <c r="VUQ251" s="73"/>
      <c r="VUR251" s="73"/>
      <c r="VUS251" s="73"/>
      <c r="VUT251" s="73"/>
      <c r="VUU251" s="73"/>
      <c r="VUV251" s="73"/>
      <c r="VUW251" s="73"/>
      <c r="VUX251" s="73"/>
      <c r="VUY251" s="73"/>
      <c r="VUZ251" s="73"/>
      <c r="VVA251" s="73"/>
      <c r="VVB251" s="73"/>
      <c r="VVC251" s="73"/>
      <c r="VVD251" s="73"/>
      <c r="VVE251" s="73"/>
      <c r="VVF251" s="73"/>
      <c r="VVG251" s="73"/>
      <c r="VVH251" s="73"/>
      <c r="VVI251" s="73"/>
      <c r="VVJ251" s="73"/>
      <c r="VVK251" s="73"/>
      <c r="VVL251" s="73"/>
      <c r="VVM251" s="73"/>
      <c r="VVN251" s="73"/>
      <c r="VVO251" s="73"/>
      <c r="VVP251" s="73"/>
      <c r="VVQ251" s="73"/>
      <c r="VVR251" s="73"/>
      <c r="VVS251" s="73"/>
      <c r="VVT251" s="73"/>
      <c r="VVU251" s="73"/>
      <c r="VVV251" s="73"/>
      <c r="VVW251" s="73"/>
      <c r="VVX251" s="73"/>
      <c r="VVY251" s="73"/>
      <c r="VVZ251" s="73"/>
      <c r="VWA251" s="73"/>
      <c r="VWB251" s="73"/>
      <c r="VWC251" s="73"/>
      <c r="VWD251" s="73"/>
      <c r="VWE251" s="73"/>
      <c r="VWF251" s="73"/>
      <c r="VWG251" s="73"/>
      <c r="VWH251" s="73"/>
      <c r="VWI251" s="73"/>
      <c r="VWJ251" s="73"/>
      <c r="VWK251" s="73"/>
      <c r="VWL251" s="73"/>
      <c r="VWM251" s="73"/>
      <c r="VWN251" s="73"/>
      <c r="VWO251" s="73"/>
      <c r="VWP251" s="73"/>
      <c r="VWQ251" s="73"/>
      <c r="VWR251" s="73"/>
      <c r="VWS251" s="73"/>
      <c r="VWT251" s="73"/>
      <c r="VWU251" s="73"/>
      <c r="VWV251" s="73"/>
      <c r="VWW251" s="73"/>
      <c r="VWX251" s="73"/>
      <c r="VWY251" s="73"/>
      <c r="VWZ251" s="73"/>
      <c r="VXA251" s="73"/>
      <c r="VXB251" s="73"/>
      <c r="VXC251" s="73"/>
      <c r="VXD251" s="73"/>
      <c r="VXE251" s="73"/>
      <c r="VXF251" s="73"/>
      <c r="VXG251" s="73"/>
      <c r="VXH251" s="73"/>
      <c r="VXI251" s="73"/>
      <c r="VXJ251" s="73"/>
      <c r="VXK251" s="73"/>
      <c r="VXL251" s="73"/>
      <c r="VXM251" s="73"/>
      <c r="VXN251" s="73"/>
      <c r="VXO251" s="73"/>
      <c r="VXP251" s="73"/>
      <c r="VXQ251" s="73"/>
      <c r="VXR251" s="73"/>
      <c r="VXS251" s="73"/>
      <c r="VXT251" s="73"/>
      <c r="VXU251" s="73"/>
      <c r="VXV251" s="73"/>
      <c r="VXW251" s="73"/>
      <c r="VXX251" s="73"/>
      <c r="VXY251" s="73"/>
      <c r="VXZ251" s="73"/>
      <c r="VYA251" s="73"/>
      <c r="VYB251" s="73"/>
      <c r="VYC251" s="73"/>
      <c r="VYD251" s="73"/>
      <c r="VYE251" s="73"/>
      <c r="VYF251" s="73"/>
      <c r="VYG251" s="73"/>
      <c r="VYH251" s="73"/>
      <c r="VYI251" s="73"/>
      <c r="VYJ251" s="73"/>
      <c r="VYK251" s="73"/>
      <c r="VYL251" s="73"/>
      <c r="VYM251" s="73"/>
      <c r="VYN251" s="73"/>
      <c r="VYO251" s="73"/>
      <c r="VYP251" s="73"/>
      <c r="VYQ251" s="73"/>
      <c r="VYR251" s="73"/>
      <c r="VYS251" s="73"/>
      <c r="VYT251" s="73"/>
      <c r="VYU251" s="73"/>
      <c r="VYV251" s="73"/>
      <c r="VYW251" s="73"/>
      <c r="VYX251" s="73"/>
      <c r="VYY251" s="73"/>
      <c r="VYZ251" s="73"/>
      <c r="VZA251" s="73"/>
      <c r="VZB251" s="73"/>
      <c r="VZC251" s="73"/>
      <c r="VZD251" s="73"/>
      <c r="VZE251" s="73"/>
      <c r="VZF251" s="73"/>
      <c r="VZG251" s="73"/>
      <c r="VZH251" s="73"/>
      <c r="VZI251" s="73"/>
      <c r="VZJ251" s="73"/>
      <c r="VZK251" s="73"/>
      <c r="VZL251" s="73"/>
      <c r="VZM251" s="73"/>
      <c r="VZN251" s="73"/>
      <c r="VZO251" s="73"/>
      <c r="VZP251" s="73"/>
      <c r="VZQ251" s="73"/>
      <c r="VZR251" s="73"/>
      <c r="VZS251" s="73"/>
      <c r="VZT251" s="73"/>
      <c r="VZU251" s="73"/>
      <c r="VZV251" s="73"/>
      <c r="VZW251" s="73"/>
      <c r="VZX251" s="73"/>
      <c r="VZY251" s="73"/>
      <c r="VZZ251" s="73"/>
      <c r="WAA251" s="73"/>
      <c r="WAB251" s="73"/>
      <c r="WAC251" s="73"/>
      <c r="WAD251" s="73"/>
      <c r="WAE251" s="73"/>
      <c r="WAF251" s="73"/>
      <c r="WAG251" s="73"/>
      <c r="WAH251" s="73"/>
      <c r="WAI251" s="73"/>
      <c r="WAJ251" s="73"/>
      <c r="WAK251" s="73"/>
      <c r="WAL251" s="73"/>
      <c r="WAM251" s="73"/>
      <c r="WAN251" s="73"/>
      <c r="WAO251" s="73"/>
      <c r="WAP251" s="73"/>
      <c r="WAQ251" s="73"/>
      <c r="WAR251" s="73"/>
      <c r="WAS251" s="73"/>
      <c r="WAT251" s="73"/>
      <c r="WAU251" s="73"/>
      <c r="WAV251" s="73"/>
      <c r="WAW251" s="73"/>
      <c r="WAX251" s="73"/>
      <c r="WAY251" s="73"/>
      <c r="WAZ251" s="73"/>
      <c r="WBA251" s="73"/>
      <c r="WBB251" s="73"/>
      <c r="WBC251" s="73"/>
      <c r="WBD251" s="73"/>
      <c r="WBE251" s="73"/>
      <c r="WBF251" s="73"/>
      <c r="WBG251" s="73"/>
      <c r="WBH251" s="73"/>
      <c r="WBI251" s="73"/>
      <c r="WBJ251" s="73"/>
      <c r="WBK251" s="73"/>
      <c r="WBL251" s="73"/>
      <c r="WBM251" s="73"/>
      <c r="WBN251" s="73"/>
      <c r="WBO251" s="73"/>
      <c r="WBP251" s="73"/>
      <c r="WBQ251" s="73"/>
      <c r="WBR251" s="73"/>
      <c r="WBS251" s="73"/>
      <c r="WBT251" s="73"/>
      <c r="WBU251" s="73"/>
      <c r="WBV251" s="73"/>
      <c r="WBW251" s="73"/>
      <c r="WBX251" s="73"/>
      <c r="WBY251" s="73"/>
      <c r="WBZ251" s="73"/>
      <c r="WCA251" s="73"/>
      <c r="WCB251" s="73"/>
      <c r="WCC251" s="73"/>
      <c r="WCD251" s="73"/>
      <c r="WCE251" s="73"/>
      <c r="WCF251" s="73"/>
      <c r="WCG251" s="73"/>
      <c r="WCH251" s="73"/>
      <c r="WCI251" s="73"/>
      <c r="WCJ251" s="73"/>
      <c r="WCK251" s="73"/>
      <c r="WCL251" s="73"/>
      <c r="WCM251" s="73"/>
      <c r="WCN251" s="73"/>
      <c r="WCO251" s="73"/>
      <c r="WCP251" s="73"/>
      <c r="WCQ251" s="73"/>
      <c r="WCR251" s="73"/>
      <c r="WCS251" s="73"/>
      <c r="WCT251" s="73"/>
      <c r="WCU251" s="73"/>
      <c r="WCV251" s="73"/>
      <c r="WCW251" s="73"/>
      <c r="WCX251" s="73"/>
      <c r="WCY251" s="73"/>
      <c r="WCZ251" s="73"/>
      <c r="WDA251" s="73"/>
      <c r="WDB251" s="73"/>
      <c r="WDC251" s="73"/>
      <c r="WDD251" s="73"/>
      <c r="WDE251" s="73"/>
      <c r="WDF251" s="73"/>
      <c r="WDG251" s="73"/>
      <c r="WDH251" s="73"/>
      <c r="WDI251" s="73"/>
      <c r="WDJ251" s="73"/>
      <c r="WDK251" s="73"/>
      <c r="WDL251" s="73"/>
      <c r="WDM251" s="73"/>
      <c r="WDN251" s="73"/>
      <c r="WDO251" s="73"/>
      <c r="WDP251" s="73"/>
      <c r="WDQ251" s="73"/>
      <c r="WDR251" s="73"/>
      <c r="WDS251" s="73"/>
      <c r="WDT251" s="73"/>
      <c r="WDU251" s="73"/>
      <c r="WDV251" s="73"/>
      <c r="WDW251" s="73"/>
      <c r="WDX251" s="73"/>
      <c r="WDY251" s="73"/>
      <c r="WDZ251" s="73"/>
      <c r="WEA251" s="73"/>
      <c r="WEB251" s="73"/>
      <c r="WEC251" s="73"/>
      <c r="WED251" s="73"/>
      <c r="WEE251" s="73"/>
      <c r="WEF251" s="73"/>
      <c r="WEG251" s="73"/>
      <c r="WEH251" s="73"/>
      <c r="WEI251" s="73"/>
      <c r="WEJ251" s="73"/>
      <c r="WEK251" s="73"/>
      <c r="WEL251" s="73"/>
      <c r="WEM251" s="73"/>
      <c r="WEN251" s="73"/>
      <c r="WEO251" s="73"/>
      <c r="WEP251" s="73"/>
      <c r="WEQ251" s="73"/>
      <c r="WER251" s="73"/>
      <c r="WES251" s="73"/>
      <c r="WET251" s="73"/>
      <c r="WEU251" s="73"/>
      <c r="WEV251" s="73"/>
      <c r="WEW251" s="73"/>
      <c r="WEX251" s="73"/>
      <c r="WEY251" s="73"/>
      <c r="WEZ251" s="73"/>
      <c r="WFA251" s="73"/>
      <c r="WFB251" s="73"/>
      <c r="WFC251" s="73"/>
      <c r="WFD251" s="73"/>
      <c r="WFE251" s="73"/>
      <c r="WFF251" s="73"/>
      <c r="WFG251" s="73"/>
      <c r="WFH251" s="73"/>
      <c r="WFI251" s="73"/>
      <c r="WFJ251" s="73"/>
      <c r="WFK251" s="73"/>
      <c r="WFL251" s="73"/>
      <c r="WFM251" s="73"/>
      <c r="WFN251" s="73"/>
      <c r="WFO251" s="73"/>
      <c r="WFP251" s="73"/>
      <c r="WFQ251" s="73"/>
      <c r="WFR251" s="73"/>
      <c r="WFS251" s="73"/>
      <c r="WFT251" s="73"/>
      <c r="WFU251" s="73"/>
      <c r="WFV251" s="73"/>
      <c r="WFW251" s="73"/>
      <c r="WFX251" s="73"/>
      <c r="WFY251" s="73"/>
      <c r="WFZ251" s="73"/>
      <c r="WGA251" s="73"/>
      <c r="WGB251" s="73"/>
      <c r="WGC251" s="73"/>
      <c r="WGD251" s="73"/>
      <c r="WGE251" s="73"/>
      <c r="WGF251" s="73"/>
      <c r="WGG251" s="73"/>
      <c r="WGH251" s="73"/>
      <c r="WGI251" s="73"/>
      <c r="WGJ251" s="73"/>
      <c r="WGK251" s="73"/>
      <c r="WGL251" s="73"/>
      <c r="WGM251" s="73"/>
      <c r="WGN251" s="73"/>
      <c r="WGO251" s="73"/>
      <c r="WGP251" s="73"/>
      <c r="WGQ251" s="73"/>
      <c r="WGR251" s="73"/>
      <c r="WGS251" s="73"/>
      <c r="WGT251" s="73"/>
      <c r="WGU251" s="73"/>
      <c r="WGV251" s="73"/>
      <c r="WGW251" s="73"/>
      <c r="WGX251" s="73"/>
      <c r="WGY251" s="73"/>
      <c r="WGZ251" s="73"/>
      <c r="WHA251" s="73"/>
      <c r="WHB251" s="73"/>
      <c r="WHC251" s="73"/>
      <c r="WHD251" s="73"/>
      <c r="WHE251" s="73"/>
      <c r="WHF251" s="73"/>
      <c r="WHG251" s="73"/>
      <c r="WHH251" s="73"/>
      <c r="WHI251" s="73"/>
      <c r="WHJ251" s="73"/>
      <c r="WHK251" s="73"/>
      <c r="WHL251" s="73"/>
      <c r="WHM251" s="73"/>
      <c r="WHN251" s="73"/>
      <c r="WHO251" s="73"/>
      <c r="WHP251" s="73"/>
      <c r="WHQ251" s="73"/>
      <c r="WHR251" s="73"/>
      <c r="WHS251" s="73"/>
      <c r="WHT251" s="73"/>
      <c r="WHU251" s="73"/>
      <c r="WHV251" s="73"/>
      <c r="WHW251" s="73"/>
      <c r="WHX251" s="73"/>
      <c r="WHY251" s="73"/>
      <c r="WHZ251" s="73"/>
      <c r="WIA251" s="73"/>
      <c r="WIB251" s="73"/>
      <c r="WIC251" s="73"/>
      <c r="WID251" s="73"/>
      <c r="WIE251" s="73"/>
      <c r="WIF251" s="73"/>
      <c r="WIG251" s="73"/>
      <c r="WIH251" s="73"/>
      <c r="WII251" s="73"/>
      <c r="WIJ251" s="73"/>
      <c r="WIK251" s="73"/>
      <c r="WIL251" s="73"/>
      <c r="WIM251" s="73"/>
      <c r="WIN251" s="73"/>
      <c r="WIO251" s="73"/>
      <c r="WIP251" s="73"/>
      <c r="WIQ251" s="73"/>
      <c r="WIR251" s="73"/>
      <c r="WIS251" s="73"/>
      <c r="WIT251" s="73"/>
      <c r="WIU251" s="73"/>
      <c r="WIV251" s="73"/>
      <c r="WIW251" s="73"/>
      <c r="WIX251" s="73"/>
      <c r="WIY251" s="73"/>
      <c r="WIZ251" s="73"/>
      <c r="WJA251" s="73"/>
      <c r="WJB251" s="73"/>
      <c r="WJC251" s="73"/>
      <c r="WJD251" s="73"/>
      <c r="WJE251" s="73"/>
      <c r="WJF251" s="73"/>
      <c r="WJG251" s="73"/>
      <c r="WJH251" s="73"/>
      <c r="WJI251" s="73"/>
      <c r="WJJ251" s="73"/>
      <c r="WJK251" s="73"/>
      <c r="WJL251" s="73"/>
      <c r="WJM251" s="73"/>
      <c r="WJN251" s="73"/>
      <c r="WJO251" s="73"/>
      <c r="WJP251" s="73"/>
      <c r="WJQ251" s="73"/>
      <c r="WJR251" s="73"/>
      <c r="WJS251" s="73"/>
      <c r="WJT251" s="73"/>
      <c r="WJU251" s="73"/>
      <c r="WJV251" s="73"/>
      <c r="WJW251" s="73"/>
      <c r="WJX251" s="73"/>
      <c r="WJY251" s="73"/>
      <c r="WJZ251" s="73"/>
      <c r="WKA251" s="73"/>
      <c r="WKB251" s="73"/>
      <c r="WKC251" s="73"/>
      <c r="WKD251" s="73"/>
      <c r="WKE251" s="73"/>
      <c r="WKF251" s="73"/>
      <c r="WKG251" s="73"/>
      <c r="WKH251" s="73"/>
      <c r="WKI251" s="73"/>
      <c r="WKJ251" s="73"/>
      <c r="WKK251" s="73"/>
      <c r="WKL251" s="73"/>
      <c r="WKM251" s="73"/>
      <c r="WKN251" s="73"/>
      <c r="WKO251" s="73"/>
      <c r="WKP251" s="73"/>
      <c r="WKQ251" s="73"/>
      <c r="WKR251" s="73"/>
      <c r="WKS251" s="73"/>
      <c r="WKT251" s="73"/>
      <c r="WKU251" s="73"/>
      <c r="WKV251" s="73"/>
      <c r="WKW251" s="73"/>
      <c r="WKX251" s="73"/>
      <c r="WKY251" s="73"/>
      <c r="WKZ251" s="73"/>
      <c r="WLA251" s="73"/>
      <c r="WLB251" s="73"/>
      <c r="WLC251" s="73"/>
      <c r="WLD251" s="73"/>
      <c r="WLE251" s="73"/>
      <c r="WLF251" s="73"/>
      <c r="WLG251" s="73"/>
      <c r="WLH251" s="73"/>
      <c r="WLI251" s="73"/>
      <c r="WLJ251" s="73"/>
      <c r="WLK251" s="73"/>
      <c r="WLL251" s="73"/>
      <c r="WLM251" s="73"/>
      <c r="WLN251" s="73"/>
      <c r="WLO251" s="73"/>
      <c r="WLP251" s="73"/>
      <c r="WLQ251" s="73"/>
      <c r="WLR251" s="73"/>
      <c r="WLS251" s="73"/>
      <c r="WLT251" s="73"/>
      <c r="WLU251" s="73"/>
      <c r="WLV251" s="73"/>
      <c r="WLW251" s="73"/>
      <c r="WLX251" s="73"/>
      <c r="WLY251" s="73"/>
      <c r="WLZ251" s="73"/>
      <c r="WMA251" s="73"/>
      <c r="WMB251" s="73"/>
      <c r="WMC251" s="73"/>
      <c r="WMD251" s="73"/>
      <c r="WME251" s="73"/>
      <c r="WMF251" s="73"/>
      <c r="WMG251" s="73"/>
      <c r="WMH251" s="73"/>
      <c r="WMI251" s="73"/>
      <c r="WMJ251" s="73"/>
      <c r="WMK251" s="73"/>
      <c r="WML251" s="73"/>
      <c r="WMM251" s="73"/>
      <c r="WMN251" s="73"/>
      <c r="WMO251" s="73"/>
      <c r="WMP251" s="73"/>
      <c r="WMQ251" s="73"/>
      <c r="WMR251" s="73"/>
      <c r="WMS251" s="73"/>
      <c r="WMT251" s="73"/>
      <c r="WMU251" s="73"/>
      <c r="WMV251" s="73"/>
      <c r="WMW251" s="73"/>
      <c r="WMX251" s="73"/>
      <c r="WMY251" s="73"/>
      <c r="WMZ251" s="73"/>
      <c r="WNA251" s="73"/>
      <c r="WNB251" s="73"/>
      <c r="WNC251" s="73"/>
      <c r="WND251" s="73"/>
      <c r="WNE251" s="73"/>
      <c r="WNF251" s="73"/>
      <c r="WNG251" s="73"/>
      <c r="WNH251" s="73"/>
      <c r="WNI251" s="73"/>
      <c r="WNJ251" s="73"/>
      <c r="WNK251" s="73"/>
      <c r="WNL251" s="73"/>
      <c r="WNM251" s="73"/>
      <c r="WNN251" s="73"/>
      <c r="WNO251" s="73"/>
      <c r="WNP251" s="73"/>
      <c r="WNQ251" s="73"/>
      <c r="WNR251" s="73"/>
      <c r="WNS251" s="73"/>
      <c r="WNT251" s="73"/>
      <c r="WNU251" s="73"/>
      <c r="WNV251" s="73"/>
      <c r="WNW251" s="73"/>
      <c r="WNX251" s="73"/>
      <c r="WNY251" s="73"/>
      <c r="WNZ251" s="73"/>
      <c r="WOA251" s="73"/>
      <c r="WOB251" s="73"/>
      <c r="WOC251" s="73"/>
      <c r="WOD251" s="73"/>
      <c r="WOE251" s="73"/>
      <c r="WOF251" s="73"/>
      <c r="WOG251" s="73"/>
      <c r="WOH251" s="73"/>
      <c r="WOI251" s="73"/>
      <c r="WOJ251" s="73"/>
      <c r="WOK251" s="73"/>
      <c r="WOL251" s="73"/>
      <c r="WOM251" s="73"/>
      <c r="WON251" s="73"/>
      <c r="WOO251" s="73"/>
      <c r="WOP251" s="73"/>
      <c r="WOQ251" s="73"/>
      <c r="WOR251" s="73"/>
      <c r="WOS251" s="73"/>
      <c r="WOT251" s="73"/>
      <c r="WOU251" s="73"/>
      <c r="WOV251" s="73"/>
      <c r="WOW251" s="73"/>
      <c r="WOX251" s="73"/>
      <c r="WOY251" s="73"/>
      <c r="WOZ251" s="73"/>
      <c r="WPA251" s="73"/>
      <c r="WPB251" s="73"/>
      <c r="WPC251" s="73"/>
      <c r="WPD251" s="73"/>
      <c r="WPE251" s="73"/>
      <c r="WPF251" s="73"/>
      <c r="WPG251" s="73"/>
      <c r="WPH251" s="73"/>
      <c r="WPI251" s="73"/>
      <c r="WPJ251" s="73"/>
      <c r="WPK251" s="73"/>
      <c r="WPL251" s="73"/>
      <c r="WPM251" s="73"/>
      <c r="WPN251" s="73"/>
      <c r="WPO251" s="73"/>
      <c r="WPP251" s="73"/>
      <c r="WPQ251" s="73"/>
      <c r="WPR251" s="73"/>
      <c r="WPS251" s="73"/>
      <c r="WPT251" s="73"/>
      <c r="WPU251" s="73"/>
      <c r="WPV251" s="73"/>
      <c r="WPW251" s="73"/>
      <c r="WPX251" s="73"/>
      <c r="WPY251" s="73"/>
      <c r="WPZ251" s="73"/>
      <c r="WQA251" s="73"/>
      <c r="WQB251" s="73"/>
      <c r="WQC251" s="73"/>
      <c r="WQD251" s="73"/>
      <c r="WQE251" s="73"/>
      <c r="WQF251" s="73"/>
      <c r="WQG251" s="73"/>
      <c r="WQH251" s="73"/>
      <c r="WQI251" s="73"/>
      <c r="WQJ251" s="73"/>
      <c r="WQK251" s="73"/>
      <c r="WQL251" s="73"/>
      <c r="WQM251" s="73"/>
      <c r="WQN251" s="73"/>
      <c r="WQO251" s="73"/>
      <c r="WQP251" s="73"/>
      <c r="WQQ251" s="73"/>
      <c r="WQR251" s="73"/>
      <c r="WQS251" s="73"/>
      <c r="WQT251" s="73"/>
      <c r="WQU251" s="73"/>
      <c r="WQV251" s="73"/>
      <c r="WQW251" s="73"/>
      <c r="WQX251" s="73"/>
      <c r="WQY251" s="73"/>
      <c r="WQZ251" s="73"/>
      <c r="WRA251" s="73"/>
      <c r="WRB251" s="73"/>
      <c r="WRC251" s="73"/>
      <c r="WRD251" s="73"/>
      <c r="WRE251" s="73"/>
      <c r="WRF251" s="73"/>
      <c r="WRG251" s="73"/>
      <c r="WRH251" s="73"/>
      <c r="WRI251" s="73"/>
      <c r="WRJ251" s="73"/>
      <c r="WRK251" s="73"/>
      <c r="WRL251" s="73"/>
      <c r="WRM251" s="73"/>
      <c r="WRN251" s="73"/>
      <c r="WRO251" s="73"/>
      <c r="WRP251" s="73"/>
      <c r="WRQ251" s="73"/>
      <c r="WRR251" s="73"/>
      <c r="WRS251" s="73"/>
      <c r="WRT251" s="73"/>
      <c r="WRU251" s="73"/>
      <c r="WRV251" s="73"/>
      <c r="WRW251" s="73"/>
      <c r="WRX251" s="73"/>
      <c r="WRY251" s="73"/>
      <c r="WRZ251" s="73"/>
      <c r="WSA251" s="73"/>
      <c r="WSB251" s="73"/>
      <c r="WSC251" s="73"/>
      <c r="WSD251" s="73"/>
      <c r="WSE251" s="73"/>
      <c r="WSF251" s="73"/>
      <c r="WSG251" s="73"/>
      <c r="WSH251" s="73"/>
      <c r="WSI251" s="73"/>
      <c r="WSJ251" s="73"/>
      <c r="WSK251" s="73"/>
      <c r="WSL251" s="73"/>
      <c r="WSM251" s="73"/>
      <c r="WSN251" s="73"/>
      <c r="WSO251" s="73"/>
      <c r="WSP251" s="73"/>
      <c r="WSQ251" s="73"/>
      <c r="WSR251" s="73"/>
      <c r="WSS251" s="73"/>
      <c r="WST251" s="73"/>
      <c r="WSU251" s="73"/>
      <c r="WSV251" s="73"/>
      <c r="WSW251" s="73"/>
      <c r="WSX251" s="73"/>
      <c r="WSY251" s="73"/>
      <c r="WSZ251" s="73"/>
      <c r="WTA251" s="73"/>
      <c r="WTB251" s="73"/>
      <c r="WTC251" s="73"/>
      <c r="WTD251" s="73"/>
      <c r="WTE251" s="73"/>
      <c r="WTF251" s="73"/>
      <c r="WTG251" s="73"/>
      <c r="WTH251" s="73"/>
      <c r="WTI251" s="73"/>
      <c r="WTJ251" s="73"/>
      <c r="WTK251" s="73"/>
      <c r="WTL251" s="73"/>
      <c r="WTM251" s="73"/>
      <c r="WTN251" s="73"/>
      <c r="WTO251" s="73"/>
      <c r="WTP251" s="73"/>
      <c r="WTQ251" s="73"/>
      <c r="WTR251" s="73"/>
      <c r="WTS251" s="73"/>
      <c r="WTT251" s="73"/>
      <c r="WTU251" s="73"/>
      <c r="WTV251" s="73"/>
      <c r="WTW251" s="73"/>
      <c r="WTX251" s="73"/>
      <c r="WTY251" s="73"/>
      <c r="WTZ251" s="73"/>
      <c r="WUA251" s="73"/>
      <c r="WUB251" s="73"/>
      <c r="WUC251" s="73"/>
      <c r="WUD251" s="73"/>
      <c r="WUE251" s="73"/>
      <c r="WUF251" s="73"/>
      <c r="WUG251" s="73"/>
      <c r="WUH251" s="73"/>
      <c r="WUI251" s="73"/>
      <c r="WUJ251" s="73"/>
      <c r="WUK251" s="73"/>
      <c r="WUL251" s="73"/>
      <c r="WUM251" s="73"/>
      <c r="WUN251" s="73"/>
      <c r="WUO251" s="73"/>
      <c r="WUP251" s="73"/>
      <c r="WUQ251" s="73"/>
      <c r="WUR251" s="73"/>
      <c r="WUS251" s="73"/>
      <c r="WUT251" s="73"/>
      <c r="WUU251" s="73"/>
      <c r="WUV251" s="73"/>
      <c r="WUW251" s="73"/>
      <c r="WUX251" s="73"/>
      <c r="WUY251" s="73"/>
      <c r="WUZ251" s="73"/>
      <c r="WVA251" s="73"/>
      <c r="WVB251" s="73"/>
      <c r="WVC251" s="73"/>
      <c r="WVD251" s="73"/>
      <c r="WVE251" s="73"/>
      <c r="WVF251" s="73"/>
      <c r="WVG251" s="73"/>
      <c r="WVH251" s="73"/>
      <c r="WVI251" s="73"/>
      <c r="WVJ251" s="73"/>
      <c r="WVK251" s="73"/>
      <c r="WVL251" s="73"/>
      <c r="WVM251" s="73"/>
      <c r="WVN251" s="73"/>
      <c r="WVO251" s="73"/>
      <c r="WVP251" s="73"/>
      <c r="WVQ251" s="73"/>
      <c r="WVR251" s="73"/>
      <c r="WVS251" s="73"/>
      <c r="WVT251" s="73"/>
      <c r="WVU251" s="73"/>
      <c r="WVV251" s="73"/>
      <c r="WVW251" s="73"/>
      <c r="WVX251" s="73"/>
      <c r="WVY251" s="73"/>
      <c r="WVZ251" s="73"/>
      <c r="WWA251" s="73"/>
      <c r="WWB251" s="73"/>
      <c r="WWC251" s="73"/>
      <c r="WWD251" s="73"/>
      <c r="WWE251" s="73"/>
      <c r="WWF251" s="73"/>
      <c r="WWG251" s="73"/>
      <c r="WWH251" s="73"/>
      <c r="WWI251" s="73"/>
      <c r="WWJ251" s="73"/>
      <c r="WWK251" s="73"/>
      <c r="WWL251" s="73"/>
      <c r="WWM251" s="73"/>
      <c r="WWN251" s="73"/>
      <c r="WWO251" s="73"/>
      <c r="WWP251" s="73"/>
      <c r="WWQ251" s="73"/>
      <c r="WWR251" s="73"/>
      <c r="WWS251" s="73"/>
      <c r="WWT251" s="73"/>
      <c r="WWU251" s="73"/>
      <c r="WWV251" s="73"/>
      <c r="WWW251" s="73"/>
      <c r="WWX251" s="73"/>
      <c r="WWY251" s="73"/>
      <c r="WWZ251" s="73"/>
      <c r="WXA251" s="73"/>
      <c r="WXB251" s="73"/>
      <c r="WXC251" s="73"/>
      <c r="WXD251" s="73"/>
      <c r="WXE251" s="73"/>
      <c r="WXF251" s="73"/>
      <c r="WXG251" s="73"/>
      <c r="WXH251" s="73"/>
      <c r="WXI251" s="73"/>
      <c r="WXJ251" s="73"/>
      <c r="WXK251" s="73"/>
      <c r="WXL251" s="73"/>
      <c r="WXM251" s="73"/>
      <c r="WXN251" s="73"/>
      <c r="WXO251" s="73"/>
      <c r="WXP251" s="73"/>
      <c r="WXQ251" s="73"/>
      <c r="WXR251" s="73"/>
      <c r="WXS251" s="73"/>
      <c r="WXT251" s="73"/>
      <c r="WXU251" s="73"/>
      <c r="WXV251" s="73"/>
      <c r="WXW251" s="73"/>
      <c r="WXX251" s="73"/>
      <c r="WXY251" s="73"/>
      <c r="WXZ251" s="73"/>
      <c r="WYA251" s="73"/>
      <c r="WYB251" s="73"/>
      <c r="WYC251" s="73"/>
      <c r="WYD251" s="73"/>
      <c r="WYE251" s="73"/>
      <c r="WYF251" s="73"/>
      <c r="WYG251" s="73"/>
      <c r="WYH251" s="73"/>
      <c r="WYI251" s="73"/>
      <c r="WYJ251" s="73"/>
      <c r="WYK251" s="73"/>
      <c r="WYL251" s="73"/>
      <c r="WYM251" s="73"/>
      <c r="WYN251" s="73"/>
      <c r="WYO251" s="73"/>
      <c r="WYP251" s="73"/>
      <c r="WYQ251" s="73"/>
      <c r="WYR251" s="73"/>
      <c r="WYS251" s="73"/>
      <c r="WYT251" s="73"/>
      <c r="WYU251" s="73"/>
      <c r="WYV251" s="73"/>
      <c r="WYW251" s="73"/>
      <c r="WYX251" s="73"/>
      <c r="WYY251" s="73"/>
      <c r="WYZ251" s="73"/>
      <c r="WZA251" s="73"/>
      <c r="WZB251" s="73"/>
      <c r="WZC251" s="73"/>
      <c r="WZD251" s="73"/>
      <c r="WZE251" s="73"/>
      <c r="WZF251" s="73"/>
      <c r="WZG251" s="73"/>
      <c r="WZH251" s="73"/>
      <c r="WZI251" s="73"/>
      <c r="WZJ251" s="73"/>
      <c r="WZK251" s="73"/>
      <c r="WZL251" s="73"/>
      <c r="WZM251" s="73"/>
      <c r="WZN251" s="73"/>
      <c r="WZO251" s="73"/>
      <c r="WZP251" s="73"/>
      <c r="WZQ251" s="73"/>
      <c r="WZR251" s="73"/>
      <c r="WZS251" s="73"/>
      <c r="WZT251" s="73"/>
      <c r="WZU251" s="73"/>
      <c r="WZV251" s="73"/>
      <c r="WZW251" s="73"/>
      <c r="WZX251" s="73"/>
      <c r="WZY251" s="73"/>
      <c r="WZZ251" s="73"/>
      <c r="XAA251" s="73"/>
      <c r="XAB251" s="73"/>
      <c r="XAC251" s="73"/>
      <c r="XAD251" s="73"/>
      <c r="XAE251" s="73"/>
      <c r="XAF251" s="73"/>
      <c r="XAG251" s="73"/>
      <c r="XAH251" s="73"/>
      <c r="XAI251" s="73"/>
      <c r="XAJ251" s="73"/>
      <c r="XAK251" s="73"/>
      <c r="XAL251" s="73"/>
      <c r="XAM251" s="73"/>
      <c r="XAN251" s="73"/>
      <c r="XAO251" s="73"/>
      <c r="XAP251" s="73"/>
      <c r="XAQ251" s="73"/>
      <c r="XAR251" s="73"/>
      <c r="XAS251" s="73"/>
      <c r="XAT251" s="73"/>
      <c r="XAU251" s="73"/>
      <c r="XAV251" s="73"/>
      <c r="XAW251" s="73"/>
      <c r="XAX251" s="73"/>
      <c r="XAY251" s="73"/>
      <c r="XAZ251" s="73"/>
      <c r="XBA251" s="73"/>
      <c r="XBB251" s="73"/>
      <c r="XBC251" s="73"/>
      <c r="XBD251" s="73"/>
      <c r="XBE251" s="73"/>
      <c r="XBF251" s="73"/>
      <c r="XBG251" s="73"/>
      <c r="XBH251" s="73"/>
      <c r="XBI251" s="73"/>
      <c r="XBJ251" s="73"/>
      <c r="XBK251" s="73"/>
      <c r="XBL251" s="73"/>
      <c r="XBM251" s="73"/>
      <c r="XBN251" s="73"/>
      <c r="XBO251" s="73"/>
      <c r="XBP251" s="73"/>
      <c r="XBQ251" s="73"/>
      <c r="XBR251" s="73"/>
      <c r="XBS251" s="73"/>
      <c r="XBT251" s="73"/>
      <c r="XBU251" s="73"/>
      <c r="XBV251" s="73"/>
      <c r="XBW251" s="73"/>
      <c r="XBX251" s="73"/>
      <c r="XBY251" s="73"/>
      <c r="XBZ251" s="73"/>
      <c r="XCA251" s="73"/>
      <c r="XCB251" s="73"/>
      <c r="XCC251" s="73"/>
      <c r="XCD251" s="73"/>
      <c r="XCE251" s="73"/>
      <c r="XCF251" s="73"/>
      <c r="XCG251" s="73"/>
      <c r="XCH251" s="73"/>
      <c r="XCI251" s="73"/>
      <c r="XCJ251" s="73"/>
      <c r="XCK251" s="73"/>
      <c r="XCL251" s="73"/>
      <c r="XCM251" s="73"/>
      <c r="XCN251" s="73"/>
      <c r="XCO251" s="73"/>
      <c r="XCP251" s="73"/>
      <c r="XCQ251" s="73"/>
      <c r="XCR251" s="73"/>
      <c r="XCS251" s="73"/>
      <c r="XCT251" s="73"/>
      <c r="XCU251" s="73"/>
      <c r="XCV251" s="73"/>
      <c r="XCW251" s="73"/>
      <c r="XCX251" s="73"/>
      <c r="XCY251" s="73"/>
      <c r="XCZ251" s="73"/>
      <c r="XDA251" s="73"/>
      <c r="XDB251" s="73"/>
      <c r="XDC251" s="73"/>
      <c r="XDD251" s="73"/>
      <c r="XDE251" s="73"/>
      <c r="XDF251" s="73"/>
      <c r="XDG251" s="73"/>
      <c r="XDH251" s="73"/>
    </row>
    <row r="252" spans="1:16336" ht="30.75" customHeight="1">
      <c r="A252" s="382" t="s">
        <v>506</v>
      </c>
      <c r="B252" s="383"/>
      <c r="C252" s="383"/>
      <c r="D252" s="383"/>
      <c r="E252" s="383"/>
      <c r="F252" s="383"/>
      <c r="G252" s="383"/>
      <c r="H252" s="383"/>
      <c r="I252" s="383"/>
      <c r="J252" s="383"/>
      <c r="K252" s="383"/>
      <c r="L252" s="384"/>
    </row>
    <row r="253" spans="1:16336" ht="30.75" customHeight="1">
      <c r="A253" s="385"/>
      <c r="B253" s="383"/>
      <c r="C253" s="383"/>
      <c r="D253" s="383"/>
      <c r="E253" s="383"/>
      <c r="F253" s="383"/>
      <c r="G253" s="383"/>
      <c r="H253" s="383"/>
      <c r="I253" s="383"/>
      <c r="J253" s="383"/>
      <c r="K253" s="383"/>
      <c r="L253" s="384"/>
    </row>
    <row r="254" spans="1:16336" ht="30.75" customHeight="1">
      <c r="A254" s="385"/>
      <c r="B254" s="383"/>
      <c r="C254" s="383"/>
      <c r="D254" s="383"/>
      <c r="E254" s="383"/>
      <c r="F254" s="383"/>
      <c r="G254" s="383"/>
      <c r="H254" s="383"/>
      <c r="I254" s="383"/>
      <c r="J254" s="383"/>
      <c r="K254" s="383"/>
      <c r="L254" s="384"/>
    </row>
    <row r="255" spans="1:16336" ht="30.75" customHeight="1">
      <c r="A255" s="385"/>
      <c r="B255" s="383"/>
      <c r="C255" s="383"/>
      <c r="D255" s="383"/>
      <c r="E255" s="383"/>
      <c r="F255" s="383"/>
      <c r="G255" s="383"/>
      <c r="H255" s="383"/>
      <c r="I255" s="383"/>
      <c r="J255" s="383"/>
      <c r="K255" s="383"/>
      <c r="L255" s="384"/>
    </row>
    <row r="256" spans="1:16336" ht="30.75" customHeight="1">
      <c r="A256" s="385"/>
      <c r="B256" s="383"/>
      <c r="C256" s="383"/>
      <c r="D256" s="383"/>
      <c r="E256" s="383"/>
      <c r="F256" s="383"/>
      <c r="G256" s="383"/>
      <c r="H256" s="383"/>
      <c r="I256" s="383"/>
      <c r="J256" s="383"/>
      <c r="K256" s="383"/>
      <c r="L256" s="384"/>
    </row>
    <row r="257" spans="1:12" ht="30.75" customHeight="1">
      <c r="A257" s="385"/>
      <c r="B257" s="383"/>
      <c r="C257" s="383"/>
      <c r="D257" s="383"/>
      <c r="E257" s="383"/>
      <c r="F257" s="383"/>
      <c r="G257" s="383"/>
      <c r="H257" s="383"/>
      <c r="I257" s="383"/>
      <c r="J257" s="383"/>
      <c r="K257" s="383"/>
      <c r="L257" s="384"/>
    </row>
    <row r="258" spans="1:12" ht="30.75" customHeight="1">
      <c r="A258" s="385"/>
      <c r="B258" s="383"/>
      <c r="C258" s="383"/>
      <c r="D258" s="383"/>
      <c r="E258" s="383"/>
      <c r="F258" s="383"/>
      <c r="G258" s="383"/>
      <c r="H258" s="383"/>
      <c r="I258" s="383"/>
      <c r="J258" s="383"/>
      <c r="K258" s="383"/>
      <c r="L258" s="384"/>
    </row>
    <row r="259" spans="1:12" ht="8.25" customHeight="1">
      <c r="A259" s="385"/>
      <c r="B259" s="383"/>
      <c r="C259" s="383"/>
      <c r="D259" s="383"/>
      <c r="E259" s="383"/>
      <c r="F259" s="383"/>
      <c r="G259" s="383"/>
      <c r="H259" s="383"/>
      <c r="I259" s="383"/>
      <c r="J259" s="383"/>
      <c r="K259" s="383"/>
      <c r="L259" s="384"/>
    </row>
    <row r="260" spans="1:12">
      <c r="A260" s="288"/>
      <c r="B260" s="239"/>
      <c r="C260" s="239"/>
      <c r="D260" s="238"/>
      <c r="E260" s="239"/>
      <c r="F260" s="239"/>
      <c r="G260" s="239"/>
      <c r="H260" s="239"/>
      <c r="I260" s="239"/>
      <c r="J260" s="239"/>
      <c r="K260" s="239"/>
      <c r="L260" s="289"/>
    </row>
    <row r="261" spans="1:12">
      <c r="A261" s="288"/>
      <c r="B261" s="239"/>
      <c r="C261" s="239"/>
      <c r="D261" s="238"/>
      <c r="E261" s="239"/>
      <c r="F261" s="239"/>
      <c r="G261" s="239"/>
      <c r="H261" s="239"/>
      <c r="I261" s="239"/>
      <c r="J261" s="239"/>
      <c r="K261" s="239"/>
      <c r="L261" s="289"/>
    </row>
    <row r="262" spans="1:12">
      <c r="A262" s="288"/>
      <c r="B262" s="239"/>
      <c r="C262" s="239"/>
      <c r="D262" s="238"/>
      <c r="E262" s="239"/>
      <c r="F262" s="239"/>
      <c r="G262" s="239"/>
      <c r="H262" s="239"/>
      <c r="I262" s="239"/>
      <c r="J262" s="239"/>
      <c r="K262" s="239"/>
      <c r="L262" s="289"/>
    </row>
    <row r="263" spans="1:12" s="256" customFormat="1" ht="15">
      <c r="A263" s="288"/>
      <c r="B263" s="239"/>
      <c r="C263" s="309"/>
      <c r="D263" s="310"/>
      <c r="E263" s="309"/>
      <c r="F263" s="309"/>
      <c r="G263" s="309"/>
      <c r="H263" s="309"/>
      <c r="I263" s="309"/>
      <c r="J263" s="309"/>
      <c r="K263" s="309"/>
      <c r="L263" s="311"/>
    </row>
    <row r="264" spans="1:12" s="256" customFormat="1" ht="15">
      <c r="A264" s="312"/>
      <c r="B264" s="309"/>
      <c r="C264" s="309"/>
      <c r="D264" s="310"/>
      <c r="E264" s="309"/>
      <c r="F264" s="309"/>
      <c r="G264" s="309"/>
      <c r="H264" s="309"/>
      <c r="I264" s="309"/>
      <c r="J264" s="309"/>
      <c r="K264" s="309"/>
      <c r="L264" s="311"/>
    </row>
    <row r="265" spans="1:12" s="256" customFormat="1" ht="15">
      <c r="A265" s="312"/>
      <c r="B265" s="309"/>
      <c r="C265" s="309"/>
      <c r="D265" s="310"/>
      <c r="E265" s="309"/>
      <c r="F265" s="309"/>
      <c r="G265" s="309"/>
      <c r="H265" s="309"/>
      <c r="I265" s="309"/>
      <c r="J265" s="309"/>
      <c r="K265" s="309"/>
      <c r="L265" s="311"/>
    </row>
    <row r="266" spans="1:12" s="256" customFormat="1" ht="15.75">
      <c r="A266" s="312"/>
      <c r="B266" s="309"/>
      <c r="C266" s="257"/>
      <c r="D266" s="310"/>
      <c r="E266" s="309"/>
      <c r="F266" s="309"/>
      <c r="G266" s="309"/>
      <c r="H266" s="309"/>
      <c r="I266" s="309"/>
      <c r="J266" s="309"/>
      <c r="K266" s="309"/>
      <c r="L266" s="311"/>
    </row>
    <row r="267" spans="1:12" s="256" customFormat="1" ht="15.75">
      <c r="A267" s="258" t="s">
        <v>35</v>
      </c>
      <c r="B267" s="259"/>
      <c r="C267" s="260"/>
      <c r="D267" s="310"/>
      <c r="E267" s="309"/>
      <c r="F267" s="309"/>
      <c r="G267" s="309"/>
      <c r="H267" s="309"/>
      <c r="I267" s="309"/>
      <c r="J267" s="309"/>
      <c r="K267" s="309"/>
      <c r="L267" s="311"/>
    </row>
    <row r="268" spans="1:12" s="256" customFormat="1" ht="15.75">
      <c r="A268" s="261" t="s">
        <v>36</v>
      </c>
      <c r="B268" s="259"/>
      <c r="C268" s="257"/>
      <c r="D268" s="310"/>
      <c r="E268" s="309"/>
      <c r="F268" s="309"/>
      <c r="G268" s="309"/>
      <c r="H268" s="309"/>
      <c r="I268" s="309"/>
      <c r="J268" s="309"/>
      <c r="K268" s="309"/>
      <c r="L268" s="311"/>
    </row>
    <row r="269" spans="1:12" s="256" customFormat="1" ht="15.75">
      <c r="A269" s="262"/>
      <c r="B269" s="257"/>
      <c r="C269" s="263"/>
      <c r="D269" s="310"/>
      <c r="E269" s="309"/>
      <c r="F269" s="309"/>
      <c r="G269" s="309"/>
      <c r="H269" s="309"/>
      <c r="I269" s="309"/>
      <c r="J269" s="309"/>
      <c r="K269" s="309"/>
      <c r="L269" s="311"/>
    </row>
    <row r="270" spans="1:12" s="256" customFormat="1" ht="15">
      <c r="A270" s="262" t="s">
        <v>16</v>
      </c>
      <c r="B270" s="263" t="s">
        <v>37</v>
      </c>
      <c r="C270" s="263"/>
      <c r="D270" s="310"/>
      <c r="E270" s="309"/>
      <c r="F270" s="309"/>
      <c r="G270" s="309"/>
      <c r="H270" s="309"/>
      <c r="I270" s="309"/>
      <c r="J270" s="309"/>
      <c r="K270" s="309"/>
      <c r="L270" s="311"/>
    </row>
    <row r="271" spans="1:12" s="256" customFormat="1" ht="15">
      <c r="A271" s="262" t="s">
        <v>4</v>
      </c>
      <c r="B271" s="260" t="s">
        <v>38</v>
      </c>
      <c r="C271" s="263"/>
      <c r="D271" s="310"/>
      <c r="E271" s="309"/>
      <c r="F271" s="309"/>
      <c r="G271" s="309"/>
      <c r="H271" s="309"/>
      <c r="I271" s="309"/>
      <c r="J271" s="309"/>
      <c r="K271" s="309"/>
      <c r="L271" s="311"/>
    </row>
    <row r="272" spans="1:12" s="256" customFormat="1" ht="15">
      <c r="A272" s="262"/>
      <c r="B272" s="263"/>
      <c r="C272" s="263"/>
      <c r="D272" s="310"/>
      <c r="E272" s="309"/>
      <c r="F272" s="309"/>
      <c r="G272" s="309"/>
      <c r="H272" s="309"/>
      <c r="I272" s="309"/>
      <c r="J272" s="309"/>
      <c r="K272" s="309"/>
      <c r="L272" s="311"/>
    </row>
    <row r="273" spans="1:12" s="256" customFormat="1" ht="15">
      <c r="A273" s="262" t="s">
        <v>17</v>
      </c>
      <c r="B273" s="263" t="s">
        <v>18</v>
      </c>
      <c r="C273" s="264"/>
      <c r="D273" s="310"/>
      <c r="E273" s="309"/>
      <c r="F273" s="309"/>
      <c r="G273" s="309"/>
      <c r="H273" s="309"/>
      <c r="I273" s="309"/>
      <c r="J273" s="309"/>
      <c r="K273" s="309"/>
      <c r="L273" s="311"/>
    </row>
    <row r="274" spans="1:12" s="256" customFormat="1" ht="15">
      <c r="A274" s="262" t="s">
        <v>4</v>
      </c>
      <c r="B274" s="263" t="s">
        <v>19</v>
      </c>
      <c r="C274" s="309"/>
      <c r="D274" s="310"/>
      <c r="E274" s="309"/>
      <c r="F274" s="309"/>
      <c r="G274" s="309"/>
      <c r="H274" s="309"/>
      <c r="I274" s="309"/>
      <c r="J274" s="309"/>
      <c r="K274" s="309"/>
      <c r="L274" s="311"/>
    </row>
    <row r="275" spans="1:12" ht="13.5" thickBot="1">
      <c r="A275" s="313"/>
      <c r="B275" s="314"/>
      <c r="C275" s="314"/>
      <c r="D275" s="315"/>
      <c r="E275" s="314"/>
      <c r="F275" s="314"/>
      <c r="G275" s="314"/>
      <c r="H275" s="314"/>
      <c r="I275" s="314"/>
      <c r="J275" s="314"/>
      <c r="K275" s="314"/>
      <c r="L275" s="316"/>
    </row>
  </sheetData>
  <sheetProtection algorithmName="SHA-512" hashValue="tl0uJCZf/wzi4OFOAbe+rBKycxUVJOQzQpoQdYXlXW6DLKzUm8iJTxxDudSZD1FjvNyleDv7ivrPXKxG3Q12Kg==" saltValue="XEEOAUPZrtpS9gqsxamEcg==" spinCount="100000" sheet="1" formatCells="0" formatColumns="0" formatRows="0" insertColumns="0" insertRows="0" insertHyperlinks="0" deleteColumns="0" deleteRows="0" sort="0" autoFilter="0" pivotTables="0"/>
  <protectedRanges>
    <protectedRange sqref="D55" name="Rango1_3"/>
    <protectedRange sqref="D110" name="Rango1_34"/>
    <protectedRange sqref="D133 D128" name="Rango1_35"/>
    <protectedRange sqref="D82 D61" name="Rango1_4"/>
    <protectedRange sqref="D84 D63" name="Rango1_5"/>
    <protectedRange sqref="D85 D64" name="Rango1_6"/>
    <protectedRange sqref="D87:D88 D66:D67" name="Rango1_7"/>
    <protectedRange sqref="D90 D69" name="Rango1_8"/>
    <protectedRange sqref="D91:D92 D70:D71" name="Rango1_9"/>
    <protectedRange sqref="D94:D97 D73:D76 D115:D116" name="Rango1_10"/>
    <protectedRange sqref="D98 D77 D117" name="Rango1_11"/>
    <protectedRange sqref="D99:D107 D78:D79 D129:D131 D118:D126" name="Rango1_12"/>
    <protectedRange sqref="D108 D132 D127" name="Rango1_13"/>
    <protectedRange sqref="D174 D156" name="Rango1_15"/>
    <protectedRange sqref="D202 D184" name="Rango1_16"/>
    <protectedRange sqref="D203 D185" name="Rango1_17"/>
    <protectedRange sqref="D204:D206 D186:D188" name="Rango1_18"/>
    <protectedRange sqref="D207 D189" name="Rango1_19"/>
    <protectedRange sqref="D208:D209 D190:D191" name="Rango1_20"/>
    <protectedRange sqref="D210:D211 D192:D193" name="Rango1_21"/>
    <protectedRange sqref="D212:D215 D194:D197" name="Rango1_22"/>
    <protectedRange sqref="D216:D218 D198:D200" name="Rango1_38"/>
    <protectedRange sqref="D219 D201" name="Rango1_39"/>
    <protectedRange sqref="D80 D59" name="Rango1_23"/>
    <protectedRange sqref="D81 D60" name="Rango1_24"/>
    <protectedRange sqref="D83 D62" name="Rango1_25"/>
    <protectedRange sqref="D86 D65" name="Rango1_26"/>
    <protectedRange sqref="D89 D68" name="Rango1_27"/>
    <protectedRange sqref="D93 D72" name="Rango1_28"/>
    <protectedRange sqref="D160:D163 D140:D143" name="Rango1_48"/>
    <protectedRange sqref="D164 D144" name="Rango1_49"/>
    <protectedRange sqref="D165:D170 D145:D152" name="Rango1_50"/>
    <protectedRange sqref="D171 D153" name="Rango1_51"/>
    <protectedRange sqref="D172 D154" name="Rango1_52"/>
    <protectedRange sqref="D173 D155" name="Rango1_53"/>
    <protectedRange sqref="D175 D157" name="Rango1_54"/>
    <protectedRange sqref="D176 D158" name="Rango1_55"/>
    <protectedRange sqref="D177 D159" name="Rango1_56"/>
    <protectedRange sqref="F11:F12 D226:D232 F236:F248" name="Rango1"/>
    <protectedRange sqref="F13:F16" name="Rango1_29"/>
    <protectedRange sqref="F17" name="Rango1_30"/>
    <protectedRange sqref="F18" name="Rango1_31"/>
    <protectedRange sqref="F19" name="Rango1_32"/>
    <protectedRange sqref="F20" name="Rango1_33"/>
    <protectedRange sqref="F21:F23" name="Rango1_41"/>
    <protectedRange sqref="F24" name="Rango1_42"/>
    <protectedRange sqref="F25" name="Rango1_43"/>
    <protectedRange sqref="F26" name="Rango1_44"/>
    <protectedRange sqref="F27" name="Rango1_45"/>
    <protectedRange sqref="F28:F29" name="Rango1_46"/>
    <protectedRange sqref="F30:F31" name="Rango1_47"/>
    <protectedRange sqref="F32:F34" name="Rango1_57"/>
    <protectedRange sqref="F35" name="Rango1_58"/>
    <protectedRange sqref="F36" name="Rango1_59"/>
    <protectedRange sqref="F37" name="Rango1_60"/>
    <protectedRange sqref="F38:F40" name="Rango1_61"/>
    <protectedRange sqref="F41" name="Rango1_62"/>
    <protectedRange sqref="F42" name="Rango1_63"/>
    <protectedRange sqref="F43" name="Rango1_64"/>
    <protectedRange sqref="F44:F46" name="Rango1_65"/>
    <protectedRange sqref="F47" name="Rango1_66"/>
    <protectedRange sqref="F48:F50" name="Rango1_67"/>
    <protectedRange sqref="F51" name="Rango1_68"/>
    <protectedRange sqref="F52" name="Rango1_69"/>
    <protectedRange sqref="F53" name="Rango1_74"/>
  </protectedRanges>
  <mergeCells count="80">
    <mergeCell ref="I224:I225"/>
    <mergeCell ref="H224:H225"/>
    <mergeCell ref="A223:I223"/>
    <mergeCell ref="F234:F235"/>
    <mergeCell ref="G234:G235"/>
    <mergeCell ref="A224:A225"/>
    <mergeCell ref="B224:B225"/>
    <mergeCell ref="C224:C225"/>
    <mergeCell ref="D224:D225"/>
    <mergeCell ref="E224:E225"/>
    <mergeCell ref="F224:F225"/>
    <mergeCell ref="G224:G225"/>
    <mergeCell ref="F113:F114"/>
    <mergeCell ref="G113:G114"/>
    <mergeCell ref="A179:K179"/>
    <mergeCell ref="E113:E114"/>
    <mergeCell ref="H113:H114"/>
    <mergeCell ref="I113:L113"/>
    <mergeCell ref="A137:L137"/>
    <mergeCell ref="A138:A139"/>
    <mergeCell ref="B138:B139"/>
    <mergeCell ref="C138:C139"/>
    <mergeCell ref="A252:L259"/>
    <mergeCell ref="A220:K220"/>
    <mergeCell ref="A134:K134"/>
    <mergeCell ref="A109:K109"/>
    <mergeCell ref="A54:K54"/>
    <mergeCell ref="A112:L112"/>
    <mergeCell ref="A181:L181"/>
    <mergeCell ref="A234:A235"/>
    <mergeCell ref="B234:B235"/>
    <mergeCell ref="C234:C235"/>
    <mergeCell ref="D234:D235"/>
    <mergeCell ref="E234:E235"/>
    <mergeCell ref="H234:H235"/>
    <mergeCell ref="A233:H233"/>
    <mergeCell ref="A57:A58"/>
    <mergeCell ref="B57:B58"/>
    <mergeCell ref="A6:L6"/>
    <mergeCell ref="A7:L7"/>
    <mergeCell ref="A8:L8"/>
    <mergeCell ref="A4:L4"/>
    <mergeCell ref="A56:L56"/>
    <mergeCell ref="E9:E10"/>
    <mergeCell ref="H9:H10"/>
    <mergeCell ref="I9:L9"/>
    <mergeCell ref="B9:B10"/>
    <mergeCell ref="F9:F10"/>
    <mergeCell ref="G9:G10"/>
    <mergeCell ref="A1:A3"/>
    <mergeCell ref="A9:A10"/>
    <mergeCell ref="C9:C10"/>
    <mergeCell ref="D9:D10"/>
    <mergeCell ref="A113:A114"/>
    <mergeCell ref="B113:B114"/>
    <mergeCell ref="C113:C114"/>
    <mergeCell ref="D113:D114"/>
    <mergeCell ref="D1:I3"/>
    <mergeCell ref="C57:C58"/>
    <mergeCell ref="D57:D58"/>
    <mergeCell ref="E57:E58"/>
    <mergeCell ref="H57:H58"/>
    <mergeCell ref="I57:L57"/>
    <mergeCell ref="F57:F58"/>
    <mergeCell ref="G57:G58"/>
    <mergeCell ref="D138:D139"/>
    <mergeCell ref="E138:E139"/>
    <mergeCell ref="H138:H139"/>
    <mergeCell ref="I138:L138"/>
    <mergeCell ref="A182:A183"/>
    <mergeCell ref="B182:B183"/>
    <mergeCell ref="C182:C183"/>
    <mergeCell ref="D182:D183"/>
    <mergeCell ref="E182:E183"/>
    <mergeCell ref="F138:F139"/>
    <mergeCell ref="G138:G139"/>
    <mergeCell ref="F182:F183"/>
    <mergeCell ref="G182:G183"/>
    <mergeCell ref="H182:H183"/>
    <mergeCell ref="I182:L182"/>
  </mergeCells>
  <conditionalFormatting sqref="AG251">
    <cfRule type="containsText" dxfId="2" priority="65" operator="containsText" text="500">
      <formula>NOT(ISERROR(SEARCH("500",AG251)))</formula>
    </cfRule>
  </conditionalFormatting>
  <conditionalFormatting sqref="S251">
    <cfRule type="containsText" dxfId="1" priority="64" operator="containsText" text="CUMPLE">
      <formula>NOT(ISERROR(SEARCH("CUMPLE",S251)))</formula>
    </cfRule>
  </conditionalFormatting>
  <conditionalFormatting sqref="S251">
    <cfRule type="containsText" dxfId="0" priority="63" operator="containsText" text="no cumple">
      <formula>NOT(ISERROR(SEARCH("no cumple",S251)))</formula>
    </cfRule>
  </conditionalFormatting>
  <pageMargins left="0.7" right="0.7" top="0.75" bottom="0.75" header="0.3" footer="0.3"/>
  <pageSetup scale="42" fitToHeight="0" orientation="portrait" r:id="rId1"/>
  <rowBreaks count="6" manualBreakCount="6">
    <brk id="42" max="11" man="1"/>
    <brk id="78" max="11" man="1"/>
    <brk id="116" max="11" man="1"/>
    <brk id="168" max="11" man="1"/>
    <brk id="204" max="11" man="1"/>
    <brk id="232"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EVALUACION ECONOMICA</vt:lpstr>
      <vt:lpstr>RESUMEN </vt:lpstr>
      <vt:lpstr>'RESUMEN '!Área_de_impresión</vt:lpstr>
      <vt:lpstr>'EVALUACION ECONOMICA'!Títulos_a_imprimir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Mariana Andrea Gonzalez Neiza</cp:lastModifiedBy>
  <cp:lastPrinted>2024-11-13T21:25:33Z</cp:lastPrinted>
  <dcterms:created xsi:type="dcterms:W3CDTF">2008-11-13T15:30:48Z</dcterms:created>
  <dcterms:modified xsi:type="dcterms:W3CDTF">2024-11-15T22:49:18Z</dcterms:modified>
</cp:coreProperties>
</file>