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C:\Users\CONTRATACION4\Desktop\"/>
    </mc:Choice>
  </mc:AlternateContent>
  <xr:revisionPtr revIDLastSave="0" documentId="8_{03AF4784-4112-4819-92A7-525863370771}" xr6:coauthVersionLast="36" xr6:coauthVersionMax="36" xr10:uidLastSave="{00000000-0000-0000-0000-000000000000}"/>
  <bookViews>
    <workbookView xWindow="0" yWindow="0" windowWidth="28770" windowHeight="8805" xr2:uid="{D1043815-6DE6-41D5-843D-7F883C99B8B5}"/>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3" i="1" l="1"/>
  <c r="J22" i="1"/>
  <c r="I22" i="1"/>
  <c r="H22" i="1"/>
  <c r="F22" i="1"/>
  <c r="J21" i="1"/>
  <c r="I21" i="1"/>
  <c r="H21" i="1"/>
  <c r="F21" i="1"/>
  <c r="J20" i="1"/>
  <c r="I20" i="1"/>
  <c r="H20" i="1"/>
  <c r="F20" i="1"/>
  <c r="J19" i="1"/>
  <c r="I19" i="1"/>
  <c r="H19" i="1"/>
  <c r="F19" i="1"/>
  <c r="J17" i="1"/>
  <c r="I17" i="1"/>
  <c r="H17" i="1"/>
  <c r="F17" i="1"/>
  <c r="J16" i="1"/>
  <c r="I16" i="1"/>
  <c r="H16" i="1"/>
  <c r="F16" i="1"/>
  <c r="J15" i="1"/>
  <c r="I15" i="1"/>
  <c r="H15" i="1"/>
  <c r="F15" i="1"/>
  <c r="J14" i="1"/>
  <c r="I14" i="1"/>
  <c r="H14" i="1"/>
  <c r="F14" i="1"/>
  <c r="J13" i="1"/>
  <c r="I13" i="1"/>
  <c r="H13" i="1"/>
  <c r="F13" i="1"/>
  <c r="J12" i="1"/>
  <c r="I12" i="1"/>
  <c r="H12" i="1"/>
  <c r="F12" i="1"/>
  <c r="J11" i="1"/>
  <c r="I11" i="1"/>
  <c r="H11" i="1"/>
  <c r="F11" i="1"/>
  <c r="I9" i="1"/>
  <c r="H9" i="1"/>
  <c r="F9" i="1"/>
  <c r="J9" i="1" s="1"/>
  <c r="J23" i="1" s="1"/>
  <c r="H24" i="1" l="1"/>
  <c r="H25" i="1" s="1"/>
  <c r="J24" i="1"/>
  <c r="J25" i="1" s="1"/>
  <c r="F23" i="1"/>
  <c r="F24" i="1" l="1"/>
  <c r="F25" i="1" s="1"/>
</calcChain>
</file>

<file path=xl/sharedStrings.xml><?xml version="1.0" encoding="utf-8"?>
<sst xmlns="http://schemas.openxmlformats.org/spreadsheetml/2006/main" count="48" uniqueCount="33">
  <si>
    <t>DESCRIPCION</t>
  </si>
  <si>
    <t>CANTIDAD</t>
  </si>
  <si>
    <t>ITEM</t>
  </si>
  <si>
    <t>UNIDAD</t>
  </si>
  <si>
    <t>UND</t>
  </si>
  <si>
    <t>CONSEJO SUPERIOR DE LA JUDICATURA</t>
  </si>
  <si>
    <t>DIRECCION EJECUTIVA SECCIONAL DE ADMINISTRACION JUDICIAL</t>
  </si>
  <si>
    <t>CÚCUTA - NORTE DE SANTANDER</t>
  </si>
  <si>
    <t>SUBTOTAL</t>
  </si>
  <si>
    <t>IVA 19%</t>
  </si>
  <si>
    <t>TOTAL PROYECTO</t>
  </si>
  <si>
    <t>ESTUDIO HIDRAULICO</t>
  </si>
  <si>
    <t>ESTUDIO ESTRUCTURAL</t>
  </si>
  <si>
    <t>Ensayo detector de aceros de refuerzo (Este ensayo es importante para evitar cortar acero de refuerzo en la estructura). Se realiza para evitar que al momento de sacar núcleos de las columnas se afecte el acero de refuerzo</t>
  </si>
  <si>
    <t>Extracción de núcleos en concreto endurecido. Se tomarán núcleo de concreto de las columnas y demás elementos estructurales del sótano para posteriormente obtener la resistencia a la compresión del concreto.</t>
  </si>
  <si>
    <t>Ensayo de corte y resistencia a compresión de núcleos extraídos. Incluye el informe de resultados</t>
  </si>
  <si>
    <t>Resanes en elementos estructurales en los sitios donde se hayan extraído núcleos de concreto.</t>
  </si>
  <si>
    <t>Ensayo de rebote con esclerómetro, este es un ensayo no invasivo empleado para obtener la resistencia del concreto en elementos estructurales mediante un golpe con un esclerómetro de masas</t>
  </si>
  <si>
    <t>Ensayo de carbonatación, objetivo del es determinar si hay afectación del concreto en elementos estructurales por agentes externos como el agua de nivel freático y exposición al ambiente.</t>
  </si>
  <si>
    <t>Análisis y diagnóstico estructural de toda la edificación. Se realizará el análisis estructural de la edificación en un software especializado teniendo como base la información de resistencia de materiales obtenida en los ensayos descritos en los ítems anteriores. Con los resultados de la modelación estructural se dará el diagnóstico de la estructura con las recomendaciones de mejoramiento en caso de que se requieran.</t>
  </si>
  <si>
    <t>ESTUDIO GEOTECNICO</t>
  </si>
  <si>
    <t>Ensayo de humedad, clasificación, para determinar propiedades físicas del suelo de cimentación.</t>
  </si>
  <si>
    <t>Ensayo de corte directo, necesario para obtener la resistencia al corte del suelo.</t>
  </si>
  <si>
    <t xml:space="preserve">Sondeos geotécnicos a profundidad de 6.0m para obtener las propiedades del suelo. </t>
  </si>
  <si>
    <t>Informe de estudio Geotecnico</t>
  </si>
  <si>
    <t>ESTUDIO DE MERCADO</t>
  </si>
  <si>
    <t>VR. UNITARIO</t>
  </si>
  <si>
    <t>VR TOTAL</t>
  </si>
  <si>
    <t>COTIZACIÓN 1
OBRAS E INTERVENTORIAS S.A.S</t>
  </si>
  <si>
    <t>COTIZACIÓN 2
AMD INGENIERIA DE CONSULTA S.A.S</t>
  </si>
  <si>
    <t>PROMEDIO</t>
  </si>
  <si>
    <t>Evaluación, diagnóstico y optimización del sistema de evacuación de aguas lluvias del sótano, para detectar las fallas que presenta y realizar el diseño de optimización y la evaluación. Diagnóstico y optimización hidrosanitario de la toda la edificación del palacio de justicia.</t>
  </si>
  <si>
    <r>
      <rPr>
        <b/>
        <u/>
        <sz val="10"/>
        <rFont val="Arial"/>
        <family val="2"/>
      </rPr>
      <t>Objeto</t>
    </r>
    <r>
      <rPr>
        <sz val="10"/>
        <rFont val="Arial"/>
        <family val="2"/>
      </rPr>
      <t>: CONSULTORÍA PARA EL ANÁLISIS Y DIAGNÓSTICO DEL ESTADO ESTRUCTURAL Y DE LAS REDES HIDROSANITARIAS DE LA EDIFICACIÓN, INCLUYENDO LA EVALUACIÓN DEL SISTEMA HIDRÁULICO DEL SÓTANO DEL PALACIO DE JUSTICIA NUEVO DE ARAUCA, UBICADO EN LA CALLE 21, Y LA ELABORACIÓN DE UNA PROPUESTA TÉCNICA PARA LA OPTIMIZACIÓN Y/O REPARACIONES NECESARIAS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</si>
</sst>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 #,##0"/>
  </numFmts>
  <fonts count="9" x14ac:knownFonts="1">
    <font>
      <sz val="11"/>
      <color theme="1"/>
      <name val="Calibri"/>
      <family val="2"/>
      <scheme val="minor"/>
    </font>
    <font>
      <b/>
      <sz val="10"/>
      <color theme="1"/>
      <name val="Arial"/>
      <family val="2"/>
    </font>
    <font>
      <sz val="10"/>
      <color theme="1"/>
      <name val="Arial"/>
      <family val="2"/>
    </font>
    <font>
      <sz val="10"/>
      <name val="Arial"/>
      <family val="2"/>
    </font>
    <font>
      <i/>
      <sz val="10"/>
      <color indexed="8"/>
      <name val="Arial"/>
      <family val="2"/>
    </font>
    <font>
      <b/>
      <sz val="10"/>
      <name val="Arial"/>
      <family val="2"/>
    </font>
    <font>
      <b/>
      <u/>
      <sz val="10"/>
      <name val="Arial"/>
      <family val="2"/>
    </font>
    <font>
      <sz val="10"/>
      <color indexed="8"/>
      <name val="Arial"/>
      <family val="2"/>
    </font>
    <font>
      <sz val="11"/>
      <color indexed="8"/>
      <name val="Calibri"/>
      <family val="2"/>
    </font>
  </fonts>
  <fills count="7">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indexed="9"/>
        <bgColor indexed="64"/>
      </patternFill>
    </fill>
    <fill>
      <patternFill patternType="solid">
        <fgColor theme="2" tint="-9.9978637043366805E-2"/>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40">
    <xf numFmtId="0" fontId="0" fillId="0" borderId="0" xfId="0"/>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164" fontId="2" fillId="0" borderId="0" xfId="0" applyNumberFormat="1" applyFont="1" applyAlignment="1">
      <alignment horizontal="center" vertical="center" wrapText="1"/>
    </xf>
    <xf numFmtId="164" fontId="1" fillId="2"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4" fillId="3" borderId="0" xfId="0" applyFont="1" applyFill="1" applyBorder="1" applyAlignment="1" applyProtection="1">
      <alignment vertical="center"/>
      <protection locked="0"/>
    </xf>
    <xf numFmtId="3" fontId="7" fillId="0" borderId="0" xfId="0" applyNumberFormat="1" applyFont="1" applyAlignment="1">
      <alignment vertical="center"/>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5" fontId="2" fillId="0" borderId="1" xfId="0" applyNumberFormat="1" applyFont="1" applyBorder="1" applyAlignment="1">
      <alignment horizontal="center" vertical="center" wrapText="1"/>
    </xf>
    <xf numFmtId="165" fontId="1" fillId="5" borderId="1" xfId="0" applyNumberFormat="1" applyFont="1" applyFill="1" applyBorder="1" applyAlignment="1">
      <alignment horizontal="center" vertical="center" wrapText="1"/>
    </xf>
    <xf numFmtId="0" fontId="0" fillId="0" borderId="1" xfId="0" applyBorder="1"/>
    <xf numFmtId="0" fontId="0" fillId="2" borderId="1" xfId="0" applyFill="1" applyBorder="1"/>
    <xf numFmtId="3" fontId="3"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4" borderId="10" xfId="0" applyNumberFormat="1" applyFont="1" applyFill="1" applyBorder="1" applyAlignment="1">
      <alignment horizontal="center" vertical="center"/>
    </xf>
    <xf numFmtId="3" fontId="5" fillId="4" borderId="5" xfId="0" applyNumberFormat="1" applyFont="1" applyFill="1" applyBorder="1" applyAlignment="1">
      <alignment horizontal="center" vertical="center"/>
    </xf>
    <xf numFmtId="3" fontId="5" fillId="4" borderId="6" xfId="0" applyNumberFormat="1" applyFont="1" applyFill="1" applyBorder="1" applyAlignment="1">
      <alignment horizontal="center" vertical="center"/>
    </xf>
    <xf numFmtId="3" fontId="5" fillId="4" borderId="12" xfId="0" applyNumberFormat="1" applyFont="1" applyFill="1" applyBorder="1" applyAlignment="1">
      <alignment horizontal="center" vertical="center"/>
    </xf>
    <xf numFmtId="3" fontId="5" fillId="4" borderId="0" xfId="0" applyNumberFormat="1" applyFont="1" applyFill="1" applyBorder="1" applyAlignment="1">
      <alignment horizontal="center" vertical="center"/>
    </xf>
    <xf numFmtId="3" fontId="5" fillId="4" borderId="7" xfId="0" applyNumberFormat="1" applyFont="1" applyFill="1" applyBorder="1" applyAlignment="1">
      <alignment horizontal="center" vertical="center"/>
    </xf>
    <xf numFmtId="3" fontId="5" fillId="4" borderId="11" xfId="0" applyNumberFormat="1" applyFont="1" applyFill="1" applyBorder="1" applyAlignment="1">
      <alignment horizontal="center" vertical="center"/>
    </xf>
    <xf numFmtId="3" fontId="5" fillId="4" borderId="2" xfId="0" applyNumberFormat="1" applyFont="1" applyFill="1" applyBorder="1" applyAlignment="1">
      <alignment horizontal="center" vertical="center"/>
    </xf>
    <xf numFmtId="3" fontId="5" fillId="4" borderId="3" xfId="0" applyNumberFormat="1" applyFont="1" applyFill="1" applyBorder="1" applyAlignment="1">
      <alignment horizontal="center" vertical="center"/>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3" fontId="5" fillId="6" borderId="1" xfId="0" applyNumberFormat="1" applyFont="1" applyFill="1" applyBorder="1" applyAlignment="1">
      <alignment horizontal="center" vertical="center" wrapText="1"/>
    </xf>
    <xf numFmtId="0" fontId="1" fillId="0" borderId="4" xfId="0" applyFont="1" applyBorder="1" applyAlignment="1">
      <alignment horizontal="right" vertical="center" wrapText="1"/>
    </xf>
    <xf numFmtId="0" fontId="1" fillId="0" borderId="8" xfId="0" applyFont="1" applyBorder="1" applyAlignment="1">
      <alignment horizontal="right" vertical="center" wrapText="1"/>
    </xf>
    <xf numFmtId="0" fontId="1" fillId="0" borderId="9" xfId="0" applyFont="1" applyBorder="1" applyAlignment="1">
      <alignment horizontal="right" vertical="center" wrapText="1"/>
    </xf>
    <xf numFmtId="0" fontId="1" fillId="2" borderId="4" xfId="0" applyFont="1" applyFill="1" applyBorder="1" applyAlignment="1">
      <alignment horizontal="right" vertical="center" wrapText="1"/>
    </xf>
    <xf numFmtId="0" fontId="1" fillId="2" borderId="8" xfId="0" applyFont="1" applyFill="1" applyBorder="1" applyAlignment="1">
      <alignment horizontal="right" vertical="center" wrapText="1"/>
    </xf>
    <xf numFmtId="0" fontId="1" fillId="2" borderId="9" xfId="0" applyFont="1" applyFill="1" applyBorder="1" applyAlignment="1">
      <alignment horizontal="right" vertical="center" wrapText="1"/>
    </xf>
    <xf numFmtId="0" fontId="1" fillId="5" borderId="4" xfId="0" applyFont="1" applyFill="1" applyBorder="1" applyAlignment="1">
      <alignment horizontal="left" vertical="center" wrapText="1"/>
    </xf>
    <xf numFmtId="0" fontId="1" fillId="5" borderId="9" xfId="0" applyFont="1" applyFill="1" applyBorder="1" applyAlignment="1">
      <alignment horizontal="left" vertical="center" wrapText="1"/>
    </xf>
  </cellXfs>
  <cellStyles count="2">
    <cellStyle name="Normal" xfId="0" builtinId="0"/>
    <cellStyle name="Normal 2_ESTUDIO DE MERCADOS (Persianas)" xfId="1" xr:uid="{A819CC19-3FB5-4C7A-B137-4522AB3E52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911269</xdr:colOff>
      <xdr:row>0</xdr:row>
      <xdr:rowOff>85749</xdr:rowOff>
    </xdr:from>
    <xdr:to>
      <xdr:col>1</xdr:col>
      <xdr:colOff>2939000</xdr:colOff>
      <xdr:row>2</xdr:row>
      <xdr:rowOff>123265</xdr:rowOff>
    </xdr:to>
    <xdr:pic>
      <xdr:nvPicPr>
        <xdr:cNvPr id="6" name="Imagen 5">
          <a:extLst>
            <a:ext uri="{FF2B5EF4-FFF2-40B4-BE49-F238E27FC236}">
              <a16:creationId xmlns:a16="http://schemas.microsoft.com/office/drawing/2014/main" id="{5FC02E1A-BED5-42EF-AE7A-5715D68BF6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5534" y="85749"/>
          <a:ext cx="2027731" cy="4185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A669E-77DD-49D6-998C-8BAB42BFF4C4}">
  <dimension ref="A1:J25"/>
  <sheetViews>
    <sheetView showGridLines="0" tabSelected="1" view="pageBreakPreview" zoomScale="85" zoomScaleNormal="85" zoomScaleSheetLayoutView="85" workbookViewId="0">
      <selection activeCell="A5" sqref="A5:J5"/>
    </sheetView>
  </sheetViews>
  <sheetFormatPr baseColWidth="10" defaultRowHeight="15" x14ac:dyDescent="0.25"/>
  <cols>
    <col min="1" max="1" width="7.5703125" style="3" customWidth="1"/>
    <col min="2" max="2" width="71" style="4" customWidth="1"/>
    <col min="3" max="3" width="11.140625" style="3" customWidth="1"/>
    <col min="4" max="4" width="11.42578125" style="3"/>
    <col min="5" max="5" width="15.140625" style="5" customWidth="1"/>
    <col min="6" max="6" width="17.28515625" style="5" customWidth="1"/>
    <col min="7" max="7" width="15.140625" style="5" customWidth="1"/>
    <col min="8" max="8" width="17.28515625" style="5" customWidth="1"/>
    <col min="9" max="9" width="15.140625" style="5" customWidth="1"/>
    <col min="10" max="10" width="17.28515625" style="5" customWidth="1"/>
  </cols>
  <sheetData>
    <row r="1" spans="1:10" s="8" customFormat="1" ht="15" customHeight="1" x14ac:dyDescent="0.25">
      <c r="A1" s="20" t="s">
        <v>5</v>
      </c>
      <c r="B1" s="21"/>
      <c r="C1" s="21"/>
      <c r="D1" s="21"/>
      <c r="E1" s="21"/>
      <c r="F1" s="21"/>
      <c r="G1" s="21"/>
      <c r="H1" s="21"/>
      <c r="I1" s="21"/>
      <c r="J1" s="22"/>
    </row>
    <row r="2" spans="1:10" s="8" customFormat="1" ht="15" customHeight="1" x14ac:dyDescent="0.25">
      <c r="A2" s="23" t="s">
        <v>6</v>
      </c>
      <c r="B2" s="24"/>
      <c r="C2" s="24"/>
      <c r="D2" s="24"/>
      <c r="E2" s="24"/>
      <c r="F2" s="24"/>
      <c r="G2" s="24"/>
      <c r="H2" s="24"/>
      <c r="I2" s="24"/>
      <c r="J2" s="25"/>
    </row>
    <row r="3" spans="1:10" s="8" customFormat="1" ht="15" customHeight="1" x14ac:dyDescent="0.25">
      <c r="A3" s="26" t="s">
        <v>7</v>
      </c>
      <c r="B3" s="27"/>
      <c r="C3" s="27"/>
      <c r="D3" s="27"/>
      <c r="E3" s="27"/>
      <c r="F3" s="27"/>
      <c r="G3" s="27"/>
      <c r="H3" s="27"/>
      <c r="I3" s="27"/>
      <c r="J3" s="28"/>
    </row>
    <row r="4" spans="1:10" s="9" customFormat="1" ht="43.5" customHeight="1" x14ac:dyDescent="0.25">
      <c r="A4" s="18" t="s">
        <v>32</v>
      </c>
      <c r="B4" s="18"/>
      <c r="C4" s="18"/>
      <c r="D4" s="18"/>
      <c r="E4" s="18"/>
      <c r="F4" s="18"/>
      <c r="G4" s="18"/>
      <c r="H4" s="18"/>
      <c r="I4" s="18"/>
      <c r="J4" s="18"/>
    </row>
    <row r="5" spans="1:10" s="9" customFormat="1" ht="16.5" customHeight="1" x14ac:dyDescent="0.25">
      <c r="A5" s="19" t="s">
        <v>25</v>
      </c>
      <c r="B5" s="19"/>
      <c r="C5" s="19"/>
      <c r="D5" s="19"/>
      <c r="E5" s="19"/>
      <c r="F5" s="19"/>
      <c r="G5" s="19"/>
      <c r="H5" s="19"/>
      <c r="I5" s="19"/>
      <c r="J5" s="19"/>
    </row>
    <row r="6" spans="1:10" s="9" customFormat="1" ht="25.5" customHeight="1" x14ac:dyDescent="0.25">
      <c r="A6" s="29" t="s">
        <v>2</v>
      </c>
      <c r="B6" s="29" t="s">
        <v>0</v>
      </c>
      <c r="C6" s="29" t="s">
        <v>3</v>
      </c>
      <c r="D6" s="29" t="s">
        <v>1</v>
      </c>
      <c r="E6" s="31" t="s">
        <v>28</v>
      </c>
      <c r="F6" s="31"/>
      <c r="G6" s="31" t="s">
        <v>29</v>
      </c>
      <c r="H6" s="31"/>
      <c r="I6" s="31" t="s">
        <v>30</v>
      </c>
      <c r="J6" s="31"/>
    </row>
    <row r="7" spans="1:10" ht="14.25" customHeight="1" x14ac:dyDescent="0.25">
      <c r="A7" s="30"/>
      <c r="B7" s="30"/>
      <c r="C7" s="30"/>
      <c r="D7" s="30"/>
      <c r="E7" s="13" t="s">
        <v>26</v>
      </c>
      <c r="F7" s="13" t="s">
        <v>27</v>
      </c>
      <c r="G7" s="13" t="s">
        <v>26</v>
      </c>
      <c r="H7" s="13" t="s">
        <v>27</v>
      </c>
      <c r="I7" s="13" t="s">
        <v>26</v>
      </c>
      <c r="J7" s="13" t="s">
        <v>27</v>
      </c>
    </row>
    <row r="8" spans="1:10" ht="15" customHeight="1" x14ac:dyDescent="0.25">
      <c r="A8" s="38" t="s">
        <v>11</v>
      </c>
      <c r="B8" s="39"/>
      <c r="C8" s="10"/>
      <c r="D8" s="10"/>
      <c r="E8" s="11"/>
      <c r="F8" s="11"/>
      <c r="G8" s="11"/>
      <c r="H8" s="11"/>
      <c r="I8" s="11"/>
      <c r="J8" s="11"/>
    </row>
    <row r="9" spans="1:10" ht="51" x14ac:dyDescent="0.25">
      <c r="A9" s="2">
        <v>1</v>
      </c>
      <c r="B9" s="1" t="s">
        <v>31</v>
      </c>
      <c r="C9" s="2" t="s">
        <v>4</v>
      </c>
      <c r="D9" s="2">
        <v>1</v>
      </c>
      <c r="E9" s="14">
        <v>113000000</v>
      </c>
      <c r="F9" s="14">
        <f>E9*D9</f>
        <v>113000000</v>
      </c>
      <c r="G9" s="14">
        <v>120000000</v>
      </c>
      <c r="H9" s="14">
        <f>G9*D9</f>
        <v>120000000</v>
      </c>
      <c r="I9" s="14">
        <f>AVERAGE(E9,G9)</f>
        <v>116500000</v>
      </c>
      <c r="J9" s="14">
        <f>AVERAGE(F9,H9)</f>
        <v>116500000</v>
      </c>
    </row>
    <row r="10" spans="1:10" ht="15" customHeight="1" x14ac:dyDescent="0.25">
      <c r="A10" s="38" t="s">
        <v>12</v>
      </c>
      <c r="B10" s="39"/>
      <c r="C10" s="10"/>
      <c r="D10" s="10"/>
      <c r="E10" s="15"/>
      <c r="F10" s="15"/>
      <c r="G10" s="15"/>
      <c r="H10" s="15"/>
      <c r="I10" s="15"/>
      <c r="J10" s="15"/>
    </row>
    <row r="11" spans="1:10" ht="38.25" x14ac:dyDescent="0.25">
      <c r="A11" s="2">
        <v>2</v>
      </c>
      <c r="B11" s="1" t="s">
        <v>13</v>
      </c>
      <c r="C11" s="2" t="s">
        <v>4</v>
      </c>
      <c r="D11" s="2">
        <v>12</v>
      </c>
      <c r="E11" s="14">
        <v>56000</v>
      </c>
      <c r="F11" s="14">
        <f t="shared" ref="F11:F17" si="0">E11*D11</f>
        <v>672000</v>
      </c>
      <c r="G11" s="14">
        <v>54750</v>
      </c>
      <c r="H11" s="14">
        <f t="shared" ref="H11:H17" si="1">G11*D11</f>
        <v>657000</v>
      </c>
      <c r="I11" s="14">
        <f t="shared" ref="I11:I17" si="2">AVERAGE(E11,G11)</f>
        <v>55375</v>
      </c>
      <c r="J11" s="14">
        <f t="shared" ref="J11:J17" si="3">AVERAGE(F11,H11)</f>
        <v>664500</v>
      </c>
    </row>
    <row r="12" spans="1:10" ht="38.25" x14ac:dyDescent="0.25">
      <c r="A12" s="2">
        <v>3</v>
      </c>
      <c r="B12" s="1" t="s">
        <v>14</v>
      </c>
      <c r="C12" s="2" t="s">
        <v>4</v>
      </c>
      <c r="D12" s="2">
        <v>12</v>
      </c>
      <c r="E12" s="14">
        <v>282000</v>
      </c>
      <c r="F12" s="14">
        <f t="shared" si="0"/>
        <v>3384000</v>
      </c>
      <c r="G12" s="14">
        <v>273750</v>
      </c>
      <c r="H12" s="14">
        <f t="shared" si="1"/>
        <v>3285000</v>
      </c>
      <c r="I12" s="14">
        <f t="shared" si="2"/>
        <v>277875</v>
      </c>
      <c r="J12" s="14">
        <f t="shared" si="3"/>
        <v>3334500</v>
      </c>
    </row>
    <row r="13" spans="1:10" ht="25.5" x14ac:dyDescent="0.25">
      <c r="A13" s="2">
        <v>4</v>
      </c>
      <c r="B13" s="1" t="s">
        <v>15</v>
      </c>
      <c r="C13" s="2" t="s">
        <v>4</v>
      </c>
      <c r="D13" s="2">
        <v>12</v>
      </c>
      <c r="E13" s="14">
        <v>47000</v>
      </c>
      <c r="F13" s="14">
        <f t="shared" si="0"/>
        <v>564000</v>
      </c>
      <c r="G13" s="14">
        <v>45625</v>
      </c>
      <c r="H13" s="14">
        <f t="shared" si="1"/>
        <v>547500</v>
      </c>
      <c r="I13" s="14">
        <f t="shared" si="2"/>
        <v>46312.5</v>
      </c>
      <c r="J13" s="14">
        <f t="shared" si="3"/>
        <v>555750</v>
      </c>
    </row>
    <row r="14" spans="1:10" ht="25.5" x14ac:dyDescent="0.25">
      <c r="A14" s="2">
        <v>5</v>
      </c>
      <c r="B14" s="1" t="s">
        <v>16</v>
      </c>
      <c r="C14" s="2" t="s">
        <v>4</v>
      </c>
      <c r="D14" s="2">
        <v>12</v>
      </c>
      <c r="E14" s="14">
        <v>65000</v>
      </c>
      <c r="F14" s="14">
        <f t="shared" si="0"/>
        <v>780000</v>
      </c>
      <c r="G14" s="14">
        <v>63875</v>
      </c>
      <c r="H14" s="14">
        <f t="shared" si="1"/>
        <v>766500</v>
      </c>
      <c r="I14" s="14">
        <f t="shared" si="2"/>
        <v>64437.5</v>
      </c>
      <c r="J14" s="14">
        <f t="shared" si="3"/>
        <v>773250</v>
      </c>
    </row>
    <row r="15" spans="1:10" ht="38.25" x14ac:dyDescent="0.25">
      <c r="A15" s="2">
        <v>6</v>
      </c>
      <c r="B15" s="1" t="s">
        <v>17</v>
      </c>
      <c r="C15" s="2" t="s">
        <v>4</v>
      </c>
      <c r="D15" s="2">
        <v>12</v>
      </c>
      <c r="E15" s="14">
        <v>112000</v>
      </c>
      <c r="F15" s="14">
        <f t="shared" si="0"/>
        <v>1344000</v>
      </c>
      <c r="G15" s="14">
        <v>109500</v>
      </c>
      <c r="H15" s="14">
        <f t="shared" si="1"/>
        <v>1314000</v>
      </c>
      <c r="I15" s="14">
        <f t="shared" si="2"/>
        <v>110750</v>
      </c>
      <c r="J15" s="14">
        <f t="shared" si="3"/>
        <v>1329000</v>
      </c>
    </row>
    <row r="16" spans="1:10" ht="38.25" x14ac:dyDescent="0.25">
      <c r="A16" s="2">
        <v>7</v>
      </c>
      <c r="B16" s="1" t="s">
        <v>18</v>
      </c>
      <c r="C16" s="2" t="s">
        <v>4</v>
      </c>
      <c r="D16" s="2">
        <v>12</v>
      </c>
      <c r="E16" s="14">
        <v>75000</v>
      </c>
      <c r="F16" s="14">
        <f t="shared" si="0"/>
        <v>900000</v>
      </c>
      <c r="G16" s="14">
        <v>73000</v>
      </c>
      <c r="H16" s="14">
        <f t="shared" si="1"/>
        <v>876000</v>
      </c>
      <c r="I16" s="14">
        <f t="shared" si="2"/>
        <v>74000</v>
      </c>
      <c r="J16" s="14">
        <f t="shared" si="3"/>
        <v>888000</v>
      </c>
    </row>
    <row r="17" spans="1:10" ht="76.5" x14ac:dyDescent="0.25">
      <c r="A17" s="2">
        <v>8</v>
      </c>
      <c r="B17" s="1" t="s">
        <v>19</v>
      </c>
      <c r="C17" s="2" t="s">
        <v>4</v>
      </c>
      <c r="D17" s="2">
        <v>1</v>
      </c>
      <c r="E17" s="14">
        <v>94000000</v>
      </c>
      <c r="F17" s="14">
        <f t="shared" si="0"/>
        <v>94000000</v>
      </c>
      <c r="G17" s="14">
        <v>91250000</v>
      </c>
      <c r="H17" s="14">
        <f t="shared" si="1"/>
        <v>91250000</v>
      </c>
      <c r="I17" s="14">
        <f t="shared" si="2"/>
        <v>92625000</v>
      </c>
      <c r="J17" s="14">
        <f t="shared" si="3"/>
        <v>92625000</v>
      </c>
    </row>
    <row r="18" spans="1:10" ht="15" customHeight="1" x14ac:dyDescent="0.25">
      <c r="A18" s="38" t="s">
        <v>20</v>
      </c>
      <c r="B18" s="39"/>
      <c r="C18" s="10"/>
      <c r="D18" s="10"/>
      <c r="E18" s="15"/>
      <c r="F18" s="15"/>
      <c r="G18" s="15"/>
      <c r="H18" s="15"/>
      <c r="I18" s="15"/>
      <c r="J18" s="15"/>
    </row>
    <row r="19" spans="1:10" ht="25.5" x14ac:dyDescent="0.25">
      <c r="A19" s="2">
        <v>9</v>
      </c>
      <c r="B19" s="1" t="s">
        <v>21</v>
      </c>
      <c r="C19" s="2" t="s">
        <v>4</v>
      </c>
      <c r="D19" s="2">
        <v>2</v>
      </c>
      <c r="E19" s="14">
        <v>280000</v>
      </c>
      <c r="F19" s="14">
        <f>E19*D19</f>
        <v>560000</v>
      </c>
      <c r="G19" s="14">
        <v>273750</v>
      </c>
      <c r="H19" s="14">
        <f>G19*D19</f>
        <v>547500</v>
      </c>
      <c r="I19" s="14">
        <f t="shared" ref="I19:J22" si="4">AVERAGE(E19,G19)</f>
        <v>276875</v>
      </c>
      <c r="J19" s="14">
        <f t="shared" si="4"/>
        <v>553750</v>
      </c>
    </row>
    <row r="20" spans="1:10" x14ac:dyDescent="0.25">
      <c r="A20" s="2">
        <v>10</v>
      </c>
      <c r="B20" s="1" t="s">
        <v>22</v>
      </c>
      <c r="C20" s="2" t="s">
        <v>4</v>
      </c>
      <c r="D20" s="2">
        <v>2</v>
      </c>
      <c r="E20" s="14">
        <v>527000</v>
      </c>
      <c r="F20" s="14">
        <f>E20*D20</f>
        <v>1054000</v>
      </c>
      <c r="G20" s="14">
        <v>511250</v>
      </c>
      <c r="H20" s="14">
        <f>G20*D20</f>
        <v>1022500</v>
      </c>
      <c r="I20" s="14">
        <f t="shared" si="4"/>
        <v>519125</v>
      </c>
      <c r="J20" s="14">
        <f t="shared" si="4"/>
        <v>1038250</v>
      </c>
    </row>
    <row r="21" spans="1:10" ht="28.5" customHeight="1" x14ac:dyDescent="0.25">
      <c r="A21" s="2">
        <v>11</v>
      </c>
      <c r="B21" s="1" t="s">
        <v>23</v>
      </c>
      <c r="C21" s="2" t="s">
        <v>4</v>
      </c>
      <c r="D21" s="2">
        <v>3</v>
      </c>
      <c r="E21" s="14">
        <v>5700000</v>
      </c>
      <c r="F21" s="14">
        <f>E21*D21</f>
        <v>17100000</v>
      </c>
      <c r="G21" s="14">
        <v>5625000</v>
      </c>
      <c r="H21" s="14">
        <f>G21*D21</f>
        <v>16875000</v>
      </c>
      <c r="I21" s="14">
        <f t="shared" si="4"/>
        <v>5662500</v>
      </c>
      <c r="J21" s="14">
        <f t="shared" si="4"/>
        <v>16987500</v>
      </c>
    </row>
    <row r="22" spans="1:10" x14ac:dyDescent="0.25">
      <c r="A22" s="2">
        <v>12</v>
      </c>
      <c r="B22" s="1" t="s">
        <v>24</v>
      </c>
      <c r="C22" s="2" t="s">
        <v>4</v>
      </c>
      <c r="D22" s="2">
        <v>1</v>
      </c>
      <c r="E22" s="14">
        <v>4500000</v>
      </c>
      <c r="F22" s="14">
        <f>E22*D22</f>
        <v>4500000</v>
      </c>
      <c r="G22" s="14">
        <v>4375000</v>
      </c>
      <c r="H22" s="14">
        <f>G22*D22</f>
        <v>4375000</v>
      </c>
      <c r="I22" s="14">
        <f t="shared" si="4"/>
        <v>4437500</v>
      </c>
      <c r="J22" s="14">
        <f t="shared" si="4"/>
        <v>4437500</v>
      </c>
    </row>
    <row r="23" spans="1:10" x14ac:dyDescent="0.25">
      <c r="A23" s="32" t="s">
        <v>8</v>
      </c>
      <c r="B23" s="33"/>
      <c r="C23" s="33"/>
      <c r="D23" s="33"/>
      <c r="E23" s="34"/>
      <c r="F23" s="7">
        <f>SUM(F9:F22)</f>
        <v>237858000</v>
      </c>
      <c r="G23" s="16"/>
      <c r="H23" s="7">
        <f>SUM(H9:H22)</f>
        <v>241516000</v>
      </c>
      <c r="I23" s="16"/>
      <c r="J23" s="7">
        <f>SUM(J9:J22)</f>
        <v>239687000</v>
      </c>
    </row>
    <row r="24" spans="1:10" x14ac:dyDescent="0.25">
      <c r="A24" s="32" t="s">
        <v>9</v>
      </c>
      <c r="B24" s="33"/>
      <c r="C24" s="33"/>
      <c r="D24" s="33"/>
      <c r="E24" s="34"/>
      <c r="F24" s="7">
        <f>F23*19%</f>
        <v>45193020</v>
      </c>
      <c r="G24" s="16"/>
      <c r="H24" s="7">
        <f>H23*19%</f>
        <v>45888040</v>
      </c>
      <c r="I24" s="16"/>
      <c r="J24" s="7">
        <f>J23*19%</f>
        <v>45540530</v>
      </c>
    </row>
    <row r="25" spans="1:10" x14ac:dyDescent="0.25">
      <c r="A25" s="35" t="s">
        <v>10</v>
      </c>
      <c r="B25" s="36"/>
      <c r="C25" s="36"/>
      <c r="D25" s="36"/>
      <c r="E25" s="37"/>
      <c r="F25" s="12">
        <f>F23+F24</f>
        <v>283051020</v>
      </c>
      <c r="G25" s="17"/>
      <c r="H25" s="12">
        <f>H23+H24</f>
        <v>287404040</v>
      </c>
      <c r="I25" s="17"/>
      <c r="J25" s="6">
        <f>J23+J24</f>
        <v>285227530</v>
      </c>
    </row>
  </sheetData>
  <mergeCells count="18">
    <mergeCell ref="A23:E23"/>
    <mergeCell ref="A25:E25"/>
    <mergeCell ref="A24:E24"/>
    <mergeCell ref="A8:B8"/>
    <mergeCell ref="A10:B10"/>
    <mergeCell ref="A18:B18"/>
    <mergeCell ref="A6:A7"/>
    <mergeCell ref="B6:B7"/>
    <mergeCell ref="C6:C7"/>
    <mergeCell ref="D6:D7"/>
    <mergeCell ref="I6:J6"/>
    <mergeCell ref="G6:H6"/>
    <mergeCell ref="E6:F6"/>
    <mergeCell ref="A4:J4"/>
    <mergeCell ref="A5:J5"/>
    <mergeCell ref="A1:J1"/>
    <mergeCell ref="A2:J2"/>
    <mergeCell ref="A3:J3"/>
  </mergeCells>
  <printOptions horizontalCentered="1" verticalCentered="1"/>
  <pageMargins left="0.11811023622047245" right="0.11811023622047245" top="0.74803149606299213" bottom="0.74803149606299213" header="0.31496062992125984" footer="0.31496062992125984"/>
  <pageSetup paperSize="14" scale="75"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LOGISTICA ADTVA</dc:creator>
  <cp:lastModifiedBy>CONTRATACION4</cp:lastModifiedBy>
  <cp:lastPrinted>2024-08-09T16:46:40Z</cp:lastPrinted>
  <dcterms:created xsi:type="dcterms:W3CDTF">2024-05-30T19:12:18Z</dcterms:created>
  <dcterms:modified xsi:type="dcterms:W3CDTF">2024-09-23T20:02:36Z</dcterms:modified>
</cp:coreProperties>
</file>