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ffery.chiquillo\Desktop\CONTRATOS 2024\BIENES INMUEBLES 037-00-D-CACOM-1-GRUAL-2024\"/>
    </mc:Choice>
  </mc:AlternateContent>
  <bookViews>
    <workbookView xWindow="0" yWindow="0" windowWidth="28800" windowHeight="12330" activeTab="1"/>
  </bookViews>
  <sheets>
    <sheet name="INSTRUCTIVO" sheetId="2" r:id="rId1"/>
    <sheet name="GA-JELOG-FR-092" sheetId="1" r:id="rId2"/>
  </sheets>
  <definedNames>
    <definedName name="_xlnm.Print_Area" localSheetId="1">'GA-JELOG-FR-092'!$A$1:$N$206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8" i="1" l="1"/>
  <c r="L128" i="1" s="1"/>
  <c r="J128" i="1"/>
  <c r="H128" i="1"/>
  <c r="L121" i="1"/>
  <c r="K121" i="1"/>
  <c r="J121" i="1"/>
  <c r="H121" i="1"/>
  <c r="K120" i="1"/>
  <c r="L120" i="1" s="1"/>
  <c r="J120" i="1"/>
  <c r="H120" i="1"/>
  <c r="L122" i="1"/>
  <c r="K122" i="1"/>
  <c r="J122" i="1"/>
  <c r="H122" i="1"/>
  <c r="L119" i="1"/>
  <c r="K119" i="1"/>
  <c r="J119" i="1"/>
  <c r="H119" i="1"/>
  <c r="K118" i="1"/>
  <c r="L118" i="1" s="1"/>
  <c r="J118" i="1"/>
  <c r="H118" i="1"/>
  <c r="K117" i="1"/>
  <c r="L117" i="1" s="1"/>
  <c r="J117" i="1"/>
  <c r="H117" i="1"/>
  <c r="K116" i="1"/>
  <c r="L116" i="1" s="1"/>
  <c r="J116" i="1"/>
  <c r="H116" i="1"/>
  <c r="H97" i="1"/>
  <c r="J97" i="1"/>
  <c r="K97" i="1"/>
  <c r="L97" i="1" s="1"/>
  <c r="K103" i="1"/>
  <c r="L103" i="1" s="1"/>
  <c r="J103" i="1"/>
  <c r="H103" i="1"/>
  <c r="K101" i="1"/>
  <c r="L101" i="1" s="1"/>
  <c r="J101" i="1"/>
  <c r="H101" i="1"/>
  <c r="K100" i="1"/>
  <c r="L100" i="1" s="1"/>
  <c r="J100" i="1"/>
  <c r="H100" i="1"/>
  <c r="L99" i="1"/>
  <c r="K99" i="1"/>
  <c r="J99" i="1"/>
  <c r="H99" i="1"/>
  <c r="L98" i="1"/>
  <c r="K98" i="1"/>
  <c r="J98" i="1"/>
  <c r="H98" i="1"/>
  <c r="L96" i="1"/>
  <c r="K96" i="1"/>
  <c r="J96" i="1"/>
  <c r="H96" i="1"/>
  <c r="K95" i="1"/>
  <c r="L95" i="1" s="1"/>
  <c r="J95" i="1"/>
  <c r="H95" i="1"/>
  <c r="K93" i="1"/>
  <c r="L93" i="1" s="1"/>
  <c r="J93" i="1"/>
  <c r="H93" i="1"/>
  <c r="K92" i="1"/>
  <c r="L92" i="1" s="1"/>
  <c r="J92" i="1"/>
  <c r="H92" i="1"/>
  <c r="K91" i="1"/>
  <c r="L91" i="1" s="1"/>
  <c r="J91" i="1"/>
  <c r="H91" i="1"/>
  <c r="K90" i="1"/>
  <c r="L90" i="1" s="1"/>
  <c r="J90" i="1"/>
  <c r="H90" i="1"/>
  <c r="K89" i="1"/>
  <c r="L89" i="1" s="1"/>
  <c r="J89" i="1"/>
  <c r="H89" i="1"/>
  <c r="K88" i="1"/>
  <c r="L88" i="1" s="1"/>
  <c r="J88" i="1"/>
  <c r="H88" i="1"/>
  <c r="K87" i="1"/>
  <c r="L87" i="1" s="1"/>
  <c r="J87" i="1"/>
  <c r="H87" i="1"/>
  <c r="K86" i="1"/>
  <c r="L86" i="1" s="1"/>
  <c r="J86" i="1"/>
  <c r="H86" i="1"/>
  <c r="K85" i="1"/>
  <c r="L85" i="1" s="1"/>
  <c r="J85" i="1"/>
  <c r="H85" i="1"/>
  <c r="K84" i="1"/>
  <c r="L84" i="1" s="1"/>
  <c r="J84" i="1"/>
  <c r="H84" i="1"/>
  <c r="K83" i="1"/>
  <c r="L83" i="1" s="1"/>
  <c r="J83" i="1"/>
  <c r="H83" i="1"/>
  <c r="K81" i="1"/>
  <c r="L81" i="1" s="1"/>
  <c r="J81" i="1"/>
  <c r="H81" i="1"/>
  <c r="K80" i="1"/>
  <c r="L80" i="1" s="1"/>
  <c r="J80" i="1"/>
  <c r="H80" i="1"/>
  <c r="K79" i="1"/>
  <c r="L79" i="1" s="1"/>
  <c r="J79" i="1"/>
  <c r="H79" i="1"/>
  <c r="K78" i="1"/>
  <c r="L78" i="1" s="1"/>
  <c r="J78" i="1"/>
  <c r="H78" i="1"/>
  <c r="K76" i="1"/>
  <c r="L76" i="1" s="1"/>
  <c r="J76" i="1"/>
  <c r="H76" i="1"/>
  <c r="K75" i="1"/>
  <c r="L75" i="1" s="1"/>
  <c r="J75" i="1"/>
  <c r="H75" i="1"/>
  <c r="K74" i="1"/>
  <c r="L74" i="1" s="1"/>
  <c r="J74" i="1"/>
  <c r="H74" i="1"/>
  <c r="L73" i="1"/>
  <c r="K73" i="1"/>
  <c r="J73" i="1"/>
  <c r="H73" i="1"/>
  <c r="K63" i="1"/>
  <c r="L63" i="1" s="1"/>
  <c r="J63" i="1"/>
  <c r="H63" i="1"/>
  <c r="K62" i="1"/>
  <c r="L62" i="1" s="1"/>
  <c r="J62" i="1"/>
  <c r="H62" i="1"/>
  <c r="K61" i="1"/>
  <c r="L61" i="1" s="1"/>
  <c r="J61" i="1"/>
  <c r="H61" i="1"/>
  <c r="K60" i="1"/>
  <c r="L60" i="1" s="1"/>
  <c r="J60" i="1"/>
  <c r="H60" i="1"/>
  <c r="K58" i="1"/>
  <c r="L58" i="1" s="1"/>
  <c r="J58" i="1"/>
  <c r="H58" i="1"/>
  <c r="K57" i="1"/>
  <c r="L57" i="1" s="1"/>
  <c r="J57" i="1"/>
  <c r="H57" i="1"/>
  <c r="K56" i="1"/>
  <c r="L56" i="1" s="1"/>
  <c r="J56" i="1"/>
  <c r="H56" i="1"/>
  <c r="K55" i="1"/>
  <c r="L55" i="1" s="1"/>
  <c r="J55" i="1"/>
  <c r="H55" i="1"/>
  <c r="K53" i="1"/>
  <c r="L53" i="1" s="1"/>
  <c r="J53" i="1"/>
  <c r="H53" i="1"/>
  <c r="K52" i="1"/>
  <c r="L52" i="1" s="1"/>
  <c r="J52" i="1"/>
  <c r="H52" i="1"/>
  <c r="K51" i="1"/>
  <c r="L51" i="1" s="1"/>
  <c r="J51" i="1"/>
  <c r="H51" i="1"/>
  <c r="K50" i="1"/>
  <c r="L50" i="1" s="1"/>
  <c r="J50" i="1"/>
  <c r="H50" i="1"/>
  <c r="K49" i="1"/>
  <c r="L49" i="1" s="1"/>
  <c r="J49" i="1"/>
  <c r="H49" i="1"/>
  <c r="K48" i="1"/>
  <c r="L48" i="1" s="1"/>
  <c r="J48" i="1"/>
  <c r="H48" i="1"/>
  <c r="K47" i="1"/>
  <c r="L47" i="1" s="1"/>
  <c r="J47" i="1"/>
  <c r="H47" i="1"/>
  <c r="K46" i="1"/>
  <c r="L46" i="1" s="1"/>
  <c r="J46" i="1"/>
  <c r="H46" i="1"/>
  <c r="K45" i="1"/>
  <c r="L45" i="1" s="1"/>
  <c r="J45" i="1"/>
  <c r="H45" i="1"/>
  <c r="K44" i="1"/>
  <c r="L44" i="1" s="1"/>
  <c r="J44" i="1"/>
  <c r="H44" i="1"/>
  <c r="K43" i="1"/>
  <c r="L43" i="1" s="1"/>
  <c r="J43" i="1"/>
  <c r="H43" i="1"/>
  <c r="K42" i="1"/>
  <c r="L42" i="1" s="1"/>
  <c r="J42" i="1"/>
  <c r="H42" i="1"/>
  <c r="K41" i="1"/>
  <c r="L41" i="1" s="1"/>
  <c r="J41" i="1"/>
  <c r="H41" i="1"/>
  <c r="K40" i="1"/>
  <c r="L40" i="1" s="1"/>
  <c r="J40" i="1"/>
  <c r="H40" i="1"/>
  <c r="K39" i="1"/>
  <c r="L39" i="1" s="1"/>
  <c r="J39" i="1"/>
  <c r="H39" i="1"/>
  <c r="K38" i="1"/>
  <c r="L38" i="1" s="1"/>
  <c r="J38" i="1"/>
  <c r="H38" i="1"/>
  <c r="K37" i="1"/>
  <c r="L37" i="1" s="1"/>
  <c r="J37" i="1"/>
  <c r="H37" i="1"/>
  <c r="K36" i="1"/>
  <c r="L36" i="1" s="1"/>
  <c r="J36" i="1"/>
  <c r="H36" i="1"/>
  <c r="K35" i="1"/>
  <c r="L35" i="1" s="1"/>
  <c r="J35" i="1"/>
  <c r="H35" i="1"/>
  <c r="K34" i="1"/>
  <c r="L34" i="1" s="1"/>
  <c r="J34" i="1"/>
  <c r="H34" i="1"/>
  <c r="K65" i="1"/>
  <c r="L65" i="1" s="1"/>
  <c r="J65" i="1"/>
  <c r="H65" i="1"/>
  <c r="K32" i="1"/>
  <c r="L32" i="1" s="1"/>
  <c r="J32" i="1"/>
  <c r="H32" i="1"/>
  <c r="K31" i="1"/>
  <c r="L31" i="1" s="1"/>
  <c r="J31" i="1"/>
  <c r="H31" i="1"/>
  <c r="K30" i="1"/>
  <c r="L30" i="1" s="1"/>
  <c r="J30" i="1"/>
  <c r="H30" i="1"/>
  <c r="K29" i="1"/>
  <c r="L29" i="1" s="1"/>
  <c r="J29" i="1"/>
  <c r="H29" i="1"/>
  <c r="K28" i="1"/>
  <c r="L28" i="1" s="1"/>
  <c r="J28" i="1"/>
  <c r="H28" i="1"/>
  <c r="K27" i="1"/>
  <c r="L27" i="1" s="1"/>
  <c r="J27" i="1"/>
  <c r="H27" i="1"/>
  <c r="K26" i="1"/>
  <c r="L26" i="1" s="1"/>
  <c r="J26" i="1"/>
  <c r="H26" i="1"/>
  <c r="K25" i="1"/>
  <c r="L25" i="1" s="1"/>
  <c r="J25" i="1"/>
  <c r="H25" i="1"/>
  <c r="H23" i="1"/>
  <c r="H22" i="1"/>
  <c r="H21" i="1"/>
  <c r="H20" i="1"/>
  <c r="H19" i="1"/>
  <c r="H18" i="1"/>
  <c r="H17" i="1"/>
  <c r="H16" i="1"/>
  <c r="H15" i="1"/>
  <c r="L195" i="1" l="1"/>
  <c r="K195" i="1"/>
  <c r="J195" i="1"/>
  <c r="H195" i="1"/>
  <c r="L194" i="1"/>
  <c r="K194" i="1"/>
  <c r="J194" i="1"/>
  <c r="H194" i="1"/>
  <c r="L193" i="1"/>
  <c r="K193" i="1"/>
  <c r="J193" i="1"/>
  <c r="H193" i="1"/>
  <c r="L192" i="1"/>
  <c r="K192" i="1"/>
  <c r="J192" i="1"/>
  <c r="H192" i="1"/>
  <c r="L191" i="1"/>
  <c r="K191" i="1"/>
  <c r="J191" i="1"/>
  <c r="H191" i="1"/>
  <c r="L190" i="1"/>
  <c r="K190" i="1"/>
  <c r="J190" i="1"/>
  <c r="H190" i="1"/>
  <c r="L189" i="1"/>
  <c r="K189" i="1"/>
  <c r="J189" i="1"/>
  <c r="H189" i="1"/>
  <c r="L188" i="1"/>
  <c r="K188" i="1"/>
  <c r="J188" i="1"/>
  <c r="H188" i="1"/>
  <c r="L187" i="1"/>
  <c r="K187" i="1"/>
  <c r="J187" i="1"/>
  <c r="H187" i="1"/>
  <c r="L181" i="1"/>
  <c r="K181" i="1"/>
  <c r="J181" i="1"/>
  <c r="H181" i="1"/>
  <c r="L180" i="1"/>
  <c r="K180" i="1"/>
  <c r="J180" i="1"/>
  <c r="H180" i="1"/>
  <c r="L179" i="1"/>
  <c r="K179" i="1"/>
  <c r="J179" i="1"/>
  <c r="H179" i="1"/>
  <c r="L178" i="1"/>
  <c r="K178" i="1"/>
  <c r="J178" i="1"/>
  <c r="H178" i="1"/>
  <c r="L177" i="1"/>
  <c r="K177" i="1"/>
  <c r="J177" i="1"/>
  <c r="H177" i="1"/>
  <c r="L176" i="1"/>
  <c r="K176" i="1"/>
  <c r="J176" i="1"/>
  <c r="H176" i="1"/>
  <c r="L175" i="1"/>
  <c r="K175" i="1"/>
  <c r="J175" i="1"/>
  <c r="H175" i="1"/>
  <c r="L174" i="1"/>
  <c r="K174" i="1"/>
  <c r="J174" i="1"/>
  <c r="H174" i="1"/>
  <c r="L173" i="1"/>
  <c r="K173" i="1"/>
  <c r="J173" i="1"/>
  <c r="H173" i="1"/>
  <c r="L165" i="1"/>
  <c r="K165" i="1"/>
  <c r="J165" i="1"/>
  <c r="H165" i="1"/>
  <c r="L164" i="1"/>
  <c r="K164" i="1"/>
  <c r="J164" i="1"/>
  <c r="H164" i="1"/>
  <c r="L163" i="1"/>
  <c r="K163" i="1"/>
  <c r="J163" i="1"/>
  <c r="H163" i="1"/>
  <c r="L162" i="1"/>
  <c r="K162" i="1"/>
  <c r="J162" i="1"/>
  <c r="H162" i="1"/>
  <c r="L161" i="1"/>
  <c r="K161" i="1"/>
  <c r="J161" i="1"/>
  <c r="H161" i="1"/>
  <c r="L160" i="1"/>
  <c r="K160" i="1"/>
  <c r="J160" i="1"/>
  <c r="H160" i="1"/>
  <c r="L159" i="1"/>
  <c r="K159" i="1"/>
  <c r="J159" i="1"/>
  <c r="H159" i="1"/>
  <c r="L158" i="1"/>
  <c r="K158" i="1"/>
  <c r="J158" i="1"/>
  <c r="H158" i="1"/>
  <c r="L157" i="1"/>
  <c r="K157" i="1"/>
  <c r="J157" i="1"/>
  <c r="J166" i="1" s="1"/>
  <c r="J167" i="1" s="1"/>
  <c r="J168" i="1" s="1"/>
  <c r="H157" i="1"/>
  <c r="H166" i="1" s="1"/>
  <c r="L149" i="1"/>
  <c r="K149" i="1"/>
  <c r="J149" i="1"/>
  <c r="H149" i="1"/>
  <c r="L148" i="1"/>
  <c r="K148" i="1"/>
  <c r="J148" i="1"/>
  <c r="H148" i="1"/>
  <c r="L147" i="1"/>
  <c r="K147" i="1"/>
  <c r="J147" i="1"/>
  <c r="H147" i="1"/>
  <c r="L146" i="1"/>
  <c r="K146" i="1"/>
  <c r="J146" i="1"/>
  <c r="H146" i="1"/>
  <c r="L145" i="1"/>
  <c r="K145" i="1"/>
  <c r="J145" i="1"/>
  <c r="H145" i="1"/>
  <c r="L144" i="1"/>
  <c r="K144" i="1"/>
  <c r="J144" i="1"/>
  <c r="H144" i="1"/>
  <c r="L143" i="1"/>
  <c r="K143" i="1"/>
  <c r="J143" i="1"/>
  <c r="H143" i="1"/>
  <c r="L142" i="1"/>
  <c r="K142" i="1"/>
  <c r="J142" i="1"/>
  <c r="H142" i="1"/>
  <c r="L141" i="1"/>
  <c r="K141" i="1"/>
  <c r="J141" i="1"/>
  <c r="H141" i="1"/>
  <c r="K130" i="1"/>
  <c r="L130" i="1" s="1"/>
  <c r="J130" i="1"/>
  <c r="H130" i="1"/>
  <c r="K129" i="1"/>
  <c r="L129" i="1" s="1"/>
  <c r="J129" i="1"/>
  <c r="H129" i="1"/>
  <c r="L127" i="1"/>
  <c r="K127" i="1"/>
  <c r="J127" i="1"/>
  <c r="H127" i="1"/>
  <c r="K126" i="1"/>
  <c r="L126" i="1" s="1"/>
  <c r="J126" i="1"/>
  <c r="H126" i="1"/>
  <c r="K125" i="1"/>
  <c r="L125" i="1" s="1"/>
  <c r="J125" i="1"/>
  <c r="H125" i="1"/>
  <c r="K124" i="1"/>
  <c r="L124" i="1" s="1"/>
  <c r="J124" i="1"/>
  <c r="H124" i="1"/>
  <c r="K123" i="1"/>
  <c r="L123" i="1" s="1"/>
  <c r="J123" i="1"/>
  <c r="H123" i="1"/>
  <c r="L115" i="1"/>
  <c r="K115" i="1"/>
  <c r="J115" i="1"/>
  <c r="H115" i="1"/>
  <c r="K114" i="1"/>
  <c r="L114" i="1" s="1"/>
  <c r="J114" i="1"/>
  <c r="H114" i="1"/>
  <c r="H182" i="1" l="1"/>
  <c r="H167" i="1"/>
  <c r="H168" i="1" s="1"/>
  <c r="J182" i="1"/>
  <c r="J196" i="1"/>
  <c r="H196" i="1"/>
  <c r="J150" i="1"/>
  <c r="J151" i="1" s="1"/>
  <c r="H150" i="1"/>
  <c r="H151" i="1" s="1"/>
  <c r="J131" i="1"/>
  <c r="H131" i="1"/>
  <c r="J134" i="1" l="1"/>
  <c r="J135" i="1" s="1"/>
  <c r="J132" i="1"/>
  <c r="J133" i="1"/>
  <c r="H133" i="1"/>
  <c r="H132" i="1"/>
  <c r="H134" i="1"/>
  <c r="H135" i="1" s="1"/>
  <c r="J68" i="1" l="1"/>
  <c r="J69" i="1"/>
  <c r="K70" i="1"/>
  <c r="L70" i="1" s="1"/>
  <c r="J71" i="1"/>
  <c r="H71" i="1"/>
  <c r="H70" i="1"/>
  <c r="H69" i="1"/>
  <c r="H68" i="1"/>
  <c r="K67" i="1"/>
  <c r="L67" i="1" s="1"/>
  <c r="J67" i="1"/>
  <c r="H67" i="1"/>
  <c r="K66" i="1"/>
  <c r="L66" i="1" s="1"/>
  <c r="J66" i="1"/>
  <c r="H66" i="1"/>
  <c r="H104" i="1" l="1"/>
  <c r="K68" i="1"/>
  <c r="L68" i="1" s="1"/>
  <c r="K69" i="1"/>
  <c r="L69" i="1" s="1"/>
  <c r="J70" i="1"/>
  <c r="K71" i="1"/>
  <c r="L71" i="1" s="1"/>
  <c r="H105" i="1" l="1"/>
  <c r="H107" i="1"/>
  <c r="H106" i="1"/>
  <c r="H197" i="1" l="1"/>
  <c r="H152" i="1"/>
  <c r="H136" i="1"/>
  <c r="H108" i="1"/>
  <c r="H109" i="1" s="1"/>
  <c r="H199" i="1" l="1"/>
  <c r="J197" i="1"/>
  <c r="J152" i="1"/>
  <c r="J23" i="1" l="1"/>
  <c r="J18" i="1"/>
  <c r="J19" i="1"/>
  <c r="J20" i="1"/>
  <c r="K18" i="1"/>
  <c r="L18" i="1" s="1"/>
  <c r="J16" i="1"/>
  <c r="J21" i="1"/>
  <c r="K20" i="1"/>
  <c r="L20" i="1" s="1"/>
  <c r="K21" i="1"/>
  <c r="L21" i="1" s="1"/>
  <c r="J17" i="1"/>
  <c r="K17" i="1"/>
  <c r="L17" i="1"/>
  <c r="J22" i="1"/>
  <c r="K16" i="1"/>
  <c r="L16" i="1" s="1"/>
  <c r="K23" i="1"/>
  <c r="L23" i="1" s="1"/>
  <c r="K22" i="1"/>
  <c r="L22" i="1" s="1"/>
  <c r="K19" i="1"/>
  <c r="L19" i="1" s="1"/>
  <c r="K15" i="1"/>
  <c r="L15" i="1" s="1"/>
  <c r="J15" i="1"/>
  <c r="J104" i="1" l="1"/>
  <c r="J105" i="1" s="1"/>
  <c r="J106" i="1" l="1"/>
  <c r="J107" i="1"/>
  <c r="J136" i="1"/>
  <c r="J108" i="1"/>
  <c r="J109" i="1" s="1"/>
  <c r="J199" i="1" l="1"/>
</calcChain>
</file>

<file path=xl/comments1.xml><?xml version="1.0" encoding="utf-8"?>
<comments xmlns="http://schemas.openxmlformats.org/spreadsheetml/2006/main">
  <authors>
    <author>TE. JONATHAN RODRIGUEZ GOMEZ</author>
    <author>Julio Caita</author>
  </authors>
  <commentList>
    <comment ref="B111" authorId="0" shapeId="0">
      <text>
        <r>
          <rPr>
            <b/>
            <sz val="9"/>
            <color indexed="81"/>
            <rFont val="Tahoma"/>
            <family val="2"/>
          </rPr>
          <t>TE. JONATHAN RODRIGUEZ GOMEZ:</t>
        </r>
        <r>
          <rPr>
            <sz val="9"/>
            <color indexed="81"/>
            <rFont val="Tahoma"/>
            <family val="2"/>
          </rPr>
          <t xml:space="preserve">
Eliminar caitulo de actividades no previstas, adicionales o por cambio de especificacion si no le aplica en el contrato</t>
        </r>
      </text>
    </comment>
    <comment ref="B138" authorId="0" shapeId="0">
      <text>
        <r>
          <rPr>
            <b/>
            <sz val="9"/>
            <color indexed="81"/>
            <rFont val="Tahoma"/>
            <family val="2"/>
          </rPr>
          <t>TE. JONATHAN RODRIGUEZ GOMEZ:</t>
        </r>
        <r>
          <rPr>
            <sz val="9"/>
            <color indexed="81"/>
            <rFont val="Tahoma"/>
            <family val="2"/>
          </rPr>
          <t xml:space="preserve">
Eliminar capitulo si no le aplica</t>
        </r>
      </text>
    </comment>
    <comment ref="B154" authorId="0" shapeId="0">
      <text>
        <r>
          <rPr>
            <b/>
            <sz val="9"/>
            <color indexed="81"/>
            <rFont val="Tahoma"/>
            <family val="2"/>
          </rPr>
          <t>TE. JONATHAN RODRIGUEZ GOMEZ:</t>
        </r>
        <r>
          <rPr>
            <sz val="9"/>
            <color indexed="81"/>
            <rFont val="Tahoma"/>
            <family val="2"/>
          </rPr>
          <t xml:space="preserve">
Eliminar capitulo si no le aplica</t>
        </r>
      </text>
    </comment>
    <comment ref="B170" authorId="0" shapeId="0">
      <text>
        <r>
          <rPr>
            <b/>
            <sz val="9"/>
            <color indexed="81"/>
            <rFont val="Tahoma"/>
            <family val="2"/>
          </rPr>
          <t>TE. JONATHAN RODRIGUEZ GOMEZ:</t>
        </r>
        <r>
          <rPr>
            <sz val="9"/>
            <color indexed="81"/>
            <rFont val="Tahoma"/>
            <family val="2"/>
          </rPr>
          <t xml:space="preserve">
Eliminar capitulo si no le aplica</t>
        </r>
      </text>
    </comment>
    <comment ref="B184" authorId="0" shapeId="0">
      <text>
        <r>
          <rPr>
            <b/>
            <sz val="9"/>
            <color indexed="81"/>
            <rFont val="Tahoma"/>
            <family val="2"/>
          </rPr>
          <t>TE. JONATHAN RODRIGUEZ GOMEZ:</t>
        </r>
        <r>
          <rPr>
            <sz val="9"/>
            <color indexed="81"/>
            <rFont val="Tahoma"/>
            <family val="2"/>
          </rPr>
          <t xml:space="preserve">
Eliminar capitulo si no le aplica</t>
        </r>
      </text>
    </comment>
    <comment ref="I199" authorId="1" shapeId="0">
      <text>
        <r>
          <rPr>
            <b/>
            <sz val="9"/>
            <color indexed="81"/>
            <rFont val="Tahoma"/>
            <family val="2"/>
          </rPr>
          <t>Julio Caita:</t>
        </r>
        <r>
          <rPr>
            <sz val="9"/>
            <color indexed="81"/>
            <rFont val="Tahoma"/>
            <family val="2"/>
          </rPr>
          <t xml:space="preserve">
Deberá ajustarse conforme a las lineas de presupuesto que finalmente deban ir o le apliquen</t>
        </r>
      </text>
    </comment>
  </commentList>
</comments>
</file>

<file path=xl/sharedStrings.xml><?xml version="1.0" encoding="utf-8"?>
<sst xmlns="http://schemas.openxmlformats.org/spreadsheetml/2006/main" count="343" uniqueCount="181">
  <si>
    <t>Código</t>
  </si>
  <si>
    <t>GA-JELOG-FR-092</t>
  </si>
  <si>
    <t xml:space="preserve">FORMATO BALANCE DE OBRA </t>
  </si>
  <si>
    <t>Versión</t>
  </si>
  <si>
    <t>Vigencia</t>
  </si>
  <si>
    <t>CONTRATO No.</t>
  </si>
  <si>
    <t>OBJETO  DEL CONTRATO</t>
  </si>
  <si>
    <t>CONTRATISTA</t>
  </si>
  <si>
    <t>No.</t>
  </si>
  <si>
    <t xml:space="preserve">DESCRIPCIÓN ACTIVIDAD </t>
  </si>
  <si>
    <t>UND</t>
  </si>
  <si>
    <t>BALANCE A LA FECHA</t>
  </si>
  <si>
    <t>CANTIDAD</t>
  </si>
  <si>
    <t>VALOR UNITARIO</t>
  </si>
  <si>
    <t>VALOR PARCIAL</t>
  </si>
  <si>
    <t>CANTIDAD REAL</t>
  </si>
  <si>
    <t>VALOR PARCIAL REAL</t>
  </si>
  <si>
    <t>MAYORES Y MENORES CANTIDADES</t>
  </si>
  <si>
    <t xml:space="preserve">ADMINISTRACIÓN </t>
  </si>
  <si>
    <t xml:space="preserve">IMPREVISTOS  </t>
  </si>
  <si>
    <t>UTILIDADES</t>
  </si>
  <si>
    <t xml:space="preserve">IVA SOBRE UTILIDAD </t>
  </si>
  <si>
    <t>SUBTOTAL 1</t>
  </si>
  <si>
    <t>SUBTOTAL 2</t>
  </si>
  <si>
    <t>SUBTOTAL 3</t>
  </si>
  <si>
    <t>PRESUPUESTO CONTRACTUAL Y/O ULTIMO MODIFICATORIO</t>
  </si>
  <si>
    <t>Solicita: 
Nombres y Apellidos
Representante Legal Contratista
Firma y postfirma</t>
  </si>
  <si>
    <t>Autorizó:
Nombres y Apellidos
Representante Legal Interventoria o supervisor
Firma y postfirma</t>
  </si>
  <si>
    <t>JUSTIFICACIÓN MAYORES Y/O MENORES CANTIDADES</t>
  </si>
  <si>
    <t>FECHA DE BALANCE</t>
  </si>
  <si>
    <t>TOTAL CONTRACTUAL Y/O ULTIMO MODIFICATORIO</t>
  </si>
  <si>
    <t>ACTIVIDADES CONTRACTUALES DE OBRA</t>
  </si>
  <si>
    <t>ADQUISICIÓN EQUIPOS SIN IVA (SI APLICA)</t>
  </si>
  <si>
    <t>ADQUISICIÓN EQUIPOS SIN IVA NO PREVISTOS (ENP) Y/O ADICIONALES (EAD) Y/O POR CAMBIO DE ESPECIFICACIÓN (ECE)</t>
  </si>
  <si>
    <t>ADQUISICIÓN EQUIPOS CON IVA</t>
  </si>
  <si>
    <t>ADQUISICIÓN EQUIPOS CON IVA NO PREVISTOS (ENP) Y/O ADICIONALES (EAD) Y/O POR CAMBIO DE ESPECIFICACIÓN (ECE)</t>
  </si>
  <si>
    <t>INFORMACION GENERAL</t>
  </si>
  <si>
    <t>TOTAL BALANCE (OBRAS+EQUIPOS+EQUIPOS SIN IVA+ (NP+AD+CE)+ (ENP+EAD+ECE)</t>
  </si>
  <si>
    <t>ACTIVIDADES OBRA NO PREVISTAS (NP) Y/O ADICIONALES (AD) Y/O POR CAMBIO DE ESPECIFICACIÓN (CE)</t>
  </si>
  <si>
    <t xml:space="preserve">IVA </t>
  </si>
  <si>
    <t>TOTAL EQUIPOS SIN IVA NO PREVISTOS</t>
  </si>
  <si>
    <t>TOTAL</t>
  </si>
  <si>
    <t xml:space="preserve">TOTAL COSTO DIRECTO </t>
  </si>
  <si>
    <t>SUBTOTAL 5</t>
  </si>
  <si>
    <t>SUBTOTAL 6</t>
  </si>
  <si>
    <t>TOTAL CONTRACTUAL (OBRA+EQUIPOS CON IVA+EQUIPOS SIN IVA)</t>
  </si>
  <si>
    <t>FUERZA AÉREA COLOMBIANA</t>
  </si>
  <si>
    <t>037-00-D-CACOM-1-GRUAL-2024</t>
  </si>
  <si>
    <t xml:space="preserve">"CONTRATAR EN NOMBRE DE LA NACION, MINISTERIO DE LA DEFENSA NACIONAL, COMANDO AERERO DE COMBATE N. 1, EN PUERTO SALGAR, CUNDINAMARCA, EL MANTENIMIENTO PREVENTIVO, CORRECTIVO Y ADECUACION DE LOS BIENES INMUEBLES DEL COMANDO AEREO DE COMBATE No 1."      </t>
  </si>
  <si>
    <t xml:space="preserve">WRUSSY INGENIEROS SAS      </t>
  </si>
  <si>
    <t>SUPERVISOR</t>
  </si>
  <si>
    <t>ST. CHIQUILLO SALAMANCA JEFFERY GIOVANNY</t>
  </si>
  <si>
    <t>1. PRELIMINARES</t>
  </si>
  <si>
    <t>DESMONTE APARATOS SANITARIOS</t>
  </si>
  <si>
    <t>RELLENO Y COMPACTACIÓN CON MATERIAL DE EXCAVACIÓN SELECCIONADO</t>
  </si>
  <si>
    <t>M3</t>
  </si>
  <si>
    <t>DESMONTE DE CIELO RASO, INCLUYE DESMONTE DE ESTRUCTURA</t>
  </si>
  <si>
    <t>M2</t>
  </si>
  <si>
    <t>DEMOLICION DE ENCHAPE DE PISOS Y PAREDES</t>
  </si>
  <si>
    <t>DESMONTE CUBIERTAS ASBESTO CEMENTO</t>
  </si>
  <si>
    <t>DESMONTE PUERTAS Y  VENTANAS</t>
  </si>
  <si>
    <t>DESMONTE DE ESPEJOS</t>
  </si>
  <si>
    <t>ESCARIFICADO DE PINTURA EN PAREDES</t>
  </si>
  <si>
    <t>DESMONTE DE ESTRUCTURA EN MADERA Y METALICA PARA CUBIERTA</t>
  </si>
  <si>
    <t>2. CONCRETOS Y OBRA CIVIL</t>
  </si>
  <si>
    <t>PLACA EN CONCRETO 3000 PSI 10CM MALLA ELECTROSOLDADA</t>
  </si>
  <si>
    <t>MURO DIVISORIO BLOQUE ESTRIADO No.5</t>
  </si>
  <si>
    <t>ALFAJÍA CONCRETO 0.25M</t>
  </si>
  <si>
    <t>IMPERMEABILIZACION CON POLIUREA EN FRIO</t>
  </si>
  <si>
    <t>PAÑETE LISO MUROS 1:3</t>
  </si>
  <si>
    <t>ESCALERA  EN CONCRETO DE 4.000 PSI. INCLUYE, MANO DE OBRA, FORMALETAS, EQUIPOS Y HERRAMIENTAS NECESARIA, NO INCLUYE ACERO DE REFUERZO</t>
  </si>
  <si>
    <t>GRANIPLAST ESGRAFIADO FACHADA</t>
  </si>
  <si>
    <t>ORINAL CORRIDO EN LÁMINA DE MÁRMOL ESMALTADO PARA BAÑOS INCLUYE BORDES DE  Y SALPICADERO  (COLOR A ESCOGER POR LA SUPERVISIÓN) INCLUYE ESTRUCTURA METALICA.</t>
  </si>
  <si>
    <t>M</t>
  </si>
  <si>
    <t>3. INSTALACIONES ELÉCTRICAS</t>
  </si>
  <si>
    <t>REFLECTOR LED  100W, INCLUYE TODOS LOS ACCESORIOS NECESARIOS PARA GARANTIZAR SU CORRECTA INSTALACIÓN Y PUESTA EN SERVICIO</t>
  </si>
  <si>
    <t>LUMINARIA LED REDONDA 24W, INCLUYE CABLEADO (PE, HF, FR, LS, LIBRE DE HALÓGENOS, RETARDANTE A LA LLAMA, BAJA EMI</t>
  </si>
  <si>
    <t>INSTALACIÓN LUMINARIA 60X60 LED</t>
  </si>
  <si>
    <t>LUMINARIA LED SYLVANIA HIGH BAY CANOPY 120W CW, 5700K, 16800LM, 100-277V, IP65, IK06, FP&gt;0.9, THD&lt;20%, INCLUYE SALIDA EN CABLEADO 1N12CU-AWG-HFFR-LS FASE + 1N12CU-AWG-HFFR-LS NEUTRO + 1N12CU-AWG-DESN TIERRA, TUBERÍA IMC 3/4", CAJA TIPO RAWELT, TORNILLERÍA</t>
  </si>
  <si>
    <t>TABLERO DE DISTRIBUCIÓN TRIFÁSICO, ENCHUFABLES, VEINTICUATRO (24) CIRCUITOS, PUERTA CON CHAPA Y LLAVES,  INCLUYE PROTECCIONES TERMOMAGNÉTICAS, ESPACIO PARA TOTALIZADOR Y TODOS LOS ELEMENTOS NECESARIOS PARA SU CORRECTA INSTALACIÓN Y PUESTA EN FUNCIONAMIENTO</t>
  </si>
  <si>
    <t>TABLERO DE DISTRIBUCIÓN MONOFÁSICO SEIS (06) CIRCUITOS INCLUYE BARRAJE DE  FASE BARRA DE NEUTRO Y TIERRA Y TODOS LOS ELEMENTOS NECESARIOS PARA SU CORRECTA INSTALACIÓN Y PUESTA EN FUNCIONAMIENTO</t>
  </si>
  <si>
    <t>INTERRUPTOR SENCILLO 15A, 120V, EN SALIDA DE TUBERIA PVC, INCLUYE CABLEADO (PE, HF, FR, LS, LIBRE DE HALÓGENOS, RETARDANTE A LA LLAMA, BAJA EMISIÓN DE HUMOS), CAJA,  TORNILLERÍA, TERMINALES, Y ACCESORIOS NECESARIOS PARA GARANTIZAR SU CORRECTA INSTALACIÓN</t>
  </si>
  <si>
    <t>INTERRUPTOR ENCHUFABLE 1X20A</t>
  </si>
  <si>
    <t xml:space="preserve">DESMONTE, RETIRO Y TRANSPORTE A SITIO AUTORIZADO DEL SISTEMA ELÉCTRICO OBSOLETO EN EL ÁREA A INTERVENIR (TABLEROS ELÉCTRICOS, CUCHILLAS DE PROTECCIÓN, TUBERÍA PVC, EMT E IMC,  ETC.)  ESTOS ELEMENTOS DEBERÁN SER ENTREGADOS AL SUPERVISOR MEDIANTE ACTA. </t>
  </si>
  <si>
    <t>TOMACORRIENTE BIFASICA, TRIFILAR 15A/220V, SENCILLA CONFIGURACIÓN 6-15R NEMA (2Ø+PT) (RED NORMAL), INCLUYE CABLEADO, DUCTERÍA, CAJAS, CURVAS Y TODO LO NECESARIO PARA SU CORRECTO FUNCIONAMIENTO.</t>
  </si>
  <si>
    <t>TOMACORRIENTE DOBLE MONOFÁSICA 15A./120V (1Ø+N+PT) (RED NORMAL), EN SALIDA DE TUBERIA PVC, INCLUYE CABLEADO (PE, HF, FR, LS, LIBRE DE HALÓGENOS, RETARDANTE A LA LLAMA, BAJA EMISIÓN DE HUMOS), CAJA,  TORNILLERÍA, TERMINALES, Y ACCESORIOS NECESARIOS PARA GA</t>
  </si>
  <si>
    <t>ACOMETIDA DE CIRCUITO CABLE CU 3X6+1X8AWG Ø1-1/2 PVC</t>
  </si>
  <si>
    <t>SALIDA TOMA CORRIENTE DOBLE EN MURO EMT (un)</t>
  </si>
  <si>
    <t>SALIDA INTERRUPTOR TRIPLE PVC (un)</t>
  </si>
  <si>
    <t xml:space="preserve">SALIDA TOMA CORRIENTE DOBLE EN MURO </t>
  </si>
  <si>
    <t>LUMINARIA LED REDONDA 18W, INCLUYE CABLEADO (PE, HF, FR, LS, LIBRE DE HALÓGENOS, RETARDANTE A LA LLAMA, BAJA EMISIÓN DE HUMOS), TUBERÍA EMT 3/4", Y TODOS LOS ACCESORIOS NECESARIOS PARA GARANTIZAR SU CORRECTA</t>
  </si>
  <si>
    <t xml:space="preserve">SALIDA INTERRUPTOR SENCILLO PVC </t>
  </si>
  <si>
    <t xml:space="preserve">SALIDA INTERRUPTOR DOBLE PVC </t>
  </si>
  <si>
    <t xml:space="preserve">SALIDA LUMINARIA EN TECHO PVC </t>
  </si>
  <si>
    <t>SALIDA TOMA CORRIENTE BIFÁSICO EN MURO PVC</t>
  </si>
  <si>
    <t>4. INSTALACIONES CIELO RASO Y CUBIERTAS</t>
  </si>
  <si>
    <t>CIELO RASO PVC 9 MM (INCLUYE ESTRUCTURA Y COMPUERTAS PARA INSPECCION) Y TODOS LOS ACCESORIOS PARA SU CORRECTA INSTALACIÓN</t>
  </si>
  <si>
    <t>TEJA STEEL STANDING SEAM TIPO PANEL  COLOR VERDE  COLMENA O SIMILAR  TEJA COLOR TRASPARENTE INTERCALADO, CABALLETE DEL MISMO MATERIAL Y TODO ACCESORIOS NECESARIOS PARA SU INSTALACIÓN Y CORRECTO FUNCIONAMIENTO.</t>
  </si>
  <si>
    <t>ESTRUCTURA METÁLICA SEGUN PLANOS. INCLUYE TODOS LOS ELEMENTOS ESTRUCTURALES PARA SU MONTAJE Y CORRECTO FUNCIONAMIENTO, COMO TAMBIEN PINTURA EN ANTICORROSIVO Y ESMALTE.</t>
  </si>
  <si>
    <t>CIELORRASO PLANO DRYWALL 1/2</t>
  </si>
  <si>
    <t>KG.</t>
  </si>
  <si>
    <t>5. CARPINTERIA METALICA</t>
  </si>
  <si>
    <t>DIVISION PARA BAÑOS EN ACERO INOXIDABLE CAL. 16  H= 1,60 MT LEVANTADA 0,20 MT DEL PISO CALIDAD SOCODA A TODO COSTO.</t>
  </si>
  <si>
    <t>PUERTA LÁMINA COLD ROLLED CAL.16</t>
  </si>
  <si>
    <t>PISO LAMINADO CLICK SPC RIGID CORE FLOORING WATERPROOF. INCLUYE . INCLUYE TODO LO NECESARIO PARA SU CORRECTA INSTALACION Y FUNCIONAMIENTO</t>
  </si>
  <si>
    <t>PUERTA CONTRA INCENDIO EXTERIOR BARRA ANTIPÁNICO 2 PUNTOS SIN CHAPA EXTERIOR RESISTENCIA 120 MIN 1.20 X 2.40</t>
  </si>
  <si>
    <t xml:space="preserve">6. INSTALACIONES HIDROSANITARIAS </t>
  </si>
  <si>
    <t>LAVAMANOS CON GRIFERÍA TIPO I</t>
  </si>
  <si>
    <t>DUCHA CON GRIFERÍA TIPO I</t>
  </si>
  <si>
    <t>SANITARIO MANANTIAL BLANCO</t>
  </si>
  <si>
    <t>ORINAL TIPO I</t>
  </si>
  <si>
    <t>LLAVE MANGUERA</t>
  </si>
  <si>
    <t>GRIFERIA LAVAMANOS MONOCONTROL INCLUYE TODO LO NECESARIO PARA SU CORRECTO FUNCIONAMIENTO</t>
  </si>
  <si>
    <t>ACCESORIOS PARA BAÑO (6UND)</t>
  </si>
  <si>
    <t>7. INSTALACIONES EN VIDRIO</t>
  </si>
  <si>
    <t>SUMINISTRO INST. DIVISIÓN EN VIDRIO</t>
  </si>
  <si>
    <t>VENTANA CORREDIZA AL. 0.6X0.4VIDRIO 3MM</t>
  </si>
  <si>
    <t>PUERTA EN VIDRIO TEMPLADO LAMINADO PLANILUX (4 mm) COOL-LITE ST 136 + PVB standard (2 x 0,38 mm) + PLANILUX (4 mm)  BISAGRA HIDRÁULICA (SPEEDY O SIMILAR) INCLUYE CERRADURA (YALE O SIMILAR) Y PORTA CERRADURA EN ALUMINIO PARA PUERTAS DE VIDRIO, COLOR NEGRO</t>
  </si>
  <si>
    <t>ESPEJO CRISTAL 4MM</t>
  </si>
  <si>
    <t>8. ESTUCO Y PINTURA</t>
  </si>
  <si>
    <t>ESTUCO Y PINTURA KORAZA  (INCLUYE ESTUCO, FILOS Y DILATACIONES) (m²)</t>
  </si>
  <si>
    <t xml:space="preserve">ENCORAZADO DE MURO </t>
  </si>
  <si>
    <t>ESTUCO INTERIOR</t>
  </si>
  <si>
    <t>VINILO SOBRE PAÑETE 2 MANOS</t>
  </si>
  <si>
    <t>ML</t>
  </si>
  <si>
    <t>9. INSTALACIONES PVC</t>
  </si>
  <si>
    <t>TUBERÍA PVC PRESIÓN RDE 13.5 Ø 1/2", INCLUYE ACCESORIOS PARA SU CORRECTA INSTALACIÓN.</t>
  </si>
  <si>
    <t>TUBERÍA PVC SANITARIA Ø 2", INCLUYE ACCESORIOS PARA SU CORRECTA INSTALACION</t>
  </si>
  <si>
    <t>TUBERÍA PVC SANITARIA Ø 3", INCLUYE ACCESORIOS PARA SU CORRECTA INSTALACION</t>
  </si>
  <si>
    <t>TUBERÍA PVC SANITARIA Ø 4", INCLUYE ACCESORIOS PARA SU CORRECTA INSTALACION</t>
  </si>
  <si>
    <t>PUNTO DE AGUA FRIA Ø 1/2" , INCLUYE ACCESORIOS PARA SU CORRECTA INSTALACIÓN.</t>
  </si>
  <si>
    <t>PUNTO SANITARIO Ø 3" , INCLUYE ACCESORIOS PARA SU CORRECTA INSTALACION</t>
  </si>
  <si>
    <t>PUNTO SANITARIO Ø 2" , INCLUYE ACCESORIOS PARA SU CORRECTA INSTALACION</t>
  </si>
  <si>
    <t>CAJA INSPECCIÓN 60CMX60CM</t>
  </si>
  <si>
    <t>REJILLA PLÁSTICA SOSCO 3 X 2</t>
  </si>
  <si>
    <t>TAPAS REGISTRO 15CMX15CM</t>
  </si>
  <si>
    <t>VÁLVULA DE REGISTRO 1/2</t>
  </si>
  <si>
    <t>10. INSTALACIONES CERAMICA</t>
  </si>
  <si>
    <t>CERÁMICA PARED ESTRUCTURADA ADARE BEIGE CU 0.30 X 0.60 Cm CORONA O SIMILAR AREA BAÑOS, INCLUYE BOQUILLA Y TODO NECESARIO PARA SU INSTALACION Y CORRECTO FUNCIONAMIENTO.</t>
  </si>
  <si>
    <t>GUARDAESCOBA PVC 6.8CM</t>
  </si>
  <si>
    <t>GUARDAESCOBA  DE CERAMICA DE 60X30 CARAS DIFERENCIADAS COLOR GRIS CORONA O SIMILAR.</t>
  </si>
  <si>
    <t xml:space="preserve">CERAMICA DETROIT DARK FORMATO 31 X 60 MATE RECTIFICADO SIMILAR O DE MEJORES CARACTERISTICAS TÉCNICAS </t>
  </si>
  <si>
    <t>CERÁMICA FORMATO 30CMX60CM</t>
  </si>
  <si>
    <t>PISO PORCELANATO 56.6X56.6CM</t>
  </si>
  <si>
    <t>GUARDAESCOBA EN PORCELANATO SELLADO DE 56,6 X 56,6 CM  H= 8CM</t>
  </si>
  <si>
    <t>11. RETIRO DE ESCOMBROS Y ASEO</t>
  </si>
  <si>
    <t>RETIRO DE ESCOMBROS Y ASEO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</si>
  <si>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</si>
  <si>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</si>
  <si>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</si>
  <si>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</si>
  <si>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</si>
  <si>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</si>
  <si>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</si>
  <si>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</si>
  <si>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</si>
  <si>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NP10</t>
  </si>
  <si>
    <t>NP11</t>
  </si>
  <si>
    <t>NP12</t>
  </si>
  <si>
    <t>NP13</t>
  </si>
  <si>
    <t>NP14</t>
  </si>
  <si>
    <t>NP15</t>
  </si>
  <si>
    <t>NP16</t>
  </si>
  <si>
    <t>NP17</t>
  </si>
  <si>
    <t>DEMOLICIÓN PLACAS BANCO MACIZO DE CONCRETO</t>
  </si>
  <si>
    <t>PAÑETE 1:3, PARA FILOS Y CARTERAS DE VENTANAS Y PUERTAS.</t>
  </si>
  <si>
    <t xml:space="preserve">CONSTRUCCIÓN DE MESÓN EN CONCRETO DE 2500 PSI,
INCLUYE TODO CORRECTO FUNCIONAMIENTO 
</t>
  </si>
  <si>
    <t>MANTENIMIENTO CANALES Y BAJANTES AGUA LLUVIA, INCLUYE ESCARIFICACION Y LIJADO PINTARA ACTUAL, SOLDADURAS, CORRECCION DE GOTERAS Y APLICACIÓN DE ANTICORROSIVO. ALTURA APRÓ X 6M.</t>
  </si>
  <si>
    <t>ESCALERA METALICA INCLUYE DESCANSO SEGÚN ESPECIFICACIONES EN LAMINA ALFAJOR DE 0.31
M CON CONTRAHUELLA DE 0.17M, INCLUYE ANTICORROSIVO Y PINTUARA, ASI COMO TODO LO
NECESARIO PARA SU CORRECTO FUNCIONAMIENTO</t>
  </si>
  <si>
    <t>CANAL METALICA CALIBRE 16</t>
  </si>
  <si>
    <t>ACOMETIDA EN CABLE 3N2 Cu AWG PE-HFFR-LS (FASES) + 1N2 Cu AWG PE-HFFR-LS (NEUTRO) + 1N4 Cu AWG (TIERRA), INCLUYE BORNAS DE CONEXIÓN, TERMINALES Y DEMÁS ACCESORIOS NECESARIOS PARA GARANTIZAR SU CORRECTA INSTALACIÓN Y PUESTA EN SERVICIO.</t>
  </si>
  <si>
    <t>DUCTERÍA TIPO IMC DE 1 X Ø1-1/2" NCLUYE UNIÓN, CURVAS, TERMINALES, CONDULETAS Y TODOS LOS ELEMENTOS NECESARIOS PARA SU CORRECTA INSTALACIÓN Y PUESTA EN FUNCIONAMIENTO</t>
  </si>
  <si>
    <t>EXCAVACIÓN MANUAL (0.60M a 0.80M) X (1.00M a 2.00M)</t>
  </si>
  <si>
    <t>DEMOLICIÓN MUROS 0.15M NO INCLUYE RETIRO DE SOBRANTES</t>
  </si>
  <si>
    <t xml:space="preserve">DEMOLICION PLACA DE CONCRETO </t>
  </si>
  <si>
    <t>MANTENIMIENTO DE ESTRUCTURA METÁLICA,</t>
  </si>
  <si>
    <t>SUMINISTRO E INSTALACION DE POZO SEPTICO DE 1000 LITROS, INCLUYE TODO LO NECESARIO PARA SU
CORRECTO FUNCIONAMIENTO</t>
  </si>
  <si>
    <t>ALISTADO IMPERMEABILIZADO 1:4</t>
  </si>
  <si>
    <t xml:space="preserve">SUMINISTRO E INSTALACION  COMBO BARRA ANTIPANICO TIPO YALE O SIMILARES </t>
  </si>
  <si>
    <t>SUMINISTRO E INSTALACION DE PUERTA DE EMERGENCIA METALICA INCLUYE MARCO, BARRA ANTIPANICO MANIJA Y CHAPA</t>
  </si>
  <si>
    <t>VENTANERIA CORREDIZA EN ALUMINIO REF: SERIE 744 VIDRIO DE 5 MM. INCLUYE TODOS SUS ELEMENTOS NECESARIOS PARA SU CORRECTA INSTALACIÓN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</si>
</sst>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_-[$$-240A]\ * #,##0.00_-;\-[$$-240A]\ * #,##0.00_-;_-[$$-240A]\ * &quot;-&quot;??_-;_-@_-"/>
    <numFmt numFmtId="167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9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right" vertical="center"/>
    </xf>
    <xf numFmtId="166" fontId="5" fillId="3" borderId="1" xfId="3" applyNumberFormat="1" applyFont="1" applyFill="1" applyBorder="1" applyAlignment="1">
      <alignment horizontal="justify" vertical="center"/>
    </xf>
    <xf numFmtId="14" fontId="3" fillId="0" borderId="1" xfId="0" applyNumberFormat="1" applyFont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right" vertical="center"/>
    </xf>
    <xf numFmtId="165" fontId="5" fillId="3" borderId="1" xfId="1" applyNumberFormat="1" applyFont="1" applyFill="1" applyBorder="1" applyAlignment="1">
      <alignment horizontal="center" vertical="center"/>
    </xf>
    <xf numFmtId="44" fontId="6" fillId="0" borderId="1" xfId="4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66" fontId="5" fillId="0" borderId="1" xfId="3" applyNumberFormat="1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165" fontId="6" fillId="3" borderId="14" xfId="1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2" fontId="6" fillId="3" borderId="6" xfId="0" applyNumberFormat="1" applyFont="1" applyFill="1" applyBorder="1" applyAlignment="1">
      <alignment vertical="center" wrapText="1"/>
    </xf>
    <xf numFmtId="2" fontId="6" fillId="3" borderId="7" xfId="0" applyNumberFormat="1" applyFont="1" applyFill="1" applyBorder="1" applyAlignment="1">
      <alignment vertical="center" wrapText="1"/>
    </xf>
    <xf numFmtId="2" fontId="6" fillId="3" borderId="11" xfId="0" applyNumberFormat="1" applyFont="1" applyFill="1" applyBorder="1" applyAlignment="1">
      <alignment vertical="center" wrapText="1"/>
    </xf>
    <xf numFmtId="2" fontId="6" fillId="3" borderId="12" xfId="0" applyNumberFormat="1" applyFont="1" applyFill="1" applyBorder="1" applyAlignment="1">
      <alignment vertical="center" wrapText="1"/>
    </xf>
    <xf numFmtId="2" fontId="6" fillId="3" borderId="0" xfId="0" applyNumberFormat="1" applyFont="1" applyFill="1" applyAlignment="1">
      <alignment vertical="center" wrapText="1"/>
    </xf>
    <xf numFmtId="2" fontId="6" fillId="3" borderId="10" xfId="0" applyNumberFormat="1" applyFont="1" applyFill="1" applyBorder="1" applyAlignment="1">
      <alignment vertical="center" wrapText="1"/>
    </xf>
    <xf numFmtId="2" fontId="6" fillId="3" borderId="8" xfId="0" applyNumberFormat="1" applyFont="1" applyFill="1" applyBorder="1" applyAlignment="1">
      <alignment vertical="center" wrapText="1"/>
    </xf>
    <xf numFmtId="2" fontId="6" fillId="3" borderId="9" xfId="0" applyNumberFormat="1" applyFont="1" applyFill="1" applyBorder="1" applyAlignment="1">
      <alignment vertical="center" wrapText="1"/>
    </xf>
    <xf numFmtId="2" fontId="6" fillId="3" borderId="13" xfId="0" applyNumberFormat="1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165" fontId="6" fillId="3" borderId="3" xfId="1" applyNumberFormat="1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horizontal="center" vertical="center"/>
    </xf>
    <xf numFmtId="165" fontId="6" fillId="3" borderId="5" xfId="1" applyNumberFormat="1" applyFont="1" applyFill="1" applyBorder="1" applyAlignment="1">
      <alignment horizontal="center" vertical="center"/>
    </xf>
    <xf numFmtId="166" fontId="5" fillId="3" borderId="5" xfId="3" applyNumberFormat="1" applyFont="1" applyFill="1" applyBorder="1" applyAlignment="1">
      <alignment horizontal="justify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166" fontId="5" fillId="0" borderId="5" xfId="3" applyNumberFormat="1" applyFont="1" applyFill="1" applyBorder="1" applyAlignment="1">
      <alignment horizontal="justify" vertical="center" wrapText="1"/>
    </xf>
    <xf numFmtId="0" fontId="5" fillId="3" borderId="14" xfId="0" applyFont="1" applyFill="1" applyBorder="1" applyAlignment="1">
      <alignment vertical="center" wrapText="1"/>
    </xf>
    <xf numFmtId="0" fontId="0" fillId="3" borderId="9" xfId="0" applyFill="1" applyBorder="1"/>
    <xf numFmtId="0" fontId="0" fillId="3" borderId="13" xfId="0" applyFill="1" applyBorder="1"/>
    <xf numFmtId="0" fontId="5" fillId="4" borderId="3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right" vertical="center" wrapText="1"/>
    </xf>
    <xf numFmtId="9" fontId="5" fillId="4" borderId="4" xfId="2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6" fontId="5" fillId="4" borderId="9" xfId="3" applyNumberFormat="1" applyFont="1" applyFill="1" applyBorder="1" applyAlignment="1">
      <alignment horizontal="center" vertical="center"/>
    </xf>
    <xf numFmtId="166" fontId="5" fillId="4" borderId="13" xfId="3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0" fillId="3" borderId="8" xfId="0" applyFill="1" applyBorder="1"/>
    <xf numFmtId="0" fontId="6" fillId="0" borderId="14" xfId="0" applyFont="1" applyBorder="1" applyAlignment="1">
      <alignment horizontal="center" vertical="center"/>
    </xf>
    <xf numFmtId="43" fontId="6" fillId="0" borderId="15" xfId="1" applyFont="1" applyFill="1" applyBorder="1" applyAlignment="1">
      <alignment horizontal="right" vertical="center"/>
    </xf>
    <xf numFmtId="44" fontId="6" fillId="0" borderId="14" xfId="4" applyFont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5" fillId="2" borderId="9" xfId="0" applyFont="1" applyFill="1" applyBorder="1" applyAlignment="1">
      <alignment vertical="center" wrapText="1"/>
    </xf>
    <xf numFmtId="0" fontId="0" fillId="2" borderId="9" xfId="0" applyFill="1" applyBorder="1"/>
    <xf numFmtId="0" fontId="0" fillId="2" borderId="13" xfId="0" applyFill="1" applyBorder="1"/>
    <xf numFmtId="0" fontId="0" fillId="2" borderId="3" xfId="0" applyFill="1" applyBorder="1"/>
    <xf numFmtId="0" fontId="5" fillId="2" borderId="4" xfId="0" applyFont="1" applyFill="1" applyBorder="1" applyAlignment="1">
      <alignment vertical="center" wrapText="1"/>
    </xf>
    <xf numFmtId="0" fontId="0" fillId="2" borderId="4" xfId="0" applyFill="1" applyBorder="1"/>
    <xf numFmtId="0" fontId="0" fillId="2" borderId="5" xfId="0" applyFill="1" applyBorder="1"/>
    <xf numFmtId="10" fontId="5" fillId="3" borderId="1" xfId="2" applyNumberFormat="1" applyFont="1" applyFill="1" applyBorder="1" applyAlignment="1">
      <alignment vertical="center"/>
    </xf>
    <xf numFmtId="10" fontId="5" fillId="3" borderId="1" xfId="0" applyNumberFormat="1" applyFont="1" applyFill="1" applyBorder="1" applyAlignment="1">
      <alignment vertical="center"/>
    </xf>
    <xf numFmtId="166" fontId="5" fillId="4" borderId="3" xfId="3" applyNumberFormat="1" applyFont="1" applyFill="1" applyBorder="1" applyAlignment="1">
      <alignment vertical="center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/>
    </xf>
    <xf numFmtId="10" fontId="5" fillId="2" borderId="5" xfId="2" applyNumberFormat="1" applyFont="1" applyFill="1" applyBorder="1" applyAlignment="1">
      <alignment vertical="center"/>
    </xf>
    <xf numFmtId="10" fontId="5" fillId="3" borderId="15" xfId="0" applyNumberFormat="1" applyFont="1" applyFill="1" applyBorder="1" applyAlignment="1">
      <alignment vertical="center"/>
    </xf>
    <xf numFmtId="166" fontId="5" fillId="2" borderId="5" xfId="3" applyNumberFormat="1" applyFont="1" applyFill="1" applyBorder="1" applyAlignment="1">
      <alignment horizontal="justify" vertical="center" wrapText="1"/>
    </xf>
    <xf numFmtId="166" fontId="5" fillId="2" borderId="1" xfId="3" applyNumberFormat="1" applyFont="1" applyFill="1" applyBorder="1" applyAlignment="1">
      <alignment horizontal="justify" vertical="center" wrapText="1"/>
    </xf>
    <xf numFmtId="0" fontId="0" fillId="3" borderId="6" xfId="0" applyFill="1" applyBorder="1"/>
    <xf numFmtId="0" fontId="5" fillId="3" borderId="7" xfId="0" applyFont="1" applyFill="1" applyBorder="1" applyAlignment="1">
      <alignment vertical="center"/>
    </xf>
    <xf numFmtId="0" fontId="0" fillId="3" borderId="7" xfId="0" applyFill="1" applyBorder="1"/>
    <xf numFmtId="0" fontId="0" fillId="3" borderId="0" xfId="0" applyFill="1"/>
    <xf numFmtId="0" fontId="0" fillId="3" borderId="10" xfId="0" applyFill="1" applyBorder="1"/>
    <xf numFmtId="166" fontId="5" fillId="3" borderId="13" xfId="3" applyNumberFormat="1" applyFont="1" applyFill="1" applyBorder="1" applyAlignment="1">
      <alignment horizontal="justify" vertical="center"/>
    </xf>
    <xf numFmtId="165" fontId="5" fillId="3" borderId="2" xfId="1" applyNumberFormat="1" applyFont="1" applyFill="1" applyBorder="1" applyAlignment="1">
      <alignment horizontal="center" vertical="center"/>
    </xf>
    <xf numFmtId="166" fontId="5" fillId="3" borderId="2" xfId="3" applyNumberFormat="1" applyFont="1" applyFill="1" applyBorder="1" applyAlignment="1">
      <alignment horizontal="justify" vertical="center"/>
    </xf>
    <xf numFmtId="166" fontId="5" fillId="2" borderId="5" xfId="3" applyNumberFormat="1" applyFont="1" applyFill="1" applyBorder="1" applyAlignment="1">
      <alignment horizontal="justify" vertical="center"/>
    </xf>
    <xf numFmtId="166" fontId="5" fillId="2" borderId="1" xfId="3" applyNumberFormat="1" applyFont="1" applyFill="1" applyBorder="1" applyAlignment="1">
      <alignment horizontal="justify" vertical="center"/>
    </xf>
    <xf numFmtId="165" fontId="6" fillId="3" borderId="14" xfId="1" applyNumberFormat="1" applyFont="1" applyFill="1" applyBorder="1" applyAlignment="1">
      <alignment vertical="center"/>
    </xf>
    <xf numFmtId="165" fontId="6" fillId="3" borderId="15" xfId="1" applyNumberFormat="1" applyFont="1" applyFill="1" applyBorder="1" applyAlignment="1">
      <alignment vertical="center"/>
    </xf>
    <xf numFmtId="165" fontId="6" fillId="3" borderId="2" xfId="1" applyNumberFormat="1" applyFont="1" applyFill="1" applyBorder="1" applyAlignment="1">
      <alignment vertical="center"/>
    </xf>
    <xf numFmtId="166" fontId="5" fillId="2" borderId="5" xfId="3" applyNumberFormat="1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2" fontId="6" fillId="0" borderId="1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2" borderId="15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Continuous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44" fontId="12" fillId="0" borderId="16" xfId="4" applyNumberFormat="1" applyFont="1" applyFill="1" applyBorder="1" applyAlignment="1">
      <alignment horizontal="center" vertical="center"/>
    </xf>
    <xf numFmtId="44" fontId="12" fillId="0" borderId="3" xfId="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165" fontId="6" fillId="0" borderId="1" xfId="1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justify" vertical="center" wrapText="1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165" fontId="6" fillId="0" borderId="3" xfId="1" applyNumberFormat="1" applyFont="1" applyFill="1" applyBorder="1" applyAlignment="1">
      <alignment horizontal="center" vertical="center"/>
    </xf>
    <xf numFmtId="165" fontId="6" fillId="0" borderId="5" xfId="1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65" fontId="6" fillId="3" borderId="14" xfId="1" applyNumberFormat="1" applyFont="1" applyFill="1" applyBorder="1" applyAlignment="1">
      <alignment horizontal="center" vertical="center"/>
    </xf>
    <xf numFmtId="165" fontId="6" fillId="3" borderId="15" xfId="1" applyNumberFormat="1" applyFont="1" applyFill="1" applyBorder="1" applyAlignment="1">
      <alignment horizontal="center" vertical="center"/>
    </xf>
    <xf numFmtId="165" fontId="6" fillId="3" borderId="2" xfId="1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 shrinkToFit="1"/>
    </xf>
    <xf numFmtId="0" fontId="3" fillId="3" borderId="4" xfId="0" applyFont="1" applyFill="1" applyBorder="1" applyAlignment="1">
      <alignment horizontal="center" vertical="center" wrapText="1" shrinkToFit="1"/>
    </xf>
    <xf numFmtId="0" fontId="3" fillId="3" borderId="5" xfId="0" applyFont="1" applyFill="1" applyBorder="1" applyAlignment="1">
      <alignment horizontal="center" vertical="center" wrapText="1" shrinkToFit="1"/>
    </xf>
    <xf numFmtId="0" fontId="10" fillId="3" borderId="3" xfId="0" applyFont="1" applyFill="1" applyBorder="1" applyAlignment="1">
      <alignment horizontal="left" wrapText="1"/>
    </xf>
    <xf numFmtId="0" fontId="10" fillId="3" borderId="4" xfId="0" applyFont="1" applyFill="1" applyBorder="1" applyAlignment="1">
      <alignment horizontal="left" wrapText="1"/>
    </xf>
    <xf numFmtId="0" fontId="10" fillId="3" borderId="5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</cellXfs>
  <cellStyles count="5">
    <cellStyle name="Millares" xfId="1" builtinId="3"/>
    <cellStyle name="Moneda" xfId="4" builtinId="4"/>
    <cellStyle name="Moneda [0]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571500</xdr:colOff>
      <xdr:row>104</xdr:row>
      <xdr:rowOff>142874</xdr:rowOff>
    </xdr:to>
    <xdr:sp macro="" textlink="">
      <xdr:nvSpPr>
        <xdr:cNvPr id="2" name="15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0"/>
          <a:ext cx="8953500" cy="199548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 b="1" u="sng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INSTRUCTIVO</a:t>
          </a:r>
          <a:endParaRPr lang="es-CO" b="1" u="sng">
            <a:latin typeface="Arial Narrow" pitchFamily="34" charset="0"/>
          </a:endParaRPr>
        </a:p>
        <a:p>
          <a:pPr algn="ctr"/>
          <a:r>
            <a:rPr lang="es-ES" sz="1100" b="1" u="sng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BALANCE</a:t>
          </a:r>
          <a:r>
            <a:rPr lang="es-ES" sz="1100" b="1" u="sng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DE OBRA PUBLICA</a:t>
          </a:r>
          <a:r>
            <a:rPr lang="es-ES" sz="1100" b="1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</a:t>
          </a:r>
        </a:p>
        <a:p>
          <a:pPr algn="ctr"/>
          <a:endParaRPr lang="es-ES" sz="110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>
              <a:latin typeface="Arial Narrow" pitchFamily="34" charset="0"/>
              <a:cs typeface="Arial" pitchFamily="34" charset="0"/>
            </a:rPr>
            <a:t>Para diligenciar el formato de balance establecido siga los siguientes pasos:</a:t>
          </a:r>
        </a:p>
        <a:p>
          <a:pPr algn="just"/>
          <a:endParaRPr lang="es-ES" sz="110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1. En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la fila </a:t>
          </a:r>
          <a:r>
            <a:rPr lang="es-ES" sz="1100" b="0">
              <a:latin typeface="Arial Narrow" pitchFamily="34" charset="0"/>
              <a:cs typeface="Arial" pitchFamily="34" charset="0"/>
            </a:rPr>
            <a:t>INFORMACIÓN GENERAL Diligencie los datos solicitados como </a:t>
          </a:r>
        </a:p>
        <a:p>
          <a:pPr algn="just"/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- FECHA DE BALANCE (Diligencie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la fecha en la que se culmino la medicion de cantidad)</a:t>
          </a:r>
        </a:p>
        <a:p>
          <a:pPr algn="just"/>
          <a:r>
            <a:rPr lang="es-ES" sz="1100" b="0" baseline="0">
              <a:latin typeface="Arial Narrow" pitchFamily="34" charset="0"/>
              <a:cs typeface="Arial" pitchFamily="34" charset="0"/>
            </a:rPr>
            <a:t>- CONTRATO No. (Diligencie el numero de identificacion del contrato segun SECOP o plataforma de contratación)</a:t>
          </a:r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2. En la fila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ACTIVIDADES CONTRACTUALES DE OBRA diligencie la información de acuerdo a la oferta economica del contratista consignada en la minuta contractual o anexo electronico y en caso de modificatorio diligencie las cantidades y valores  de la minuta aprobada por el ordenador del gasto y que reposa en el SECOP  o plataforma contractual.</a:t>
          </a:r>
        </a:p>
        <a:p>
          <a:pPr algn="just"/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3. En la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columna denominada BALACNCE A LA FECHA, se debera consignar los cantidades medidas en sitio o verificadas en planimetria</a:t>
          </a:r>
        </a:p>
        <a:p>
          <a:pPr algn="just"/>
          <a:endParaRPr lang="es-ES" sz="1100" b="0" baseline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 baseline="0">
              <a:latin typeface="Arial Narrow" pitchFamily="34" charset="0"/>
              <a:cs typeface="Arial" pitchFamily="34" charset="0"/>
            </a:rPr>
            <a:t>4.En la columna MAYORES Y MENORES CANTIDADES se diligencia automaticamente, en esta columna se muestra las mayores o menores cantidades que bien fuera por ejecucion o adicion de recursos se reflejan al diligenciar la columna CANTIDAD REAL en comparacion con las cantidades de la columna PRESUPUESTO CONTRACTUAL Y/O ULTIMO MODIFICATORIO  las cuales hayan sido aprobadas mediante modificatorio.</a:t>
          </a:r>
        </a:p>
        <a:p>
          <a:pPr algn="just"/>
          <a:endParaRPr lang="es-ES" sz="1100" b="0" baseline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 u="sng" baseline="0">
              <a:latin typeface="Arial Narrow" pitchFamily="34" charset="0"/>
              <a:cs typeface="Arial" pitchFamily="34" charset="0"/>
            </a:rPr>
            <a:t>NOTA: Si el análisis técnico y financiero indica que el contrato está equilibrado financieramente y cumple con su objetivo contractual y funcional sin superar el presupuesto oficial, no será necesario realizar un modificatorio. Sin embargo, si las mayores cantidades ponen en riesgo la ejecución, el funcionamiento adecuado de la obra o el cumplimiento del objeto contractual, será imprescindible realizar un modificatorio con la debida documentación y autorización del Ordenador del Gasto y el Representante Legal del Contratista en SECOP o la plataforma contractual.</a:t>
          </a:r>
        </a:p>
        <a:p>
          <a:pPr algn="just"/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5.En la columna JUSTIFICACIÓN MAYORES Y/O MENORES CANTIDADES,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se deberan consignar las justificaciones técnicas y/o jurídicas necesarias tanto para la solicitud de modificatorio como para los pagos o los controles técnicos y financieros mensuales que deban llevarse a cabo por parte del interventor o supervisor técnico, según las necesidades específicas del formato de balance (modificatorio, pago o control técnico y financiero).</a:t>
          </a:r>
          <a:endParaRPr lang="es-ES" sz="1100" b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latin typeface="Arial Narrow" pitchFamily="34" charset="0"/>
              <a:cs typeface="Arial" pitchFamily="34" charset="0"/>
            </a:rPr>
            <a:t>6.En la fila  ACTIVIDADES NO PREVISTAS (NP) Y/O ADICIONALES (AD) Y/O POR CAMBIO DE ESPECIFICACIÓN (CE) se deben consigar</a:t>
          </a:r>
          <a:r>
            <a:rPr lang="es-ES" sz="1100" b="0" baseline="0">
              <a:latin typeface="Arial Narrow" pitchFamily="34" charset="0"/>
              <a:cs typeface="Arial" pitchFamily="34" charset="0"/>
            </a:rPr>
            <a:t> aquellas actividades como se relacionan a continuacion:</a:t>
          </a:r>
        </a:p>
        <a:p>
          <a:pPr algn="just"/>
          <a:endParaRPr lang="es-ES" sz="1100" b="0" baseline="0">
            <a:latin typeface="Arial Narrow" pitchFamily="34" charset="0"/>
            <a:cs typeface="Arial" pitchFamily="34" charset="0"/>
          </a:endParaRPr>
        </a:p>
        <a:p>
          <a:pPr algn="just"/>
          <a:r>
            <a:rPr lang="es-ES" sz="1100" b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-ACTIVIDADES NO PREVISTAS (NP): </a:t>
          </a:r>
          <a:r>
            <a:rPr lang="es-CO" sz="1100" b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Son todas aquellas actividades indispensables para la correcta ejecución del contrato que no pudieron</a:t>
          </a:r>
          <a:r>
            <a:rPr lang="es-CO" sz="1100" b="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ser</a:t>
          </a:r>
          <a:r>
            <a:rPr lang="es-CO" sz="1100" b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contempladas inicialmente, por la complegidad en la estructuración.</a:t>
          </a:r>
        </a:p>
        <a:p>
          <a:pPr algn="just"/>
          <a:endParaRPr lang="es-CO" sz="1100" b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r>
            <a:rPr lang="es-CO" sz="1100" b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-ACTIVIDADES</a:t>
          </a:r>
          <a:r>
            <a:rPr lang="es-CO" sz="1100" b="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ADICIONALES (AD): Actividades que no estaban incluidas en el alcance inicial pero que se requieren por necesidad de la entidad o recomendación del contratista, sin comprometer la funcionalidad de la obra.</a:t>
          </a: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r>
            <a:rPr lang="es-CO" sz="1100" b="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-ACTIVIDADES POR CAMBIO DE ESPECIFICACIÓN:Son todas aquellos actividades inicialmente contratadas cuyas características técnicas no pueden ejecutarse debido a fuerza mayor, como la discontinuidad o agotamiento de materia prima a corto y mediano plazo, requiriendo ajustes en insumos o especificaciones técnicas. Estas actividades deben ser previamente consultadas y avaladas por el equipo estructurador según su especialidad.</a:t>
          </a: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r>
            <a:rPr lang="es-CO" sz="1100" b="1" u="sng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NOTA: Estas filas podran eliminarse del formato en caso tal que no se realizaran actividades no previstas y/o adicionales y/o por cambio de especificación.</a:t>
          </a:r>
        </a:p>
        <a:p>
          <a:pPr algn="just"/>
          <a:endParaRPr lang="es-CO" sz="1100" b="1" u="sng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r>
            <a:rPr lang="es-CO" sz="1100" b="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Una vez estas actividades fueran aprobadas por el ordenador del gasto mediante modificatorio, se deberan continuar consignando en los futuros balances de obras y cortes parciales y finales para su control y medición, estas actividades de acuerdo a la especidald deberan ubicarse al final del capitulo correspondiente continuando con la numeracion pero anteponiendo la sigla correspondiente como se expone a continuación:</a:t>
          </a: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CO" sz="1100" b="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ES" sz="1100" b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algn="just"/>
          <a:endParaRPr lang="es-ES" sz="1100">
            <a:latin typeface="Arial Narrow" pitchFamily="34" charset="0"/>
            <a:cs typeface="Arial" pitchFamily="34" charset="0"/>
          </a:endParaRPr>
        </a:p>
        <a:p>
          <a:pPr algn="just"/>
          <a:endParaRPr lang="es-ES" sz="110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7. En la fila ADQUISICIÓN EQUIPOS CON IVA y  ADQUISICIÓN EQUIPOS SIN IVA diligencie la información de acuerdo a la oferta economica del contratista consignada en la minuta contractual o anexo electronico y en caso de modificatorio diligencie las cantidades y valores  de la minuta aprobada por el ordenador del gasto y que reposa en el SECOP  o plataforma contractual.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r>
            <a:rPr lang="es-CO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NOTA: Estas filas podran eliminarse del formato en caso tal que no se realizaran actividades no previstas y/o adicionales y/o por cambio de especificación.</a:t>
          </a:r>
          <a:endParaRPr lang="es-CO">
            <a:effectLst/>
          </a:endParaRPr>
        </a:p>
        <a:p>
          <a:pPr algn="just"/>
          <a:endParaRPr lang="es-ES" sz="1100">
            <a:latin typeface="Arial Narrow" pitchFamily="34" charset="0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6.En la fila ADQUISICIÓN EQUIPOS CON IVA NO PREVISTOS (ENP) Y/O ADICIONALES (EAD) Y/O POR CAMBIO DE ESPECIFICACIÓN (ECE) se deben consigar aquellas actividades como se relacionan a continuacion: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-EQUIPOS</a:t>
          </a: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 CON IVA ó  SIN IVA NO PREVISTOS (ENP): </a:t>
          </a:r>
          <a:r>
            <a:rPr lang="es-CO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Son todos aquellos equipos indispensables para la correcta ejecución del objeto del contrato pero que no fueron previstos inicialmente.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-EQUIPOS ADICIONALES CON IVA ó SIN IVA (EAD): </a:t>
          </a:r>
          <a:r>
            <a:rPr lang="es-CO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Equipos que no fueron incluidos en el alcance inicial  y que se requieren por necesidad de la entidad o por recomendacion del contraista pero que no colocan en riesgo la funcionalidad de la obra.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-EQUPOS POR CAMBIO DE ESPECIFICACIÓN CON IVA ó SIN IVA (ECE) </a:t>
          </a:r>
          <a:r>
            <a:rPr lang="es-CO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Son todos aquellos equipos que fueron contratados inicialmente y que por una justificacion de fuerza mayor, sus caracteristicas tecnicas son de imposible ejecución o consecucion bien sea por discontinuidad o disponibilidad a corto y mediano plazo y requieren un ajuste en su especificacion tecnica o cambio total. Estas actividades deben ser consultadas previamente con el equipo estructurador  de acuerdo a su especialidad para su aval.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NOTA: Estas filas podran eliminarse del formato en caso tal que no se realizaran actividades no previstas y/o adicionales y/o por cambio de especificación.</a:t>
          </a:r>
          <a:endParaRPr lang="es-CO">
            <a:effectLst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Una vez estas actividades fueran aprobadas por el ordenador del gasto mediante modificatorio, se deberan continuar consignando en los futuros balances de obras y cortes parciales y finales para su control y medición, estas actividades de acuerdo a la especidald deberan ubicarse al final del capitulo correspondiente continuando con la numeracion pero anteponiendo la sigla correspondiente como se expone a continuación:</a:t>
          </a: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100" baseline="0">
            <a:solidFill>
              <a:schemeClr val="dk1"/>
            </a:solidFill>
            <a:latin typeface="Arial Narrow" pitchFamily="34" charset="0"/>
            <a:ea typeface="+mn-ea"/>
            <a:cs typeface="Arial" pitchFamily="34" charset="0"/>
          </a:endParaRPr>
        </a:p>
        <a:p>
          <a:pPr marL="0" marR="0" indent="0" algn="just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aseline="0">
              <a:solidFill>
                <a:schemeClr val="dk1"/>
              </a:solidFill>
              <a:latin typeface="Arial Narrow" pitchFamily="34" charset="0"/>
              <a:ea typeface="+mn-ea"/>
              <a:cs typeface="Arial" pitchFamily="34" charset="0"/>
            </a:rPr>
            <a:t>Finalmente en la fila TOTAL BALANCE (OBRAS+EQUIPOS+EQUIPOS SIN IVA+ (NP+AD+CE)+ (ENP+EAD+ECE): Automaticamente de acuerdo a la formula se calculara el valor final del balance del contrato, en caso de adicionar o eliminar filas debera revisarse la formulacion y ajustarla al formato final elaborado.</a:t>
          </a:r>
        </a:p>
        <a:p>
          <a:pPr algn="just"/>
          <a:endParaRPr lang="es-ES" sz="1100">
            <a:latin typeface="Arial Narrow" pitchFamily="34" charset="0"/>
            <a:cs typeface="Arial" pitchFamily="34" charset="0"/>
          </a:endParaRPr>
        </a:p>
        <a:p>
          <a:pPr algn="just"/>
          <a:endParaRPr lang="es-ES" sz="1100">
            <a:latin typeface="Arial Narrow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3</xdr:col>
      <xdr:colOff>272484</xdr:colOff>
      <xdr:row>40</xdr:row>
      <xdr:rowOff>34017</xdr:rowOff>
    </xdr:from>
    <xdr:to>
      <xdr:col>8</xdr:col>
      <xdr:colOff>479653</xdr:colOff>
      <xdr:row>56</xdr:row>
      <xdr:rowOff>5332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58484" y="7654017"/>
          <a:ext cx="4017169" cy="3019315"/>
        </a:xfrm>
        <a:prstGeom prst="rect">
          <a:avLst/>
        </a:prstGeom>
      </xdr:spPr>
    </xdr:pic>
    <xdr:clientData/>
  </xdr:twoCellAnchor>
  <xdr:twoCellAnchor editAs="oneCell">
    <xdr:from>
      <xdr:col>3</xdr:col>
      <xdr:colOff>305483</xdr:colOff>
      <xdr:row>80</xdr:row>
      <xdr:rowOff>156105</xdr:rowOff>
    </xdr:from>
    <xdr:to>
      <xdr:col>8</xdr:col>
      <xdr:colOff>543891</xdr:colOff>
      <xdr:row>97</xdr:row>
      <xdr:rowOff>168010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91483" y="15396105"/>
          <a:ext cx="4048408" cy="32504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76200</xdr:rowOff>
    </xdr:from>
    <xdr:to>
      <xdr:col>3</xdr:col>
      <xdr:colOff>0</xdr:colOff>
      <xdr:row>3</xdr:row>
      <xdr:rowOff>116205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583880-6D4D-CEED-9766-9582B7B22E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66" t="26767" r="26616" b="22105"/>
        <a:stretch/>
      </xdr:blipFill>
      <xdr:spPr bwMode="auto">
        <a:xfrm>
          <a:off x="1181100" y="257175"/>
          <a:ext cx="762000" cy="830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zoomScaleNormal="100" workbookViewId="0">
      <selection activeCell="N102" sqref="N10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206"/>
  <sheetViews>
    <sheetView tabSelected="1" zoomScale="80" zoomScaleNormal="80" zoomScaleSheetLayoutView="80" workbookViewId="0">
      <selection activeCell="H199" sqref="H199"/>
    </sheetView>
  </sheetViews>
  <sheetFormatPr baseColWidth="10" defaultRowHeight="15" x14ac:dyDescent="0.25"/>
  <cols>
    <col min="1" max="1" width="5.28515625" customWidth="1"/>
    <col min="4" max="4" width="17.28515625" customWidth="1"/>
    <col min="6" max="6" width="11.85546875" bestFit="1" customWidth="1"/>
    <col min="7" max="7" width="22.5703125" customWidth="1"/>
    <col min="8" max="8" width="24" customWidth="1"/>
    <col min="9" max="9" width="25.85546875" customWidth="1"/>
    <col min="10" max="10" width="29" bestFit="1" customWidth="1"/>
    <col min="14" max="14" width="21.42578125" bestFit="1" customWidth="1"/>
  </cols>
  <sheetData>
    <row r="2" spans="2:14" ht="47.25" customHeight="1" x14ac:dyDescent="0.25">
      <c r="B2" s="146"/>
      <c r="C2" s="146"/>
      <c r="D2" s="146"/>
      <c r="E2" s="147" t="s">
        <v>46</v>
      </c>
      <c r="F2" s="147"/>
      <c r="G2" s="147"/>
      <c r="H2" s="147"/>
      <c r="I2" s="147"/>
      <c r="J2" s="147"/>
      <c r="K2" s="147"/>
      <c r="L2" s="147"/>
      <c r="M2" s="1" t="s">
        <v>0</v>
      </c>
      <c r="N2" s="1" t="s">
        <v>1</v>
      </c>
    </row>
    <row r="3" spans="2:14" ht="15.75" customHeight="1" x14ac:dyDescent="0.25">
      <c r="B3" s="146"/>
      <c r="C3" s="146"/>
      <c r="D3" s="146"/>
      <c r="E3" s="147" t="s">
        <v>2</v>
      </c>
      <c r="F3" s="147"/>
      <c r="G3" s="147"/>
      <c r="H3" s="147"/>
      <c r="I3" s="147"/>
      <c r="J3" s="147"/>
      <c r="K3" s="147"/>
      <c r="L3" s="147"/>
      <c r="M3" s="1" t="s">
        <v>3</v>
      </c>
      <c r="N3" s="1">
        <v>7</v>
      </c>
    </row>
    <row r="4" spans="2:14" ht="15.75" x14ac:dyDescent="0.25">
      <c r="B4" s="146"/>
      <c r="C4" s="146"/>
      <c r="D4" s="146"/>
      <c r="E4" s="147"/>
      <c r="F4" s="147"/>
      <c r="G4" s="147"/>
      <c r="H4" s="147"/>
      <c r="I4" s="147"/>
      <c r="J4" s="147"/>
      <c r="K4" s="147"/>
      <c r="L4" s="147"/>
      <c r="M4" s="1" t="s">
        <v>4</v>
      </c>
      <c r="N4" s="5">
        <v>45513</v>
      </c>
    </row>
    <row r="5" spans="2:14" ht="15.75" customHeight="1" x14ac:dyDescent="0.25">
      <c r="B5" s="141" t="s">
        <v>36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3"/>
    </row>
    <row r="6" spans="2:14" ht="15.75" x14ac:dyDescent="0.25">
      <c r="B6" s="155" t="s">
        <v>29</v>
      </c>
      <c r="C6" s="155"/>
      <c r="D6" s="155"/>
      <c r="E6" s="156">
        <v>45559</v>
      </c>
      <c r="F6" s="156"/>
      <c r="G6" s="156"/>
      <c r="H6" s="156"/>
      <c r="I6" s="156"/>
      <c r="J6" s="156"/>
      <c r="K6" s="156"/>
      <c r="L6" s="156"/>
      <c r="M6" s="156"/>
      <c r="N6" s="156"/>
    </row>
    <row r="7" spans="2:14" ht="15.75" x14ac:dyDescent="0.25">
      <c r="B7" s="155" t="s">
        <v>5</v>
      </c>
      <c r="C7" s="155"/>
      <c r="D7" s="155"/>
      <c r="E7" s="147" t="s">
        <v>47</v>
      </c>
      <c r="F7" s="147"/>
      <c r="G7" s="147"/>
      <c r="H7" s="147"/>
      <c r="I7" s="147"/>
      <c r="J7" s="147"/>
      <c r="K7" s="147"/>
      <c r="L7" s="147"/>
      <c r="M7" s="147"/>
      <c r="N7" s="147"/>
    </row>
    <row r="8" spans="2:14" ht="52.5" customHeight="1" x14ac:dyDescent="0.25">
      <c r="B8" s="155" t="s">
        <v>6</v>
      </c>
      <c r="C8" s="155"/>
      <c r="D8" s="155"/>
      <c r="E8" s="147" t="s">
        <v>48</v>
      </c>
      <c r="F8" s="147"/>
      <c r="G8" s="147"/>
      <c r="H8" s="147"/>
      <c r="I8" s="147"/>
      <c r="J8" s="147"/>
      <c r="K8" s="147"/>
      <c r="L8" s="147"/>
      <c r="M8" s="147"/>
      <c r="N8" s="147"/>
    </row>
    <row r="9" spans="2:14" ht="15.75" x14ac:dyDescent="0.25">
      <c r="B9" s="155" t="s">
        <v>7</v>
      </c>
      <c r="C9" s="155"/>
      <c r="D9" s="155"/>
      <c r="E9" s="147" t="s">
        <v>49</v>
      </c>
      <c r="F9" s="147"/>
      <c r="G9" s="147"/>
      <c r="H9" s="147"/>
      <c r="I9" s="147"/>
      <c r="J9" s="147"/>
      <c r="K9" s="147"/>
      <c r="L9" s="147"/>
      <c r="M9" s="147"/>
      <c r="N9" s="147"/>
    </row>
    <row r="10" spans="2:14" ht="15.75" x14ac:dyDescent="0.25">
      <c r="B10" s="155" t="s">
        <v>50</v>
      </c>
      <c r="C10" s="155"/>
      <c r="D10" s="155"/>
      <c r="E10" s="147" t="s">
        <v>51</v>
      </c>
      <c r="F10" s="147"/>
      <c r="G10" s="147"/>
      <c r="H10" s="147"/>
      <c r="I10" s="147"/>
      <c r="J10" s="147"/>
      <c r="K10" s="147"/>
      <c r="L10" s="147"/>
      <c r="M10" s="147"/>
      <c r="N10" s="147"/>
    </row>
    <row r="11" spans="2:14" ht="15.75" x14ac:dyDescent="0.25">
      <c r="B11" s="166" t="s">
        <v>31</v>
      </c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</row>
    <row r="12" spans="2:14" ht="27.75" customHeight="1" x14ac:dyDescent="0.25">
      <c r="B12" s="123" t="s">
        <v>8</v>
      </c>
      <c r="C12" s="125" t="s">
        <v>9</v>
      </c>
      <c r="D12" s="126"/>
      <c r="E12" s="123" t="s">
        <v>10</v>
      </c>
      <c r="F12" s="129" t="s">
        <v>25</v>
      </c>
      <c r="G12" s="130"/>
      <c r="H12" s="131"/>
      <c r="I12" s="132" t="s">
        <v>11</v>
      </c>
      <c r="J12" s="133"/>
      <c r="K12" s="133"/>
      <c r="L12" s="134"/>
      <c r="M12" s="125" t="s">
        <v>28</v>
      </c>
      <c r="N12" s="126"/>
    </row>
    <row r="13" spans="2:14" ht="24.75" customHeight="1" x14ac:dyDescent="0.25">
      <c r="B13" s="124"/>
      <c r="C13" s="127"/>
      <c r="D13" s="128"/>
      <c r="E13" s="124"/>
      <c r="F13" s="9" t="s">
        <v>12</v>
      </c>
      <c r="G13" s="9" t="s">
        <v>13</v>
      </c>
      <c r="H13" s="9" t="s">
        <v>14</v>
      </c>
      <c r="I13" s="9" t="s">
        <v>15</v>
      </c>
      <c r="J13" s="9" t="s">
        <v>16</v>
      </c>
      <c r="K13" s="129" t="s">
        <v>17</v>
      </c>
      <c r="L13" s="131"/>
      <c r="M13" s="127"/>
      <c r="N13" s="128"/>
    </row>
    <row r="14" spans="2:14" x14ac:dyDescent="0.25">
      <c r="B14" s="113" t="s">
        <v>52</v>
      </c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5"/>
    </row>
    <row r="15" spans="2:14" ht="38.1" customHeight="1" x14ac:dyDescent="0.25">
      <c r="B15" s="2">
        <v>1.1000000000000001</v>
      </c>
      <c r="C15" s="121" t="s">
        <v>53</v>
      </c>
      <c r="D15" s="121"/>
      <c r="E15" s="2" t="s">
        <v>10</v>
      </c>
      <c r="F15" s="98">
        <v>48</v>
      </c>
      <c r="G15" s="99">
        <v>5529</v>
      </c>
      <c r="H15" s="3">
        <f t="shared" ref="H15:H65" si="0">F15*G15</f>
        <v>265392</v>
      </c>
      <c r="I15" s="6">
        <v>19</v>
      </c>
      <c r="J15" s="3">
        <f t="shared" ref="J15:J65" si="1">G15*I15</f>
        <v>105051</v>
      </c>
      <c r="K15" s="6">
        <f t="shared" ref="K15:K65" si="2">I15-F15</f>
        <v>-29</v>
      </c>
      <c r="L15" s="10" t="str">
        <f t="shared" ref="L15:L65" si="3">IF(F15-I15=0,"IGUAL",IF(K15&gt;0,"MAYOR",IF(K15&lt;0,"MENOR")))</f>
        <v>MENOR</v>
      </c>
      <c r="M15" s="111"/>
      <c r="N15" s="111"/>
    </row>
    <row r="16" spans="2:14" ht="55.5" customHeight="1" x14ac:dyDescent="0.25">
      <c r="B16" s="2">
        <v>1.2</v>
      </c>
      <c r="C16" s="121" t="s">
        <v>54</v>
      </c>
      <c r="D16" s="121"/>
      <c r="E16" s="2" t="s">
        <v>55</v>
      </c>
      <c r="F16" s="98">
        <v>2.66</v>
      </c>
      <c r="G16" s="99">
        <v>21254</v>
      </c>
      <c r="H16" s="3">
        <f t="shared" si="0"/>
        <v>56535.64</v>
      </c>
      <c r="I16" s="6">
        <v>12.14</v>
      </c>
      <c r="J16" s="3">
        <f t="shared" si="1"/>
        <v>258023.56</v>
      </c>
      <c r="K16" s="6">
        <f t="shared" si="2"/>
        <v>9.48</v>
      </c>
      <c r="L16" s="10" t="str">
        <f t="shared" si="3"/>
        <v>MAYOR</v>
      </c>
      <c r="M16" s="111"/>
      <c r="N16" s="111"/>
    </row>
    <row r="17" spans="2:14" ht="48.75" customHeight="1" x14ac:dyDescent="0.25">
      <c r="B17" s="2">
        <v>1.3</v>
      </c>
      <c r="C17" s="121" t="s">
        <v>56</v>
      </c>
      <c r="D17" s="121"/>
      <c r="E17" s="2" t="s">
        <v>57</v>
      </c>
      <c r="F17" s="98">
        <v>111.5</v>
      </c>
      <c r="G17" s="99">
        <v>11803</v>
      </c>
      <c r="H17" s="3">
        <f t="shared" si="0"/>
        <v>1316034.5</v>
      </c>
      <c r="I17" s="6">
        <v>150.39999999999998</v>
      </c>
      <c r="J17" s="3">
        <f t="shared" si="1"/>
        <v>1775171.1999999997</v>
      </c>
      <c r="K17" s="6">
        <f t="shared" si="2"/>
        <v>38.899999999999977</v>
      </c>
      <c r="L17" s="10" t="str">
        <f t="shared" si="3"/>
        <v>MAYOR</v>
      </c>
      <c r="M17" s="111"/>
      <c r="N17" s="111"/>
    </row>
    <row r="18" spans="2:14" ht="38.1" customHeight="1" x14ac:dyDescent="0.25">
      <c r="B18" s="2">
        <v>1.4</v>
      </c>
      <c r="C18" s="121" t="s">
        <v>58</v>
      </c>
      <c r="D18" s="121"/>
      <c r="E18" s="2" t="s">
        <v>57</v>
      </c>
      <c r="F18" s="98">
        <v>187.85</v>
      </c>
      <c r="G18" s="99">
        <v>42669</v>
      </c>
      <c r="H18" s="3">
        <f t="shared" si="0"/>
        <v>8015371.6499999994</v>
      </c>
      <c r="I18" s="6">
        <v>228.8</v>
      </c>
      <c r="J18" s="3">
        <f t="shared" si="1"/>
        <v>9762667.2000000011</v>
      </c>
      <c r="K18" s="6">
        <f t="shared" si="2"/>
        <v>40.950000000000017</v>
      </c>
      <c r="L18" s="10" t="str">
        <f t="shared" si="3"/>
        <v>MAYOR</v>
      </c>
      <c r="M18" s="111"/>
      <c r="N18" s="111"/>
    </row>
    <row r="19" spans="2:14" ht="38.1" customHeight="1" x14ac:dyDescent="0.25">
      <c r="B19" s="2">
        <v>1.5</v>
      </c>
      <c r="C19" s="121" t="s">
        <v>59</v>
      </c>
      <c r="D19" s="121"/>
      <c r="E19" s="2" t="s">
        <v>57</v>
      </c>
      <c r="F19" s="98">
        <v>1960</v>
      </c>
      <c r="G19" s="99">
        <v>8294</v>
      </c>
      <c r="H19" s="3">
        <f t="shared" si="0"/>
        <v>16256240</v>
      </c>
      <c r="I19" s="6">
        <v>1901.5</v>
      </c>
      <c r="J19" s="3">
        <f t="shared" si="1"/>
        <v>15771041</v>
      </c>
      <c r="K19" s="6">
        <f t="shared" si="2"/>
        <v>-58.5</v>
      </c>
      <c r="L19" s="10" t="str">
        <f t="shared" si="3"/>
        <v>MENOR</v>
      </c>
      <c r="M19" s="111"/>
      <c r="N19" s="111"/>
    </row>
    <row r="20" spans="2:14" ht="38.1" customHeight="1" x14ac:dyDescent="0.25">
      <c r="B20" s="48">
        <v>1.6</v>
      </c>
      <c r="C20" s="120" t="s">
        <v>60</v>
      </c>
      <c r="D20" s="120"/>
      <c r="E20" s="2" t="s">
        <v>57</v>
      </c>
      <c r="F20" s="98">
        <v>7.56</v>
      </c>
      <c r="G20" s="99">
        <v>5634</v>
      </c>
      <c r="H20" s="3">
        <f t="shared" si="0"/>
        <v>42593.04</v>
      </c>
      <c r="I20" s="6">
        <v>15.43</v>
      </c>
      <c r="J20" s="3">
        <f t="shared" si="1"/>
        <v>86932.62</v>
      </c>
      <c r="K20" s="6">
        <f t="shared" si="2"/>
        <v>7.87</v>
      </c>
      <c r="L20" s="10" t="str">
        <f t="shared" si="3"/>
        <v>MAYOR</v>
      </c>
      <c r="M20" s="111"/>
      <c r="N20" s="111"/>
    </row>
    <row r="21" spans="2:14" ht="38.1" customHeight="1" x14ac:dyDescent="0.25">
      <c r="B21" s="2">
        <v>1.7</v>
      </c>
      <c r="C21" s="121" t="s">
        <v>61</v>
      </c>
      <c r="D21" s="121"/>
      <c r="E21" s="2" t="s">
        <v>57</v>
      </c>
      <c r="F21" s="98">
        <v>3.23</v>
      </c>
      <c r="G21" s="99">
        <v>1937</v>
      </c>
      <c r="H21" s="3">
        <f t="shared" si="0"/>
        <v>6256.51</v>
      </c>
      <c r="I21" s="6">
        <v>8.32</v>
      </c>
      <c r="J21" s="3">
        <f t="shared" si="1"/>
        <v>16115.84</v>
      </c>
      <c r="K21" s="6">
        <f t="shared" si="2"/>
        <v>5.09</v>
      </c>
      <c r="L21" s="10" t="str">
        <f t="shared" si="3"/>
        <v>MAYOR</v>
      </c>
      <c r="M21" s="111"/>
      <c r="N21" s="111"/>
    </row>
    <row r="22" spans="2:14" ht="38.1" customHeight="1" x14ac:dyDescent="0.25">
      <c r="B22" s="2">
        <v>1.8</v>
      </c>
      <c r="C22" s="121" t="s">
        <v>62</v>
      </c>
      <c r="D22" s="121"/>
      <c r="E22" s="2" t="s">
        <v>57</v>
      </c>
      <c r="F22" s="98">
        <v>40.299999999999997</v>
      </c>
      <c r="G22" s="99">
        <v>3404</v>
      </c>
      <c r="H22" s="3">
        <f t="shared" si="0"/>
        <v>137181.19999999998</v>
      </c>
      <c r="I22" s="6">
        <v>45.459999999999994</v>
      </c>
      <c r="J22" s="3">
        <f t="shared" si="1"/>
        <v>154745.83999999997</v>
      </c>
      <c r="K22" s="6">
        <f t="shared" si="2"/>
        <v>5.1599999999999966</v>
      </c>
      <c r="L22" s="10" t="str">
        <f t="shared" si="3"/>
        <v>MAYOR</v>
      </c>
      <c r="M22" s="111"/>
      <c r="N22" s="111"/>
    </row>
    <row r="23" spans="2:14" ht="51" customHeight="1" x14ac:dyDescent="0.25">
      <c r="B23" s="2">
        <v>1.9</v>
      </c>
      <c r="C23" s="121" t="s">
        <v>63</v>
      </c>
      <c r="D23" s="121"/>
      <c r="E23" s="2" t="s">
        <v>57</v>
      </c>
      <c r="F23" s="98">
        <v>10.41</v>
      </c>
      <c r="G23" s="99">
        <v>26041</v>
      </c>
      <c r="H23" s="3">
        <f t="shared" si="0"/>
        <v>271086.81</v>
      </c>
      <c r="I23" s="6">
        <v>265</v>
      </c>
      <c r="J23" s="3">
        <f t="shared" si="1"/>
        <v>6900865</v>
      </c>
      <c r="K23" s="6">
        <f t="shared" si="2"/>
        <v>254.59</v>
      </c>
      <c r="L23" s="10" t="str">
        <f t="shared" si="3"/>
        <v>MAYOR</v>
      </c>
      <c r="M23" s="111"/>
      <c r="N23" s="111"/>
    </row>
    <row r="24" spans="2:14" x14ac:dyDescent="0.25">
      <c r="B24" s="113" t="s">
        <v>64</v>
      </c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5"/>
    </row>
    <row r="25" spans="2:14" ht="54.75" customHeight="1" x14ac:dyDescent="0.25">
      <c r="B25" s="2">
        <v>2.1</v>
      </c>
      <c r="C25" s="116" t="s">
        <v>65</v>
      </c>
      <c r="D25" s="117"/>
      <c r="E25" s="87" t="s">
        <v>57</v>
      </c>
      <c r="F25" s="96">
        <v>8.31</v>
      </c>
      <c r="G25" s="99">
        <v>121366</v>
      </c>
      <c r="H25" s="3">
        <f t="shared" si="0"/>
        <v>1008551.4600000001</v>
      </c>
      <c r="I25" s="6">
        <v>18.310000000000002</v>
      </c>
      <c r="J25" s="3">
        <f t="shared" si="1"/>
        <v>2222211.4600000004</v>
      </c>
      <c r="K25" s="6">
        <f t="shared" si="2"/>
        <v>10.000000000000002</v>
      </c>
      <c r="L25" s="10" t="str">
        <f t="shared" si="3"/>
        <v>MAYOR</v>
      </c>
      <c r="M25" s="111"/>
      <c r="N25" s="111"/>
    </row>
    <row r="26" spans="2:14" ht="35.25" customHeight="1" x14ac:dyDescent="0.25">
      <c r="B26" s="2">
        <v>2.2000000000000002</v>
      </c>
      <c r="C26" s="116" t="s">
        <v>66</v>
      </c>
      <c r="D26" s="117"/>
      <c r="E26" s="88" t="s">
        <v>57</v>
      </c>
      <c r="F26" s="97">
        <v>73.55</v>
      </c>
      <c r="G26" s="99">
        <v>36657</v>
      </c>
      <c r="H26" s="3">
        <f t="shared" si="0"/>
        <v>2696122.35</v>
      </c>
      <c r="I26" s="6">
        <v>52.84</v>
      </c>
      <c r="J26" s="3">
        <f t="shared" si="1"/>
        <v>1936955.8800000001</v>
      </c>
      <c r="K26" s="6">
        <f t="shared" si="2"/>
        <v>-20.709999999999994</v>
      </c>
      <c r="L26" s="10" t="str">
        <f t="shared" si="3"/>
        <v>MENOR</v>
      </c>
      <c r="M26" s="111"/>
      <c r="N26" s="111"/>
    </row>
    <row r="27" spans="2:14" ht="35.25" customHeight="1" x14ac:dyDescent="0.25">
      <c r="B27" s="48">
        <v>2.2999999999999998</v>
      </c>
      <c r="C27" s="116" t="s">
        <v>67</v>
      </c>
      <c r="D27" s="117"/>
      <c r="E27" s="87" t="s">
        <v>73</v>
      </c>
      <c r="F27" s="97">
        <v>44.58</v>
      </c>
      <c r="G27" s="99">
        <v>83645</v>
      </c>
      <c r="H27" s="3">
        <f t="shared" si="0"/>
        <v>3728894.0999999996</v>
      </c>
      <c r="I27" s="6">
        <v>44.58</v>
      </c>
      <c r="J27" s="3">
        <f t="shared" si="1"/>
        <v>3728894.0999999996</v>
      </c>
      <c r="K27" s="6">
        <f t="shared" si="2"/>
        <v>0</v>
      </c>
      <c r="L27" s="10" t="str">
        <f t="shared" si="3"/>
        <v>IGUAL</v>
      </c>
      <c r="M27" s="111"/>
      <c r="N27" s="111"/>
    </row>
    <row r="28" spans="2:14" ht="35.25" customHeight="1" x14ac:dyDescent="0.25">
      <c r="B28" s="2">
        <v>2.4</v>
      </c>
      <c r="C28" s="116" t="s">
        <v>68</v>
      </c>
      <c r="D28" s="117"/>
      <c r="E28" s="87" t="s">
        <v>57</v>
      </c>
      <c r="F28" s="97">
        <v>198.2</v>
      </c>
      <c r="G28" s="99">
        <v>190500</v>
      </c>
      <c r="H28" s="3">
        <f t="shared" si="0"/>
        <v>37757100</v>
      </c>
      <c r="I28" s="6">
        <v>250</v>
      </c>
      <c r="J28" s="3">
        <f t="shared" si="1"/>
        <v>47625000</v>
      </c>
      <c r="K28" s="6">
        <f t="shared" si="2"/>
        <v>51.800000000000011</v>
      </c>
      <c r="L28" s="10" t="str">
        <f t="shared" si="3"/>
        <v>MAYOR</v>
      </c>
      <c r="M28" s="111"/>
      <c r="N28" s="111"/>
    </row>
    <row r="29" spans="2:14" ht="35.25" customHeight="1" x14ac:dyDescent="0.25">
      <c r="B29" s="2">
        <v>2.5</v>
      </c>
      <c r="C29" s="116" t="s">
        <v>69</v>
      </c>
      <c r="D29" s="117"/>
      <c r="E29" s="87" t="s">
        <v>57</v>
      </c>
      <c r="F29" s="97">
        <v>22.39</v>
      </c>
      <c r="G29" s="99">
        <v>31438</v>
      </c>
      <c r="H29" s="3">
        <f t="shared" si="0"/>
        <v>703896.82000000007</v>
      </c>
      <c r="I29" s="6">
        <v>20.5</v>
      </c>
      <c r="J29" s="3">
        <f t="shared" si="1"/>
        <v>644479</v>
      </c>
      <c r="K29" s="6">
        <f t="shared" si="2"/>
        <v>-1.8900000000000006</v>
      </c>
      <c r="L29" s="10" t="str">
        <f t="shared" si="3"/>
        <v>MENOR</v>
      </c>
      <c r="M29" s="111"/>
      <c r="N29" s="111"/>
    </row>
    <row r="30" spans="2:14" ht="90" customHeight="1" x14ac:dyDescent="0.25">
      <c r="B30" s="2">
        <v>2.6</v>
      </c>
      <c r="C30" s="116" t="s">
        <v>70</v>
      </c>
      <c r="D30" s="117"/>
      <c r="E30" s="87" t="s">
        <v>57</v>
      </c>
      <c r="F30" s="97">
        <v>10.3</v>
      </c>
      <c r="G30" s="99">
        <v>932458</v>
      </c>
      <c r="H30" s="3">
        <f t="shared" si="0"/>
        <v>9604317.4000000004</v>
      </c>
      <c r="I30" s="6">
        <v>0</v>
      </c>
      <c r="J30" s="3">
        <f t="shared" si="1"/>
        <v>0</v>
      </c>
      <c r="K30" s="6">
        <f t="shared" si="2"/>
        <v>-10.3</v>
      </c>
      <c r="L30" s="10" t="str">
        <f t="shared" si="3"/>
        <v>MENOR</v>
      </c>
      <c r="M30" s="111"/>
      <c r="N30" s="111"/>
    </row>
    <row r="31" spans="2:14" ht="35.25" customHeight="1" x14ac:dyDescent="0.25">
      <c r="B31" s="2">
        <v>2.7</v>
      </c>
      <c r="C31" s="116" t="s">
        <v>71</v>
      </c>
      <c r="D31" s="117"/>
      <c r="E31" s="88" t="s">
        <v>57</v>
      </c>
      <c r="F31" s="97">
        <v>25</v>
      </c>
      <c r="G31" s="99">
        <v>110582</v>
      </c>
      <c r="H31" s="3">
        <f t="shared" si="0"/>
        <v>2764550</v>
      </c>
      <c r="I31" s="6">
        <v>25</v>
      </c>
      <c r="J31" s="3">
        <f t="shared" si="1"/>
        <v>2764550</v>
      </c>
      <c r="K31" s="6">
        <f t="shared" si="2"/>
        <v>0</v>
      </c>
      <c r="L31" s="10" t="str">
        <f t="shared" si="3"/>
        <v>IGUAL</v>
      </c>
      <c r="M31" s="111"/>
      <c r="N31" s="111"/>
    </row>
    <row r="32" spans="2:14" ht="108" customHeight="1" x14ac:dyDescent="0.25">
      <c r="B32" s="2">
        <v>2.8</v>
      </c>
      <c r="C32" s="116" t="s">
        <v>72</v>
      </c>
      <c r="D32" s="117"/>
      <c r="E32" s="89" t="s">
        <v>10</v>
      </c>
      <c r="F32" s="97">
        <v>2</v>
      </c>
      <c r="G32" s="99">
        <v>999894</v>
      </c>
      <c r="H32" s="3">
        <f t="shared" si="0"/>
        <v>1999788</v>
      </c>
      <c r="I32" s="6">
        <v>0</v>
      </c>
      <c r="J32" s="3">
        <f t="shared" si="1"/>
        <v>0</v>
      </c>
      <c r="K32" s="6">
        <f t="shared" si="2"/>
        <v>-2</v>
      </c>
      <c r="L32" s="10" t="str">
        <f t="shared" si="3"/>
        <v>MENOR</v>
      </c>
      <c r="M32" s="111"/>
      <c r="N32" s="111"/>
    </row>
    <row r="33" spans="2:14" x14ac:dyDescent="0.25">
      <c r="B33" s="113" t="s">
        <v>74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5"/>
    </row>
    <row r="34" spans="2:14" ht="105" customHeight="1" x14ac:dyDescent="0.25">
      <c r="B34" s="2">
        <v>3.1</v>
      </c>
      <c r="C34" s="110" t="s">
        <v>75</v>
      </c>
      <c r="D34" s="110"/>
      <c r="E34" s="91" t="s">
        <v>10</v>
      </c>
      <c r="F34" s="93">
        <v>4</v>
      </c>
      <c r="G34" s="99">
        <v>178745</v>
      </c>
      <c r="H34" s="3">
        <f t="shared" ref="H34:H63" si="4">F34*G34</f>
        <v>714980</v>
      </c>
      <c r="I34" s="6">
        <v>7</v>
      </c>
      <c r="J34" s="3">
        <f t="shared" ref="J34:J63" si="5">G34*I34</f>
        <v>1251215</v>
      </c>
      <c r="K34" s="6">
        <f t="shared" ref="K34:K63" si="6">I34-F34</f>
        <v>3</v>
      </c>
      <c r="L34" s="10" t="str">
        <f t="shared" ref="L34:L63" si="7">IF(F34-I34=0,"IGUAL",IF(K34&gt;0,"MAYOR",IF(K34&lt;0,"MENOR")))</f>
        <v>MAYOR</v>
      </c>
      <c r="M34" s="111"/>
      <c r="N34" s="111"/>
    </row>
    <row r="35" spans="2:14" ht="86.25" customHeight="1" x14ac:dyDescent="0.25">
      <c r="B35" s="48">
        <v>3.2</v>
      </c>
      <c r="C35" s="112" t="s">
        <v>76</v>
      </c>
      <c r="D35" s="112"/>
      <c r="E35" s="91" t="s">
        <v>10</v>
      </c>
      <c r="F35" s="92">
        <v>10</v>
      </c>
      <c r="G35" s="99">
        <v>142034</v>
      </c>
      <c r="H35" s="3">
        <f t="shared" si="4"/>
        <v>1420340</v>
      </c>
      <c r="I35" s="6">
        <v>15</v>
      </c>
      <c r="J35" s="3">
        <f t="shared" si="5"/>
        <v>2130510</v>
      </c>
      <c r="K35" s="6">
        <f t="shared" si="6"/>
        <v>5</v>
      </c>
      <c r="L35" s="10" t="str">
        <f t="shared" si="7"/>
        <v>MAYOR</v>
      </c>
      <c r="M35" s="111"/>
      <c r="N35" s="111"/>
    </row>
    <row r="36" spans="2:14" ht="78" customHeight="1" x14ac:dyDescent="0.25">
      <c r="B36" s="2">
        <v>3.3</v>
      </c>
      <c r="C36" s="110" t="s">
        <v>77</v>
      </c>
      <c r="D36" s="110"/>
      <c r="E36" s="91" t="s">
        <v>10</v>
      </c>
      <c r="F36" s="92">
        <v>12</v>
      </c>
      <c r="G36" s="99">
        <v>111199</v>
      </c>
      <c r="H36" s="3">
        <f t="shared" si="4"/>
        <v>1334388</v>
      </c>
      <c r="I36" s="6">
        <v>15</v>
      </c>
      <c r="J36" s="3">
        <f t="shared" si="5"/>
        <v>1667985</v>
      </c>
      <c r="K36" s="6">
        <f t="shared" si="6"/>
        <v>3</v>
      </c>
      <c r="L36" s="10" t="str">
        <f t="shared" si="7"/>
        <v>MAYOR</v>
      </c>
      <c r="M36" s="111"/>
      <c r="N36" s="111"/>
    </row>
    <row r="37" spans="2:14" ht="169.5" customHeight="1" x14ac:dyDescent="0.25">
      <c r="B37" s="2">
        <v>3.4</v>
      </c>
      <c r="C37" s="110" t="s">
        <v>78</v>
      </c>
      <c r="D37" s="110"/>
      <c r="E37" s="91" t="s">
        <v>10</v>
      </c>
      <c r="F37" s="92">
        <v>10</v>
      </c>
      <c r="G37" s="99">
        <v>762424</v>
      </c>
      <c r="H37" s="3">
        <f t="shared" si="4"/>
        <v>7624240</v>
      </c>
      <c r="I37" s="6">
        <v>10</v>
      </c>
      <c r="J37" s="3">
        <f t="shared" si="5"/>
        <v>7624240</v>
      </c>
      <c r="K37" s="6">
        <f t="shared" si="6"/>
        <v>0</v>
      </c>
      <c r="L37" s="10" t="str">
        <f t="shared" si="7"/>
        <v>IGUAL</v>
      </c>
      <c r="M37" s="111"/>
      <c r="N37" s="111"/>
    </row>
    <row r="38" spans="2:14" ht="165" customHeight="1" x14ac:dyDescent="0.25">
      <c r="B38" s="2">
        <v>3.5</v>
      </c>
      <c r="C38" s="110" t="s">
        <v>79</v>
      </c>
      <c r="D38" s="110"/>
      <c r="E38" s="91" t="s">
        <v>10</v>
      </c>
      <c r="F38" s="92">
        <v>1</v>
      </c>
      <c r="G38" s="99">
        <v>1399921</v>
      </c>
      <c r="H38" s="3">
        <f t="shared" si="4"/>
        <v>1399921</v>
      </c>
      <c r="I38" s="6">
        <v>1</v>
      </c>
      <c r="J38" s="3">
        <f t="shared" si="5"/>
        <v>1399921</v>
      </c>
      <c r="K38" s="6">
        <f t="shared" si="6"/>
        <v>0</v>
      </c>
      <c r="L38" s="10" t="str">
        <f t="shared" si="7"/>
        <v>IGUAL</v>
      </c>
      <c r="M38" s="111"/>
      <c r="N38" s="111"/>
    </row>
    <row r="39" spans="2:14" ht="132.75" customHeight="1" x14ac:dyDescent="0.25">
      <c r="B39" s="2">
        <v>3.6</v>
      </c>
      <c r="C39" s="110" t="s">
        <v>80</v>
      </c>
      <c r="D39" s="110"/>
      <c r="E39" s="91" t="s">
        <v>10</v>
      </c>
      <c r="F39" s="92">
        <v>1</v>
      </c>
      <c r="G39" s="99">
        <v>258485</v>
      </c>
      <c r="H39" s="3">
        <f t="shared" si="4"/>
        <v>258485</v>
      </c>
      <c r="I39" s="6">
        <v>0</v>
      </c>
      <c r="J39" s="3">
        <f t="shared" si="5"/>
        <v>0</v>
      </c>
      <c r="K39" s="6">
        <f t="shared" si="6"/>
        <v>-1</v>
      </c>
      <c r="L39" s="10" t="str">
        <f t="shared" si="7"/>
        <v>MENOR</v>
      </c>
      <c r="M39" s="111"/>
      <c r="N39" s="111"/>
    </row>
    <row r="40" spans="2:14" ht="162.75" customHeight="1" x14ac:dyDescent="0.25">
      <c r="B40" s="2">
        <v>3.7</v>
      </c>
      <c r="C40" s="110" t="s">
        <v>81</v>
      </c>
      <c r="D40" s="110"/>
      <c r="E40" s="91" t="s">
        <v>10</v>
      </c>
      <c r="F40" s="92">
        <v>5</v>
      </c>
      <c r="G40" s="99">
        <v>99665</v>
      </c>
      <c r="H40" s="3">
        <f t="shared" si="4"/>
        <v>498325</v>
      </c>
      <c r="I40" s="6">
        <v>5</v>
      </c>
      <c r="J40" s="3">
        <f t="shared" si="5"/>
        <v>498325</v>
      </c>
      <c r="K40" s="6">
        <f t="shared" si="6"/>
        <v>0</v>
      </c>
      <c r="L40" s="10" t="str">
        <f t="shared" si="7"/>
        <v>IGUAL</v>
      </c>
      <c r="M40" s="111"/>
      <c r="N40" s="111"/>
    </row>
    <row r="41" spans="2:14" ht="69.95" customHeight="1" x14ac:dyDescent="0.25">
      <c r="B41" s="2">
        <v>3.8</v>
      </c>
      <c r="C41" s="110" t="s">
        <v>82</v>
      </c>
      <c r="D41" s="110"/>
      <c r="E41" s="91" t="s">
        <v>10</v>
      </c>
      <c r="F41" s="92">
        <v>4</v>
      </c>
      <c r="G41" s="99">
        <v>20588</v>
      </c>
      <c r="H41" s="3">
        <f t="shared" si="4"/>
        <v>82352</v>
      </c>
      <c r="I41" s="6">
        <v>9</v>
      </c>
      <c r="J41" s="3">
        <f t="shared" si="5"/>
        <v>185292</v>
      </c>
      <c r="K41" s="6">
        <f t="shared" si="6"/>
        <v>5</v>
      </c>
      <c r="L41" s="10" t="str">
        <f t="shared" si="7"/>
        <v>MAYOR</v>
      </c>
      <c r="M41" s="111"/>
      <c r="N41" s="111"/>
    </row>
    <row r="42" spans="2:14" ht="137.25" customHeight="1" x14ac:dyDescent="0.25">
      <c r="B42" s="2">
        <v>3.9</v>
      </c>
      <c r="C42" s="110" t="s">
        <v>84</v>
      </c>
      <c r="D42" s="110"/>
      <c r="E42" s="91" t="s">
        <v>10</v>
      </c>
      <c r="F42" s="92">
        <v>9</v>
      </c>
      <c r="G42" s="99">
        <v>202724</v>
      </c>
      <c r="H42" s="3">
        <f t="shared" si="4"/>
        <v>1824516</v>
      </c>
      <c r="I42" s="6">
        <v>7</v>
      </c>
      <c r="J42" s="3">
        <f t="shared" si="5"/>
        <v>1419068</v>
      </c>
      <c r="K42" s="6">
        <f t="shared" si="6"/>
        <v>-2</v>
      </c>
      <c r="L42" s="10" t="str">
        <f t="shared" si="7"/>
        <v>MENOR</v>
      </c>
      <c r="M42" s="111"/>
      <c r="N42" s="111"/>
    </row>
    <row r="43" spans="2:14" ht="160.5" customHeight="1" x14ac:dyDescent="0.25">
      <c r="B43" s="90">
        <v>3.1</v>
      </c>
      <c r="C43" s="112" t="s">
        <v>83</v>
      </c>
      <c r="D43" s="112"/>
      <c r="E43" s="91" t="s">
        <v>10</v>
      </c>
      <c r="F43" s="94">
        <v>10</v>
      </c>
      <c r="G43" s="99">
        <v>671363</v>
      </c>
      <c r="H43" s="3">
        <f t="shared" si="4"/>
        <v>6713630</v>
      </c>
      <c r="I43" s="6">
        <v>1</v>
      </c>
      <c r="J43" s="3">
        <f t="shared" si="5"/>
        <v>671363</v>
      </c>
      <c r="K43" s="6">
        <f t="shared" si="6"/>
        <v>-9</v>
      </c>
      <c r="L43" s="10" t="str">
        <f t="shared" si="7"/>
        <v>MENOR</v>
      </c>
      <c r="M43" s="111"/>
      <c r="N43" s="111"/>
    </row>
    <row r="44" spans="2:14" ht="174.75" customHeight="1" x14ac:dyDescent="0.25">
      <c r="B44" s="2">
        <v>3.11</v>
      </c>
      <c r="C44" s="110" t="s">
        <v>85</v>
      </c>
      <c r="D44" s="110"/>
      <c r="E44" s="91" t="s">
        <v>10</v>
      </c>
      <c r="F44" s="92">
        <v>8</v>
      </c>
      <c r="G44" s="99">
        <v>118847</v>
      </c>
      <c r="H44" s="3">
        <f t="shared" si="4"/>
        <v>950776</v>
      </c>
      <c r="I44" s="6">
        <v>1</v>
      </c>
      <c r="J44" s="3">
        <f t="shared" si="5"/>
        <v>118847</v>
      </c>
      <c r="K44" s="6">
        <f t="shared" si="6"/>
        <v>-7</v>
      </c>
      <c r="L44" s="10" t="str">
        <f t="shared" si="7"/>
        <v>MENOR</v>
      </c>
      <c r="M44" s="111"/>
      <c r="N44" s="111"/>
    </row>
    <row r="45" spans="2:14" ht="47.25" customHeight="1" x14ac:dyDescent="0.25">
      <c r="B45" s="48">
        <v>3.12</v>
      </c>
      <c r="C45" s="112" t="s">
        <v>86</v>
      </c>
      <c r="D45" s="112"/>
      <c r="E45" s="91" t="s">
        <v>10</v>
      </c>
      <c r="F45" s="92">
        <v>160</v>
      </c>
      <c r="G45" s="99">
        <v>85605</v>
      </c>
      <c r="H45" s="3">
        <f t="shared" si="4"/>
        <v>13696800</v>
      </c>
      <c r="I45" s="6">
        <v>1</v>
      </c>
      <c r="J45" s="3">
        <f t="shared" si="5"/>
        <v>85605</v>
      </c>
      <c r="K45" s="6">
        <f t="shared" si="6"/>
        <v>-159</v>
      </c>
      <c r="L45" s="10" t="str">
        <f t="shared" si="7"/>
        <v>MENOR</v>
      </c>
      <c r="M45" s="111"/>
      <c r="N45" s="111"/>
    </row>
    <row r="46" spans="2:14" ht="48" customHeight="1" x14ac:dyDescent="0.25">
      <c r="B46" s="2">
        <v>3.13</v>
      </c>
      <c r="C46" s="112" t="s">
        <v>87</v>
      </c>
      <c r="D46" s="112"/>
      <c r="E46" s="91" t="s">
        <v>10</v>
      </c>
      <c r="F46" s="94">
        <v>10</v>
      </c>
      <c r="G46" s="99">
        <v>242480</v>
      </c>
      <c r="H46" s="3">
        <f t="shared" si="4"/>
        <v>2424800</v>
      </c>
      <c r="I46" s="6">
        <v>0</v>
      </c>
      <c r="J46" s="3">
        <f t="shared" si="5"/>
        <v>0</v>
      </c>
      <c r="K46" s="6">
        <f t="shared" si="6"/>
        <v>-10</v>
      </c>
      <c r="L46" s="10" t="str">
        <f t="shared" si="7"/>
        <v>MENOR</v>
      </c>
      <c r="M46" s="111"/>
      <c r="N46" s="111"/>
    </row>
    <row r="47" spans="2:14" ht="39" customHeight="1" x14ac:dyDescent="0.25">
      <c r="B47" s="2">
        <v>3.14</v>
      </c>
      <c r="C47" s="110" t="s">
        <v>88</v>
      </c>
      <c r="D47" s="110"/>
      <c r="E47" s="91" t="s">
        <v>10</v>
      </c>
      <c r="F47" s="92">
        <v>7</v>
      </c>
      <c r="G47" s="99">
        <v>148087</v>
      </c>
      <c r="H47" s="3">
        <f t="shared" si="4"/>
        <v>1036609</v>
      </c>
      <c r="I47" s="6">
        <v>6</v>
      </c>
      <c r="J47" s="3">
        <f t="shared" si="5"/>
        <v>888522</v>
      </c>
      <c r="K47" s="6">
        <f t="shared" si="6"/>
        <v>-1</v>
      </c>
      <c r="L47" s="10" t="str">
        <f t="shared" si="7"/>
        <v>MENOR</v>
      </c>
      <c r="M47" s="111"/>
      <c r="N47" s="111"/>
    </row>
    <row r="48" spans="2:14" ht="33" customHeight="1" x14ac:dyDescent="0.25">
      <c r="B48" s="2">
        <v>3.15</v>
      </c>
      <c r="C48" s="110" t="s">
        <v>89</v>
      </c>
      <c r="D48" s="110"/>
      <c r="E48" s="91" t="s">
        <v>10</v>
      </c>
      <c r="F48" s="94">
        <v>4</v>
      </c>
      <c r="G48" s="99">
        <v>95271</v>
      </c>
      <c r="H48" s="3">
        <f t="shared" si="4"/>
        <v>381084</v>
      </c>
      <c r="I48" s="6">
        <v>4</v>
      </c>
      <c r="J48" s="3">
        <f t="shared" si="5"/>
        <v>381084</v>
      </c>
      <c r="K48" s="6">
        <f t="shared" si="6"/>
        <v>0</v>
      </c>
      <c r="L48" s="10" t="str">
        <f t="shared" si="7"/>
        <v>IGUAL</v>
      </c>
      <c r="M48" s="111"/>
      <c r="N48" s="111"/>
    </row>
    <row r="49" spans="2:14" ht="135.75" customHeight="1" x14ac:dyDescent="0.25">
      <c r="B49" s="2">
        <v>3.16</v>
      </c>
      <c r="C49" s="110" t="s">
        <v>90</v>
      </c>
      <c r="D49" s="110"/>
      <c r="E49" s="91" t="s">
        <v>10</v>
      </c>
      <c r="F49" s="92">
        <v>112</v>
      </c>
      <c r="G49" s="99">
        <v>154155</v>
      </c>
      <c r="H49" s="3">
        <f t="shared" si="4"/>
        <v>17265360</v>
      </c>
      <c r="I49" s="6">
        <v>90</v>
      </c>
      <c r="J49" s="3">
        <f t="shared" si="5"/>
        <v>13873950</v>
      </c>
      <c r="K49" s="6">
        <f t="shared" si="6"/>
        <v>-22</v>
      </c>
      <c r="L49" s="10" t="str">
        <f t="shared" si="7"/>
        <v>MENOR</v>
      </c>
      <c r="M49" s="111"/>
      <c r="N49" s="111"/>
    </row>
    <row r="50" spans="2:14" ht="45" customHeight="1" x14ac:dyDescent="0.25">
      <c r="B50" s="2">
        <v>3.17</v>
      </c>
      <c r="C50" s="110" t="s">
        <v>91</v>
      </c>
      <c r="D50" s="110"/>
      <c r="E50" s="91" t="s">
        <v>10</v>
      </c>
      <c r="F50" s="94">
        <v>10</v>
      </c>
      <c r="G50" s="99">
        <v>103280</v>
      </c>
      <c r="H50" s="3">
        <f t="shared" si="4"/>
        <v>1032800</v>
      </c>
      <c r="I50" s="6">
        <v>7</v>
      </c>
      <c r="J50" s="3">
        <f t="shared" si="5"/>
        <v>722960</v>
      </c>
      <c r="K50" s="6">
        <f t="shared" si="6"/>
        <v>-3</v>
      </c>
      <c r="L50" s="10" t="str">
        <f t="shared" si="7"/>
        <v>MENOR</v>
      </c>
      <c r="M50" s="111"/>
      <c r="N50" s="111"/>
    </row>
    <row r="51" spans="2:14" ht="47.25" customHeight="1" x14ac:dyDescent="0.25">
      <c r="B51" s="2">
        <v>3.18</v>
      </c>
      <c r="C51" s="110" t="s">
        <v>92</v>
      </c>
      <c r="D51" s="110"/>
      <c r="E51" s="91" t="s">
        <v>10</v>
      </c>
      <c r="F51" s="92">
        <v>6</v>
      </c>
      <c r="G51" s="99">
        <v>142925</v>
      </c>
      <c r="H51" s="3">
        <f t="shared" si="4"/>
        <v>857550</v>
      </c>
      <c r="I51" s="6">
        <v>12</v>
      </c>
      <c r="J51" s="3">
        <f t="shared" si="5"/>
        <v>1715100</v>
      </c>
      <c r="K51" s="6">
        <f t="shared" si="6"/>
        <v>6</v>
      </c>
      <c r="L51" s="10" t="str">
        <f t="shared" si="7"/>
        <v>MAYOR</v>
      </c>
      <c r="M51" s="111"/>
      <c r="N51" s="111"/>
    </row>
    <row r="52" spans="2:14" ht="39.75" customHeight="1" x14ac:dyDescent="0.25">
      <c r="B52" s="2">
        <v>3.19</v>
      </c>
      <c r="C52" s="110" t="s">
        <v>93</v>
      </c>
      <c r="D52" s="110"/>
      <c r="E52" s="91" t="s">
        <v>10</v>
      </c>
      <c r="F52" s="95">
        <v>6</v>
      </c>
      <c r="G52" s="99">
        <v>141161</v>
      </c>
      <c r="H52" s="3">
        <f t="shared" si="4"/>
        <v>846966</v>
      </c>
      <c r="I52" s="6">
        <v>6</v>
      </c>
      <c r="J52" s="3">
        <f t="shared" si="5"/>
        <v>846966</v>
      </c>
      <c r="K52" s="6">
        <f t="shared" si="6"/>
        <v>0</v>
      </c>
      <c r="L52" s="10" t="str">
        <f t="shared" si="7"/>
        <v>IGUAL</v>
      </c>
      <c r="M52" s="111"/>
      <c r="N52" s="111"/>
    </row>
    <row r="53" spans="2:14" ht="51.75" customHeight="1" x14ac:dyDescent="0.25">
      <c r="B53" s="48">
        <v>3.2</v>
      </c>
      <c r="C53" s="112" t="s">
        <v>94</v>
      </c>
      <c r="D53" s="112"/>
      <c r="E53" s="91" t="s">
        <v>10</v>
      </c>
      <c r="F53" s="92">
        <v>4</v>
      </c>
      <c r="G53" s="99">
        <v>150220</v>
      </c>
      <c r="H53" s="3">
        <f t="shared" si="4"/>
        <v>600880</v>
      </c>
      <c r="I53" s="6">
        <v>4</v>
      </c>
      <c r="J53" s="3">
        <f t="shared" si="5"/>
        <v>600880</v>
      </c>
      <c r="K53" s="6">
        <f t="shared" si="6"/>
        <v>0</v>
      </c>
      <c r="L53" s="10" t="str">
        <f t="shared" si="7"/>
        <v>IGUAL</v>
      </c>
      <c r="M53" s="111"/>
      <c r="N53" s="111"/>
    </row>
    <row r="54" spans="2:14" x14ac:dyDescent="0.25">
      <c r="B54" s="113" t="s">
        <v>95</v>
      </c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5"/>
    </row>
    <row r="55" spans="2:14" ht="93" customHeight="1" x14ac:dyDescent="0.25">
      <c r="B55" s="48">
        <v>4.0999999999999996</v>
      </c>
      <c r="C55" s="112" t="s">
        <v>96</v>
      </c>
      <c r="D55" s="112"/>
      <c r="E55" s="88" t="s">
        <v>57</v>
      </c>
      <c r="F55" s="92">
        <v>410</v>
      </c>
      <c r="G55" s="99">
        <v>99996</v>
      </c>
      <c r="H55" s="3">
        <f t="shared" si="4"/>
        <v>40998360</v>
      </c>
      <c r="I55" s="6">
        <v>333</v>
      </c>
      <c r="J55" s="3">
        <f t="shared" si="5"/>
        <v>33298668</v>
      </c>
      <c r="K55" s="6">
        <f t="shared" si="6"/>
        <v>-77</v>
      </c>
      <c r="L55" s="10" t="str">
        <f t="shared" si="7"/>
        <v>MENOR</v>
      </c>
      <c r="M55" s="111"/>
      <c r="N55" s="111"/>
    </row>
    <row r="56" spans="2:14" ht="142.5" customHeight="1" x14ac:dyDescent="0.25">
      <c r="B56" s="2">
        <v>4.2</v>
      </c>
      <c r="C56" s="112" t="s">
        <v>97</v>
      </c>
      <c r="D56" s="112"/>
      <c r="E56" s="88" t="s">
        <v>57</v>
      </c>
      <c r="F56" s="92">
        <v>2900.5</v>
      </c>
      <c r="G56" s="99">
        <v>84449</v>
      </c>
      <c r="H56" s="3">
        <f t="shared" si="4"/>
        <v>244944324.5</v>
      </c>
      <c r="I56" s="6">
        <v>1851.5</v>
      </c>
      <c r="J56" s="3">
        <f t="shared" si="5"/>
        <v>156357323.5</v>
      </c>
      <c r="K56" s="6">
        <f t="shared" si="6"/>
        <v>-1049</v>
      </c>
      <c r="L56" s="10" t="str">
        <f t="shared" si="7"/>
        <v>MENOR</v>
      </c>
      <c r="M56" s="111"/>
      <c r="N56" s="111"/>
    </row>
    <row r="57" spans="2:14" ht="126" customHeight="1" x14ac:dyDescent="0.25">
      <c r="B57" s="2">
        <v>4.3</v>
      </c>
      <c r="C57" s="110" t="s">
        <v>98</v>
      </c>
      <c r="D57" s="110"/>
      <c r="E57" s="88" t="s">
        <v>100</v>
      </c>
      <c r="F57" s="92">
        <v>9.68</v>
      </c>
      <c r="G57" s="99">
        <v>19866</v>
      </c>
      <c r="H57" s="3">
        <f t="shared" si="4"/>
        <v>192302.88</v>
      </c>
      <c r="I57" s="6">
        <v>1970</v>
      </c>
      <c r="J57" s="3">
        <f t="shared" si="5"/>
        <v>39136020</v>
      </c>
      <c r="K57" s="6">
        <f t="shared" si="6"/>
        <v>1960.32</v>
      </c>
      <c r="L57" s="10" t="str">
        <f t="shared" si="7"/>
        <v>MAYOR</v>
      </c>
      <c r="M57" s="111"/>
      <c r="N57" s="111"/>
    </row>
    <row r="58" spans="2:14" ht="34.5" customHeight="1" x14ac:dyDescent="0.25">
      <c r="B58" s="2">
        <v>4.4000000000000004</v>
      </c>
      <c r="C58" s="110" t="s">
        <v>99</v>
      </c>
      <c r="D58" s="110"/>
      <c r="E58" s="88" t="s">
        <v>57</v>
      </c>
      <c r="F58" s="92">
        <v>8.81</v>
      </c>
      <c r="G58" s="99">
        <v>73590</v>
      </c>
      <c r="H58" s="3">
        <f t="shared" si="4"/>
        <v>648327.9</v>
      </c>
      <c r="I58" s="6">
        <v>28.8</v>
      </c>
      <c r="J58" s="3">
        <f t="shared" si="5"/>
        <v>2119392</v>
      </c>
      <c r="K58" s="6">
        <f t="shared" si="6"/>
        <v>19.990000000000002</v>
      </c>
      <c r="L58" s="10" t="str">
        <f t="shared" si="7"/>
        <v>MAYOR</v>
      </c>
      <c r="M58" s="111"/>
      <c r="N58" s="111"/>
    </row>
    <row r="59" spans="2:14" x14ac:dyDescent="0.25">
      <c r="B59" s="113" t="s">
        <v>101</v>
      </c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5"/>
    </row>
    <row r="60" spans="2:14" ht="87" customHeight="1" x14ac:dyDescent="0.25">
      <c r="B60" s="2">
        <v>5.0999999999999996</v>
      </c>
      <c r="C60" s="110" t="s">
        <v>102</v>
      </c>
      <c r="D60" s="110"/>
      <c r="E60" s="88" t="s">
        <v>57</v>
      </c>
      <c r="F60" s="92">
        <v>11.65</v>
      </c>
      <c r="G60" s="99">
        <v>914284</v>
      </c>
      <c r="H60" s="3">
        <f t="shared" si="4"/>
        <v>10651408.6</v>
      </c>
      <c r="I60" s="6">
        <v>6.2</v>
      </c>
      <c r="J60" s="3">
        <f t="shared" si="5"/>
        <v>5668560.7999999998</v>
      </c>
      <c r="K60" s="6">
        <f t="shared" si="6"/>
        <v>-5.45</v>
      </c>
      <c r="L60" s="10" t="str">
        <f t="shared" si="7"/>
        <v>MENOR</v>
      </c>
      <c r="M60" s="111"/>
      <c r="N60" s="111"/>
    </row>
    <row r="61" spans="2:14" ht="48.75" customHeight="1" x14ac:dyDescent="0.25">
      <c r="B61" s="2">
        <v>5.2</v>
      </c>
      <c r="C61" s="110" t="s">
        <v>103</v>
      </c>
      <c r="D61" s="110"/>
      <c r="E61" s="88" t="s">
        <v>57</v>
      </c>
      <c r="F61" s="92">
        <v>5.15</v>
      </c>
      <c r="G61" s="99">
        <v>204589</v>
      </c>
      <c r="H61" s="3">
        <f t="shared" si="4"/>
        <v>1053633.3500000001</v>
      </c>
      <c r="I61" s="6">
        <v>14.1</v>
      </c>
      <c r="J61" s="3">
        <f t="shared" si="5"/>
        <v>2884704.9</v>
      </c>
      <c r="K61" s="6">
        <f t="shared" si="6"/>
        <v>8.9499999999999993</v>
      </c>
      <c r="L61" s="10" t="str">
        <f t="shared" si="7"/>
        <v>MAYOR</v>
      </c>
      <c r="M61" s="111"/>
      <c r="N61" s="111"/>
    </row>
    <row r="62" spans="2:14" ht="37.5" customHeight="1" x14ac:dyDescent="0.25">
      <c r="B62" s="2">
        <v>5.3</v>
      </c>
      <c r="C62" s="110" t="s">
        <v>104</v>
      </c>
      <c r="D62" s="110"/>
      <c r="E62" s="88" t="s">
        <v>57</v>
      </c>
      <c r="F62" s="94">
        <v>16.2</v>
      </c>
      <c r="G62" s="99">
        <v>107259</v>
      </c>
      <c r="H62" s="3">
        <f t="shared" si="4"/>
        <v>1737595.7999999998</v>
      </c>
      <c r="I62" s="6">
        <v>154.32191999999998</v>
      </c>
      <c r="J62" s="3">
        <f t="shared" si="5"/>
        <v>16552414.817279998</v>
      </c>
      <c r="K62" s="6">
        <f t="shared" si="6"/>
        <v>138.12191999999999</v>
      </c>
      <c r="L62" s="10" t="str">
        <f t="shared" si="7"/>
        <v>MAYOR</v>
      </c>
      <c r="M62" s="111"/>
      <c r="N62" s="111"/>
    </row>
    <row r="63" spans="2:14" ht="74.25" customHeight="1" x14ac:dyDescent="0.25">
      <c r="B63" s="48">
        <v>5.4</v>
      </c>
      <c r="C63" s="112" t="s">
        <v>105</v>
      </c>
      <c r="D63" s="112"/>
      <c r="E63" s="100" t="s">
        <v>10</v>
      </c>
      <c r="F63" s="101">
        <v>1</v>
      </c>
      <c r="G63" s="102">
        <v>142194676</v>
      </c>
      <c r="H63" s="3">
        <f t="shared" si="4"/>
        <v>142194676</v>
      </c>
      <c r="I63" s="6">
        <v>0</v>
      </c>
      <c r="J63" s="3">
        <f t="shared" si="5"/>
        <v>0</v>
      </c>
      <c r="K63" s="6">
        <f t="shared" si="6"/>
        <v>-1</v>
      </c>
      <c r="L63" s="10" t="str">
        <f t="shared" si="7"/>
        <v>MENOR</v>
      </c>
      <c r="M63" s="111"/>
      <c r="N63" s="111"/>
    </row>
    <row r="64" spans="2:14" x14ac:dyDescent="0.25">
      <c r="B64" s="113" t="s">
        <v>106</v>
      </c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5"/>
    </row>
    <row r="65" spans="2:14" ht="30.75" customHeight="1" x14ac:dyDescent="0.25">
      <c r="B65" s="48">
        <v>6.1</v>
      </c>
      <c r="C65" s="112" t="s">
        <v>107</v>
      </c>
      <c r="D65" s="112"/>
      <c r="E65" s="88" t="s">
        <v>10</v>
      </c>
      <c r="F65" s="92">
        <v>16</v>
      </c>
      <c r="G65" s="99">
        <v>267646</v>
      </c>
      <c r="H65" s="3">
        <f t="shared" si="0"/>
        <v>4282336</v>
      </c>
      <c r="I65" s="6">
        <v>4</v>
      </c>
      <c r="J65" s="3">
        <f t="shared" si="1"/>
        <v>1070584</v>
      </c>
      <c r="K65" s="6">
        <f t="shared" si="2"/>
        <v>-12</v>
      </c>
      <c r="L65" s="10" t="str">
        <f t="shared" si="3"/>
        <v>MENOR</v>
      </c>
      <c r="M65" s="111"/>
      <c r="N65" s="111"/>
    </row>
    <row r="66" spans="2:14" ht="24" customHeight="1" x14ac:dyDescent="0.25">
      <c r="B66" s="2">
        <v>6.2</v>
      </c>
      <c r="C66" s="112" t="s">
        <v>108</v>
      </c>
      <c r="D66" s="112"/>
      <c r="E66" s="88" t="s">
        <v>10</v>
      </c>
      <c r="F66" s="92">
        <v>13</v>
      </c>
      <c r="G66" s="99">
        <v>112592</v>
      </c>
      <c r="H66" s="3">
        <f t="shared" ref="H66:H71" si="8">F66*G66</f>
        <v>1463696</v>
      </c>
      <c r="I66" s="6">
        <v>14</v>
      </c>
      <c r="J66" s="3">
        <f t="shared" ref="J66:J71" si="9">G66*I66</f>
        <v>1576288</v>
      </c>
      <c r="K66" s="6">
        <f t="shared" ref="K66:K71" si="10">I66-F66</f>
        <v>1</v>
      </c>
      <c r="L66" s="10" t="str">
        <f t="shared" ref="L66:L71" si="11">IF(F66-I66=0,"IGUAL",IF(K66&gt;0,"MAYOR",IF(K66&lt;0,"MENOR")))</f>
        <v>MAYOR</v>
      </c>
      <c r="M66" s="111"/>
      <c r="N66" s="111"/>
    </row>
    <row r="67" spans="2:14" ht="29.25" customHeight="1" x14ac:dyDescent="0.25">
      <c r="B67" s="2">
        <v>6.3</v>
      </c>
      <c r="C67" s="110" t="s">
        <v>109</v>
      </c>
      <c r="D67" s="110"/>
      <c r="E67" s="88" t="s">
        <v>10</v>
      </c>
      <c r="F67" s="92">
        <v>18</v>
      </c>
      <c r="G67" s="99">
        <v>367755</v>
      </c>
      <c r="H67" s="3">
        <f t="shared" si="8"/>
        <v>6619590</v>
      </c>
      <c r="I67" s="6">
        <v>11</v>
      </c>
      <c r="J67" s="3">
        <f t="shared" si="9"/>
        <v>4045305</v>
      </c>
      <c r="K67" s="6">
        <f t="shared" si="10"/>
        <v>-7</v>
      </c>
      <c r="L67" s="10" t="str">
        <f t="shared" si="11"/>
        <v>MENOR</v>
      </c>
      <c r="M67" s="111"/>
      <c r="N67" s="111"/>
    </row>
    <row r="68" spans="2:14" ht="19.5" customHeight="1" x14ac:dyDescent="0.25">
      <c r="B68" s="2">
        <v>6.4</v>
      </c>
      <c r="C68" s="110" t="s">
        <v>110</v>
      </c>
      <c r="D68" s="110"/>
      <c r="E68" s="88" t="s">
        <v>10</v>
      </c>
      <c r="F68" s="92">
        <v>2</v>
      </c>
      <c r="G68" s="99">
        <v>572321</v>
      </c>
      <c r="H68" s="3">
        <f t="shared" si="8"/>
        <v>1144642</v>
      </c>
      <c r="I68" s="6">
        <v>11</v>
      </c>
      <c r="J68" s="3">
        <f t="shared" si="9"/>
        <v>6295531</v>
      </c>
      <c r="K68" s="6">
        <f t="shared" si="10"/>
        <v>9</v>
      </c>
      <c r="L68" s="10" t="str">
        <f t="shared" si="11"/>
        <v>MAYOR</v>
      </c>
      <c r="M68" s="111"/>
      <c r="N68" s="111"/>
    </row>
    <row r="69" spans="2:14" ht="18" customHeight="1" x14ac:dyDescent="0.25">
      <c r="B69" s="2">
        <v>6.5</v>
      </c>
      <c r="C69" s="110" t="s">
        <v>111</v>
      </c>
      <c r="D69" s="110"/>
      <c r="E69" s="88" t="s">
        <v>10</v>
      </c>
      <c r="F69" s="92">
        <v>3</v>
      </c>
      <c r="G69" s="99">
        <v>62042</v>
      </c>
      <c r="H69" s="3">
        <f t="shared" si="8"/>
        <v>186126</v>
      </c>
      <c r="I69" s="6">
        <v>2</v>
      </c>
      <c r="J69" s="3">
        <f t="shared" si="9"/>
        <v>124084</v>
      </c>
      <c r="K69" s="6">
        <f t="shared" si="10"/>
        <v>-1</v>
      </c>
      <c r="L69" s="10" t="str">
        <f t="shared" si="11"/>
        <v>MENOR</v>
      </c>
      <c r="M69" s="111"/>
      <c r="N69" s="111"/>
    </row>
    <row r="70" spans="2:14" ht="61.5" customHeight="1" x14ac:dyDescent="0.25">
      <c r="B70" s="2">
        <v>6.6</v>
      </c>
      <c r="C70" s="110" t="s">
        <v>112</v>
      </c>
      <c r="D70" s="110"/>
      <c r="E70" s="88" t="s">
        <v>10</v>
      </c>
      <c r="F70" s="92">
        <v>12</v>
      </c>
      <c r="G70" s="99">
        <v>91780</v>
      </c>
      <c r="H70" s="3">
        <f t="shared" si="8"/>
        <v>1101360</v>
      </c>
      <c r="I70" s="6">
        <v>8</v>
      </c>
      <c r="J70" s="3">
        <f t="shared" si="9"/>
        <v>734240</v>
      </c>
      <c r="K70" s="6">
        <f t="shared" si="10"/>
        <v>-4</v>
      </c>
      <c r="L70" s="10" t="str">
        <f t="shared" si="11"/>
        <v>MENOR</v>
      </c>
      <c r="M70" s="111"/>
      <c r="N70" s="111"/>
    </row>
    <row r="71" spans="2:14" ht="30.75" customHeight="1" x14ac:dyDescent="0.25">
      <c r="B71" s="2">
        <v>6.7</v>
      </c>
      <c r="C71" s="110" t="s">
        <v>113</v>
      </c>
      <c r="D71" s="110"/>
      <c r="E71" s="88" t="s">
        <v>10</v>
      </c>
      <c r="F71" s="92">
        <v>3</v>
      </c>
      <c r="G71" s="99">
        <v>153963</v>
      </c>
      <c r="H71" s="3">
        <f t="shared" si="8"/>
        <v>461889</v>
      </c>
      <c r="I71" s="6">
        <v>3</v>
      </c>
      <c r="J71" s="3">
        <f t="shared" si="9"/>
        <v>461889</v>
      </c>
      <c r="K71" s="6">
        <f t="shared" si="10"/>
        <v>0</v>
      </c>
      <c r="L71" s="10" t="str">
        <f t="shared" si="11"/>
        <v>IGUAL</v>
      </c>
      <c r="M71" s="111"/>
      <c r="N71" s="111"/>
    </row>
    <row r="72" spans="2:14" x14ac:dyDescent="0.25">
      <c r="B72" s="113" t="s">
        <v>114</v>
      </c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5"/>
    </row>
    <row r="73" spans="2:14" ht="27.75" customHeight="1" x14ac:dyDescent="0.25">
      <c r="B73" s="48">
        <v>7.1</v>
      </c>
      <c r="C73" s="112" t="s">
        <v>115</v>
      </c>
      <c r="D73" s="112"/>
      <c r="E73" s="88" t="s">
        <v>57</v>
      </c>
      <c r="F73" s="92">
        <v>0.79</v>
      </c>
      <c r="G73" s="99">
        <v>552740</v>
      </c>
      <c r="H73" s="3">
        <f t="shared" ref="H73:H103" si="12">F73*G73</f>
        <v>436664.60000000003</v>
      </c>
      <c r="I73" s="6">
        <v>0.79</v>
      </c>
      <c r="J73" s="3">
        <f t="shared" ref="J73:J103" si="13">G73*I73</f>
        <v>436664.60000000003</v>
      </c>
      <c r="K73" s="6">
        <f t="shared" ref="K73:K103" si="14">I73-F73</f>
        <v>0</v>
      </c>
      <c r="L73" s="10" t="str">
        <f t="shared" ref="L73:L103" si="15">IF(F73-I73=0,"IGUAL",IF(K73&gt;0,"MAYOR",IF(K73&lt;0,"MENOR")))</f>
        <v>IGUAL</v>
      </c>
      <c r="M73" s="111"/>
      <c r="N73" s="111"/>
    </row>
    <row r="74" spans="2:14" ht="32.25" customHeight="1" x14ac:dyDescent="0.25">
      <c r="B74" s="2">
        <v>7.2</v>
      </c>
      <c r="C74" s="110" t="s">
        <v>116</v>
      </c>
      <c r="D74" s="110"/>
      <c r="E74" s="91" t="s">
        <v>10</v>
      </c>
      <c r="F74" s="94">
        <v>17</v>
      </c>
      <c r="G74" s="99">
        <v>100505</v>
      </c>
      <c r="H74" s="3">
        <f t="shared" si="12"/>
        <v>1708585</v>
      </c>
      <c r="I74" s="6">
        <v>15</v>
      </c>
      <c r="J74" s="3">
        <f t="shared" si="13"/>
        <v>1507575</v>
      </c>
      <c r="K74" s="6">
        <f t="shared" si="14"/>
        <v>-2</v>
      </c>
      <c r="L74" s="10" t="str">
        <f t="shared" si="15"/>
        <v>MENOR</v>
      </c>
      <c r="M74" s="111"/>
      <c r="N74" s="111"/>
    </row>
    <row r="75" spans="2:14" ht="53.25" customHeight="1" x14ac:dyDescent="0.25">
      <c r="B75" s="48">
        <v>7.3</v>
      </c>
      <c r="C75" s="112" t="s">
        <v>117</v>
      </c>
      <c r="D75" s="112"/>
      <c r="E75" s="91" t="s">
        <v>57</v>
      </c>
      <c r="F75" s="94">
        <v>2.65</v>
      </c>
      <c r="G75" s="99">
        <v>946038</v>
      </c>
      <c r="H75" s="3">
        <f t="shared" si="12"/>
        <v>2507000.6999999997</v>
      </c>
      <c r="I75" s="6">
        <v>5.2539999999999996</v>
      </c>
      <c r="J75" s="3">
        <f t="shared" si="13"/>
        <v>4970483.6519999998</v>
      </c>
      <c r="K75" s="6">
        <f t="shared" si="14"/>
        <v>2.6039999999999996</v>
      </c>
      <c r="L75" s="10" t="str">
        <f t="shared" si="15"/>
        <v>MAYOR</v>
      </c>
      <c r="M75" s="111"/>
      <c r="N75" s="111"/>
    </row>
    <row r="76" spans="2:14" ht="22.5" customHeight="1" x14ac:dyDescent="0.25">
      <c r="B76" s="2">
        <v>7.4</v>
      </c>
      <c r="C76" s="110" t="s">
        <v>118</v>
      </c>
      <c r="D76" s="110"/>
      <c r="E76" s="91" t="s">
        <v>57</v>
      </c>
      <c r="F76" s="94">
        <v>9.4499999999999993</v>
      </c>
      <c r="G76" s="99">
        <v>68839</v>
      </c>
      <c r="H76" s="3">
        <f t="shared" si="12"/>
        <v>650528.54999999993</v>
      </c>
      <c r="I76" s="6">
        <v>10</v>
      </c>
      <c r="J76" s="3">
        <f t="shared" si="13"/>
        <v>688390</v>
      </c>
      <c r="K76" s="6">
        <f t="shared" si="14"/>
        <v>0.55000000000000071</v>
      </c>
      <c r="L76" s="10" t="str">
        <f t="shared" si="15"/>
        <v>MAYOR</v>
      </c>
      <c r="M76" s="111"/>
      <c r="N76" s="111"/>
    </row>
    <row r="77" spans="2:14" x14ac:dyDescent="0.25">
      <c r="B77" s="113" t="s">
        <v>119</v>
      </c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5"/>
    </row>
    <row r="78" spans="2:14" ht="40.5" customHeight="1" x14ac:dyDescent="0.25">
      <c r="B78" s="2">
        <v>8.1</v>
      </c>
      <c r="C78" s="110" t="s">
        <v>120</v>
      </c>
      <c r="D78" s="110"/>
      <c r="E78" s="88" t="s">
        <v>57</v>
      </c>
      <c r="F78" s="92">
        <v>42.31</v>
      </c>
      <c r="G78" s="99">
        <v>29908</v>
      </c>
      <c r="H78" s="3">
        <f t="shared" si="12"/>
        <v>1265407.48</v>
      </c>
      <c r="I78" s="6">
        <v>825.38951999999995</v>
      </c>
      <c r="J78" s="3">
        <f t="shared" si="13"/>
        <v>24685749.76416</v>
      </c>
      <c r="K78" s="6">
        <f t="shared" si="14"/>
        <v>783.07952</v>
      </c>
      <c r="L78" s="10" t="str">
        <f t="shared" si="15"/>
        <v>MAYOR</v>
      </c>
      <c r="M78" s="111"/>
      <c r="N78" s="111"/>
    </row>
    <row r="79" spans="2:14" ht="21.75" customHeight="1" x14ac:dyDescent="0.25">
      <c r="B79" s="48">
        <v>8.1999999999999993</v>
      </c>
      <c r="C79" s="112" t="s">
        <v>121</v>
      </c>
      <c r="D79" s="112"/>
      <c r="E79" s="88" t="s">
        <v>124</v>
      </c>
      <c r="F79" s="92">
        <v>157.47</v>
      </c>
      <c r="G79" s="99">
        <v>32178</v>
      </c>
      <c r="H79" s="3">
        <f t="shared" si="12"/>
        <v>5067069.66</v>
      </c>
      <c r="I79" s="6">
        <v>283.39999999999998</v>
      </c>
      <c r="J79" s="3">
        <f t="shared" si="13"/>
        <v>9119245.1999999993</v>
      </c>
      <c r="K79" s="6">
        <f t="shared" si="14"/>
        <v>125.92999999999998</v>
      </c>
      <c r="L79" s="10" t="str">
        <f t="shared" si="15"/>
        <v>MAYOR</v>
      </c>
      <c r="M79" s="111"/>
      <c r="N79" s="111"/>
    </row>
    <row r="80" spans="2:14" ht="15.75" x14ac:dyDescent="0.25">
      <c r="B80" s="2">
        <v>8.3000000000000007</v>
      </c>
      <c r="C80" s="110" t="s">
        <v>122</v>
      </c>
      <c r="D80" s="110"/>
      <c r="E80" s="88" t="s">
        <v>57</v>
      </c>
      <c r="F80" s="92">
        <v>24.41</v>
      </c>
      <c r="G80" s="99">
        <v>34168</v>
      </c>
      <c r="H80" s="3">
        <f t="shared" si="12"/>
        <v>834040.88</v>
      </c>
      <c r="I80" s="6">
        <v>642.91</v>
      </c>
      <c r="J80" s="3">
        <f t="shared" si="13"/>
        <v>21966948.879999999</v>
      </c>
      <c r="K80" s="6">
        <f t="shared" si="14"/>
        <v>618.5</v>
      </c>
      <c r="L80" s="10" t="str">
        <f t="shared" si="15"/>
        <v>MAYOR</v>
      </c>
      <c r="M80" s="111"/>
      <c r="N80" s="111"/>
    </row>
    <row r="81" spans="2:14" ht="33" customHeight="1" x14ac:dyDescent="0.25">
      <c r="B81" s="48">
        <v>8.4</v>
      </c>
      <c r="C81" s="112" t="s">
        <v>123</v>
      </c>
      <c r="D81" s="112"/>
      <c r="E81" s="88" t="s">
        <v>57</v>
      </c>
      <c r="F81" s="92">
        <v>426.75</v>
      </c>
      <c r="G81" s="99">
        <v>8995</v>
      </c>
      <c r="H81" s="3">
        <f t="shared" si="12"/>
        <v>3838616.25</v>
      </c>
      <c r="I81" s="6">
        <v>2226.9685484862953</v>
      </c>
      <c r="J81" s="3">
        <f t="shared" si="13"/>
        <v>20031582.093634225</v>
      </c>
      <c r="K81" s="6">
        <f t="shared" si="14"/>
        <v>1800.2185484862953</v>
      </c>
      <c r="L81" s="10" t="str">
        <f t="shared" si="15"/>
        <v>MAYOR</v>
      </c>
      <c r="M81" s="111"/>
      <c r="N81" s="111"/>
    </row>
    <row r="82" spans="2:14" x14ac:dyDescent="0.25">
      <c r="B82" s="113" t="s">
        <v>125</v>
      </c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5"/>
    </row>
    <row r="83" spans="2:14" ht="63.75" customHeight="1" x14ac:dyDescent="0.25">
      <c r="B83" s="48">
        <v>9.1</v>
      </c>
      <c r="C83" s="112" t="s">
        <v>126</v>
      </c>
      <c r="D83" s="112"/>
      <c r="E83" s="88" t="s">
        <v>124</v>
      </c>
      <c r="F83" s="96">
        <v>22</v>
      </c>
      <c r="G83" s="99">
        <v>23030</v>
      </c>
      <c r="H83" s="3">
        <f t="shared" si="12"/>
        <v>506660</v>
      </c>
      <c r="I83" s="6">
        <v>12</v>
      </c>
      <c r="J83" s="3">
        <f t="shared" si="13"/>
        <v>276360</v>
      </c>
      <c r="K83" s="6">
        <f t="shared" si="14"/>
        <v>-10</v>
      </c>
      <c r="L83" s="10" t="str">
        <f t="shared" si="15"/>
        <v>MENOR</v>
      </c>
      <c r="M83" s="111"/>
      <c r="N83" s="111"/>
    </row>
    <row r="84" spans="2:14" ht="44.25" customHeight="1" x14ac:dyDescent="0.25">
      <c r="B84" s="2">
        <v>9.1999999999999993</v>
      </c>
      <c r="C84" s="110" t="s">
        <v>127</v>
      </c>
      <c r="D84" s="110"/>
      <c r="E84" s="88" t="s">
        <v>124</v>
      </c>
      <c r="F84" s="96">
        <v>10</v>
      </c>
      <c r="G84" s="99">
        <v>33255</v>
      </c>
      <c r="H84" s="3">
        <f t="shared" si="12"/>
        <v>332550</v>
      </c>
      <c r="I84" s="6">
        <v>5</v>
      </c>
      <c r="J84" s="3">
        <f t="shared" si="13"/>
        <v>166275</v>
      </c>
      <c r="K84" s="6">
        <f t="shared" si="14"/>
        <v>-5</v>
      </c>
      <c r="L84" s="10" t="str">
        <f t="shared" si="15"/>
        <v>MENOR</v>
      </c>
      <c r="M84" s="111"/>
      <c r="N84" s="111"/>
    </row>
    <row r="85" spans="2:14" ht="42.75" customHeight="1" x14ac:dyDescent="0.25">
      <c r="B85" s="48">
        <v>9.3000000000000007</v>
      </c>
      <c r="C85" s="112" t="s">
        <v>128</v>
      </c>
      <c r="D85" s="112"/>
      <c r="E85" s="88" t="s">
        <v>124</v>
      </c>
      <c r="F85" s="92">
        <v>7</v>
      </c>
      <c r="G85" s="99">
        <v>30058</v>
      </c>
      <c r="H85" s="3">
        <f t="shared" si="12"/>
        <v>210406</v>
      </c>
      <c r="I85" s="6">
        <v>2</v>
      </c>
      <c r="J85" s="3">
        <f t="shared" si="13"/>
        <v>60116</v>
      </c>
      <c r="K85" s="6">
        <f t="shared" si="14"/>
        <v>-5</v>
      </c>
      <c r="L85" s="10" t="str">
        <f t="shared" si="15"/>
        <v>MENOR</v>
      </c>
      <c r="M85" s="111"/>
      <c r="N85" s="111"/>
    </row>
    <row r="86" spans="2:14" ht="55.5" customHeight="1" x14ac:dyDescent="0.25">
      <c r="B86" s="2">
        <v>9.4</v>
      </c>
      <c r="C86" s="110" t="s">
        <v>129</v>
      </c>
      <c r="D86" s="110"/>
      <c r="E86" s="88" t="s">
        <v>124</v>
      </c>
      <c r="F86" s="92">
        <v>8</v>
      </c>
      <c r="G86" s="99">
        <v>54253</v>
      </c>
      <c r="H86" s="3">
        <f t="shared" si="12"/>
        <v>434024</v>
      </c>
      <c r="I86" s="6">
        <v>12</v>
      </c>
      <c r="J86" s="3">
        <f t="shared" si="13"/>
        <v>651036</v>
      </c>
      <c r="K86" s="6">
        <f t="shared" si="14"/>
        <v>4</v>
      </c>
      <c r="L86" s="10" t="str">
        <f t="shared" si="15"/>
        <v>MAYOR</v>
      </c>
      <c r="M86" s="111"/>
      <c r="N86" s="111"/>
    </row>
    <row r="87" spans="2:14" ht="58.5" customHeight="1" x14ac:dyDescent="0.25">
      <c r="B87" s="48">
        <v>9.5</v>
      </c>
      <c r="C87" s="112" t="s">
        <v>130</v>
      </c>
      <c r="D87" s="112"/>
      <c r="E87" s="88" t="s">
        <v>10</v>
      </c>
      <c r="F87" s="92">
        <v>8</v>
      </c>
      <c r="G87" s="99">
        <v>23815</v>
      </c>
      <c r="H87" s="3">
        <f t="shared" si="12"/>
        <v>190520</v>
      </c>
      <c r="I87" s="6">
        <v>1</v>
      </c>
      <c r="J87" s="3">
        <f t="shared" si="13"/>
        <v>23815</v>
      </c>
      <c r="K87" s="6">
        <f t="shared" si="14"/>
        <v>-7</v>
      </c>
      <c r="L87" s="10" t="str">
        <f t="shared" si="15"/>
        <v>MENOR</v>
      </c>
      <c r="M87" s="111"/>
      <c r="N87" s="111"/>
    </row>
    <row r="88" spans="2:14" ht="55.5" customHeight="1" x14ac:dyDescent="0.25">
      <c r="B88" s="2">
        <v>9.6</v>
      </c>
      <c r="C88" s="110" t="s">
        <v>131</v>
      </c>
      <c r="D88" s="110"/>
      <c r="E88" s="91" t="s">
        <v>10</v>
      </c>
      <c r="F88" s="94">
        <v>6</v>
      </c>
      <c r="G88" s="99">
        <v>56825</v>
      </c>
      <c r="H88" s="3">
        <f t="shared" si="12"/>
        <v>340950</v>
      </c>
      <c r="I88" s="6">
        <v>2</v>
      </c>
      <c r="J88" s="3">
        <f t="shared" si="13"/>
        <v>113650</v>
      </c>
      <c r="K88" s="6">
        <f t="shared" si="14"/>
        <v>-4</v>
      </c>
      <c r="L88" s="10" t="str">
        <f t="shared" si="15"/>
        <v>MENOR</v>
      </c>
      <c r="M88" s="111"/>
      <c r="N88" s="111"/>
    </row>
    <row r="89" spans="2:14" ht="51.75" customHeight="1" x14ac:dyDescent="0.25">
      <c r="B89" s="48">
        <v>9.6999999999999993</v>
      </c>
      <c r="C89" s="112" t="s">
        <v>132</v>
      </c>
      <c r="D89" s="112"/>
      <c r="E89" s="88" t="s">
        <v>10</v>
      </c>
      <c r="F89" s="92">
        <v>5</v>
      </c>
      <c r="G89" s="99">
        <v>54708</v>
      </c>
      <c r="H89" s="3">
        <f t="shared" si="12"/>
        <v>273540</v>
      </c>
      <c r="I89" s="6">
        <v>2</v>
      </c>
      <c r="J89" s="3">
        <f t="shared" si="13"/>
        <v>109416</v>
      </c>
      <c r="K89" s="6">
        <f t="shared" si="14"/>
        <v>-3</v>
      </c>
      <c r="L89" s="10" t="str">
        <f t="shared" si="15"/>
        <v>MENOR</v>
      </c>
      <c r="M89" s="111"/>
      <c r="N89" s="111"/>
    </row>
    <row r="90" spans="2:14" ht="34.5" customHeight="1" x14ac:dyDescent="0.25">
      <c r="B90" s="2">
        <v>9.8000000000000007</v>
      </c>
      <c r="C90" s="110" t="s">
        <v>133</v>
      </c>
      <c r="D90" s="110"/>
      <c r="E90" s="88" t="s">
        <v>10</v>
      </c>
      <c r="F90" s="92">
        <v>3</v>
      </c>
      <c r="G90" s="99">
        <v>451437</v>
      </c>
      <c r="H90" s="3">
        <f t="shared" si="12"/>
        <v>1354311</v>
      </c>
      <c r="I90" s="6">
        <v>2</v>
      </c>
      <c r="J90" s="3">
        <f t="shared" si="13"/>
        <v>902874</v>
      </c>
      <c r="K90" s="6">
        <f t="shared" si="14"/>
        <v>-1</v>
      </c>
      <c r="L90" s="10" t="str">
        <f t="shared" si="15"/>
        <v>MENOR</v>
      </c>
      <c r="M90" s="111"/>
      <c r="N90" s="111"/>
    </row>
    <row r="91" spans="2:14" ht="30" customHeight="1" x14ac:dyDescent="0.25">
      <c r="B91" s="48">
        <v>9.9</v>
      </c>
      <c r="C91" s="112" t="s">
        <v>134</v>
      </c>
      <c r="D91" s="112"/>
      <c r="E91" s="88" t="s">
        <v>10</v>
      </c>
      <c r="F91" s="92">
        <v>7</v>
      </c>
      <c r="G91" s="99">
        <v>14691</v>
      </c>
      <c r="H91" s="3">
        <f t="shared" si="12"/>
        <v>102837</v>
      </c>
      <c r="I91" s="6">
        <v>3</v>
      </c>
      <c r="J91" s="3">
        <f t="shared" si="13"/>
        <v>44073</v>
      </c>
      <c r="K91" s="6">
        <f t="shared" si="14"/>
        <v>-4</v>
      </c>
      <c r="L91" s="10" t="str">
        <f t="shared" si="15"/>
        <v>MENOR</v>
      </c>
      <c r="M91" s="111"/>
      <c r="N91" s="111"/>
    </row>
    <row r="92" spans="2:14" ht="24" customHeight="1" x14ac:dyDescent="0.25">
      <c r="B92" s="103">
        <v>9.1</v>
      </c>
      <c r="C92" s="110" t="s">
        <v>135</v>
      </c>
      <c r="D92" s="110"/>
      <c r="E92" s="88" t="s">
        <v>10</v>
      </c>
      <c r="F92" s="92">
        <v>11</v>
      </c>
      <c r="G92" s="99">
        <v>10201</v>
      </c>
      <c r="H92" s="3">
        <f t="shared" si="12"/>
        <v>112211</v>
      </c>
      <c r="I92" s="6">
        <v>1</v>
      </c>
      <c r="J92" s="3">
        <f t="shared" si="13"/>
        <v>10201</v>
      </c>
      <c r="K92" s="6">
        <f t="shared" si="14"/>
        <v>-10</v>
      </c>
      <c r="L92" s="10" t="str">
        <f t="shared" si="15"/>
        <v>MENOR</v>
      </c>
      <c r="M92" s="111"/>
      <c r="N92" s="111"/>
    </row>
    <row r="93" spans="2:14" ht="16.5" customHeight="1" x14ac:dyDescent="0.25">
      <c r="B93" s="48">
        <v>9.11</v>
      </c>
      <c r="C93" s="112" t="s">
        <v>136</v>
      </c>
      <c r="D93" s="112"/>
      <c r="E93" s="88" t="s">
        <v>10</v>
      </c>
      <c r="F93" s="94">
        <v>10</v>
      </c>
      <c r="G93" s="99">
        <v>79845</v>
      </c>
      <c r="H93" s="3">
        <f t="shared" si="12"/>
        <v>798450</v>
      </c>
      <c r="I93" s="6">
        <v>2</v>
      </c>
      <c r="J93" s="3">
        <f t="shared" si="13"/>
        <v>159690</v>
      </c>
      <c r="K93" s="6">
        <f t="shared" si="14"/>
        <v>-8</v>
      </c>
      <c r="L93" s="10" t="str">
        <f t="shared" si="15"/>
        <v>MENOR</v>
      </c>
      <c r="M93" s="111"/>
      <c r="N93" s="111"/>
    </row>
    <row r="94" spans="2:14" x14ac:dyDescent="0.25">
      <c r="B94" s="113" t="s">
        <v>137</v>
      </c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5"/>
    </row>
    <row r="95" spans="2:14" ht="116.25" customHeight="1" x14ac:dyDescent="0.25">
      <c r="B95" s="48">
        <v>10.1</v>
      </c>
      <c r="C95" s="112" t="s">
        <v>138</v>
      </c>
      <c r="D95" s="112"/>
      <c r="E95" s="88" t="s">
        <v>57</v>
      </c>
      <c r="F95" s="92">
        <v>88.17</v>
      </c>
      <c r="G95" s="99">
        <v>61172</v>
      </c>
      <c r="H95" s="3">
        <f t="shared" si="12"/>
        <v>5393535.2400000002</v>
      </c>
      <c r="I95" s="6">
        <v>40</v>
      </c>
      <c r="J95" s="3">
        <f t="shared" si="13"/>
        <v>2446880</v>
      </c>
      <c r="K95" s="6">
        <f t="shared" si="14"/>
        <v>-48.17</v>
      </c>
      <c r="L95" s="10" t="str">
        <f t="shared" si="15"/>
        <v>MENOR</v>
      </c>
      <c r="M95" s="111"/>
      <c r="N95" s="111"/>
    </row>
    <row r="96" spans="2:14" ht="33.75" customHeight="1" x14ac:dyDescent="0.25">
      <c r="B96" s="2">
        <v>10.199999999999999</v>
      </c>
      <c r="C96" s="110" t="s">
        <v>139</v>
      </c>
      <c r="D96" s="110"/>
      <c r="E96" s="91" t="s">
        <v>73</v>
      </c>
      <c r="F96" s="94">
        <v>4</v>
      </c>
      <c r="G96" s="99">
        <v>7457</v>
      </c>
      <c r="H96" s="3">
        <f t="shared" si="12"/>
        <v>29828</v>
      </c>
      <c r="I96" s="6">
        <v>12</v>
      </c>
      <c r="J96" s="3">
        <f t="shared" si="13"/>
        <v>89484</v>
      </c>
      <c r="K96" s="6">
        <f t="shared" si="14"/>
        <v>8</v>
      </c>
      <c r="L96" s="10" t="str">
        <f t="shared" si="15"/>
        <v>MAYOR</v>
      </c>
      <c r="M96" s="111"/>
      <c r="N96" s="111"/>
    </row>
    <row r="97" spans="2:14" ht="67.5" customHeight="1" x14ac:dyDescent="0.25">
      <c r="B97" s="48">
        <v>10.3</v>
      </c>
      <c r="C97" s="116" t="s">
        <v>140</v>
      </c>
      <c r="D97" s="117"/>
      <c r="E97" s="91" t="s">
        <v>73</v>
      </c>
      <c r="F97" s="94">
        <v>168</v>
      </c>
      <c r="G97" s="99">
        <v>29236</v>
      </c>
      <c r="H97" s="3">
        <f t="shared" si="12"/>
        <v>4911648</v>
      </c>
      <c r="I97" s="6">
        <v>36.4</v>
      </c>
      <c r="J97" s="3">
        <f t="shared" si="13"/>
        <v>1064190.3999999999</v>
      </c>
      <c r="K97" s="6">
        <f t="shared" si="14"/>
        <v>-131.6</v>
      </c>
      <c r="L97" s="10" t="str">
        <f t="shared" si="15"/>
        <v>MENOR</v>
      </c>
      <c r="M97" s="118"/>
      <c r="N97" s="119"/>
    </row>
    <row r="98" spans="2:14" ht="75" customHeight="1" x14ac:dyDescent="0.25">
      <c r="B98" s="2">
        <v>10.4</v>
      </c>
      <c r="C98" s="110" t="s">
        <v>141</v>
      </c>
      <c r="D98" s="110"/>
      <c r="E98" s="91" t="s">
        <v>57</v>
      </c>
      <c r="F98" s="94">
        <v>33.200000000000003</v>
      </c>
      <c r="G98" s="99">
        <v>79705</v>
      </c>
      <c r="H98" s="3">
        <f t="shared" si="12"/>
        <v>2646206</v>
      </c>
      <c r="I98" s="6">
        <v>33.200000000000003</v>
      </c>
      <c r="J98" s="3">
        <f t="shared" si="13"/>
        <v>2646206</v>
      </c>
      <c r="K98" s="6">
        <f t="shared" si="14"/>
        <v>0</v>
      </c>
      <c r="L98" s="10" t="str">
        <f t="shared" si="15"/>
        <v>IGUAL</v>
      </c>
      <c r="M98" s="111"/>
      <c r="N98" s="111"/>
    </row>
    <row r="99" spans="2:14" ht="36.75" customHeight="1" x14ac:dyDescent="0.25">
      <c r="B99" s="48">
        <v>10.5</v>
      </c>
      <c r="C99" s="112" t="s">
        <v>142</v>
      </c>
      <c r="D99" s="112"/>
      <c r="E99" s="88" t="s">
        <v>57</v>
      </c>
      <c r="F99" s="92">
        <v>26.5</v>
      </c>
      <c r="G99" s="99">
        <v>60089</v>
      </c>
      <c r="H99" s="3">
        <f t="shared" si="12"/>
        <v>1592358.5</v>
      </c>
      <c r="I99" s="6">
        <v>26.5</v>
      </c>
      <c r="J99" s="3">
        <f t="shared" si="13"/>
        <v>1592358.5</v>
      </c>
      <c r="K99" s="6">
        <f t="shared" si="14"/>
        <v>0</v>
      </c>
      <c r="L99" s="10" t="str">
        <f t="shared" si="15"/>
        <v>IGUAL</v>
      </c>
      <c r="M99" s="111"/>
      <c r="N99" s="111"/>
    </row>
    <row r="100" spans="2:14" ht="34.5" customHeight="1" x14ac:dyDescent="0.25">
      <c r="B100" s="2">
        <v>10.6</v>
      </c>
      <c r="C100" s="110" t="s">
        <v>143</v>
      </c>
      <c r="D100" s="110"/>
      <c r="E100" s="88" t="s">
        <v>57</v>
      </c>
      <c r="F100" s="92">
        <v>33.6</v>
      </c>
      <c r="G100" s="99">
        <v>96240</v>
      </c>
      <c r="H100" s="3">
        <f t="shared" si="12"/>
        <v>3233664</v>
      </c>
      <c r="I100" s="6">
        <v>148.30000000000001</v>
      </c>
      <c r="J100" s="3">
        <f t="shared" si="13"/>
        <v>14272392.000000002</v>
      </c>
      <c r="K100" s="6">
        <f t="shared" si="14"/>
        <v>114.70000000000002</v>
      </c>
      <c r="L100" s="10" t="str">
        <f t="shared" si="15"/>
        <v>MAYOR</v>
      </c>
      <c r="M100" s="111"/>
      <c r="N100" s="111"/>
    </row>
    <row r="101" spans="2:14" ht="51" customHeight="1" x14ac:dyDescent="0.25">
      <c r="B101" s="48">
        <v>10.7</v>
      </c>
      <c r="C101" s="112" t="s">
        <v>144</v>
      </c>
      <c r="D101" s="112"/>
      <c r="E101" s="88" t="s">
        <v>73</v>
      </c>
      <c r="F101" s="92">
        <v>66.5</v>
      </c>
      <c r="G101" s="99">
        <v>22419</v>
      </c>
      <c r="H101" s="3">
        <f t="shared" si="12"/>
        <v>1490863.5</v>
      </c>
      <c r="I101" s="6">
        <v>85.84</v>
      </c>
      <c r="J101" s="3">
        <f t="shared" si="13"/>
        <v>1924446.96</v>
      </c>
      <c r="K101" s="6">
        <f t="shared" si="14"/>
        <v>19.340000000000003</v>
      </c>
      <c r="L101" s="10" t="str">
        <f t="shared" si="15"/>
        <v>MAYOR</v>
      </c>
      <c r="M101" s="111"/>
      <c r="N101" s="111"/>
    </row>
    <row r="102" spans="2:14" x14ac:dyDescent="0.25">
      <c r="B102" s="113" t="s">
        <v>145</v>
      </c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5"/>
    </row>
    <row r="103" spans="2:14" ht="30" customHeight="1" x14ac:dyDescent="0.25">
      <c r="B103" s="48">
        <v>11.1</v>
      </c>
      <c r="C103" s="112" t="s">
        <v>146</v>
      </c>
      <c r="D103" s="112"/>
      <c r="E103" s="104" t="s">
        <v>55</v>
      </c>
      <c r="F103" s="92">
        <v>89.6</v>
      </c>
      <c r="G103" s="99">
        <v>175038</v>
      </c>
      <c r="H103" s="3">
        <f t="shared" si="12"/>
        <v>15683404.799999999</v>
      </c>
      <c r="I103" s="6">
        <v>91</v>
      </c>
      <c r="J103" s="3">
        <f t="shared" si="13"/>
        <v>15928458</v>
      </c>
      <c r="K103" s="6">
        <f t="shared" si="14"/>
        <v>1.4000000000000057</v>
      </c>
      <c r="L103" s="10" t="str">
        <f t="shared" si="15"/>
        <v>MAYOR</v>
      </c>
      <c r="M103" s="111"/>
      <c r="N103" s="111"/>
    </row>
    <row r="104" spans="2:14" ht="25.5" x14ac:dyDescent="0.25">
      <c r="B104" s="65"/>
      <c r="C104" s="66"/>
      <c r="D104" s="67"/>
      <c r="E104" s="67"/>
      <c r="F104" s="35"/>
      <c r="G104" s="9" t="s">
        <v>42</v>
      </c>
      <c r="H104" s="4">
        <f>SUM(H14:H103)</f>
        <v>661220861.66999996</v>
      </c>
      <c r="I104" s="83"/>
      <c r="J104" s="4">
        <f>SUM(J14:J103)</f>
        <v>526048102.76707423</v>
      </c>
      <c r="K104" s="16"/>
      <c r="L104" s="17"/>
      <c r="M104" s="17"/>
      <c r="N104" s="18"/>
    </row>
    <row r="105" spans="2:14" x14ac:dyDescent="0.25">
      <c r="B105" s="144" t="s">
        <v>18</v>
      </c>
      <c r="C105" s="145"/>
      <c r="D105" s="145"/>
      <c r="E105" s="60"/>
      <c r="F105" s="69"/>
      <c r="G105" s="62">
        <v>0.21859999999999999</v>
      </c>
      <c r="H105" s="34">
        <f>$H$104*G105</f>
        <v>144542880.36106199</v>
      </c>
      <c r="I105" s="84"/>
      <c r="J105" s="11">
        <f>$J$104*$G$105</f>
        <v>114994115.26488242</v>
      </c>
      <c r="K105" s="19"/>
      <c r="L105" s="20"/>
      <c r="M105" s="20"/>
      <c r="N105" s="21"/>
    </row>
    <row r="106" spans="2:14" ht="14.45" customHeight="1" x14ac:dyDescent="0.25">
      <c r="B106" s="144" t="s">
        <v>19</v>
      </c>
      <c r="C106" s="145"/>
      <c r="D106" s="145"/>
      <c r="E106" s="60"/>
      <c r="F106" s="69"/>
      <c r="G106" s="62">
        <v>0.01</v>
      </c>
      <c r="H106" s="34">
        <f>H104*G106</f>
        <v>6612208.6167000001</v>
      </c>
      <c r="I106" s="84"/>
      <c r="J106" s="11">
        <f>$J$104*$G$106</f>
        <v>5260481.027670742</v>
      </c>
      <c r="K106" s="19"/>
      <c r="L106" s="20"/>
      <c r="M106" s="20"/>
      <c r="N106" s="21"/>
    </row>
    <row r="107" spans="2:14" ht="14.45" customHeight="1" x14ac:dyDescent="0.25">
      <c r="B107" s="144" t="s">
        <v>20</v>
      </c>
      <c r="C107" s="145"/>
      <c r="D107" s="145"/>
      <c r="E107" s="60"/>
      <c r="F107" s="69"/>
      <c r="G107" s="62">
        <v>0.03</v>
      </c>
      <c r="H107" s="34">
        <f>H104*G107</f>
        <v>19836625.850099999</v>
      </c>
      <c r="I107" s="84"/>
      <c r="J107" s="11">
        <f>$J$104*$G$107</f>
        <v>15781443.083012227</v>
      </c>
      <c r="K107" s="19"/>
      <c r="L107" s="20"/>
      <c r="M107" s="20"/>
      <c r="N107" s="21"/>
    </row>
    <row r="108" spans="2:14" ht="14.45" customHeight="1" x14ac:dyDescent="0.25">
      <c r="B108" s="144" t="s">
        <v>21</v>
      </c>
      <c r="C108" s="145"/>
      <c r="D108" s="145"/>
      <c r="E108" s="60"/>
      <c r="F108" s="69"/>
      <c r="G108" s="63">
        <v>0.19</v>
      </c>
      <c r="H108" s="34">
        <f>$H$107*G108</f>
        <v>3768958.9115189998</v>
      </c>
      <c r="I108" s="85"/>
      <c r="J108" s="11">
        <f>$J$107*$G$108</f>
        <v>2998474.185772323</v>
      </c>
      <c r="K108" s="19"/>
      <c r="L108" s="20"/>
      <c r="M108" s="20"/>
      <c r="N108" s="21"/>
    </row>
    <row r="109" spans="2:14" ht="15.75" x14ac:dyDescent="0.25">
      <c r="B109" s="47"/>
      <c r="C109" s="68"/>
      <c r="D109" s="36"/>
      <c r="E109" s="36"/>
      <c r="F109" s="36"/>
      <c r="G109" s="9" t="s">
        <v>41</v>
      </c>
      <c r="H109" s="30">
        <f>SUM(H104:H108)</f>
        <v>835981535.40938103</v>
      </c>
      <c r="I109" s="7" t="s">
        <v>22</v>
      </c>
      <c r="J109" s="4">
        <f>SUM(J104:J108)</f>
        <v>665082616.32841194</v>
      </c>
      <c r="K109" s="22"/>
      <c r="L109" s="23"/>
      <c r="M109" s="23"/>
      <c r="N109" s="24"/>
    </row>
    <row r="110" spans="2:14" ht="31.5" customHeight="1" x14ac:dyDescent="0.25">
      <c r="B110" s="153"/>
      <c r="C110" s="153"/>
      <c r="D110" s="153"/>
      <c r="E110" s="153"/>
      <c r="F110" s="153"/>
      <c r="G110" s="153"/>
      <c r="H110" s="154"/>
      <c r="I110" s="154"/>
      <c r="J110" s="154"/>
      <c r="K110" s="154"/>
      <c r="L110" s="154"/>
      <c r="M110" s="154"/>
      <c r="N110" s="154"/>
    </row>
    <row r="111" spans="2:14" ht="15" customHeight="1" x14ac:dyDescent="0.25">
      <c r="B111" s="148" t="s">
        <v>38</v>
      </c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</row>
    <row r="112" spans="2:14" ht="26.25" customHeight="1" x14ac:dyDescent="0.25">
      <c r="B112" s="123" t="s">
        <v>8</v>
      </c>
      <c r="C112" s="125" t="s">
        <v>9</v>
      </c>
      <c r="D112" s="126"/>
      <c r="E112" s="123" t="s">
        <v>10</v>
      </c>
      <c r="F112" s="129" t="s">
        <v>25</v>
      </c>
      <c r="G112" s="130"/>
      <c r="H112" s="131"/>
      <c r="I112" s="132" t="s">
        <v>11</v>
      </c>
      <c r="J112" s="133"/>
      <c r="K112" s="133"/>
      <c r="L112" s="134"/>
      <c r="M112" s="125" t="s">
        <v>28</v>
      </c>
      <c r="N112" s="126"/>
    </row>
    <row r="113" spans="2:14" ht="26.25" customHeight="1" x14ac:dyDescent="0.25">
      <c r="B113" s="124"/>
      <c r="C113" s="127"/>
      <c r="D113" s="128"/>
      <c r="E113" s="124"/>
      <c r="F113" s="9" t="s">
        <v>12</v>
      </c>
      <c r="G113" s="9" t="s">
        <v>13</v>
      </c>
      <c r="H113" s="9" t="s">
        <v>14</v>
      </c>
      <c r="I113" s="9" t="s">
        <v>15</v>
      </c>
      <c r="J113" s="9" t="s">
        <v>16</v>
      </c>
      <c r="K113" s="129" t="s">
        <v>17</v>
      </c>
      <c r="L113" s="131"/>
      <c r="M113" s="127"/>
      <c r="N113" s="128"/>
    </row>
    <row r="114" spans="2:14" ht="38.25" customHeight="1" x14ac:dyDescent="0.25">
      <c r="B114" s="2" t="s">
        <v>147</v>
      </c>
      <c r="C114" s="110" t="s">
        <v>164</v>
      </c>
      <c r="D114" s="110"/>
      <c r="E114" s="105" t="s">
        <v>10</v>
      </c>
      <c r="F114" s="106"/>
      <c r="G114" s="108">
        <v>5899614</v>
      </c>
      <c r="H114" s="3">
        <f t="shared" ref="H114:H130" si="16">F114*G114</f>
        <v>0</v>
      </c>
      <c r="I114" s="106">
        <v>1</v>
      </c>
      <c r="J114" s="3">
        <f t="shared" ref="J114:J130" si="17">G114*I114</f>
        <v>5899614</v>
      </c>
      <c r="K114" s="6">
        <f t="shared" ref="K114:K130" si="18">I114-F114</f>
        <v>1</v>
      </c>
      <c r="L114" s="10" t="str">
        <f t="shared" ref="L114:L130" si="19">IF(F114-I114=0,"IGUAL",IF(K114&gt;0,"MAYOR",IF(K114&lt;0,"MENOR")))</f>
        <v>MAYOR</v>
      </c>
      <c r="M114" s="111"/>
      <c r="N114" s="111"/>
    </row>
    <row r="115" spans="2:14" ht="48" customHeight="1" x14ac:dyDescent="0.25">
      <c r="B115" s="2" t="s">
        <v>148</v>
      </c>
      <c r="C115" s="110" t="s">
        <v>165</v>
      </c>
      <c r="D115" s="110"/>
      <c r="E115" s="105" t="s">
        <v>57</v>
      </c>
      <c r="F115" s="107"/>
      <c r="G115" s="108">
        <v>48921.474999999999</v>
      </c>
      <c r="H115" s="3">
        <f t="shared" si="16"/>
        <v>0</v>
      </c>
      <c r="I115" s="107">
        <v>50</v>
      </c>
      <c r="J115" s="3">
        <f t="shared" si="17"/>
        <v>2446073.75</v>
      </c>
      <c r="K115" s="6">
        <f t="shared" si="18"/>
        <v>50</v>
      </c>
      <c r="L115" s="10" t="str">
        <f t="shared" si="19"/>
        <v>MAYOR</v>
      </c>
      <c r="M115" s="111"/>
      <c r="N115" s="111"/>
    </row>
    <row r="116" spans="2:14" ht="65.25" customHeight="1" x14ac:dyDescent="0.25">
      <c r="B116" s="2" t="s">
        <v>149</v>
      </c>
      <c r="C116" s="110" t="s">
        <v>166</v>
      </c>
      <c r="D116" s="110"/>
      <c r="E116" s="105" t="s">
        <v>124</v>
      </c>
      <c r="F116" s="107"/>
      <c r="G116" s="108">
        <v>213468.46000000002</v>
      </c>
      <c r="H116" s="3">
        <f t="shared" ref="H116:H122" si="20">F116*G116</f>
        <v>0</v>
      </c>
      <c r="I116" s="107">
        <v>6.76</v>
      </c>
      <c r="J116" s="3">
        <f t="shared" ref="J116:J122" si="21">G116*I116</f>
        <v>1443046.7896</v>
      </c>
      <c r="K116" s="6">
        <f t="shared" ref="K116:K122" si="22">I116-F116</f>
        <v>6.76</v>
      </c>
      <c r="L116" s="10" t="str">
        <f t="shared" ref="L116:L122" si="23">IF(F116-I116=0,"IGUAL",IF(K116&gt;0,"MAYOR",IF(K116&lt;0,"MENOR")))</f>
        <v>MAYOR</v>
      </c>
      <c r="M116" s="111"/>
      <c r="N116" s="111"/>
    </row>
    <row r="117" spans="2:14" ht="123" customHeight="1" x14ac:dyDescent="0.25">
      <c r="B117" s="2" t="s">
        <v>150</v>
      </c>
      <c r="C117" s="110" t="s">
        <v>167</v>
      </c>
      <c r="D117" s="110"/>
      <c r="E117" s="105" t="s">
        <v>124</v>
      </c>
      <c r="F117" s="107"/>
      <c r="G117" s="108">
        <v>50149.47</v>
      </c>
      <c r="H117" s="3">
        <f t="shared" si="20"/>
        <v>0</v>
      </c>
      <c r="I117" s="107">
        <v>80</v>
      </c>
      <c r="J117" s="3">
        <f t="shared" si="21"/>
        <v>4011957.6</v>
      </c>
      <c r="K117" s="6">
        <f t="shared" si="22"/>
        <v>80</v>
      </c>
      <c r="L117" s="10" t="str">
        <f t="shared" si="23"/>
        <v>MAYOR</v>
      </c>
      <c r="M117" s="111"/>
      <c r="N117" s="111"/>
    </row>
    <row r="118" spans="2:14" ht="138.75" customHeight="1" x14ac:dyDescent="0.25">
      <c r="B118" s="2" t="s">
        <v>151</v>
      </c>
      <c r="C118" s="110" t="s">
        <v>168</v>
      </c>
      <c r="D118" s="110"/>
      <c r="E118" s="105" t="s">
        <v>10</v>
      </c>
      <c r="F118" s="107"/>
      <c r="G118" s="108">
        <v>53709951.920000002</v>
      </c>
      <c r="H118" s="3">
        <f t="shared" si="20"/>
        <v>0</v>
      </c>
      <c r="I118" s="107">
        <v>1</v>
      </c>
      <c r="J118" s="3">
        <f t="shared" si="21"/>
        <v>53709951.920000002</v>
      </c>
      <c r="K118" s="6">
        <f t="shared" si="22"/>
        <v>1</v>
      </c>
      <c r="L118" s="10" t="str">
        <f t="shared" si="23"/>
        <v>MAYOR</v>
      </c>
      <c r="M118" s="111"/>
      <c r="N118" s="111"/>
    </row>
    <row r="119" spans="2:14" ht="45" customHeight="1" x14ac:dyDescent="0.25">
      <c r="B119" s="2" t="s">
        <v>152</v>
      </c>
      <c r="C119" s="110" t="s">
        <v>169</v>
      </c>
      <c r="D119" s="110"/>
      <c r="E119" s="105" t="s">
        <v>124</v>
      </c>
      <c r="F119" s="107"/>
      <c r="G119" s="108">
        <v>284800</v>
      </c>
      <c r="H119" s="3">
        <f t="shared" si="20"/>
        <v>0</v>
      </c>
      <c r="I119" s="107">
        <v>25</v>
      </c>
      <c r="J119" s="3">
        <f t="shared" si="21"/>
        <v>7120000</v>
      </c>
      <c r="K119" s="6">
        <f t="shared" si="22"/>
        <v>25</v>
      </c>
      <c r="L119" s="10" t="str">
        <f t="shared" si="23"/>
        <v>MAYOR</v>
      </c>
      <c r="M119" s="111"/>
      <c r="N119" s="111"/>
    </row>
    <row r="120" spans="2:14" ht="161.25" customHeight="1" x14ac:dyDescent="0.25">
      <c r="B120" s="2" t="s">
        <v>153</v>
      </c>
      <c r="C120" s="110" t="s">
        <v>170</v>
      </c>
      <c r="D120" s="110"/>
      <c r="E120" s="105" t="s">
        <v>124</v>
      </c>
      <c r="F120" s="107"/>
      <c r="G120" s="108">
        <v>174145.03</v>
      </c>
      <c r="H120" s="3">
        <f t="shared" ref="H120:H121" si="24">F120*G120</f>
        <v>0</v>
      </c>
      <c r="I120" s="107">
        <v>80</v>
      </c>
      <c r="J120" s="3">
        <f t="shared" ref="J120:J121" si="25">G120*I120</f>
        <v>13931602.4</v>
      </c>
      <c r="K120" s="6">
        <f t="shared" ref="K120:K121" si="26">I120-F120</f>
        <v>80</v>
      </c>
      <c r="L120" s="10" t="str">
        <f t="shared" ref="L120:L121" si="27">IF(F120-I120=0,"IGUAL",IF(K120&gt;0,"MAYOR",IF(K120&lt;0,"MENOR")))</f>
        <v>MAYOR</v>
      </c>
      <c r="M120" s="111"/>
      <c r="N120" s="111"/>
    </row>
    <row r="121" spans="2:14" ht="103.5" customHeight="1" x14ac:dyDescent="0.25">
      <c r="B121" s="2" t="s">
        <v>154</v>
      </c>
      <c r="C121" s="110" t="s">
        <v>171</v>
      </c>
      <c r="D121" s="110"/>
      <c r="E121" s="105" t="s">
        <v>124</v>
      </c>
      <c r="F121" s="107"/>
      <c r="G121" s="108">
        <v>79620.044999999998</v>
      </c>
      <c r="H121" s="3">
        <f t="shared" si="24"/>
        <v>0</v>
      </c>
      <c r="I121" s="107">
        <v>80</v>
      </c>
      <c r="J121" s="3">
        <f t="shared" si="25"/>
        <v>6369603.5999999996</v>
      </c>
      <c r="K121" s="6">
        <f t="shared" si="26"/>
        <v>80</v>
      </c>
      <c r="L121" s="10" t="str">
        <f t="shared" si="27"/>
        <v>MAYOR</v>
      </c>
      <c r="M121" s="111"/>
      <c r="N121" s="111"/>
    </row>
    <row r="122" spans="2:14" ht="41.25" customHeight="1" x14ac:dyDescent="0.25">
      <c r="B122" s="2" t="s">
        <v>155</v>
      </c>
      <c r="C122" s="110" t="s">
        <v>172</v>
      </c>
      <c r="D122" s="110"/>
      <c r="E122" s="105" t="s">
        <v>124</v>
      </c>
      <c r="F122" s="107"/>
      <c r="G122" s="108">
        <v>28350</v>
      </c>
      <c r="H122" s="3">
        <f t="shared" si="20"/>
        <v>0</v>
      </c>
      <c r="I122" s="107">
        <v>10</v>
      </c>
      <c r="J122" s="3">
        <f t="shared" si="21"/>
        <v>283500</v>
      </c>
      <c r="K122" s="6">
        <f t="shared" si="22"/>
        <v>10</v>
      </c>
      <c r="L122" s="10" t="str">
        <f t="shared" si="23"/>
        <v>MAYOR</v>
      </c>
      <c r="M122" s="111"/>
      <c r="N122" s="111"/>
    </row>
    <row r="123" spans="2:14" ht="41.25" customHeight="1" x14ac:dyDescent="0.25">
      <c r="B123" s="2" t="s">
        <v>156</v>
      </c>
      <c r="C123" s="110" t="s">
        <v>173</v>
      </c>
      <c r="D123" s="110"/>
      <c r="E123" s="105" t="s">
        <v>124</v>
      </c>
      <c r="F123" s="107"/>
      <c r="G123" s="108">
        <v>20118.885000000002</v>
      </c>
      <c r="H123" s="3">
        <f t="shared" si="16"/>
        <v>0</v>
      </c>
      <c r="I123" s="107">
        <v>4</v>
      </c>
      <c r="J123" s="3">
        <f t="shared" si="17"/>
        <v>80475.540000000008</v>
      </c>
      <c r="K123" s="6">
        <f t="shared" si="18"/>
        <v>4</v>
      </c>
      <c r="L123" s="10" t="str">
        <f t="shared" si="19"/>
        <v>MAYOR</v>
      </c>
      <c r="M123" s="111"/>
      <c r="N123" s="111"/>
    </row>
    <row r="124" spans="2:14" ht="41.25" customHeight="1" x14ac:dyDescent="0.25">
      <c r="B124" s="2" t="s">
        <v>157</v>
      </c>
      <c r="C124" s="110" t="s">
        <v>174</v>
      </c>
      <c r="D124" s="110"/>
      <c r="E124" s="105" t="s">
        <v>57</v>
      </c>
      <c r="F124" s="107"/>
      <c r="G124" s="108">
        <v>64773.815000000002</v>
      </c>
      <c r="H124" s="3">
        <f t="shared" si="16"/>
        <v>0</v>
      </c>
      <c r="I124" s="107">
        <v>5</v>
      </c>
      <c r="J124" s="3">
        <f t="shared" si="17"/>
        <v>323869.07500000001</v>
      </c>
      <c r="K124" s="6">
        <f t="shared" si="18"/>
        <v>5</v>
      </c>
      <c r="L124" s="10" t="str">
        <f t="shared" si="19"/>
        <v>MAYOR</v>
      </c>
      <c r="M124" s="111"/>
      <c r="N124" s="111"/>
    </row>
    <row r="125" spans="2:14" ht="41.25" customHeight="1" x14ac:dyDescent="0.25">
      <c r="B125" s="2" t="s">
        <v>158</v>
      </c>
      <c r="C125" s="110" t="s">
        <v>175</v>
      </c>
      <c r="D125" s="110"/>
      <c r="E125" s="105" t="s">
        <v>124</v>
      </c>
      <c r="F125" s="107"/>
      <c r="G125" s="108">
        <v>33633.904999999999</v>
      </c>
      <c r="H125" s="3">
        <f t="shared" si="16"/>
        <v>0</v>
      </c>
      <c r="I125" s="107">
        <v>160</v>
      </c>
      <c r="J125" s="3">
        <f t="shared" si="17"/>
        <v>5381424.7999999998</v>
      </c>
      <c r="K125" s="6">
        <f t="shared" si="18"/>
        <v>160</v>
      </c>
      <c r="L125" s="10" t="str">
        <f t="shared" si="19"/>
        <v>MAYOR</v>
      </c>
      <c r="M125" s="111"/>
      <c r="N125" s="111"/>
    </row>
    <row r="126" spans="2:14" ht="70.5" customHeight="1" x14ac:dyDescent="0.25">
      <c r="B126" s="2" t="s">
        <v>159</v>
      </c>
      <c r="C126" s="110" t="s">
        <v>176</v>
      </c>
      <c r="D126" s="110"/>
      <c r="E126" s="105" t="s">
        <v>10</v>
      </c>
      <c r="F126" s="107"/>
      <c r="G126" s="108">
        <v>2664456.2000000002</v>
      </c>
      <c r="H126" s="3">
        <f t="shared" si="16"/>
        <v>0</v>
      </c>
      <c r="I126" s="107">
        <v>1</v>
      </c>
      <c r="J126" s="3">
        <f t="shared" si="17"/>
        <v>2664456.2000000002</v>
      </c>
      <c r="K126" s="6">
        <f t="shared" si="18"/>
        <v>1</v>
      </c>
      <c r="L126" s="10" t="str">
        <f t="shared" si="19"/>
        <v>MAYOR</v>
      </c>
      <c r="M126" s="111"/>
      <c r="N126" s="111"/>
    </row>
    <row r="127" spans="2:14" ht="41.25" customHeight="1" x14ac:dyDescent="0.25">
      <c r="B127" s="2" t="s">
        <v>160</v>
      </c>
      <c r="C127" s="110" t="s">
        <v>177</v>
      </c>
      <c r="D127" s="110"/>
      <c r="E127" s="105" t="s">
        <v>57</v>
      </c>
      <c r="F127" s="107"/>
      <c r="G127" s="108">
        <v>53971.03</v>
      </c>
      <c r="H127" s="3">
        <f t="shared" si="16"/>
        <v>0</v>
      </c>
      <c r="I127" s="107">
        <v>85</v>
      </c>
      <c r="J127" s="3">
        <f t="shared" si="17"/>
        <v>4587537.55</v>
      </c>
      <c r="K127" s="6">
        <f t="shared" si="18"/>
        <v>85</v>
      </c>
      <c r="L127" s="10" t="str">
        <f t="shared" si="19"/>
        <v>MAYOR</v>
      </c>
      <c r="M127" s="111"/>
      <c r="N127" s="111"/>
    </row>
    <row r="128" spans="2:14" ht="53.25" customHeight="1" x14ac:dyDescent="0.25">
      <c r="B128" s="2" t="s">
        <v>161</v>
      </c>
      <c r="C128" s="110" t="s">
        <v>178</v>
      </c>
      <c r="D128" s="110"/>
      <c r="E128" s="105" t="s">
        <v>10</v>
      </c>
      <c r="F128" s="107"/>
      <c r="G128" s="108">
        <v>2350025.25</v>
      </c>
      <c r="H128" s="3">
        <f t="shared" ref="H128" si="28">F128*G128</f>
        <v>0</v>
      </c>
      <c r="I128" s="107">
        <v>2</v>
      </c>
      <c r="J128" s="3">
        <f t="shared" ref="J128" si="29">G128*I128</f>
        <v>4700050.5</v>
      </c>
      <c r="K128" s="6">
        <f t="shared" ref="K128" si="30">I128-F128</f>
        <v>2</v>
      </c>
      <c r="L128" s="10" t="str">
        <f t="shared" ref="L128" si="31">IF(F128-I128=0,"IGUAL",IF(K128&gt;0,"MAYOR",IF(K128&lt;0,"MENOR")))</f>
        <v>MAYOR</v>
      </c>
      <c r="M128" s="111"/>
      <c r="N128" s="111"/>
    </row>
    <row r="129" spans="2:14" ht="78.75" customHeight="1" x14ac:dyDescent="0.25">
      <c r="B129" s="2" t="s">
        <v>162</v>
      </c>
      <c r="C129" s="110" t="s">
        <v>179</v>
      </c>
      <c r="D129" s="110"/>
      <c r="E129" s="105" t="s">
        <v>10</v>
      </c>
      <c r="F129" s="107"/>
      <c r="G129" s="108">
        <v>3188295</v>
      </c>
      <c r="H129" s="3">
        <f t="shared" si="16"/>
        <v>0</v>
      </c>
      <c r="I129" s="107">
        <v>1</v>
      </c>
      <c r="J129" s="3">
        <f t="shared" si="17"/>
        <v>3188295</v>
      </c>
      <c r="K129" s="6">
        <f t="shared" si="18"/>
        <v>1</v>
      </c>
      <c r="L129" s="10" t="str">
        <f t="shared" si="19"/>
        <v>MAYOR</v>
      </c>
      <c r="M129" s="111"/>
      <c r="N129" s="111"/>
    </row>
    <row r="130" spans="2:14" ht="98.25" customHeight="1" x14ac:dyDescent="0.25">
      <c r="B130" s="2" t="s">
        <v>163</v>
      </c>
      <c r="C130" s="112" t="s">
        <v>180</v>
      </c>
      <c r="D130" s="112"/>
      <c r="E130" s="105" t="s">
        <v>57</v>
      </c>
      <c r="F130" s="107"/>
      <c r="G130" s="109">
        <v>410000</v>
      </c>
      <c r="H130" s="3">
        <f t="shared" si="16"/>
        <v>0</v>
      </c>
      <c r="I130" s="107">
        <v>46.417805314183923</v>
      </c>
      <c r="J130" s="3">
        <f t="shared" si="17"/>
        <v>19031300.17881541</v>
      </c>
      <c r="K130" s="6">
        <f t="shared" si="18"/>
        <v>46.417805314183923</v>
      </c>
      <c r="L130" s="10" t="str">
        <f t="shared" si="19"/>
        <v>MAYOR</v>
      </c>
      <c r="M130" s="111"/>
      <c r="N130" s="111"/>
    </row>
    <row r="131" spans="2:14" ht="25.5" x14ac:dyDescent="0.25">
      <c r="B131" s="52"/>
      <c r="C131" s="32"/>
      <c r="D131" s="32"/>
      <c r="E131" s="15"/>
      <c r="F131" s="15"/>
      <c r="G131" s="12" t="s">
        <v>42</v>
      </c>
      <c r="H131" s="30">
        <f>SUM(H114:H130)</f>
        <v>0</v>
      </c>
      <c r="I131" s="135"/>
      <c r="J131" s="4">
        <f>SUM(J114:J130)</f>
        <v>135172758.90341541</v>
      </c>
      <c r="K131" s="16"/>
      <c r="L131" s="17"/>
      <c r="M131" s="17"/>
      <c r="N131" s="18"/>
    </row>
    <row r="132" spans="2:14" ht="15" customHeight="1" x14ac:dyDescent="0.25">
      <c r="B132" s="54"/>
      <c r="C132" s="55"/>
      <c r="D132" s="56"/>
      <c r="E132" s="46" t="s">
        <v>18</v>
      </c>
      <c r="F132" s="57"/>
      <c r="G132" s="62">
        <v>0.21859999999999999</v>
      </c>
      <c r="H132" s="34">
        <f>$H$131*G132</f>
        <v>0</v>
      </c>
      <c r="I132" s="136"/>
      <c r="J132" s="11">
        <f>+G132*J131</f>
        <v>29548765.096286606</v>
      </c>
      <c r="K132" s="19"/>
      <c r="L132" s="20"/>
      <c r="M132" s="20"/>
      <c r="N132" s="21"/>
    </row>
    <row r="133" spans="2:14" ht="15" customHeight="1" x14ac:dyDescent="0.25">
      <c r="B133" s="58"/>
      <c r="C133" s="59"/>
      <c r="D133" s="60"/>
      <c r="E133" s="25" t="s">
        <v>19</v>
      </c>
      <c r="F133" s="61"/>
      <c r="G133" s="62">
        <v>0.01</v>
      </c>
      <c r="H133" s="34">
        <f>H131*G133</f>
        <v>0</v>
      </c>
      <c r="I133" s="136"/>
      <c r="J133" s="11">
        <f>+G133*J131</f>
        <v>1351727.5890341541</v>
      </c>
      <c r="K133" s="19"/>
      <c r="L133" s="20"/>
      <c r="M133" s="20"/>
      <c r="N133" s="21"/>
    </row>
    <row r="134" spans="2:14" ht="15" customHeight="1" x14ac:dyDescent="0.25">
      <c r="B134" s="58"/>
      <c r="C134" s="59"/>
      <c r="D134" s="60"/>
      <c r="E134" s="25" t="s">
        <v>20</v>
      </c>
      <c r="F134" s="61"/>
      <c r="G134" s="62">
        <v>0.03</v>
      </c>
      <c r="H134" s="34">
        <f>H131*G134</f>
        <v>0</v>
      </c>
      <c r="I134" s="136"/>
      <c r="J134" s="11">
        <f>+G134*J131</f>
        <v>4055182.7671024622</v>
      </c>
      <c r="K134" s="19"/>
      <c r="L134" s="20"/>
      <c r="M134" s="20"/>
      <c r="N134" s="21"/>
    </row>
    <row r="135" spans="2:14" x14ac:dyDescent="0.25">
      <c r="B135" s="58"/>
      <c r="C135" s="59"/>
      <c r="D135" s="60"/>
      <c r="E135" s="25" t="s">
        <v>21</v>
      </c>
      <c r="F135" s="61"/>
      <c r="G135" s="63">
        <v>0.19</v>
      </c>
      <c r="H135" s="34">
        <f>$H$134*G135</f>
        <v>0</v>
      </c>
      <c r="I135" s="137"/>
      <c r="J135" s="11">
        <f>+G135*J134</f>
        <v>770484.72574946785</v>
      </c>
      <c r="K135" s="19"/>
      <c r="L135" s="20"/>
      <c r="M135" s="20"/>
      <c r="N135" s="21"/>
    </row>
    <row r="136" spans="2:14" x14ac:dyDescent="0.25">
      <c r="B136" s="47"/>
      <c r="C136" s="36"/>
      <c r="D136" s="36"/>
      <c r="E136" s="36"/>
      <c r="F136" s="36"/>
      <c r="G136" s="12" t="s">
        <v>41</v>
      </c>
      <c r="H136" s="30">
        <f>SUM(H131:H135)</f>
        <v>0</v>
      </c>
      <c r="I136" s="7" t="s">
        <v>23</v>
      </c>
      <c r="J136" s="4">
        <f>SUM(J131:J135)</f>
        <v>170898919.08158806</v>
      </c>
      <c r="K136" s="22"/>
      <c r="L136" s="23"/>
      <c r="M136" s="23"/>
      <c r="N136" s="24"/>
    </row>
    <row r="137" spans="2:14" ht="32.25" customHeight="1" x14ac:dyDescent="0.25">
      <c r="B137" s="45"/>
      <c r="C137" s="46"/>
      <c r="D137" s="46"/>
      <c r="E137" s="46"/>
      <c r="F137" s="46"/>
      <c r="G137" s="46"/>
      <c r="H137" s="25"/>
      <c r="I137" s="25"/>
      <c r="J137" s="25"/>
      <c r="K137" s="25"/>
      <c r="L137" s="25"/>
      <c r="M137" s="25"/>
      <c r="N137" s="26"/>
    </row>
    <row r="138" spans="2:14" ht="15.75" customHeight="1" x14ac:dyDescent="0.25">
      <c r="B138" s="138" t="s">
        <v>34</v>
      </c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40"/>
    </row>
    <row r="139" spans="2:14" ht="26.25" customHeight="1" x14ac:dyDescent="0.25">
      <c r="B139" s="123" t="s">
        <v>8</v>
      </c>
      <c r="C139" s="125" t="s">
        <v>9</v>
      </c>
      <c r="D139" s="126"/>
      <c r="E139" s="123" t="s">
        <v>10</v>
      </c>
      <c r="F139" s="129" t="s">
        <v>25</v>
      </c>
      <c r="G139" s="130"/>
      <c r="H139" s="131"/>
      <c r="I139" s="132" t="s">
        <v>11</v>
      </c>
      <c r="J139" s="133"/>
      <c r="K139" s="133"/>
      <c r="L139" s="134"/>
      <c r="M139" s="125" t="s">
        <v>28</v>
      </c>
      <c r="N139" s="126"/>
    </row>
    <row r="140" spans="2:14" ht="25.5" customHeight="1" x14ac:dyDescent="0.25">
      <c r="B140" s="124"/>
      <c r="C140" s="127"/>
      <c r="D140" s="128"/>
      <c r="E140" s="124"/>
      <c r="F140" s="9" t="s">
        <v>12</v>
      </c>
      <c r="G140" s="9" t="s">
        <v>13</v>
      </c>
      <c r="H140" s="9" t="s">
        <v>14</v>
      </c>
      <c r="I140" s="9" t="s">
        <v>15</v>
      </c>
      <c r="J140" s="9" t="s">
        <v>16</v>
      </c>
      <c r="K140" s="129" t="s">
        <v>17</v>
      </c>
      <c r="L140" s="131"/>
      <c r="M140" s="127"/>
      <c r="N140" s="128"/>
    </row>
    <row r="141" spans="2:14" x14ac:dyDescent="0.25">
      <c r="B141" s="2"/>
      <c r="C141" s="110"/>
      <c r="D141" s="110"/>
      <c r="E141" s="2"/>
      <c r="F141" s="6">
        <v>0</v>
      </c>
      <c r="G141" s="8">
        <v>0</v>
      </c>
      <c r="H141" s="3">
        <f t="shared" ref="H141:H149" si="32">F141*G141</f>
        <v>0</v>
      </c>
      <c r="I141" s="6">
        <v>0</v>
      </c>
      <c r="J141" s="3">
        <f t="shared" ref="J141:J149" si="33">G141*I141</f>
        <v>0</v>
      </c>
      <c r="K141" s="6">
        <f t="shared" ref="K141:K149" si="34">I141-F141</f>
        <v>0</v>
      </c>
      <c r="L141" s="10" t="str">
        <f t="shared" ref="L141:L149" si="35">IF(F141-I141=0,"IGUAL",IF(K141&gt;0,"MAYOR",IF(K141&lt;0,"MENOR")))</f>
        <v>IGUAL</v>
      </c>
      <c r="M141" s="111"/>
      <c r="N141" s="111"/>
    </row>
    <row r="142" spans="2:14" x14ac:dyDescent="0.25">
      <c r="B142" s="2"/>
      <c r="C142" s="122"/>
      <c r="D142" s="122"/>
      <c r="E142" s="2"/>
      <c r="F142" s="6">
        <v>0</v>
      </c>
      <c r="G142" s="8">
        <v>0</v>
      </c>
      <c r="H142" s="3">
        <f t="shared" si="32"/>
        <v>0</v>
      </c>
      <c r="I142" s="6">
        <v>0</v>
      </c>
      <c r="J142" s="3">
        <f t="shared" si="33"/>
        <v>0</v>
      </c>
      <c r="K142" s="6">
        <f t="shared" si="34"/>
        <v>0</v>
      </c>
      <c r="L142" s="10" t="str">
        <f t="shared" si="35"/>
        <v>IGUAL</v>
      </c>
      <c r="M142" s="111"/>
      <c r="N142" s="111"/>
    </row>
    <row r="143" spans="2:14" x14ac:dyDescent="0.25">
      <c r="B143" s="2"/>
      <c r="C143" s="110"/>
      <c r="D143" s="110"/>
      <c r="E143" s="2"/>
      <c r="F143" s="6">
        <v>0</v>
      </c>
      <c r="G143" s="8">
        <v>0</v>
      </c>
      <c r="H143" s="3">
        <f t="shared" si="32"/>
        <v>0</v>
      </c>
      <c r="I143" s="6">
        <v>0</v>
      </c>
      <c r="J143" s="3">
        <f t="shared" si="33"/>
        <v>0</v>
      </c>
      <c r="K143" s="6">
        <f t="shared" si="34"/>
        <v>0</v>
      </c>
      <c r="L143" s="10" t="str">
        <f t="shared" si="35"/>
        <v>IGUAL</v>
      </c>
      <c r="M143" s="111"/>
      <c r="N143" s="111"/>
    </row>
    <row r="144" spans="2:14" ht="15" customHeight="1" x14ac:dyDescent="0.25">
      <c r="B144" s="2"/>
      <c r="C144" s="110"/>
      <c r="D144" s="110"/>
      <c r="E144" s="2"/>
      <c r="F144" s="6">
        <v>0</v>
      </c>
      <c r="G144" s="8">
        <v>0</v>
      </c>
      <c r="H144" s="3">
        <f t="shared" si="32"/>
        <v>0</v>
      </c>
      <c r="I144" s="6">
        <v>0</v>
      </c>
      <c r="J144" s="3">
        <f t="shared" si="33"/>
        <v>0</v>
      </c>
      <c r="K144" s="6">
        <f t="shared" si="34"/>
        <v>0</v>
      </c>
      <c r="L144" s="10" t="str">
        <f t="shared" si="35"/>
        <v>IGUAL</v>
      </c>
      <c r="M144" s="111"/>
      <c r="N144" s="111"/>
    </row>
    <row r="145" spans="2:14" x14ac:dyDescent="0.25">
      <c r="B145" s="2"/>
      <c r="C145" s="110"/>
      <c r="D145" s="110"/>
      <c r="E145" s="2"/>
      <c r="F145" s="6">
        <v>0</v>
      </c>
      <c r="G145" s="8">
        <v>0</v>
      </c>
      <c r="H145" s="3">
        <f t="shared" si="32"/>
        <v>0</v>
      </c>
      <c r="I145" s="6">
        <v>0</v>
      </c>
      <c r="J145" s="3">
        <f t="shared" si="33"/>
        <v>0</v>
      </c>
      <c r="K145" s="6">
        <f t="shared" si="34"/>
        <v>0</v>
      </c>
      <c r="L145" s="10" t="str">
        <f t="shared" si="35"/>
        <v>IGUAL</v>
      </c>
      <c r="M145" s="111"/>
      <c r="N145" s="111"/>
    </row>
    <row r="146" spans="2:14" ht="15" customHeight="1" x14ac:dyDescent="0.25">
      <c r="B146" s="2"/>
      <c r="C146" s="110"/>
      <c r="D146" s="110"/>
      <c r="E146" s="2"/>
      <c r="F146" s="6">
        <v>0</v>
      </c>
      <c r="G146" s="8">
        <v>0</v>
      </c>
      <c r="H146" s="3">
        <f t="shared" si="32"/>
        <v>0</v>
      </c>
      <c r="I146" s="6">
        <v>0</v>
      </c>
      <c r="J146" s="3">
        <f t="shared" si="33"/>
        <v>0</v>
      </c>
      <c r="K146" s="6">
        <f t="shared" si="34"/>
        <v>0</v>
      </c>
      <c r="L146" s="10" t="str">
        <f t="shared" si="35"/>
        <v>IGUAL</v>
      </c>
      <c r="M146" s="111"/>
      <c r="N146" s="111"/>
    </row>
    <row r="147" spans="2:14" ht="15" customHeight="1" x14ac:dyDescent="0.25">
      <c r="B147" s="2"/>
      <c r="C147" s="110"/>
      <c r="D147" s="110"/>
      <c r="E147" s="2"/>
      <c r="F147" s="6">
        <v>0</v>
      </c>
      <c r="G147" s="8">
        <v>0</v>
      </c>
      <c r="H147" s="3">
        <f t="shared" si="32"/>
        <v>0</v>
      </c>
      <c r="I147" s="6">
        <v>0</v>
      </c>
      <c r="J147" s="3">
        <f t="shared" si="33"/>
        <v>0</v>
      </c>
      <c r="K147" s="6">
        <f t="shared" si="34"/>
        <v>0</v>
      </c>
      <c r="L147" s="10" t="str">
        <f t="shared" si="35"/>
        <v>IGUAL</v>
      </c>
      <c r="M147" s="111"/>
      <c r="N147" s="111"/>
    </row>
    <row r="148" spans="2:14" ht="15" customHeight="1" x14ac:dyDescent="0.25">
      <c r="B148" s="2"/>
      <c r="C148" s="110"/>
      <c r="D148" s="110"/>
      <c r="E148" s="2"/>
      <c r="F148" s="6">
        <v>0</v>
      </c>
      <c r="G148" s="8">
        <v>0</v>
      </c>
      <c r="H148" s="3">
        <f t="shared" si="32"/>
        <v>0</v>
      </c>
      <c r="I148" s="6">
        <v>0</v>
      </c>
      <c r="J148" s="3">
        <f t="shared" si="33"/>
        <v>0</v>
      </c>
      <c r="K148" s="6">
        <f t="shared" si="34"/>
        <v>0</v>
      </c>
      <c r="L148" s="10" t="str">
        <f t="shared" si="35"/>
        <v>IGUAL</v>
      </c>
      <c r="M148" s="111"/>
      <c r="N148" s="111"/>
    </row>
    <row r="149" spans="2:14" ht="15" customHeight="1" x14ac:dyDescent="0.25">
      <c r="B149" s="48"/>
      <c r="C149" s="112"/>
      <c r="D149" s="112"/>
      <c r="E149" s="48"/>
      <c r="F149" s="49">
        <v>0</v>
      </c>
      <c r="G149" s="50">
        <v>0</v>
      </c>
      <c r="H149" s="3">
        <f t="shared" si="32"/>
        <v>0</v>
      </c>
      <c r="I149" s="6">
        <v>0</v>
      </c>
      <c r="J149" s="3">
        <f t="shared" si="33"/>
        <v>0</v>
      </c>
      <c r="K149" s="6">
        <f t="shared" si="34"/>
        <v>0</v>
      </c>
      <c r="L149" s="10" t="str">
        <f t="shared" si="35"/>
        <v>IGUAL</v>
      </c>
      <c r="M149" s="111"/>
      <c r="N149" s="111"/>
    </row>
    <row r="150" spans="2:14" ht="15" customHeight="1" x14ac:dyDescent="0.25">
      <c r="B150" s="31"/>
      <c r="C150" s="44"/>
      <c r="D150" s="32"/>
      <c r="E150" s="32"/>
      <c r="F150" s="32"/>
      <c r="G150" s="33"/>
      <c r="H150" s="30">
        <f>SUM(H141:H149)</f>
        <v>0</v>
      </c>
      <c r="I150" s="83"/>
      <c r="J150" s="4">
        <f>SUM(J141:J149)</f>
        <v>0</v>
      </c>
      <c r="K150" s="16"/>
      <c r="L150" s="17"/>
      <c r="M150" s="17"/>
      <c r="N150" s="18"/>
    </row>
    <row r="151" spans="2:14" ht="15" customHeight="1" x14ac:dyDescent="0.25">
      <c r="B151" s="31"/>
      <c r="C151" s="44"/>
      <c r="D151" s="32"/>
      <c r="E151" s="32"/>
      <c r="F151" s="13" t="s">
        <v>39</v>
      </c>
      <c r="G151" s="70">
        <v>0.19</v>
      </c>
      <c r="H151" s="71">
        <f>H150*G151</f>
        <v>0</v>
      </c>
      <c r="I151" s="85"/>
      <c r="J151" s="72">
        <f>J150*G151</f>
        <v>0</v>
      </c>
      <c r="K151" s="19"/>
      <c r="L151" s="20"/>
      <c r="M151" s="20"/>
      <c r="N151" s="21"/>
    </row>
    <row r="152" spans="2:14" ht="15" customHeight="1" x14ac:dyDescent="0.25">
      <c r="B152" s="31"/>
      <c r="C152" s="32"/>
      <c r="D152" s="32"/>
      <c r="E152" s="32"/>
      <c r="F152" s="15"/>
      <c r="G152" s="12" t="s">
        <v>41</v>
      </c>
      <c r="H152" s="30">
        <f>SUM(H150:H151)</f>
        <v>0</v>
      </c>
      <c r="I152" s="7" t="s">
        <v>24</v>
      </c>
      <c r="J152" s="4">
        <f>SUM(J150:J151)</f>
        <v>0</v>
      </c>
      <c r="K152" s="22"/>
      <c r="L152" s="23"/>
      <c r="M152" s="23"/>
      <c r="N152" s="24"/>
    </row>
    <row r="153" spans="2:14" ht="30.75" customHeight="1" x14ac:dyDescent="0.25">
      <c r="B153" s="149"/>
      <c r="C153" s="150"/>
      <c r="D153" s="150"/>
      <c r="E153" s="150"/>
      <c r="F153" s="150"/>
      <c r="G153" s="150"/>
      <c r="H153" s="151"/>
      <c r="I153" s="151"/>
      <c r="J153" s="151"/>
      <c r="K153" s="151"/>
      <c r="L153" s="151"/>
      <c r="M153" s="151"/>
      <c r="N153" s="152"/>
    </row>
    <row r="154" spans="2:14" ht="15.75" customHeight="1" x14ac:dyDescent="0.25">
      <c r="B154" s="138" t="s">
        <v>35</v>
      </c>
      <c r="C154" s="139"/>
      <c r="D154" s="139"/>
      <c r="E154" s="139"/>
      <c r="F154" s="139"/>
      <c r="G154" s="139"/>
      <c r="H154" s="139"/>
      <c r="I154" s="139"/>
      <c r="J154" s="139"/>
      <c r="K154" s="139"/>
      <c r="L154" s="139"/>
      <c r="M154" s="139"/>
      <c r="N154" s="140"/>
    </row>
    <row r="155" spans="2:14" ht="33" customHeight="1" x14ac:dyDescent="0.25">
      <c r="B155" s="123" t="s">
        <v>8</v>
      </c>
      <c r="C155" s="125" t="s">
        <v>9</v>
      </c>
      <c r="D155" s="126"/>
      <c r="E155" s="123" t="s">
        <v>10</v>
      </c>
      <c r="F155" s="129" t="s">
        <v>25</v>
      </c>
      <c r="G155" s="130"/>
      <c r="H155" s="131"/>
      <c r="I155" s="132" t="s">
        <v>11</v>
      </c>
      <c r="J155" s="133"/>
      <c r="K155" s="133"/>
      <c r="L155" s="134"/>
      <c r="M155" s="125" t="s">
        <v>28</v>
      </c>
      <c r="N155" s="126"/>
    </row>
    <row r="156" spans="2:14" x14ac:dyDescent="0.25">
      <c r="B156" s="124"/>
      <c r="C156" s="127"/>
      <c r="D156" s="128"/>
      <c r="E156" s="124"/>
      <c r="F156" s="9" t="s">
        <v>12</v>
      </c>
      <c r="G156" s="9" t="s">
        <v>13</v>
      </c>
      <c r="H156" s="9" t="s">
        <v>14</v>
      </c>
      <c r="I156" s="9" t="s">
        <v>15</v>
      </c>
      <c r="J156" s="9" t="s">
        <v>16</v>
      </c>
      <c r="K156" s="129" t="s">
        <v>17</v>
      </c>
      <c r="L156" s="131"/>
      <c r="M156" s="127"/>
      <c r="N156" s="128"/>
    </row>
    <row r="157" spans="2:14" x14ac:dyDescent="0.25">
      <c r="B157" s="2"/>
      <c r="C157" s="110"/>
      <c r="D157" s="110"/>
      <c r="E157" s="2"/>
      <c r="F157" s="6">
        <v>0</v>
      </c>
      <c r="G157" s="8">
        <v>0</v>
      </c>
      <c r="H157" s="3">
        <f t="shared" ref="H157:H165" si="36">F157*G157</f>
        <v>0</v>
      </c>
      <c r="I157" s="6">
        <v>0</v>
      </c>
      <c r="J157" s="3">
        <f t="shared" ref="J157:J165" si="37">G157*I157</f>
        <v>0</v>
      </c>
      <c r="K157" s="6">
        <f t="shared" ref="K157:K165" si="38">I157-F157</f>
        <v>0</v>
      </c>
      <c r="L157" s="10" t="str">
        <f t="shared" ref="L157:L165" si="39">IF(F157-I157=0,"IGUAL",IF(K157&gt;0,"MAYOR",IF(K157&lt;0,"MENOR")))</f>
        <v>IGUAL</v>
      </c>
      <c r="M157" s="111"/>
      <c r="N157" s="111"/>
    </row>
    <row r="158" spans="2:14" x14ac:dyDescent="0.25">
      <c r="B158" s="2"/>
      <c r="C158" s="122"/>
      <c r="D158" s="122"/>
      <c r="E158" s="2"/>
      <c r="F158" s="6">
        <v>0</v>
      </c>
      <c r="G158" s="8">
        <v>0</v>
      </c>
      <c r="H158" s="3">
        <f t="shared" si="36"/>
        <v>0</v>
      </c>
      <c r="I158" s="6">
        <v>0</v>
      </c>
      <c r="J158" s="3">
        <f t="shared" si="37"/>
        <v>0</v>
      </c>
      <c r="K158" s="6">
        <f t="shared" si="38"/>
        <v>0</v>
      </c>
      <c r="L158" s="10" t="str">
        <f t="shared" si="39"/>
        <v>IGUAL</v>
      </c>
      <c r="M158" s="111"/>
      <c r="N158" s="111"/>
    </row>
    <row r="159" spans="2:14" ht="15" customHeight="1" x14ac:dyDescent="0.25">
      <c r="B159" s="2"/>
      <c r="C159" s="110"/>
      <c r="D159" s="110"/>
      <c r="E159" s="2"/>
      <c r="F159" s="6">
        <v>0</v>
      </c>
      <c r="G159" s="8">
        <v>0</v>
      </c>
      <c r="H159" s="3">
        <f t="shared" si="36"/>
        <v>0</v>
      </c>
      <c r="I159" s="6">
        <v>0</v>
      </c>
      <c r="J159" s="3">
        <f t="shared" si="37"/>
        <v>0</v>
      </c>
      <c r="K159" s="6">
        <f t="shared" si="38"/>
        <v>0</v>
      </c>
      <c r="L159" s="10" t="str">
        <f t="shared" si="39"/>
        <v>IGUAL</v>
      </c>
      <c r="M159" s="111"/>
      <c r="N159" s="111"/>
    </row>
    <row r="160" spans="2:14" x14ac:dyDescent="0.25">
      <c r="B160" s="2"/>
      <c r="C160" s="110"/>
      <c r="D160" s="110"/>
      <c r="E160" s="2"/>
      <c r="F160" s="6">
        <v>0</v>
      </c>
      <c r="G160" s="8">
        <v>0</v>
      </c>
      <c r="H160" s="3">
        <f t="shared" si="36"/>
        <v>0</v>
      </c>
      <c r="I160" s="6">
        <v>0</v>
      </c>
      <c r="J160" s="3">
        <f t="shared" si="37"/>
        <v>0</v>
      </c>
      <c r="K160" s="6">
        <f t="shared" si="38"/>
        <v>0</v>
      </c>
      <c r="L160" s="10" t="str">
        <f t="shared" si="39"/>
        <v>IGUAL</v>
      </c>
      <c r="M160" s="111"/>
      <c r="N160" s="111"/>
    </row>
    <row r="161" spans="2:14" ht="15" customHeight="1" x14ac:dyDescent="0.25">
      <c r="B161" s="2"/>
      <c r="C161" s="110"/>
      <c r="D161" s="110"/>
      <c r="E161" s="2"/>
      <c r="F161" s="6">
        <v>0</v>
      </c>
      <c r="G161" s="8">
        <v>0</v>
      </c>
      <c r="H161" s="3">
        <f t="shared" si="36"/>
        <v>0</v>
      </c>
      <c r="I161" s="6">
        <v>0</v>
      </c>
      <c r="J161" s="3">
        <f t="shared" si="37"/>
        <v>0</v>
      </c>
      <c r="K161" s="6">
        <f t="shared" si="38"/>
        <v>0</v>
      </c>
      <c r="L161" s="10" t="str">
        <f t="shared" si="39"/>
        <v>IGUAL</v>
      </c>
      <c r="M161" s="111"/>
      <c r="N161" s="111"/>
    </row>
    <row r="162" spans="2:14" ht="15" customHeight="1" x14ac:dyDescent="0.25">
      <c r="B162" s="2"/>
      <c r="C162" s="110"/>
      <c r="D162" s="110"/>
      <c r="E162" s="2"/>
      <c r="F162" s="6">
        <v>0</v>
      </c>
      <c r="G162" s="8">
        <v>0</v>
      </c>
      <c r="H162" s="3">
        <f t="shared" si="36"/>
        <v>0</v>
      </c>
      <c r="I162" s="6">
        <v>0</v>
      </c>
      <c r="J162" s="3">
        <f t="shared" si="37"/>
        <v>0</v>
      </c>
      <c r="K162" s="6">
        <f t="shared" si="38"/>
        <v>0</v>
      </c>
      <c r="L162" s="10" t="str">
        <f t="shared" si="39"/>
        <v>IGUAL</v>
      </c>
      <c r="M162" s="111"/>
      <c r="N162" s="111"/>
    </row>
    <row r="163" spans="2:14" ht="30.75" customHeight="1" x14ac:dyDescent="0.25">
      <c r="B163" s="2"/>
      <c r="C163" s="110"/>
      <c r="D163" s="110"/>
      <c r="E163" s="2"/>
      <c r="F163" s="6">
        <v>0</v>
      </c>
      <c r="G163" s="8">
        <v>0</v>
      </c>
      <c r="H163" s="3">
        <f t="shared" si="36"/>
        <v>0</v>
      </c>
      <c r="I163" s="6">
        <v>0</v>
      </c>
      <c r="J163" s="3">
        <f t="shared" si="37"/>
        <v>0</v>
      </c>
      <c r="K163" s="6">
        <f t="shared" si="38"/>
        <v>0</v>
      </c>
      <c r="L163" s="10" t="str">
        <f t="shared" si="39"/>
        <v>IGUAL</v>
      </c>
      <c r="M163" s="111"/>
      <c r="N163" s="111"/>
    </row>
    <row r="164" spans="2:14" ht="15" customHeight="1" x14ac:dyDescent="0.25">
      <c r="B164" s="2"/>
      <c r="C164" s="110"/>
      <c r="D164" s="110"/>
      <c r="E164" s="2"/>
      <c r="F164" s="6">
        <v>0</v>
      </c>
      <c r="G164" s="8">
        <v>0</v>
      </c>
      <c r="H164" s="3">
        <f t="shared" si="36"/>
        <v>0</v>
      </c>
      <c r="I164" s="6">
        <v>0</v>
      </c>
      <c r="J164" s="3">
        <f t="shared" si="37"/>
        <v>0</v>
      </c>
      <c r="K164" s="6">
        <f t="shared" si="38"/>
        <v>0</v>
      </c>
      <c r="L164" s="10" t="str">
        <f t="shared" si="39"/>
        <v>IGUAL</v>
      </c>
      <c r="M164" s="111"/>
      <c r="N164" s="111"/>
    </row>
    <row r="165" spans="2:14" ht="30.75" customHeight="1" x14ac:dyDescent="0.25">
      <c r="B165" s="2"/>
      <c r="C165" s="110"/>
      <c r="D165" s="110"/>
      <c r="E165" s="2"/>
      <c r="F165" s="6">
        <v>0</v>
      </c>
      <c r="G165" s="8">
        <v>0</v>
      </c>
      <c r="H165" s="3">
        <f t="shared" si="36"/>
        <v>0</v>
      </c>
      <c r="I165" s="6">
        <v>0</v>
      </c>
      <c r="J165" s="3">
        <f t="shared" si="37"/>
        <v>0</v>
      </c>
      <c r="K165" s="6">
        <f t="shared" si="38"/>
        <v>0</v>
      </c>
      <c r="L165" s="10" t="str">
        <f t="shared" si="39"/>
        <v>IGUAL</v>
      </c>
      <c r="M165" s="111"/>
      <c r="N165" s="111"/>
    </row>
    <row r="166" spans="2:14" ht="15" customHeight="1" x14ac:dyDescent="0.25">
      <c r="B166" s="31"/>
      <c r="C166" s="44"/>
      <c r="D166" s="32"/>
      <c r="E166" s="32"/>
      <c r="F166" s="32"/>
      <c r="G166" s="33"/>
      <c r="H166" s="30">
        <f>SUM(H157:H165)</f>
        <v>0</v>
      </c>
      <c r="I166" s="83"/>
      <c r="J166" s="4">
        <f>SUM(J157:J165)</f>
        <v>0</v>
      </c>
      <c r="K166" s="16"/>
      <c r="L166" s="17"/>
      <c r="M166" s="17"/>
      <c r="N166" s="18"/>
    </row>
    <row r="167" spans="2:14" ht="15" customHeight="1" x14ac:dyDescent="0.25">
      <c r="B167" s="31"/>
      <c r="C167" s="44"/>
      <c r="D167" s="32"/>
      <c r="E167" s="32"/>
      <c r="F167" s="13" t="s">
        <v>39</v>
      </c>
      <c r="G167" s="70">
        <v>0.19</v>
      </c>
      <c r="H167" s="71">
        <f>H166*G167</f>
        <v>0</v>
      </c>
      <c r="I167" s="85"/>
      <c r="J167" s="72">
        <f>J166*G167</f>
        <v>0</v>
      </c>
      <c r="K167" s="19"/>
      <c r="L167" s="20"/>
      <c r="M167" s="20"/>
      <c r="N167" s="21"/>
    </row>
    <row r="168" spans="2:14" ht="15" customHeight="1" x14ac:dyDescent="0.25">
      <c r="B168" s="31"/>
      <c r="C168" s="32"/>
      <c r="D168" s="32"/>
      <c r="E168" s="32"/>
      <c r="F168" s="15"/>
      <c r="G168" s="12" t="s">
        <v>41</v>
      </c>
      <c r="H168" s="30">
        <f>SUM(H166:H167)</f>
        <v>0</v>
      </c>
      <c r="I168" s="7" t="s">
        <v>24</v>
      </c>
      <c r="J168" s="4">
        <f>SUM(J166:J167)</f>
        <v>0</v>
      </c>
      <c r="K168" s="22"/>
      <c r="L168" s="23"/>
      <c r="M168" s="23"/>
      <c r="N168" s="24"/>
    </row>
    <row r="169" spans="2:14" ht="15" customHeight="1" x14ac:dyDescent="0.25">
      <c r="B169" s="38"/>
      <c r="C169" s="39"/>
      <c r="D169" s="39"/>
      <c r="E169" s="39"/>
      <c r="F169" s="39"/>
      <c r="G169" s="39"/>
      <c r="H169" s="39"/>
      <c r="I169" s="40"/>
      <c r="J169" s="41"/>
      <c r="K169" s="42"/>
      <c r="L169" s="42"/>
      <c r="M169" s="42"/>
      <c r="N169" s="43"/>
    </row>
    <row r="170" spans="2:14" ht="15.75" customHeight="1" x14ac:dyDescent="0.25">
      <c r="B170" s="138" t="s">
        <v>32</v>
      </c>
      <c r="C170" s="139"/>
      <c r="D170" s="139"/>
      <c r="E170" s="139"/>
      <c r="F170" s="139"/>
      <c r="G170" s="139"/>
      <c r="H170" s="139"/>
      <c r="I170" s="139"/>
      <c r="J170" s="139"/>
      <c r="K170" s="139"/>
      <c r="L170" s="139"/>
      <c r="M170" s="139"/>
      <c r="N170" s="140"/>
    </row>
    <row r="171" spans="2:14" ht="26.25" customHeight="1" x14ac:dyDescent="0.25">
      <c r="B171" s="123" t="s">
        <v>8</v>
      </c>
      <c r="C171" s="125" t="s">
        <v>9</v>
      </c>
      <c r="D171" s="126"/>
      <c r="E171" s="123" t="s">
        <v>10</v>
      </c>
      <c r="F171" s="129" t="s">
        <v>25</v>
      </c>
      <c r="G171" s="130"/>
      <c r="H171" s="131"/>
      <c r="I171" s="132" t="s">
        <v>11</v>
      </c>
      <c r="J171" s="133"/>
      <c r="K171" s="133"/>
      <c r="L171" s="134"/>
      <c r="M171" s="125" t="s">
        <v>28</v>
      </c>
      <c r="N171" s="126"/>
    </row>
    <row r="172" spans="2:14" ht="25.5" customHeight="1" x14ac:dyDescent="0.25">
      <c r="B172" s="124"/>
      <c r="C172" s="127"/>
      <c r="D172" s="128"/>
      <c r="E172" s="124"/>
      <c r="F172" s="9" t="s">
        <v>12</v>
      </c>
      <c r="G172" s="9" t="s">
        <v>13</v>
      </c>
      <c r="H172" s="9" t="s">
        <v>14</v>
      </c>
      <c r="I172" s="9" t="s">
        <v>15</v>
      </c>
      <c r="J172" s="9" t="s">
        <v>16</v>
      </c>
      <c r="K172" s="129" t="s">
        <v>17</v>
      </c>
      <c r="L172" s="131"/>
      <c r="M172" s="127"/>
      <c r="N172" s="128"/>
    </row>
    <row r="173" spans="2:14" ht="15" customHeight="1" x14ac:dyDescent="0.25">
      <c r="B173" s="2"/>
      <c r="C173" s="110"/>
      <c r="D173" s="110"/>
      <c r="E173" s="2"/>
      <c r="F173" s="6">
        <v>0</v>
      </c>
      <c r="G173" s="8">
        <v>0</v>
      </c>
      <c r="H173" s="3">
        <f t="shared" ref="H173:H181" si="40">F173*G173</f>
        <v>0</v>
      </c>
      <c r="I173" s="6">
        <v>0</v>
      </c>
      <c r="J173" s="3">
        <f t="shared" ref="J173:J181" si="41">G173*I173</f>
        <v>0</v>
      </c>
      <c r="K173" s="6">
        <f t="shared" ref="K173:K181" si="42">I173-F173</f>
        <v>0</v>
      </c>
      <c r="L173" s="10" t="str">
        <f t="shared" ref="L173:L181" si="43">IF(F173-I173=0,"IGUAL",IF(K173&gt;0,"MAYOR",IF(K173&lt;0,"MENOR")))</f>
        <v>IGUAL</v>
      </c>
      <c r="M173" s="111"/>
      <c r="N173" s="111"/>
    </row>
    <row r="174" spans="2:14" ht="15" customHeight="1" x14ac:dyDescent="0.25">
      <c r="B174" s="2"/>
      <c r="C174" s="122"/>
      <c r="D174" s="122"/>
      <c r="E174" s="2"/>
      <c r="F174" s="6">
        <v>0</v>
      </c>
      <c r="G174" s="8">
        <v>0</v>
      </c>
      <c r="H174" s="3">
        <f t="shared" si="40"/>
        <v>0</v>
      </c>
      <c r="I174" s="6">
        <v>0</v>
      </c>
      <c r="J174" s="3">
        <f t="shared" si="41"/>
        <v>0</v>
      </c>
      <c r="K174" s="6">
        <f t="shared" si="42"/>
        <v>0</v>
      </c>
      <c r="L174" s="10" t="str">
        <f t="shared" si="43"/>
        <v>IGUAL</v>
      </c>
      <c r="M174" s="111"/>
      <c r="N174" s="111"/>
    </row>
    <row r="175" spans="2:14" ht="15" customHeight="1" x14ac:dyDescent="0.25">
      <c r="B175" s="2"/>
      <c r="C175" s="110"/>
      <c r="D175" s="110"/>
      <c r="E175" s="2"/>
      <c r="F175" s="6">
        <v>0</v>
      </c>
      <c r="G175" s="8">
        <v>0</v>
      </c>
      <c r="H175" s="3">
        <f t="shared" si="40"/>
        <v>0</v>
      </c>
      <c r="I175" s="6">
        <v>0</v>
      </c>
      <c r="J175" s="3">
        <f t="shared" si="41"/>
        <v>0</v>
      </c>
      <c r="K175" s="6">
        <f t="shared" si="42"/>
        <v>0</v>
      </c>
      <c r="L175" s="10" t="str">
        <f t="shared" si="43"/>
        <v>IGUAL</v>
      </c>
      <c r="M175" s="111"/>
      <c r="N175" s="111"/>
    </row>
    <row r="176" spans="2:14" ht="15" customHeight="1" x14ac:dyDescent="0.25">
      <c r="B176" s="2"/>
      <c r="C176" s="110"/>
      <c r="D176" s="110"/>
      <c r="E176" s="2"/>
      <c r="F176" s="6">
        <v>0</v>
      </c>
      <c r="G176" s="8">
        <v>0</v>
      </c>
      <c r="H176" s="3">
        <f t="shared" si="40"/>
        <v>0</v>
      </c>
      <c r="I176" s="6">
        <v>0</v>
      </c>
      <c r="J176" s="3">
        <f t="shared" si="41"/>
        <v>0</v>
      </c>
      <c r="K176" s="6">
        <f t="shared" si="42"/>
        <v>0</v>
      </c>
      <c r="L176" s="10" t="str">
        <f t="shared" si="43"/>
        <v>IGUAL</v>
      </c>
      <c r="M176" s="111"/>
      <c r="N176" s="111"/>
    </row>
    <row r="177" spans="2:14" ht="15" customHeight="1" x14ac:dyDescent="0.25">
      <c r="B177" s="2"/>
      <c r="C177" s="110"/>
      <c r="D177" s="110"/>
      <c r="E177" s="2"/>
      <c r="F177" s="6">
        <v>0</v>
      </c>
      <c r="G177" s="8">
        <v>0</v>
      </c>
      <c r="H177" s="3">
        <f t="shared" si="40"/>
        <v>0</v>
      </c>
      <c r="I177" s="6">
        <v>0</v>
      </c>
      <c r="J177" s="3">
        <f t="shared" si="41"/>
        <v>0</v>
      </c>
      <c r="K177" s="6">
        <f t="shared" si="42"/>
        <v>0</v>
      </c>
      <c r="L177" s="10" t="str">
        <f t="shared" si="43"/>
        <v>IGUAL</v>
      </c>
      <c r="M177" s="111"/>
      <c r="N177" s="111"/>
    </row>
    <row r="178" spans="2:14" ht="15" customHeight="1" x14ac:dyDescent="0.25">
      <c r="B178" s="2"/>
      <c r="C178" s="110"/>
      <c r="D178" s="110"/>
      <c r="E178" s="2"/>
      <c r="F178" s="6">
        <v>0</v>
      </c>
      <c r="G178" s="8">
        <v>0</v>
      </c>
      <c r="H178" s="3">
        <f t="shared" si="40"/>
        <v>0</v>
      </c>
      <c r="I178" s="6">
        <v>0</v>
      </c>
      <c r="J178" s="3">
        <f t="shared" si="41"/>
        <v>0</v>
      </c>
      <c r="K178" s="6">
        <f t="shared" si="42"/>
        <v>0</v>
      </c>
      <c r="L178" s="10" t="str">
        <f t="shared" si="43"/>
        <v>IGUAL</v>
      </c>
      <c r="M178" s="111"/>
      <c r="N178" s="111"/>
    </row>
    <row r="179" spans="2:14" ht="15" customHeight="1" x14ac:dyDescent="0.25">
      <c r="B179" s="2"/>
      <c r="C179" s="110"/>
      <c r="D179" s="110"/>
      <c r="E179" s="2"/>
      <c r="F179" s="6">
        <v>0</v>
      </c>
      <c r="G179" s="8">
        <v>0</v>
      </c>
      <c r="H179" s="3">
        <f t="shared" si="40"/>
        <v>0</v>
      </c>
      <c r="I179" s="6">
        <v>0</v>
      </c>
      <c r="J179" s="3">
        <f t="shared" si="41"/>
        <v>0</v>
      </c>
      <c r="K179" s="6">
        <f t="shared" si="42"/>
        <v>0</v>
      </c>
      <c r="L179" s="10" t="str">
        <f t="shared" si="43"/>
        <v>IGUAL</v>
      </c>
      <c r="M179" s="111"/>
      <c r="N179" s="111"/>
    </row>
    <row r="180" spans="2:14" ht="15" customHeight="1" x14ac:dyDescent="0.25">
      <c r="B180" s="2"/>
      <c r="C180" s="110"/>
      <c r="D180" s="110"/>
      <c r="E180" s="2"/>
      <c r="F180" s="6">
        <v>0</v>
      </c>
      <c r="G180" s="8">
        <v>0</v>
      </c>
      <c r="H180" s="3">
        <f t="shared" si="40"/>
        <v>0</v>
      </c>
      <c r="I180" s="6">
        <v>0</v>
      </c>
      <c r="J180" s="3">
        <f t="shared" si="41"/>
        <v>0</v>
      </c>
      <c r="K180" s="6">
        <f t="shared" si="42"/>
        <v>0</v>
      </c>
      <c r="L180" s="10" t="str">
        <f t="shared" si="43"/>
        <v>IGUAL</v>
      </c>
      <c r="M180" s="111"/>
      <c r="N180" s="111"/>
    </row>
    <row r="181" spans="2:14" ht="15" customHeight="1" x14ac:dyDescent="0.25">
      <c r="B181" s="48"/>
      <c r="C181" s="112"/>
      <c r="D181" s="112"/>
      <c r="E181" s="48"/>
      <c r="F181" s="49">
        <v>0</v>
      </c>
      <c r="G181" s="50">
        <v>0</v>
      </c>
      <c r="H181" s="3">
        <f t="shared" si="40"/>
        <v>0</v>
      </c>
      <c r="I181" s="6">
        <v>0</v>
      </c>
      <c r="J181" s="3">
        <f t="shared" si="41"/>
        <v>0</v>
      </c>
      <c r="K181" s="6">
        <f t="shared" si="42"/>
        <v>0</v>
      </c>
      <c r="L181" s="10" t="str">
        <f t="shared" si="43"/>
        <v>IGUAL</v>
      </c>
      <c r="M181" s="111"/>
      <c r="N181" s="111"/>
    </row>
    <row r="182" spans="2:14" x14ac:dyDescent="0.25">
      <c r="B182" s="31"/>
      <c r="C182" s="15"/>
      <c r="D182" s="32"/>
      <c r="E182" s="32"/>
      <c r="F182" s="32"/>
      <c r="G182" s="12" t="s">
        <v>41</v>
      </c>
      <c r="H182" s="30">
        <f>SUM(H173:H181)</f>
        <v>0</v>
      </c>
      <c r="I182" s="7" t="s">
        <v>43</v>
      </c>
      <c r="J182" s="4">
        <f>SUM(J173:J181)</f>
        <v>0</v>
      </c>
      <c r="K182" s="22"/>
      <c r="L182" s="23"/>
      <c r="M182" s="23"/>
      <c r="N182" s="24"/>
    </row>
    <row r="183" spans="2:14" ht="30.75" customHeight="1" x14ac:dyDescent="0.25">
      <c r="B183" s="38"/>
      <c r="C183" s="39"/>
      <c r="D183" s="39"/>
      <c r="E183" s="39"/>
      <c r="F183" s="39"/>
      <c r="G183" s="39"/>
      <c r="H183" s="39"/>
      <c r="I183" s="40"/>
      <c r="J183" s="41"/>
      <c r="K183" s="42"/>
      <c r="L183" s="42"/>
      <c r="M183" s="42"/>
      <c r="N183" s="43"/>
    </row>
    <row r="184" spans="2:14" ht="15.75" customHeight="1" x14ac:dyDescent="0.25">
      <c r="B184" s="138" t="s">
        <v>33</v>
      </c>
      <c r="C184" s="139"/>
      <c r="D184" s="139"/>
      <c r="E184" s="139"/>
      <c r="F184" s="139"/>
      <c r="G184" s="139"/>
      <c r="H184" s="139"/>
      <c r="I184" s="139"/>
      <c r="J184" s="139"/>
      <c r="K184" s="139"/>
      <c r="L184" s="139"/>
      <c r="M184" s="139"/>
      <c r="N184" s="140"/>
    </row>
    <row r="185" spans="2:14" ht="27.75" customHeight="1" x14ac:dyDescent="0.25">
      <c r="B185" s="123" t="s">
        <v>8</v>
      </c>
      <c r="C185" s="125" t="s">
        <v>9</v>
      </c>
      <c r="D185" s="126"/>
      <c r="E185" s="123" t="s">
        <v>10</v>
      </c>
      <c r="F185" s="129" t="s">
        <v>25</v>
      </c>
      <c r="G185" s="130"/>
      <c r="H185" s="131"/>
      <c r="I185" s="132" t="s">
        <v>11</v>
      </c>
      <c r="J185" s="133"/>
      <c r="K185" s="133"/>
      <c r="L185" s="134"/>
      <c r="M185" s="125" t="s">
        <v>28</v>
      </c>
      <c r="N185" s="126"/>
    </row>
    <row r="186" spans="2:14" x14ac:dyDescent="0.25">
      <c r="B186" s="124"/>
      <c r="C186" s="127"/>
      <c r="D186" s="128"/>
      <c r="E186" s="124"/>
      <c r="F186" s="9" t="s">
        <v>12</v>
      </c>
      <c r="G186" s="9" t="s">
        <v>13</v>
      </c>
      <c r="H186" s="9" t="s">
        <v>14</v>
      </c>
      <c r="I186" s="9" t="s">
        <v>15</v>
      </c>
      <c r="J186" s="9" t="s">
        <v>16</v>
      </c>
      <c r="K186" s="129" t="s">
        <v>17</v>
      </c>
      <c r="L186" s="131"/>
      <c r="M186" s="127"/>
      <c r="N186" s="128"/>
    </row>
    <row r="187" spans="2:14" x14ac:dyDescent="0.25">
      <c r="B187" s="2"/>
      <c r="C187" s="110"/>
      <c r="D187" s="110"/>
      <c r="E187" s="2"/>
      <c r="F187" s="6">
        <v>0</v>
      </c>
      <c r="G187" s="8">
        <v>0</v>
      </c>
      <c r="H187" s="3">
        <f t="shared" ref="H187:H195" si="44">F187*G187</f>
        <v>0</v>
      </c>
      <c r="I187" s="6">
        <v>0</v>
      </c>
      <c r="J187" s="3">
        <f t="shared" ref="J187:J195" si="45">G187*I187</f>
        <v>0</v>
      </c>
      <c r="K187" s="6">
        <f t="shared" ref="K187:K195" si="46">I187-F187</f>
        <v>0</v>
      </c>
      <c r="L187" s="10" t="str">
        <f t="shared" ref="L187:L195" si="47">IF(F187-I187=0,"IGUAL",IF(K187&gt;0,"MAYOR",IF(K187&lt;0,"MENOR")))</f>
        <v>IGUAL</v>
      </c>
      <c r="M187" s="111"/>
      <c r="N187" s="111"/>
    </row>
    <row r="188" spans="2:14" x14ac:dyDescent="0.25">
      <c r="B188" s="2"/>
      <c r="C188" s="122"/>
      <c r="D188" s="122"/>
      <c r="E188" s="2"/>
      <c r="F188" s="6">
        <v>0</v>
      </c>
      <c r="G188" s="8">
        <v>0</v>
      </c>
      <c r="H188" s="3">
        <f t="shared" si="44"/>
        <v>0</v>
      </c>
      <c r="I188" s="6">
        <v>0</v>
      </c>
      <c r="J188" s="3">
        <f t="shared" si="45"/>
        <v>0</v>
      </c>
      <c r="K188" s="6">
        <f t="shared" si="46"/>
        <v>0</v>
      </c>
      <c r="L188" s="10" t="str">
        <f t="shared" si="47"/>
        <v>IGUAL</v>
      </c>
      <c r="M188" s="111"/>
      <c r="N188" s="111"/>
    </row>
    <row r="189" spans="2:14" ht="15" customHeight="1" x14ac:dyDescent="0.25">
      <c r="B189" s="2"/>
      <c r="C189" s="110"/>
      <c r="D189" s="110"/>
      <c r="E189" s="2"/>
      <c r="F189" s="6">
        <v>0</v>
      </c>
      <c r="G189" s="8">
        <v>0</v>
      </c>
      <c r="H189" s="3">
        <f t="shared" si="44"/>
        <v>0</v>
      </c>
      <c r="I189" s="6">
        <v>0</v>
      </c>
      <c r="J189" s="3">
        <f t="shared" si="45"/>
        <v>0</v>
      </c>
      <c r="K189" s="6">
        <f t="shared" si="46"/>
        <v>0</v>
      </c>
      <c r="L189" s="10" t="str">
        <f t="shared" si="47"/>
        <v>IGUAL</v>
      </c>
      <c r="M189" s="111"/>
      <c r="N189" s="111"/>
    </row>
    <row r="190" spans="2:14" x14ac:dyDescent="0.25">
      <c r="B190" s="2"/>
      <c r="C190" s="110"/>
      <c r="D190" s="110"/>
      <c r="E190" s="2"/>
      <c r="F190" s="6">
        <v>0</v>
      </c>
      <c r="G190" s="8">
        <v>0</v>
      </c>
      <c r="H190" s="3">
        <f t="shared" si="44"/>
        <v>0</v>
      </c>
      <c r="I190" s="6">
        <v>0</v>
      </c>
      <c r="J190" s="3">
        <f t="shared" si="45"/>
        <v>0</v>
      </c>
      <c r="K190" s="6">
        <f t="shared" si="46"/>
        <v>0</v>
      </c>
      <c r="L190" s="10" t="str">
        <f t="shared" si="47"/>
        <v>IGUAL</v>
      </c>
      <c r="M190" s="111"/>
      <c r="N190" s="111"/>
    </row>
    <row r="191" spans="2:14" x14ac:dyDescent="0.25">
      <c r="B191" s="2"/>
      <c r="C191" s="110"/>
      <c r="D191" s="110"/>
      <c r="E191" s="2"/>
      <c r="F191" s="6">
        <v>0</v>
      </c>
      <c r="G191" s="8">
        <v>0</v>
      </c>
      <c r="H191" s="3">
        <f t="shared" si="44"/>
        <v>0</v>
      </c>
      <c r="I191" s="6">
        <v>0</v>
      </c>
      <c r="J191" s="3">
        <f t="shared" si="45"/>
        <v>0</v>
      </c>
      <c r="K191" s="6">
        <f t="shared" si="46"/>
        <v>0</v>
      </c>
      <c r="L191" s="10" t="str">
        <f t="shared" si="47"/>
        <v>IGUAL</v>
      </c>
      <c r="M191" s="111"/>
      <c r="N191" s="111"/>
    </row>
    <row r="192" spans="2:14" x14ac:dyDescent="0.25">
      <c r="B192" s="2"/>
      <c r="C192" s="110"/>
      <c r="D192" s="110"/>
      <c r="E192" s="2"/>
      <c r="F192" s="6">
        <v>0</v>
      </c>
      <c r="G192" s="8">
        <v>0</v>
      </c>
      <c r="H192" s="3">
        <f t="shared" si="44"/>
        <v>0</v>
      </c>
      <c r="I192" s="6">
        <v>0</v>
      </c>
      <c r="J192" s="3">
        <f t="shared" si="45"/>
        <v>0</v>
      </c>
      <c r="K192" s="6">
        <f t="shared" si="46"/>
        <v>0</v>
      </c>
      <c r="L192" s="10" t="str">
        <f t="shared" si="47"/>
        <v>IGUAL</v>
      </c>
      <c r="M192" s="111"/>
      <c r="N192" s="111"/>
    </row>
    <row r="193" spans="2:14" x14ac:dyDescent="0.25">
      <c r="B193" s="2"/>
      <c r="C193" s="110"/>
      <c r="D193" s="110"/>
      <c r="E193" s="2"/>
      <c r="F193" s="6">
        <v>0</v>
      </c>
      <c r="G193" s="8">
        <v>0</v>
      </c>
      <c r="H193" s="3">
        <f t="shared" si="44"/>
        <v>0</v>
      </c>
      <c r="I193" s="6">
        <v>0</v>
      </c>
      <c r="J193" s="3">
        <f t="shared" si="45"/>
        <v>0</v>
      </c>
      <c r="K193" s="6">
        <f t="shared" si="46"/>
        <v>0</v>
      </c>
      <c r="L193" s="10" t="str">
        <f t="shared" si="47"/>
        <v>IGUAL</v>
      </c>
      <c r="M193" s="111"/>
      <c r="N193" s="111"/>
    </row>
    <row r="194" spans="2:14" x14ac:dyDescent="0.25">
      <c r="B194" s="2"/>
      <c r="C194" s="110"/>
      <c r="D194" s="110"/>
      <c r="E194" s="2"/>
      <c r="F194" s="6">
        <v>0</v>
      </c>
      <c r="G194" s="8">
        <v>0</v>
      </c>
      <c r="H194" s="3">
        <f t="shared" si="44"/>
        <v>0</v>
      </c>
      <c r="I194" s="6">
        <v>0</v>
      </c>
      <c r="J194" s="3">
        <f t="shared" si="45"/>
        <v>0</v>
      </c>
      <c r="K194" s="6">
        <f t="shared" si="46"/>
        <v>0</v>
      </c>
      <c r="L194" s="10" t="str">
        <f t="shared" si="47"/>
        <v>IGUAL</v>
      </c>
      <c r="M194" s="111"/>
      <c r="N194" s="111"/>
    </row>
    <row r="195" spans="2:14" x14ac:dyDescent="0.25">
      <c r="B195" s="48"/>
      <c r="C195" s="112"/>
      <c r="D195" s="112"/>
      <c r="E195" s="48"/>
      <c r="F195" s="49">
        <v>0</v>
      </c>
      <c r="G195" s="50">
        <v>0</v>
      </c>
      <c r="H195" s="3">
        <f t="shared" si="44"/>
        <v>0</v>
      </c>
      <c r="I195" s="6">
        <v>0</v>
      </c>
      <c r="J195" s="3">
        <f t="shared" si="45"/>
        <v>0</v>
      </c>
      <c r="K195" s="6">
        <f t="shared" si="46"/>
        <v>0</v>
      </c>
      <c r="L195" s="10" t="str">
        <f t="shared" si="47"/>
        <v>IGUAL</v>
      </c>
      <c r="M195" s="111"/>
      <c r="N195" s="111"/>
    </row>
    <row r="196" spans="2:14" ht="25.5" x14ac:dyDescent="0.25">
      <c r="B196" s="31"/>
      <c r="C196" s="44"/>
      <c r="D196" s="44"/>
      <c r="E196" s="44"/>
      <c r="F196" s="44"/>
      <c r="G196" s="12" t="s">
        <v>40</v>
      </c>
      <c r="H196" s="30">
        <f>SUM(H187:H195)</f>
        <v>0</v>
      </c>
      <c r="I196" s="14"/>
      <c r="J196" s="4">
        <f>SUM(J187:J195)</f>
        <v>0</v>
      </c>
      <c r="K196" s="16"/>
      <c r="L196" s="17"/>
      <c r="M196" s="17"/>
      <c r="N196" s="18"/>
    </row>
    <row r="197" spans="2:14" x14ac:dyDescent="0.25">
      <c r="B197" s="47"/>
      <c r="C197" s="51" t="s">
        <v>30</v>
      </c>
      <c r="D197" s="36"/>
      <c r="E197" s="36"/>
      <c r="F197" s="36"/>
      <c r="G197" s="37"/>
      <c r="H197" s="81">
        <f>SUM(H196:H196)</f>
        <v>0</v>
      </c>
      <c r="I197" s="7" t="s">
        <v>44</v>
      </c>
      <c r="J197" s="82">
        <f>SUM(J196:J196)</f>
        <v>0</v>
      </c>
      <c r="K197" s="22"/>
      <c r="L197" s="23"/>
      <c r="M197" s="23"/>
      <c r="N197" s="24"/>
    </row>
    <row r="198" spans="2:14" x14ac:dyDescent="0.25">
      <c r="B198" s="73"/>
      <c r="C198" s="74"/>
      <c r="D198" s="75"/>
      <c r="E198" s="75"/>
      <c r="F198" s="76"/>
      <c r="G198" s="77"/>
      <c r="H198" s="78"/>
      <c r="I198" s="79"/>
      <c r="J198" s="80"/>
      <c r="K198" s="19"/>
      <c r="L198" s="20"/>
      <c r="M198" s="20"/>
      <c r="N198" s="21"/>
    </row>
    <row r="199" spans="2:14" ht="66" customHeight="1" x14ac:dyDescent="0.25">
      <c r="B199" s="31"/>
      <c r="C199" s="53"/>
      <c r="D199" s="53"/>
      <c r="E199" s="53"/>
      <c r="F199" s="53"/>
      <c r="G199" s="12" t="s">
        <v>45</v>
      </c>
      <c r="H199" s="86">
        <f>+H109+H136+H152+H166+H182+H197</f>
        <v>835981535.40938103</v>
      </c>
      <c r="I199" s="12" t="s">
        <v>37</v>
      </c>
      <c r="J199" s="64">
        <f>+J109+J136+J152+J166+J182+J197</f>
        <v>835981535.40999997</v>
      </c>
      <c r="K199" s="27"/>
      <c r="L199" s="28"/>
      <c r="M199" s="28"/>
      <c r="N199" s="29"/>
    </row>
    <row r="200" spans="2:14" ht="30" customHeight="1" x14ac:dyDescent="0.25">
      <c r="B200" s="167"/>
      <c r="C200" s="168"/>
      <c r="D200" s="168"/>
      <c r="E200" s="168"/>
      <c r="F200" s="168"/>
      <c r="G200" s="168"/>
      <c r="H200" s="169"/>
      <c r="I200" s="169"/>
      <c r="J200" s="169"/>
      <c r="K200" s="168"/>
      <c r="L200" s="168"/>
      <c r="M200" s="168"/>
      <c r="N200" s="170"/>
    </row>
    <row r="201" spans="2:14" ht="14.45" customHeight="1" x14ac:dyDescent="0.25">
      <c r="B201" s="157" t="s">
        <v>26</v>
      </c>
      <c r="C201" s="158"/>
      <c r="D201" s="158"/>
      <c r="E201" s="158"/>
      <c r="F201" s="158"/>
      <c r="G201" s="158"/>
      <c r="H201" s="158"/>
      <c r="I201" s="159"/>
      <c r="J201" s="157" t="s">
        <v>27</v>
      </c>
      <c r="K201" s="158"/>
      <c r="L201" s="158"/>
      <c r="M201" s="158"/>
      <c r="N201" s="159"/>
    </row>
    <row r="202" spans="2:14" x14ac:dyDescent="0.25">
      <c r="B202" s="160"/>
      <c r="C202" s="161"/>
      <c r="D202" s="161"/>
      <c r="E202" s="161"/>
      <c r="F202" s="161"/>
      <c r="G202" s="161"/>
      <c r="H202" s="161"/>
      <c r="I202" s="162"/>
      <c r="J202" s="160"/>
      <c r="K202" s="161"/>
      <c r="L202" s="161"/>
      <c r="M202" s="161"/>
      <c r="N202" s="162"/>
    </row>
    <row r="203" spans="2:14" x14ac:dyDescent="0.25">
      <c r="B203" s="160"/>
      <c r="C203" s="161"/>
      <c r="D203" s="161"/>
      <c r="E203" s="161"/>
      <c r="F203" s="161"/>
      <c r="G203" s="161"/>
      <c r="H203" s="161"/>
      <c r="I203" s="162"/>
      <c r="J203" s="160"/>
      <c r="K203" s="161"/>
      <c r="L203" s="161"/>
      <c r="M203" s="161"/>
      <c r="N203" s="162"/>
    </row>
    <row r="204" spans="2:14" x14ac:dyDescent="0.25">
      <c r="B204" s="160"/>
      <c r="C204" s="161"/>
      <c r="D204" s="161"/>
      <c r="E204" s="161"/>
      <c r="F204" s="161"/>
      <c r="G204" s="161"/>
      <c r="H204" s="161"/>
      <c r="I204" s="162"/>
      <c r="J204" s="160"/>
      <c r="K204" s="161"/>
      <c r="L204" s="161"/>
      <c r="M204" s="161"/>
      <c r="N204" s="162"/>
    </row>
    <row r="205" spans="2:14" x14ac:dyDescent="0.25">
      <c r="B205" s="160"/>
      <c r="C205" s="161"/>
      <c r="D205" s="161"/>
      <c r="E205" s="161"/>
      <c r="F205" s="161"/>
      <c r="G205" s="161"/>
      <c r="H205" s="161"/>
      <c r="I205" s="162"/>
      <c r="J205" s="160"/>
      <c r="K205" s="161"/>
      <c r="L205" s="161"/>
      <c r="M205" s="161"/>
      <c r="N205" s="162"/>
    </row>
    <row r="206" spans="2:14" x14ac:dyDescent="0.25">
      <c r="B206" s="163"/>
      <c r="C206" s="164"/>
      <c r="D206" s="164"/>
      <c r="E206" s="164"/>
      <c r="F206" s="164"/>
      <c r="G206" s="164"/>
      <c r="H206" s="164"/>
      <c r="I206" s="165"/>
      <c r="J206" s="163"/>
      <c r="K206" s="164"/>
      <c r="L206" s="164"/>
      <c r="M206" s="164"/>
      <c r="N206" s="165"/>
    </row>
  </sheetData>
  <mergeCells count="347">
    <mergeCell ref="B201:I206"/>
    <mergeCell ref="J201:N206"/>
    <mergeCell ref="B11:N11"/>
    <mergeCell ref="B8:D8"/>
    <mergeCell ref="E8:N8"/>
    <mergeCell ref="B9:D9"/>
    <mergeCell ref="E9:N9"/>
    <mergeCell ref="B10:D10"/>
    <mergeCell ref="E10:N10"/>
    <mergeCell ref="C71:D71"/>
    <mergeCell ref="M71:N71"/>
    <mergeCell ref="B154:N154"/>
    <mergeCell ref="B170:N170"/>
    <mergeCell ref="B171:B172"/>
    <mergeCell ref="E171:E172"/>
    <mergeCell ref="F171:H171"/>
    <mergeCell ref="M171:N172"/>
    <mergeCell ref="K172:L172"/>
    <mergeCell ref="B200:N200"/>
    <mergeCell ref="B2:D4"/>
    <mergeCell ref="E2:L2"/>
    <mergeCell ref="E3:L4"/>
    <mergeCell ref="C173:D173"/>
    <mergeCell ref="C174:D174"/>
    <mergeCell ref="C175:D175"/>
    <mergeCell ref="C171:D172"/>
    <mergeCell ref="B111:N111"/>
    <mergeCell ref="B153:N153"/>
    <mergeCell ref="B110:N110"/>
    <mergeCell ref="B138:N138"/>
    <mergeCell ref="B139:B140"/>
    <mergeCell ref="C139:D140"/>
    <mergeCell ref="E139:E140"/>
    <mergeCell ref="F139:H139"/>
    <mergeCell ref="B6:D6"/>
    <mergeCell ref="E6:N6"/>
    <mergeCell ref="B7:D7"/>
    <mergeCell ref="E7:N7"/>
    <mergeCell ref="C68:D68"/>
    <mergeCell ref="M68:N68"/>
    <mergeCell ref="C69:D69"/>
    <mergeCell ref="M69:N69"/>
    <mergeCell ref="C70:D70"/>
    <mergeCell ref="B184:N184"/>
    <mergeCell ref="M173:N173"/>
    <mergeCell ref="M174:N174"/>
    <mergeCell ref="M175:N175"/>
    <mergeCell ref="B5:N5"/>
    <mergeCell ref="K140:L140"/>
    <mergeCell ref="B107:D107"/>
    <mergeCell ref="B108:D108"/>
    <mergeCell ref="B105:D105"/>
    <mergeCell ref="B106:D106"/>
    <mergeCell ref="M114:N114"/>
    <mergeCell ref="M139:N140"/>
    <mergeCell ref="B12:B13"/>
    <mergeCell ref="C12:D13"/>
    <mergeCell ref="E12:E13"/>
    <mergeCell ref="F12:H12"/>
    <mergeCell ref="I12:L12"/>
    <mergeCell ref="I139:L139"/>
    <mergeCell ref="M70:N70"/>
    <mergeCell ref="C66:D66"/>
    <mergeCell ref="M66:N66"/>
    <mergeCell ref="K13:L13"/>
    <mergeCell ref="M12:N13"/>
    <mergeCell ref="C149:D149"/>
    <mergeCell ref="M149:N149"/>
    <mergeCell ref="C141:D141"/>
    <mergeCell ref="M141:N141"/>
    <mergeCell ref="C142:D142"/>
    <mergeCell ref="M142:N142"/>
    <mergeCell ref="C143:D143"/>
    <mergeCell ref="M143:N143"/>
    <mergeCell ref="C144:D144"/>
    <mergeCell ref="M144:N144"/>
    <mergeCell ref="C129:D129"/>
    <mergeCell ref="M129:N129"/>
    <mergeCell ref="C130:D130"/>
    <mergeCell ref="M130:N130"/>
    <mergeCell ref="I131:I135"/>
    <mergeCell ref="C145:D145"/>
    <mergeCell ref="C123:D123"/>
    <mergeCell ref="M123:N123"/>
    <mergeCell ref="C124:D124"/>
    <mergeCell ref="M124:N124"/>
    <mergeCell ref="C125:D125"/>
    <mergeCell ref="M145:N145"/>
    <mergeCell ref="C146:D146"/>
    <mergeCell ref="M146:N146"/>
    <mergeCell ref="C147:D147"/>
    <mergeCell ref="M147:N147"/>
    <mergeCell ref="B112:B113"/>
    <mergeCell ref="C112:D113"/>
    <mergeCell ref="E112:E113"/>
    <mergeCell ref="F112:H112"/>
    <mergeCell ref="I112:L112"/>
    <mergeCell ref="M112:N113"/>
    <mergeCell ref="K113:L113"/>
    <mergeCell ref="M115:N115"/>
    <mergeCell ref="C148:D148"/>
    <mergeCell ref="M148:N148"/>
    <mergeCell ref="C158:D158"/>
    <mergeCell ref="M158:N158"/>
    <mergeCell ref="C159:D159"/>
    <mergeCell ref="M159:N159"/>
    <mergeCell ref="C160:D160"/>
    <mergeCell ref="M160:N160"/>
    <mergeCell ref="C161:D161"/>
    <mergeCell ref="M161:N161"/>
    <mergeCell ref="B155:B156"/>
    <mergeCell ref="C155:D156"/>
    <mergeCell ref="E155:E156"/>
    <mergeCell ref="F155:H155"/>
    <mergeCell ref="I155:L155"/>
    <mergeCell ref="M155:N156"/>
    <mergeCell ref="K156:L156"/>
    <mergeCell ref="C157:D157"/>
    <mergeCell ref="M157:N157"/>
    <mergeCell ref="M181:N181"/>
    <mergeCell ref="M162:N162"/>
    <mergeCell ref="C163:D163"/>
    <mergeCell ref="M163:N163"/>
    <mergeCell ref="C164:D164"/>
    <mergeCell ref="M164:N164"/>
    <mergeCell ref="C165:D165"/>
    <mergeCell ref="M165:N165"/>
    <mergeCell ref="C176:D176"/>
    <mergeCell ref="M176:N176"/>
    <mergeCell ref="C177:D177"/>
    <mergeCell ref="M177:N177"/>
    <mergeCell ref="C178:D178"/>
    <mergeCell ref="M178:N178"/>
    <mergeCell ref="I171:L171"/>
    <mergeCell ref="C162:D162"/>
    <mergeCell ref="B185:B186"/>
    <mergeCell ref="C185:D186"/>
    <mergeCell ref="E185:E186"/>
    <mergeCell ref="F185:H185"/>
    <mergeCell ref="I185:L185"/>
    <mergeCell ref="M185:N186"/>
    <mergeCell ref="K186:L186"/>
    <mergeCell ref="C187:D187"/>
    <mergeCell ref="M187:N187"/>
    <mergeCell ref="M18:N18"/>
    <mergeCell ref="C19:D19"/>
    <mergeCell ref="M19:N19"/>
    <mergeCell ref="C193:D193"/>
    <mergeCell ref="M193:N193"/>
    <mergeCell ref="C194:D194"/>
    <mergeCell ref="M194:N194"/>
    <mergeCell ref="C195:D195"/>
    <mergeCell ref="M195:N195"/>
    <mergeCell ref="C188:D188"/>
    <mergeCell ref="M188:N188"/>
    <mergeCell ref="C189:D189"/>
    <mergeCell ref="M189:N189"/>
    <mergeCell ref="C190:D190"/>
    <mergeCell ref="M190:N190"/>
    <mergeCell ref="C191:D191"/>
    <mergeCell ref="M191:N191"/>
    <mergeCell ref="C192:D192"/>
    <mergeCell ref="M192:N192"/>
    <mergeCell ref="C179:D179"/>
    <mergeCell ref="M179:N179"/>
    <mergeCell ref="C180:D180"/>
    <mergeCell ref="M180:N180"/>
    <mergeCell ref="C181:D181"/>
    <mergeCell ref="C49:D49"/>
    <mergeCell ref="M49:N49"/>
    <mergeCell ref="C50:D50"/>
    <mergeCell ref="C25:D25"/>
    <mergeCell ref="M25:N25"/>
    <mergeCell ref="C26:D26"/>
    <mergeCell ref="M26:N26"/>
    <mergeCell ref="C27:D27"/>
    <mergeCell ref="M27:N27"/>
    <mergeCell ref="C28:D28"/>
    <mergeCell ref="M28:N28"/>
    <mergeCell ref="C29:D29"/>
    <mergeCell ref="M29:N29"/>
    <mergeCell ref="C44:D44"/>
    <mergeCell ref="M44:N44"/>
    <mergeCell ref="C45:D45"/>
    <mergeCell ref="M45:N45"/>
    <mergeCell ref="C46:D46"/>
    <mergeCell ref="M46:N46"/>
    <mergeCell ref="C47:D47"/>
    <mergeCell ref="M47:N47"/>
    <mergeCell ref="C48:D48"/>
    <mergeCell ref="M48:N48"/>
    <mergeCell ref="C42:D42"/>
    <mergeCell ref="M42:N42"/>
    <mergeCell ref="C43:D43"/>
    <mergeCell ref="C30:D30"/>
    <mergeCell ref="M30:N30"/>
    <mergeCell ref="C31:D31"/>
    <mergeCell ref="M31:N31"/>
    <mergeCell ref="C32:D32"/>
    <mergeCell ref="M32:N32"/>
    <mergeCell ref="M43:N43"/>
    <mergeCell ref="C37:D37"/>
    <mergeCell ref="M37:N37"/>
    <mergeCell ref="C38:D38"/>
    <mergeCell ref="M38:N38"/>
    <mergeCell ref="C39:D39"/>
    <mergeCell ref="M39:N39"/>
    <mergeCell ref="C40:D40"/>
    <mergeCell ref="M40:N40"/>
    <mergeCell ref="C41:D41"/>
    <mergeCell ref="M41:N41"/>
    <mergeCell ref="B14:N14"/>
    <mergeCell ref="B24:N24"/>
    <mergeCell ref="B33:N33"/>
    <mergeCell ref="C34:D34"/>
    <mergeCell ref="M34:N34"/>
    <mergeCell ref="C35:D35"/>
    <mergeCell ref="M35:N35"/>
    <mergeCell ref="C36:D36"/>
    <mergeCell ref="M36:N36"/>
    <mergeCell ref="C20:D20"/>
    <mergeCell ref="M20:N20"/>
    <mergeCell ref="C21:D21"/>
    <mergeCell ref="M21:N21"/>
    <mergeCell ref="C22:D22"/>
    <mergeCell ref="M22:N22"/>
    <mergeCell ref="C23:D23"/>
    <mergeCell ref="M23:N23"/>
    <mergeCell ref="C15:D15"/>
    <mergeCell ref="M15:N15"/>
    <mergeCell ref="C16:D16"/>
    <mergeCell ref="M16:N16"/>
    <mergeCell ref="C17:D17"/>
    <mergeCell ref="M17:N17"/>
    <mergeCell ref="C18:D18"/>
    <mergeCell ref="M50:N50"/>
    <mergeCell ref="C51:D51"/>
    <mergeCell ref="M51:N51"/>
    <mergeCell ref="C52:D52"/>
    <mergeCell ref="M52:N52"/>
    <mergeCell ref="C53:D53"/>
    <mergeCell ref="M53:N53"/>
    <mergeCell ref="C65:D65"/>
    <mergeCell ref="M65:N65"/>
    <mergeCell ref="B54:N54"/>
    <mergeCell ref="B59:N59"/>
    <mergeCell ref="C55:D55"/>
    <mergeCell ref="M55:N55"/>
    <mergeCell ref="C56:D56"/>
    <mergeCell ref="M56:N56"/>
    <mergeCell ref="C57:D57"/>
    <mergeCell ref="M57:N57"/>
    <mergeCell ref="C58:D58"/>
    <mergeCell ref="M58:N58"/>
    <mergeCell ref="B64:N64"/>
    <mergeCell ref="C73:D73"/>
    <mergeCell ref="M73:N73"/>
    <mergeCell ref="C74:D74"/>
    <mergeCell ref="M74:N74"/>
    <mergeCell ref="C75:D75"/>
    <mergeCell ref="M75:N75"/>
    <mergeCell ref="B72:N72"/>
    <mergeCell ref="C60:D60"/>
    <mergeCell ref="M60:N60"/>
    <mergeCell ref="C61:D61"/>
    <mergeCell ref="M61:N61"/>
    <mergeCell ref="C62:D62"/>
    <mergeCell ref="M62:N62"/>
    <mergeCell ref="C63:D63"/>
    <mergeCell ref="M63:N63"/>
    <mergeCell ref="C67:D67"/>
    <mergeCell ref="M67:N67"/>
    <mergeCell ref="C76:D76"/>
    <mergeCell ref="M76:N76"/>
    <mergeCell ref="C78:D78"/>
    <mergeCell ref="M78:N78"/>
    <mergeCell ref="C79:D79"/>
    <mergeCell ref="M79:N79"/>
    <mergeCell ref="C80:D80"/>
    <mergeCell ref="M80:N80"/>
    <mergeCell ref="B77:N77"/>
    <mergeCell ref="C81:D81"/>
    <mergeCell ref="M81:N81"/>
    <mergeCell ref="C83:D83"/>
    <mergeCell ref="M83:N83"/>
    <mergeCell ref="C84:D84"/>
    <mergeCell ref="M84:N84"/>
    <mergeCell ref="C85:D85"/>
    <mergeCell ref="M85:N85"/>
    <mergeCell ref="B82:N82"/>
    <mergeCell ref="C86:D86"/>
    <mergeCell ref="M86:N86"/>
    <mergeCell ref="C87:D87"/>
    <mergeCell ref="M87:N87"/>
    <mergeCell ref="C88:D88"/>
    <mergeCell ref="M88:N88"/>
    <mergeCell ref="C89:D89"/>
    <mergeCell ref="M89:N89"/>
    <mergeCell ref="C90:D90"/>
    <mergeCell ref="M90:N90"/>
    <mergeCell ref="C91:D91"/>
    <mergeCell ref="M91:N91"/>
    <mergeCell ref="C92:D92"/>
    <mergeCell ref="M92:N92"/>
    <mergeCell ref="C93:D93"/>
    <mergeCell ref="M93:N93"/>
    <mergeCell ref="C95:D95"/>
    <mergeCell ref="M95:N95"/>
    <mergeCell ref="B94:N94"/>
    <mergeCell ref="C114:D114"/>
    <mergeCell ref="C115:D115"/>
    <mergeCell ref="C101:D101"/>
    <mergeCell ref="M101:N101"/>
    <mergeCell ref="C103:D103"/>
    <mergeCell ref="M103:N103"/>
    <mergeCell ref="B102:N102"/>
    <mergeCell ref="C96:D96"/>
    <mergeCell ref="M96:N96"/>
    <mergeCell ref="C97:D97"/>
    <mergeCell ref="M97:N97"/>
    <mergeCell ref="C98:D98"/>
    <mergeCell ref="M98:N98"/>
    <mergeCell ref="C99:D99"/>
    <mergeCell ref="M99:N99"/>
    <mergeCell ref="C100:D100"/>
    <mergeCell ref="M100:N100"/>
    <mergeCell ref="C128:D128"/>
    <mergeCell ref="M128:N128"/>
    <mergeCell ref="C121:D121"/>
    <mergeCell ref="M121:N121"/>
    <mergeCell ref="C116:D116"/>
    <mergeCell ref="M116:N116"/>
    <mergeCell ref="C117:D117"/>
    <mergeCell ref="M117:N117"/>
    <mergeCell ref="C118:D118"/>
    <mergeCell ref="M118:N118"/>
    <mergeCell ref="C119:D119"/>
    <mergeCell ref="M119:N119"/>
    <mergeCell ref="C122:D122"/>
    <mergeCell ref="M122:N122"/>
    <mergeCell ref="C120:D120"/>
    <mergeCell ref="M120:N120"/>
    <mergeCell ref="M125:N125"/>
    <mergeCell ref="C126:D126"/>
    <mergeCell ref="M126:N126"/>
    <mergeCell ref="C127:D127"/>
    <mergeCell ref="M127:N127"/>
  </mergeCells>
  <pageMargins left="0.7" right="0.7" top="0.75" bottom="0.75" header="0.3" footer="0.3"/>
  <pageSetup paperSize="9" scale="2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INSTRUCTIVO</vt:lpstr>
      <vt:lpstr>GA-JELOG-FR-092</vt:lpstr>
      <vt:lpstr>'GA-JELOG-FR-092'!Área_de_impresión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TE. JONATHAN RODRIGUEZ GOMEZ</dc:creator>
  <cp:lastModifiedBy>ST. JEFFERY GIOVANNY CHIQUILLO SALAMANCA</cp:lastModifiedBy>
  <dcterms:created xsi:type="dcterms:W3CDTF">2023-10-04T17:19:03Z</dcterms:created>
  <dcterms:modified xsi:type="dcterms:W3CDTF">2024-09-26T16:46:16Z</dcterms:modified>
</cp:coreProperties>
</file>