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kpmarrugo_sena_edu_co/Documents/Escritorio/CONTRATACION/Procesos/CTI Sennova/1. SECOP II/"/>
    </mc:Choice>
  </mc:AlternateContent>
  <xr:revisionPtr revIDLastSave="365" documentId="13_ncr:1_{368A74CE-4B1F-4C1A-B509-D5A9A5C0A136}" xr6:coauthVersionLast="47" xr6:coauthVersionMax="47" xr10:uidLastSave="{A8DB0E06-8ED8-4583-8ED0-DF29F9A831EC}"/>
  <bookViews>
    <workbookView xWindow="-120" yWindow="-120" windowWidth="20730" windowHeight="11040" xr2:uid="{58F2B1EB-7C8B-49A6-8DF0-F91A2EFE3F33}"/>
  </bookViews>
  <sheets>
    <sheet name="ANEX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4" i="1" l="1"/>
  <c r="T15" i="1"/>
  <c r="T16" i="1"/>
  <c r="T17" i="1"/>
  <c r="T18" i="1"/>
  <c r="T19" i="1"/>
  <c r="T20" i="1"/>
  <c r="T21" i="1"/>
  <c r="T22" i="1"/>
  <c r="T23" i="1"/>
  <c r="T24" i="1"/>
  <c r="T25" i="1"/>
  <c r="T26" i="1"/>
  <c r="T13" i="1"/>
  <c r="Q14" i="1"/>
  <c r="R14" i="1" s="1"/>
  <c r="Q15" i="1"/>
  <c r="R15" i="1" s="1"/>
  <c r="Q16" i="1"/>
  <c r="R16" i="1" s="1"/>
  <c r="Q17" i="1"/>
  <c r="R17" i="1" s="1"/>
  <c r="R18" i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13" i="1"/>
  <c r="R13" i="1" s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13" i="1"/>
  <c r="L13" i="1"/>
  <c r="L14" i="1"/>
  <c r="L15" i="1"/>
  <c r="L16" i="1"/>
  <c r="L27" i="1" l="1"/>
  <c r="O27" i="1"/>
  <c r="T27" i="1"/>
  <c r="R27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 l="1"/>
</calcChain>
</file>

<file path=xl/sharedStrings.xml><?xml version="1.0" encoding="utf-8"?>
<sst xmlns="http://schemas.openxmlformats.org/spreadsheetml/2006/main" count="79" uniqueCount="51">
  <si>
    <t>ITEM</t>
  </si>
  <si>
    <t>CODIGO CLASIFICADOR DE BIENES Y SERVICIOS DE UNSPSC</t>
  </si>
  <si>
    <t>UNIDAD DE MEDIDA</t>
  </si>
  <si>
    <t>CANT</t>
  </si>
  <si>
    <t>PROMEDIOS</t>
  </si>
  <si>
    <t>VALOR UNITARIO</t>
  </si>
  <si>
    <t>VALOR TOTAL</t>
  </si>
  <si>
    <t>ANEXO 1.</t>
  </si>
  <si>
    <t xml:space="preserve">CUADRO COMPARATIVO DE  PRECOTIZACIONES EN COMPRAS </t>
  </si>
  <si>
    <t>ESTUDIO DE MERCADO</t>
  </si>
  <si>
    <t>En atencion a las directrices emanadas por el Sena, se solicitaron las precotizaciones por la pagina www.contratacion.sena.edu.co</t>
  </si>
  <si>
    <t>en cuyo termino, se presentaron las siguientes cotizaciones y cuyo estudio comparativo se evidencia en el siguiente cuadro:</t>
  </si>
  <si>
    <t>PROVEEDOR 1</t>
  </si>
  <si>
    <t>PROVEEDOR 2</t>
  </si>
  <si>
    <t>PROVEEDOR 3</t>
  </si>
  <si>
    <t>DENOMINACIÓN  GENERAL DEL BIEN O SERVICIO</t>
  </si>
  <si>
    <t>DENOMINACIÓN Y/O DESCRIPCIÓN TÉCNICA DEL BIEN O SERVICIO</t>
  </si>
  <si>
    <t>PROVEEDOR 4</t>
  </si>
  <si>
    <t>% IVA</t>
  </si>
  <si>
    <t>LOTE 1: MATERIALES TECNOACADEMIA</t>
  </si>
  <si>
    <t>Unidad</t>
  </si>
  <si>
    <t>Merge Cube</t>
  </si>
  <si>
    <t>El Merge Cube permite una experiencia de aprendizaje multisensorial como ninguna otra en la que los estudiantes pueden interactuar con el contenido digital de forma natural e intuitiva utilizando sentidos visuales, auditivos, kinestésicos y táctiles, para un aprendizaje más memorable e impactante. Dimensiones del producto: 2,68 x 2,68 x 2,28 pulgadas</t>
  </si>
  <si>
    <t>Arduino Uno R3 Para Arduino Con Esp8266 Tarjeta De Expansion</t>
  </si>
  <si>
    <t>Microcontrolador: ATMEGA328, Rango de alimentación recomendado: 7 a 12 volts, Rango de alimentación absoluto: 6 a 20 volts, Entradas / Salidas digitales: 14 Entradas analógicas: 6 Caneles PWM: 6, Corriente máxima de salida en pines de IO: 20 mA, Corriente de salida en el pin de 3.3 volts: 50 mA, Flash: 32 KB, RAM: 2 KB, EEPROM: 1 KB, Frecuencia de reloj: 16 Mhz, Led multipropósito en pin 13, Peso: 25 gramos, Dimensiones, Largo: 6.8 cm, Ancho: 5.4 cm Alto: 1.5 cm</t>
  </si>
  <si>
    <t>Kit</t>
  </si>
  <si>
    <t xml:space="preserve">KIT ELECTRÓNICA BÁSICA </t>
  </si>
  <si>
    <t>KIT ELECTRÓNICA BÁSICA, COMPONENTES ELECTRÓNICOS  CONTIENE 1, Protoboard 400 Puntos
1 Pila GP 9V, 1 Conector Pila 9V
1 Condensador Cerámico 10 nF (103), 1 Condensador Cerámico 100 nF (104), 1 Condensador Electrolítico 10 uF x 16V, 1Condensador Electrolítico 47 uF x 16V, 1 Tiristor SCR C106D
1 Potenciometro 5 KΩ, 2 Diodos Led 5 mm, 1 Circuito Integrado NE555, 1 Diodo Rectificador 1N4004, 1 Transistor NPN 2N2222, 1 Pulsador, Normalmente Abierto con casco
1 Fotoresistencia 5mm, 10 Cables conectores M-M, Cable para protoboard, 1 Resistencia 10 Ω - 1/4 W, 2 Resistencias 100 Ω - 1/4 W, 2 Resistencias 220 Ω - 1/4 W, 2 Resistencias 1 KΩ - 1/4 W, 1 Resistencia 15 KΩ - 1/4 W
1 Resistencia 120 KΩ - 1/4 W, 1 Resistencia 470 KΩ - 1/4 W
1 Resistencia 1 MΩ - 1/4 W</t>
  </si>
  <si>
    <t xml:space="preserve">KIT INSTRUMENTACION ELECTRICA  </t>
  </si>
  <si>
    <t>CONTENIDO DEL KIT:
1)	Multimetro digital versátil: mide con precisión el voltaje CA/CC, la corriente CC, la resistencia y el diodo
2)	Probador de bolígrafo eléctrico: detección sin contacto de voltaje de CA
3)	Kit De Soldadura Electrónica Portátil Cautín Estaño 60w
Hierro de soldadura 18 en 1:</t>
  </si>
  <si>
    <t>Lamina De Acrílico</t>
  </si>
  <si>
    <t>Lamina De Acrílico Transparente - 39x43cm - 4mm</t>
  </si>
  <si>
    <t>Lamina De Acrílico Transparente - 39x43cm - 3mm</t>
  </si>
  <si>
    <t>Lamina De Acrílico Transparente - 39x43cm - 2 mm</t>
  </si>
  <si>
    <t xml:space="preserve">Lamina De MDF </t>
  </si>
  <si>
    <t>Tablero de fibra de densidad media,   - 39x43cm - 4mm</t>
  </si>
  <si>
    <t>Tablero de fibra de densidad media, - 39x43cm - 3mm</t>
  </si>
  <si>
    <t>Tablero de fibra de densidad media, - 39x43cm - 2mm</t>
  </si>
  <si>
    <t>Kg</t>
  </si>
  <si>
    <t xml:space="preserve">Cloruro de Colina </t>
  </si>
  <si>
    <t>Cloruro de Aluminio</t>
  </si>
  <si>
    <t>Clorito de Sodio</t>
  </si>
  <si>
    <t>NaClO2</t>
  </si>
  <si>
    <t xml:space="preserve">Acido Lactico </t>
  </si>
  <si>
    <t>Se descarta cotizacion 1 valor difiere del mercado</t>
  </si>
  <si>
    <t>OBSERVACION</t>
  </si>
  <si>
    <t>VALOR TOTAL IVA INCLUIDO</t>
  </si>
  <si>
    <t>TOTAL LOTE 1</t>
  </si>
  <si>
    <t>&gt;98% polco o cristales   Sinónimo:  Cloruro de (2-hidroxietil) trimetilamonio.  Formula:  (CH3)3N(Cl)CH2CH2OH. Número de cas: 67-48-1</t>
  </si>
  <si>
    <t>Sinonimo: Aliminium Chloride Formula:  AlCl3 Número CAS:  7446-70-0</t>
  </si>
  <si>
    <t>&gt;88.0%. Número CAS: 79-33-4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</si>
</sst>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_);_(@_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7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top" wrapText="1"/>
    </xf>
    <xf numFmtId="0" fontId="3" fillId="6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vertical="center"/>
    </xf>
    <xf numFmtId="9" fontId="10" fillId="0" borderId="1" xfId="1" applyFont="1" applyBorder="1" applyAlignment="1">
      <alignment horizontal="center" vertical="center" wrapText="1"/>
    </xf>
    <xf numFmtId="9" fontId="10" fillId="0" borderId="2" xfId="1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top" wrapText="1"/>
    </xf>
    <xf numFmtId="3" fontId="4" fillId="5" borderId="1" xfId="0" applyNumberFormat="1" applyFont="1" applyFill="1" applyBorder="1"/>
    <xf numFmtId="0" fontId="0" fillId="0" borderId="1" xfId="0" applyBorder="1"/>
    <xf numFmtId="3" fontId="4" fillId="0" borderId="1" xfId="0" applyNumberFormat="1" applyFont="1" applyBorder="1"/>
    <xf numFmtId="0" fontId="0" fillId="0" borderId="1" xfId="0" applyBorder="1" applyAlignment="1">
      <alignment wrapText="1"/>
    </xf>
    <xf numFmtId="43" fontId="0" fillId="0" borderId="1" xfId="2" applyFont="1" applyBorder="1" applyAlignment="1">
      <alignment wrapText="1"/>
    </xf>
    <xf numFmtId="43" fontId="0" fillId="0" borderId="0" xfId="2" applyFont="1"/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DEBDFF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704850</xdr:colOff>
      <xdr:row>1</xdr:row>
      <xdr:rowOff>9526</xdr:rowOff>
    </xdr:from>
    <xdr:to>
      <xdr:col>3</xdr:col>
      <xdr:colOff>20108</xdr:colOff>
      <xdr:row>4</xdr:row>
      <xdr:rowOff>140339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D46118-4A73-4910-A662-DC010A994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50000"/>
        </a:blip>
        <a:stretch>
          <a:fillRect/>
        </a:stretch>
      </xdr:blipFill>
      <xdr:spPr>
        <a:xfrm>
          <a:off x="1962150" y="200026"/>
          <a:ext cx="723900" cy="854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CC018-CD84-4600-A4AA-65B921A09649}">
  <dimension ref="A2:V29"/>
  <sheetViews>
    <sheetView tabSelected="1" topLeftCell="G8" zoomScale="90" zoomScaleNormal="90" zoomScaleSheetLayoutView="90" workbookViewId="0">
      <selection activeCell="R32" sqref="R32"/>
    </sheetView>
  </sheetViews>
  <sheetFormatPr baseColWidth="10" defaultRowHeight="15" x14ac:dyDescent="0.25"/>
  <cols>
    <col min="1" max="1" width="7.42578125" customWidth="1"/>
    <col min="2" max="2" width="12.7109375" customWidth="1"/>
    <col min="3" max="3" width="8.42578125" customWidth="1"/>
    <col min="4" max="4" width="9.42578125" customWidth="1"/>
    <col min="5" max="5" width="22.28515625" customWidth="1"/>
    <col min="6" max="6" width="40.42578125" customWidth="1"/>
    <col min="7" max="7" width="6.42578125" bestFit="1" customWidth="1"/>
    <col min="9" max="9" width="13.140625" bestFit="1" customWidth="1"/>
    <col min="10" max="10" width="6.42578125" bestFit="1" customWidth="1"/>
    <col min="12" max="12" width="13.42578125" customWidth="1"/>
    <col min="13" max="14" width="14" customWidth="1"/>
    <col min="15" max="18" width="12.42578125" customWidth="1"/>
    <col min="19" max="19" width="14.140625" customWidth="1"/>
    <col min="20" max="20" width="13.85546875" customWidth="1"/>
    <col min="21" max="21" width="31.28515625" customWidth="1"/>
    <col min="22" max="22" width="14.85546875" bestFit="1" customWidth="1"/>
  </cols>
  <sheetData>
    <row r="2" spans="1:21" ht="21" x14ac:dyDescent="0.35">
      <c r="A2" s="31" t="s">
        <v>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</row>
    <row r="3" spans="1:2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1" ht="21" x14ac:dyDescent="0.35">
      <c r="A4" s="31" t="s">
        <v>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</row>
    <row r="5" spans="1:21" ht="21" x14ac:dyDescent="0.3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spans="1:21" ht="15.75" x14ac:dyDescent="0.25"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21" x14ac:dyDescent="0.25">
      <c r="B7" t="s">
        <v>10</v>
      </c>
    </row>
    <row r="8" spans="1:21" x14ac:dyDescent="0.25">
      <c r="B8" t="s">
        <v>11</v>
      </c>
    </row>
    <row r="10" spans="1:21" ht="54" customHeight="1" x14ac:dyDescent="0.25">
      <c r="A10" s="34" t="s">
        <v>0</v>
      </c>
      <c r="B10" s="34" t="s">
        <v>1</v>
      </c>
      <c r="C10" s="34" t="s">
        <v>3</v>
      </c>
      <c r="D10" s="34" t="s">
        <v>2</v>
      </c>
      <c r="E10" s="34" t="s">
        <v>15</v>
      </c>
      <c r="F10" s="35" t="s">
        <v>16</v>
      </c>
      <c r="G10" s="44" t="s">
        <v>12</v>
      </c>
      <c r="H10" s="45"/>
      <c r="I10" s="46"/>
      <c r="J10" s="24" t="s">
        <v>13</v>
      </c>
      <c r="K10" s="25"/>
      <c r="L10" s="26"/>
      <c r="M10" s="36" t="s">
        <v>14</v>
      </c>
      <c r="N10" s="37"/>
      <c r="O10" s="38"/>
      <c r="P10" s="41" t="s">
        <v>17</v>
      </c>
      <c r="Q10" s="42"/>
      <c r="R10" s="43"/>
      <c r="S10" s="32" t="s">
        <v>4</v>
      </c>
      <c r="T10" s="33"/>
      <c r="U10" s="27" t="s">
        <v>45</v>
      </c>
    </row>
    <row r="11" spans="1:21" ht="41.25" customHeight="1" x14ac:dyDescent="0.25">
      <c r="A11" s="34"/>
      <c r="B11" s="34"/>
      <c r="C11" s="34"/>
      <c r="D11" s="34"/>
      <c r="E11" s="34"/>
      <c r="F11" s="35"/>
      <c r="G11" s="9" t="s">
        <v>18</v>
      </c>
      <c r="H11" s="9" t="s">
        <v>5</v>
      </c>
      <c r="I11" s="9" t="s">
        <v>46</v>
      </c>
      <c r="J11" s="5" t="s">
        <v>18</v>
      </c>
      <c r="K11" s="5" t="s">
        <v>5</v>
      </c>
      <c r="L11" s="5" t="s">
        <v>46</v>
      </c>
      <c r="M11" s="10" t="s">
        <v>18</v>
      </c>
      <c r="N11" s="10" t="s">
        <v>5</v>
      </c>
      <c r="O11" s="10" t="s">
        <v>46</v>
      </c>
      <c r="P11" s="17" t="s">
        <v>18</v>
      </c>
      <c r="Q11" s="17" t="s">
        <v>5</v>
      </c>
      <c r="R11" s="17" t="s">
        <v>46</v>
      </c>
      <c r="S11" s="6" t="s">
        <v>5</v>
      </c>
      <c r="T11" s="6" t="s">
        <v>6</v>
      </c>
      <c r="U11" s="27"/>
    </row>
    <row r="12" spans="1:21" x14ac:dyDescent="0.25">
      <c r="A12" s="39" t="s">
        <v>19</v>
      </c>
      <c r="B12" s="40"/>
      <c r="C12" s="40"/>
      <c r="D12" s="40"/>
      <c r="E12" s="40"/>
      <c r="F12" s="40"/>
      <c r="G12" s="7"/>
      <c r="H12" s="7"/>
      <c r="I12" s="8"/>
      <c r="J12" s="8"/>
      <c r="K12" s="8"/>
      <c r="L12" s="8"/>
      <c r="M12" s="8"/>
      <c r="N12" s="7"/>
      <c r="O12" s="7"/>
      <c r="P12" s="7"/>
      <c r="Q12" s="7"/>
      <c r="R12" s="7"/>
      <c r="S12" s="7"/>
      <c r="T12" s="7"/>
      <c r="U12" s="21"/>
    </row>
    <row r="13" spans="1:21" ht="30" x14ac:dyDescent="0.25">
      <c r="A13" s="11">
        <v>1</v>
      </c>
      <c r="B13" s="11">
        <v>26101303</v>
      </c>
      <c r="C13" s="11">
        <v>87</v>
      </c>
      <c r="D13" s="11" t="s">
        <v>20</v>
      </c>
      <c r="E13" s="12" t="s">
        <v>21</v>
      </c>
      <c r="F13" s="13" t="s">
        <v>22</v>
      </c>
      <c r="G13" s="15">
        <v>0.19</v>
      </c>
      <c r="H13" s="7">
        <v>727200</v>
      </c>
      <c r="I13" s="8">
        <f t="shared" ref="I13:I25" si="0">+H13*C13*1.19</f>
        <v>75287016</v>
      </c>
      <c r="J13" s="16">
        <v>0.19</v>
      </c>
      <c r="K13" s="8">
        <v>200000</v>
      </c>
      <c r="L13" s="8">
        <f t="shared" ref="L13:L15" si="1">+K13*1.19*C13</f>
        <v>20706000</v>
      </c>
      <c r="M13" s="16">
        <v>0.19</v>
      </c>
      <c r="N13" s="7">
        <v>195000</v>
      </c>
      <c r="O13" s="7">
        <f t="shared" ref="O13:O26" si="2">+N13*1.19*C13</f>
        <v>20188350</v>
      </c>
      <c r="P13" s="16">
        <v>0.19</v>
      </c>
      <c r="Q13" s="7">
        <f>+N13*1.06</f>
        <v>206700</v>
      </c>
      <c r="R13" s="7">
        <f t="shared" ref="R13:R26" si="3">+Q13*1.19*C13</f>
        <v>21399651</v>
      </c>
      <c r="S13" s="7">
        <v>238674</v>
      </c>
      <c r="T13" s="7">
        <f t="shared" ref="T13:T26" si="4">+S13*C13</f>
        <v>20764638</v>
      </c>
      <c r="U13" s="21" t="s">
        <v>44</v>
      </c>
    </row>
    <row r="14" spans="1:21" ht="33.75" x14ac:dyDescent="0.25">
      <c r="A14" s="11">
        <v>2</v>
      </c>
      <c r="B14" s="11">
        <v>26101303</v>
      </c>
      <c r="C14" s="11">
        <v>30</v>
      </c>
      <c r="D14" s="11" t="s">
        <v>20</v>
      </c>
      <c r="E14" s="12" t="s">
        <v>23</v>
      </c>
      <c r="F14" s="13" t="s">
        <v>24</v>
      </c>
      <c r="G14" s="15">
        <v>0.19</v>
      </c>
      <c r="H14" s="7">
        <v>160000</v>
      </c>
      <c r="I14" s="8">
        <f t="shared" si="0"/>
        <v>5712000</v>
      </c>
      <c r="J14" s="16">
        <v>0.19</v>
      </c>
      <c r="K14" s="8">
        <v>100000</v>
      </c>
      <c r="L14" s="8">
        <f t="shared" si="1"/>
        <v>3570000</v>
      </c>
      <c r="M14" s="16">
        <v>0.19</v>
      </c>
      <c r="N14" s="7">
        <v>106000</v>
      </c>
      <c r="O14" s="7">
        <f t="shared" si="2"/>
        <v>3784200</v>
      </c>
      <c r="P14" s="16">
        <v>0.19</v>
      </c>
      <c r="Q14" s="7">
        <f t="shared" ref="Q14:Q26" si="5">+N14*1.06</f>
        <v>112360</v>
      </c>
      <c r="R14" s="7">
        <f t="shared" si="3"/>
        <v>4011252</v>
      </c>
      <c r="S14" s="7">
        <v>142312</v>
      </c>
      <c r="T14" s="7">
        <f t="shared" si="4"/>
        <v>4269360</v>
      </c>
      <c r="U14" s="21"/>
    </row>
    <row r="15" spans="1:21" ht="213.75" x14ac:dyDescent="0.25">
      <c r="A15" s="11">
        <v>3</v>
      </c>
      <c r="B15" s="11">
        <v>27113204</v>
      </c>
      <c r="C15" s="11">
        <v>30</v>
      </c>
      <c r="D15" s="11" t="s">
        <v>25</v>
      </c>
      <c r="E15" s="12" t="s">
        <v>26</v>
      </c>
      <c r="F15" s="12" t="s">
        <v>27</v>
      </c>
      <c r="G15" s="15">
        <v>0.19</v>
      </c>
      <c r="H15" s="7">
        <v>90000</v>
      </c>
      <c r="I15" s="8">
        <f t="shared" si="0"/>
        <v>3213000</v>
      </c>
      <c r="J15" s="16">
        <v>0.19</v>
      </c>
      <c r="K15" s="8">
        <v>50000</v>
      </c>
      <c r="L15" s="8">
        <f t="shared" si="1"/>
        <v>1785000</v>
      </c>
      <c r="M15" s="16">
        <v>0.19</v>
      </c>
      <c r="N15" s="7">
        <v>65000</v>
      </c>
      <c r="O15" s="7">
        <f t="shared" si="2"/>
        <v>2320500</v>
      </c>
      <c r="P15" s="16">
        <v>0.19</v>
      </c>
      <c r="Q15" s="7">
        <f t="shared" si="5"/>
        <v>68900</v>
      </c>
      <c r="R15" s="7">
        <f t="shared" si="3"/>
        <v>2459730</v>
      </c>
      <c r="S15" s="7">
        <v>72947</v>
      </c>
      <c r="T15" s="7">
        <f t="shared" si="4"/>
        <v>2188410</v>
      </c>
      <c r="U15" s="21" t="s">
        <v>44</v>
      </c>
    </row>
    <row r="16" spans="1:21" ht="90" x14ac:dyDescent="0.25">
      <c r="A16" s="11">
        <v>4</v>
      </c>
      <c r="B16" s="11">
        <v>27113204</v>
      </c>
      <c r="C16" s="11">
        <v>5</v>
      </c>
      <c r="D16" s="11" t="s">
        <v>25</v>
      </c>
      <c r="E16" s="12" t="s">
        <v>28</v>
      </c>
      <c r="F16" s="12" t="s">
        <v>29</v>
      </c>
      <c r="G16" s="15">
        <v>0.19</v>
      </c>
      <c r="H16" s="7">
        <v>636100</v>
      </c>
      <c r="I16" s="8">
        <f t="shared" si="0"/>
        <v>3784795</v>
      </c>
      <c r="J16" s="16">
        <v>0.19</v>
      </c>
      <c r="K16" s="8">
        <v>210000</v>
      </c>
      <c r="L16" s="8">
        <f>+K16*1.19*C16</f>
        <v>1249500</v>
      </c>
      <c r="M16" s="16">
        <v>0.19</v>
      </c>
      <c r="N16" s="7">
        <v>211000</v>
      </c>
      <c r="O16" s="7">
        <f t="shared" si="2"/>
        <v>1255450</v>
      </c>
      <c r="P16" s="16">
        <v>0.19</v>
      </c>
      <c r="Q16" s="7">
        <f t="shared" si="5"/>
        <v>223660</v>
      </c>
      <c r="R16" s="7">
        <f t="shared" si="3"/>
        <v>1330776.9999999998</v>
      </c>
      <c r="S16" s="7">
        <v>255715</v>
      </c>
      <c r="T16" s="7">
        <f t="shared" si="4"/>
        <v>1278575</v>
      </c>
      <c r="U16" s="21" t="s">
        <v>44</v>
      </c>
    </row>
    <row r="17" spans="1:22" x14ac:dyDescent="0.25">
      <c r="A17" s="11">
        <v>5</v>
      </c>
      <c r="B17" s="11">
        <v>13111204</v>
      </c>
      <c r="C17" s="11">
        <v>20</v>
      </c>
      <c r="D17" s="11" t="s">
        <v>20</v>
      </c>
      <c r="E17" s="12" t="s">
        <v>30</v>
      </c>
      <c r="F17" s="14" t="s">
        <v>31</v>
      </c>
      <c r="G17" s="15">
        <v>0.19</v>
      </c>
      <c r="H17" s="7">
        <v>92000</v>
      </c>
      <c r="I17" s="8">
        <f t="shared" si="0"/>
        <v>2189600</v>
      </c>
      <c r="J17" s="8"/>
      <c r="K17" s="8"/>
      <c r="L17" s="8"/>
      <c r="M17" s="16">
        <v>0.19</v>
      </c>
      <c r="N17" s="7">
        <v>78500</v>
      </c>
      <c r="O17" s="7">
        <f t="shared" si="2"/>
        <v>1868300</v>
      </c>
      <c r="P17" s="16">
        <v>0.19</v>
      </c>
      <c r="Q17" s="7">
        <f t="shared" si="5"/>
        <v>83210</v>
      </c>
      <c r="R17" s="7">
        <f t="shared" si="3"/>
        <v>1980398</v>
      </c>
      <c r="S17" s="7">
        <v>100638</v>
      </c>
      <c r="T17" s="7">
        <f t="shared" si="4"/>
        <v>2012760</v>
      </c>
      <c r="U17" s="21"/>
    </row>
    <row r="18" spans="1:22" ht="30" x14ac:dyDescent="0.25">
      <c r="A18" s="11">
        <v>6</v>
      </c>
      <c r="B18" s="11">
        <v>13111204</v>
      </c>
      <c r="C18" s="11">
        <v>20</v>
      </c>
      <c r="D18" s="11" t="s">
        <v>20</v>
      </c>
      <c r="E18" s="12" t="s">
        <v>30</v>
      </c>
      <c r="F18" s="14" t="s">
        <v>32</v>
      </c>
      <c r="G18" s="15">
        <v>0.19</v>
      </c>
      <c r="H18" s="7">
        <v>72000</v>
      </c>
      <c r="I18" s="8">
        <f t="shared" si="0"/>
        <v>1713600</v>
      </c>
      <c r="J18" s="8"/>
      <c r="K18" s="8"/>
      <c r="L18" s="8"/>
      <c r="M18" s="16">
        <v>0.19</v>
      </c>
      <c r="N18" s="7">
        <v>7100</v>
      </c>
      <c r="O18" s="7">
        <f t="shared" si="2"/>
        <v>168980</v>
      </c>
      <c r="P18" s="16">
        <v>0.19</v>
      </c>
      <c r="Q18" s="7">
        <v>75526</v>
      </c>
      <c r="R18" s="7">
        <f t="shared" si="3"/>
        <v>1797518.8</v>
      </c>
      <c r="S18" s="7">
        <v>87778</v>
      </c>
      <c r="T18" s="7">
        <f t="shared" si="4"/>
        <v>1755560</v>
      </c>
      <c r="U18" s="21" t="s">
        <v>44</v>
      </c>
    </row>
    <row r="19" spans="1:22" x14ac:dyDescent="0.25">
      <c r="A19" s="11">
        <v>7</v>
      </c>
      <c r="B19" s="11">
        <v>13111204</v>
      </c>
      <c r="C19" s="11">
        <v>30</v>
      </c>
      <c r="D19" s="11" t="s">
        <v>20</v>
      </c>
      <c r="E19" s="12" t="s">
        <v>30</v>
      </c>
      <c r="F19" s="14" t="s">
        <v>33</v>
      </c>
      <c r="G19" s="15">
        <v>0.19</v>
      </c>
      <c r="H19" s="7">
        <v>68000</v>
      </c>
      <c r="I19" s="8">
        <f t="shared" si="0"/>
        <v>2427600</v>
      </c>
      <c r="J19" s="8"/>
      <c r="K19" s="8"/>
      <c r="L19" s="8"/>
      <c r="M19" s="16">
        <v>0.19</v>
      </c>
      <c r="N19" s="7">
        <v>60500</v>
      </c>
      <c r="O19" s="7">
        <f t="shared" si="2"/>
        <v>2159850</v>
      </c>
      <c r="P19" s="16">
        <v>0.19</v>
      </c>
      <c r="Q19" s="7">
        <f t="shared" si="5"/>
        <v>64130</v>
      </c>
      <c r="R19" s="7">
        <f t="shared" si="3"/>
        <v>2289441</v>
      </c>
      <c r="S19" s="7">
        <v>76410</v>
      </c>
      <c r="T19" s="7">
        <f t="shared" si="4"/>
        <v>2292300</v>
      </c>
      <c r="U19" s="21"/>
    </row>
    <row r="20" spans="1:22" x14ac:dyDescent="0.25">
      <c r="A20" s="11">
        <v>8</v>
      </c>
      <c r="B20" s="11">
        <v>60121129</v>
      </c>
      <c r="C20" s="11">
        <v>20</v>
      </c>
      <c r="D20" s="11" t="s">
        <v>20</v>
      </c>
      <c r="E20" s="12" t="s">
        <v>34</v>
      </c>
      <c r="F20" s="14" t="s">
        <v>35</v>
      </c>
      <c r="G20" s="15">
        <v>0.19</v>
      </c>
      <c r="H20" s="7">
        <v>119800</v>
      </c>
      <c r="I20" s="8">
        <f t="shared" si="0"/>
        <v>2851240</v>
      </c>
      <c r="J20" s="8"/>
      <c r="K20" s="8"/>
      <c r="L20" s="8"/>
      <c r="M20" s="16">
        <v>0.19</v>
      </c>
      <c r="N20" s="7">
        <v>108000</v>
      </c>
      <c r="O20" s="7">
        <f t="shared" si="2"/>
        <v>2570400</v>
      </c>
      <c r="P20" s="16">
        <v>0.19</v>
      </c>
      <c r="Q20" s="7">
        <f t="shared" si="5"/>
        <v>114480</v>
      </c>
      <c r="R20" s="7">
        <f t="shared" si="3"/>
        <v>2724623.9999999995</v>
      </c>
      <c r="S20" s="7">
        <v>135771</v>
      </c>
      <c r="T20" s="7">
        <f t="shared" si="4"/>
        <v>2715420</v>
      </c>
      <c r="U20" s="21"/>
    </row>
    <row r="21" spans="1:22" x14ac:dyDescent="0.25">
      <c r="A21" s="11">
        <v>9</v>
      </c>
      <c r="B21" s="11">
        <v>60121129</v>
      </c>
      <c r="C21" s="11">
        <v>20</v>
      </c>
      <c r="D21" s="11" t="s">
        <v>20</v>
      </c>
      <c r="E21" s="12" t="s">
        <v>34</v>
      </c>
      <c r="F21" s="14" t="s">
        <v>36</v>
      </c>
      <c r="G21" s="15">
        <v>0.19</v>
      </c>
      <c r="H21" s="7">
        <v>98000</v>
      </c>
      <c r="I21" s="8">
        <f t="shared" si="0"/>
        <v>2332400</v>
      </c>
      <c r="J21" s="8"/>
      <c r="K21" s="8"/>
      <c r="L21" s="8"/>
      <c r="M21" s="16">
        <v>0.19</v>
      </c>
      <c r="N21" s="7">
        <v>96000</v>
      </c>
      <c r="O21" s="7">
        <f t="shared" si="2"/>
        <v>2284800</v>
      </c>
      <c r="P21" s="16">
        <v>0.19</v>
      </c>
      <c r="Q21" s="7">
        <f t="shared" si="5"/>
        <v>101760</v>
      </c>
      <c r="R21" s="7">
        <f t="shared" si="3"/>
        <v>2421888</v>
      </c>
      <c r="S21" s="7">
        <v>117318</v>
      </c>
      <c r="T21" s="7">
        <f t="shared" si="4"/>
        <v>2346360</v>
      </c>
      <c r="U21" s="21"/>
    </row>
    <row r="22" spans="1:22" x14ac:dyDescent="0.25">
      <c r="A22" s="11">
        <v>10</v>
      </c>
      <c r="B22" s="11">
        <v>60121129</v>
      </c>
      <c r="C22" s="11">
        <v>20</v>
      </c>
      <c r="D22" s="11" t="s">
        <v>20</v>
      </c>
      <c r="E22" s="12" t="s">
        <v>34</v>
      </c>
      <c r="F22" s="14" t="s">
        <v>37</v>
      </c>
      <c r="G22" s="15">
        <v>0.19</v>
      </c>
      <c r="H22" s="7">
        <v>90000</v>
      </c>
      <c r="I22" s="8">
        <f t="shared" si="0"/>
        <v>2142000</v>
      </c>
      <c r="J22" s="8"/>
      <c r="K22" s="8"/>
      <c r="L22" s="8"/>
      <c r="M22" s="16">
        <v>0.19</v>
      </c>
      <c r="N22" s="7">
        <v>88000</v>
      </c>
      <c r="O22" s="7">
        <f t="shared" si="2"/>
        <v>2094400</v>
      </c>
      <c r="P22" s="16">
        <v>0.19</v>
      </c>
      <c r="Q22" s="7">
        <f t="shared" si="5"/>
        <v>93280</v>
      </c>
      <c r="R22" s="7">
        <f t="shared" si="3"/>
        <v>2220064</v>
      </c>
      <c r="S22" s="7">
        <v>107608</v>
      </c>
      <c r="T22" s="7">
        <f t="shared" si="4"/>
        <v>2152160</v>
      </c>
      <c r="U22" s="21"/>
    </row>
    <row r="23" spans="1:22" x14ac:dyDescent="0.25">
      <c r="A23" s="11">
        <v>11</v>
      </c>
      <c r="B23" s="11">
        <v>12161500</v>
      </c>
      <c r="C23" s="11">
        <v>4</v>
      </c>
      <c r="D23" s="11" t="s">
        <v>38</v>
      </c>
      <c r="E23" s="12" t="s">
        <v>39</v>
      </c>
      <c r="F23" s="14" t="s">
        <v>48</v>
      </c>
      <c r="G23" s="15">
        <v>0.19</v>
      </c>
      <c r="H23" s="7">
        <v>200000</v>
      </c>
      <c r="I23" s="8">
        <f t="shared" si="0"/>
        <v>952000</v>
      </c>
      <c r="J23" s="8"/>
      <c r="K23" s="8"/>
      <c r="L23" s="8"/>
      <c r="M23" s="16">
        <v>0.19</v>
      </c>
      <c r="N23" s="7">
        <v>185000</v>
      </c>
      <c r="O23" s="7">
        <f t="shared" si="2"/>
        <v>880600</v>
      </c>
      <c r="P23" s="16">
        <v>0.19</v>
      </c>
      <c r="Q23" s="7">
        <f t="shared" si="5"/>
        <v>196100</v>
      </c>
      <c r="R23" s="7">
        <f t="shared" si="3"/>
        <v>933436</v>
      </c>
      <c r="S23" s="7">
        <v>230503</v>
      </c>
      <c r="T23" s="7">
        <f t="shared" si="4"/>
        <v>922012</v>
      </c>
      <c r="U23" s="21"/>
    </row>
    <row r="24" spans="1:22" x14ac:dyDescent="0.25">
      <c r="A24" s="11">
        <v>12</v>
      </c>
      <c r="B24" s="11">
        <v>47101600</v>
      </c>
      <c r="C24" s="11">
        <v>3</v>
      </c>
      <c r="D24" s="11" t="s">
        <v>38</v>
      </c>
      <c r="E24" s="12" t="s">
        <v>40</v>
      </c>
      <c r="F24" s="14" t="s">
        <v>49</v>
      </c>
      <c r="G24" s="15">
        <v>0.19</v>
      </c>
      <c r="H24" s="7">
        <v>240000</v>
      </c>
      <c r="I24" s="8">
        <f t="shared" si="0"/>
        <v>856800</v>
      </c>
      <c r="J24" s="8"/>
      <c r="K24" s="8"/>
      <c r="L24" s="8"/>
      <c r="M24" s="16">
        <v>0.19</v>
      </c>
      <c r="N24" s="7">
        <v>235000</v>
      </c>
      <c r="O24" s="7">
        <f t="shared" si="2"/>
        <v>838950</v>
      </c>
      <c r="P24" s="16">
        <v>0.19</v>
      </c>
      <c r="Q24" s="7">
        <f t="shared" si="5"/>
        <v>249100</v>
      </c>
      <c r="R24" s="7">
        <f t="shared" si="3"/>
        <v>889287</v>
      </c>
      <c r="S24" s="7">
        <v>287226</v>
      </c>
      <c r="T24" s="7">
        <f t="shared" si="4"/>
        <v>861678</v>
      </c>
      <c r="U24" s="21"/>
    </row>
    <row r="25" spans="1:22" x14ac:dyDescent="0.25">
      <c r="A25" s="11">
        <v>13</v>
      </c>
      <c r="B25" s="11">
        <v>47131807</v>
      </c>
      <c r="C25" s="11">
        <v>4</v>
      </c>
      <c r="D25" s="11" t="s">
        <v>38</v>
      </c>
      <c r="E25" s="12" t="s">
        <v>41</v>
      </c>
      <c r="F25" s="14" t="s">
        <v>42</v>
      </c>
      <c r="G25" s="15">
        <v>0.19</v>
      </c>
      <c r="H25" s="7">
        <v>84000</v>
      </c>
      <c r="I25" s="8">
        <f t="shared" si="0"/>
        <v>399840</v>
      </c>
      <c r="J25" s="8"/>
      <c r="K25" s="8"/>
      <c r="L25" s="8"/>
      <c r="M25" s="16">
        <v>0.19</v>
      </c>
      <c r="N25" s="7">
        <v>80000</v>
      </c>
      <c r="O25" s="7">
        <f t="shared" si="2"/>
        <v>380800</v>
      </c>
      <c r="P25" s="16">
        <v>0.19</v>
      </c>
      <c r="Q25" s="7">
        <f t="shared" si="5"/>
        <v>84800</v>
      </c>
      <c r="R25" s="7">
        <f t="shared" si="3"/>
        <v>403648</v>
      </c>
      <c r="S25" s="7">
        <v>98691</v>
      </c>
      <c r="T25" s="7">
        <f t="shared" si="4"/>
        <v>394764</v>
      </c>
      <c r="U25" s="21"/>
    </row>
    <row r="26" spans="1:22" x14ac:dyDescent="0.25">
      <c r="A26" s="11">
        <v>14</v>
      </c>
      <c r="B26" s="11">
        <v>51241228</v>
      </c>
      <c r="C26" s="11">
        <v>1</v>
      </c>
      <c r="D26" s="11" t="s">
        <v>38</v>
      </c>
      <c r="E26" s="12" t="s">
        <v>43</v>
      </c>
      <c r="F26" s="14" t="s">
        <v>50</v>
      </c>
      <c r="G26" s="15">
        <v>0.19</v>
      </c>
      <c r="H26" s="7">
        <v>58000</v>
      </c>
      <c r="I26" s="8">
        <f>+H26*C26*1.19</f>
        <v>69020</v>
      </c>
      <c r="J26" s="8"/>
      <c r="K26" s="8"/>
      <c r="L26" s="8"/>
      <c r="M26" s="16">
        <v>0.19</v>
      </c>
      <c r="N26" s="7">
        <v>56000</v>
      </c>
      <c r="O26" s="7">
        <f t="shared" si="2"/>
        <v>66640</v>
      </c>
      <c r="P26" s="16">
        <v>0.19</v>
      </c>
      <c r="Q26" s="7">
        <f t="shared" si="5"/>
        <v>59360</v>
      </c>
      <c r="R26" s="7">
        <f t="shared" si="3"/>
        <v>70638.399999999994</v>
      </c>
      <c r="S26" s="7">
        <v>68766</v>
      </c>
      <c r="T26" s="7">
        <f t="shared" si="4"/>
        <v>68766</v>
      </c>
      <c r="U26" s="21"/>
    </row>
    <row r="27" spans="1:22" ht="15" customHeight="1" x14ac:dyDescent="0.25">
      <c r="A27" s="28" t="s">
        <v>47</v>
      </c>
      <c r="B27" s="29"/>
      <c r="C27" s="29"/>
      <c r="D27" s="29"/>
      <c r="E27" s="29"/>
      <c r="F27" s="30"/>
      <c r="G27" s="20"/>
      <c r="H27" s="20"/>
      <c r="I27" s="18">
        <f>SUM(I13:I26)</f>
        <v>103930911</v>
      </c>
      <c r="J27" s="19"/>
      <c r="K27" s="19"/>
      <c r="L27" s="18">
        <f>SUM(L13:L26)</f>
        <v>27310500</v>
      </c>
      <c r="M27" s="20"/>
      <c r="N27" s="20"/>
      <c r="O27" s="18">
        <f>SUM(O13:O26)</f>
        <v>40862220</v>
      </c>
      <c r="P27" s="20"/>
      <c r="Q27" s="20"/>
      <c r="R27" s="18">
        <f>SUM(R13:R26)</f>
        <v>44932353.199999996</v>
      </c>
      <c r="S27" s="19"/>
      <c r="T27" s="18">
        <f>SUM(T13:T26)</f>
        <v>44022763</v>
      </c>
      <c r="U27" s="22"/>
      <c r="V27" s="23"/>
    </row>
    <row r="29" spans="1:22" x14ac:dyDescent="0.25">
      <c r="B29" s="4"/>
      <c r="E29" s="4"/>
    </row>
  </sheetData>
  <mergeCells count="17">
    <mergeCell ref="G10:I10"/>
    <mergeCell ref="J10:L10"/>
    <mergeCell ref="U10:U11"/>
    <mergeCell ref="A27:F27"/>
    <mergeCell ref="A2:T2"/>
    <mergeCell ref="A4:T4"/>
    <mergeCell ref="A5:T5"/>
    <mergeCell ref="S10:T10"/>
    <mergeCell ref="A10:A11"/>
    <mergeCell ref="B10:B11"/>
    <mergeCell ref="F10:F11"/>
    <mergeCell ref="D10:D11"/>
    <mergeCell ref="C10:C11"/>
    <mergeCell ref="E10:E11"/>
    <mergeCell ref="M10:O10"/>
    <mergeCell ref="A12:F12"/>
    <mergeCell ref="P10:R10"/>
  </mergeCells>
  <pageMargins left="0.7" right="0.7" top="0.75" bottom="0.75" header="0.3" footer="0.3"/>
  <pageSetup paperSize="119" scale="65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6037E9DFF87D44A923B2B9B5DD2827" ma:contentTypeVersion="10" ma:contentTypeDescription="Create a new document." ma:contentTypeScope="" ma:versionID="82eb1466894b452a72b10b4740ef9731">
  <xsd:schema xmlns:xsd="http://www.w3.org/2001/XMLSchema" xmlns:xs="http://www.w3.org/2001/XMLSchema" xmlns:p="http://schemas.microsoft.com/office/2006/metadata/properties" xmlns:ns3="bd471a06-b801-4ee2-8eed-eaa8ac9585ef" xmlns:ns4="d280ffe9-73ee-4db4-be8f-49fb5e96902f" targetNamespace="http://schemas.microsoft.com/office/2006/metadata/properties" ma:root="true" ma:fieldsID="dd30ba303a5a476a82f4f5c815fd6948" ns3:_="" ns4:_="">
    <xsd:import namespace="bd471a06-b801-4ee2-8eed-eaa8ac9585ef"/>
    <xsd:import namespace="d280ffe9-73ee-4db4-be8f-49fb5e96902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1a06-b801-4ee2-8eed-eaa8ac9585e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0ffe9-73ee-4db4-be8f-49fb5e9690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2007C4F-FA91-486A-81CF-D675EC685D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EA2439-D8CF-41D6-8800-740769045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1a06-b801-4ee2-8eed-eaa8ac9585ef"/>
    <ds:schemaRef ds:uri="d280ffe9-73ee-4db4-be8f-49fb5e9690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1289D6-CD98-4B13-8A2F-D4434BE60370}">
  <ds:schemaRefs>
    <ds:schemaRef ds:uri="http://schemas.microsoft.com/office/2006/metadata/properties"/>
    <ds:schemaRef ds:uri="bd471a06-b801-4ee2-8eed-eaa8ac9585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d280ffe9-73ee-4db4-be8f-49fb5e96902f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Estella Zabaleta Sandoval</dc:creator>
  <cp:lastModifiedBy>Kelly Patricia Marrugo Caceres</cp:lastModifiedBy>
  <cp:lastPrinted>2022-12-13T23:24:15Z</cp:lastPrinted>
  <dcterms:created xsi:type="dcterms:W3CDTF">2021-06-11T19:46:18Z</dcterms:created>
  <dcterms:modified xsi:type="dcterms:W3CDTF">2024-11-30T02:47:20Z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0x010100196037E9DFF87D44A923B2B9B5DD2827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2024-11-30T02:18:30Z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92212075-f578-4f7c-bea4-faa1e2c1f161</vt:lpwstr>
  </property>
  <property fmtid="{D5CDD505-2E9C-101B-9397-08002B2CF9AE}" pid="9" name="MSIP_Label_fc111285-cafa-4fc9-8a9a-bd902089b24f_ContentBits">
    <vt:lpwstr>0</vt:lpwstr>
  </property>
</Properties>
</file>