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sena4-my.sharepoint.com/personal/kpmarrugo_sena_edu_co/Documents/Escritorio/CONTRATACION/Procesos/Estudios y Diseños/"/>
    </mc:Choice>
  </mc:AlternateContent>
  <xr:revisionPtr revIDLastSave="0" documentId="13_ncr:1_{320D2D81-2DDC-4217-AD8F-842253B25AC3}" xr6:coauthVersionLast="47" xr6:coauthVersionMax="47" xr10:uidLastSave="{00000000-0000-0000-0000-000000000000}"/>
  <bookViews>
    <workbookView xWindow="-120" yWindow="-120" windowWidth="20730" windowHeight="11040" xr2:uid="{58F2B1EB-7C8B-49A6-8DF0-F91A2EFE3F33}"/>
  </bookViews>
  <sheets>
    <sheet name="ANEXO" sheetId="1" r:id="rId1"/>
  </sheets>
  <definedNames>
    <definedName name="_xlnm._FilterDatabase" localSheetId="0" hidden="1">ANEXO!$A$11:$Q$35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5" i="1" l="1"/>
  <c r="Q16" i="1"/>
  <c r="Q17" i="1"/>
  <c r="Q18" i="1"/>
  <c r="Q19" i="1"/>
  <c r="Q20" i="1"/>
  <c r="Q21" i="1"/>
  <c r="Q22" i="1"/>
  <c r="Q23" i="1"/>
  <c r="Q24" i="1"/>
  <c r="Q25" i="1"/>
  <c r="Q26" i="1"/>
  <c r="Q27" i="1"/>
  <c r="Q28" i="1"/>
  <c r="Q29" i="1"/>
  <c r="Q30" i="1"/>
  <c r="Q31" i="1"/>
  <c r="Q32" i="1"/>
  <c r="Q33" i="1"/>
  <c r="Q34" i="1"/>
  <c r="Q14" i="1"/>
  <c r="Q35" i="1" s="1"/>
  <c r="H34" i="1" l="1"/>
  <c r="H32" i="1"/>
  <c r="H31" i="1"/>
  <c r="H30" i="1"/>
  <c r="H29" i="1"/>
  <c r="H28" i="1"/>
  <c r="H27" i="1"/>
  <c r="H26" i="1"/>
  <c r="H25" i="1"/>
  <c r="H23" i="1"/>
  <c r="H22" i="1"/>
  <c r="H21" i="1"/>
  <c r="H20" i="1"/>
  <c r="H19" i="1"/>
  <c r="H18" i="1"/>
  <c r="H17" i="1"/>
  <c r="H16" i="1"/>
  <c r="H15" i="1"/>
  <c r="H14" i="1"/>
</calcChain>
</file>

<file path=xl/sharedStrings.xml><?xml version="1.0" encoding="utf-8"?>
<sst xmlns="http://schemas.openxmlformats.org/spreadsheetml/2006/main" count="111" uniqueCount="70">
  <si>
    <t>ITEM</t>
  </si>
  <si>
    <t>CODIGO CLASIFICADOR DE BIENES Y SERVICIOS DE UNSPSC</t>
  </si>
  <si>
    <t>UNIDAD DE MEDIDA</t>
  </si>
  <si>
    <t>CANT</t>
  </si>
  <si>
    <t>PROMEDIOS</t>
  </si>
  <si>
    <t>VALOR UNITARIO</t>
  </si>
  <si>
    <t>VALOR 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</si>
  <si>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</si>
  <si>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</si>
  <si>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</si>
  <si>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</si>
  <si>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</si>
  <si>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PROVEEDOR 1</t>
  </si>
  <si>
    <t>PROVEEDOR 2</t>
  </si>
  <si>
    <t>PROVEEDOR 3</t>
  </si>
  <si>
    <t>DENOMINACIÓN  GENERAL DEL BIEN O SERVICIO</t>
  </si>
  <si>
    <t>DENOMINACIÓN Y/O DESCRIPCIÓN TÉCNICA DEL BIEN O SERVICIO</t>
  </si>
  <si>
    <t>CAPITULO 1</t>
  </si>
  <si>
    <t>RECURSOS HUMANOS</t>
  </si>
  <si>
    <t>1.1</t>
  </si>
  <si>
    <t>UND</t>
  </si>
  <si>
    <t>DIRECTOR DE CONSULTORIA -INGENIERO CIVIL Y/O ARQUITECTO CON POSTGRADO EN GERENCIA DE PROYECTOS DE CONSTRUCCION.</t>
  </si>
  <si>
    <t>1.2</t>
  </si>
  <si>
    <t>INGENIERO TOPOGRAFICO O TECNOLOGO EN TOPOGRAFIA</t>
  </si>
  <si>
    <t>1.3</t>
  </si>
  <si>
    <t>INGENIERO CIVIL GEOTECNISTA</t>
  </si>
  <si>
    <t>1.4</t>
  </si>
  <si>
    <t>INGENIERO CIVIL ESTRUCTURAL</t>
  </si>
  <si>
    <t>1.5</t>
  </si>
  <si>
    <t>INGENIERO CIVIL ESPECIALISTA EN GERENCIA DE PROYECTOS DE CONSTRUCCION, COSTOS O PRESUPUESTOS O AFINES - ESTRUCTURADOR DE PRESUPUESTOS</t>
  </si>
  <si>
    <t>1.6</t>
  </si>
  <si>
    <t>INGENIERO ELECTRICO</t>
  </si>
  <si>
    <t>1.7</t>
  </si>
  <si>
    <t>INGENIERO  O ARQUITECTO ESPECIALISTA EN CONSERVACION DEL PATRIMONIO</t>
  </si>
  <si>
    <t>1.8</t>
  </si>
  <si>
    <t>TECNOLOGO EN DELINEANTE DE ARQUITECTURA E INGENIERIA</t>
  </si>
  <si>
    <t>1.9</t>
  </si>
  <si>
    <t>INGENIERO AMBIENTAL</t>
  </si>
  <si>
    <t>1.10</t>
  </si>
  <si>
    <t>PROFESIONAL O TECNOLOGO EN SST</t>
  </si>
  <si>
    <t>CAPITULO 2</t>
  </si>
  <si>
    <t>EQUIPOS Y MATERIALES</t>
  </si>
  <si>
    <t>2.1</t>
  </si>
  <si>
    <t>COMPUTADORES  E IMPRESORAS</t>
  </si>
  <si>
    <t>2.2</t>
  </si>
  <si>
    <t>PLOTEO DE PLANOS</t>
  </si>
  <si>
    <t>2.3</t>
  </si>
  <si>
    <t>GLB</t>
  </si>
  <si>
    <t>INFORMES Y MEMORIAS DE DISEÑO</t>
  </si>
  <si>
    <t>2.4</t>
  </si>
  <si>
    <t>ALQUILER DE OFICINA</t>
  </si>
  <si>
    <t>2.5</t>
  </si>
  <si>
    <t>GLOBAL</t>
  </si>
  <si>
    <t>ALQUILER DE EQUIPOS PARA ESTUDIO GEOTECNICO</t>
  </si>
  <si>
    <t>2.6</t>
  </si>
  <si>
    <t>ALQUILER EQUIPOS DE TOPOGRAFÍA</t>
  </si>
  <si>
    <t>2.7</t>
  </si>
  <si>
    <t>GOLBAL</t>
  </si>
  <si>
    <t>ALQUILER DE EQUIPOS PARA ESTUDIO HIDROLOGICO - DRON</t>
  </si>
  <si>
    <t>2.8</t>
  </si>
  <si>
    <t>TINTAS, CARTUCHOS, PAPELERIA</t>
  </si>
  <si>
    <t>CAPITULO 3</t>
  </si>
  <si>
    <t>OTROS COSTOS</t>
  </si>
  <si>
    <t>3.1</t>
  </si>
  <si>
    <t>81101500 - 81101513-721214</t>
  </si>
  <si>
    <t>otros</t>
  </si>
  <si>
    <t>tramites de licencia, permisos y certificaciones de todas las entiedades competentes que haya lugar para el inicio de obra; incluye realizar reconocimiento del predio si es necesario (54 hectareas de lote con un area de 12000m2 de ocupacion aproximadamente)  impresion de todos los juegos de planos exigidos por curaduria, entrega de licencia de construccion con los planos de cada especialidad firmados por curaduria o planeacion antes de realizar obras civiles con previa autorizacion del supervisor</t>
  </si>
  <si>
    <t>% IVA</t>
  </si>
  <si>
    <t>PROYECTO 1: ESTUDIOS Y DISEÑOS PARA LA CONSTRUCCION DE UNIDADES SANITARIAS PARA EL CENTRO DE COMERCIO Y SERVICIOS SEDE TERNERA 200M2 APROXIMADAMENTE</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</si>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</sst>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_(* \(#,##0\);_(* &quot;-&quot;_);_(@_)"/>
    <numFmt numFmtId="165" formatCode="_-[$$-240A]\ * #,##0_-;\-[$$-240A]\ * #,##0_-;_-[$$-240A]\ * &quot;-&quot;??_-;_-@_-"/>
  </numFmts>
  <fonts count="14"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sz val="10"/>
      <name val="Calibri"/>
      <family val="2"/>
      <scheme val="minor"/>
    </font>
    <font>
      <sz val="11"/>
      <color theme="1"/>
      <name val="Calibri"/>
      <family val="2"/>
      <scheme val="minor"/>
    </font>
    <font>
      <sz val="10"/>
      <name val="Arial"/>
      <family val="2"/>
    </font>
    <font>
      <b/>
      <sz val="9"/>
      <color rgb="FF000000"/>
      <name val="Arial"/>
      <family val="2"/>
    </font>
    <font>
      <b/>
      <sz val="7"/>
      <color rgb="FF000000"/>
      <name val="Arial"/>
      <family val="2"/>
    </font>
    <font>
      <sz val="7"/>
      <color rgb="FF000000"/>
      <name val="Arial"/>
      <family val="2"/>
    </font>
  </fonts>
  <fills count="6">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DEBD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4">
    <xf numFmtId="0" fontId="0" fillId="0" borderId="0"/>
    <xf numFmtId="9" fontId="9" fillId="0" borderId="0" applyFont="0" applyFill="0" applyBorder="0" applyAlignment="0" applyProtection="0"/>
    <xf numFmtId="43" fontId="9" fillId="0" borderId="0" applyFont="0" applyFill="0" applyBorder="0" applyAlignment="0" applyProtection="0"/>
    <xf numFmtId="0" fontId="10" fillId="0" borderId="0"/>
  </cellStyleXfs>
  <cellXfs count="46">
    <xf numFmtId="0" fontId="0" fillId="0" borderId="0" xfId="0"/>
    <xf numFmtId="0" fontId="5" fillId="0" borderId="0" xfId="0" applyFont="1"/>
    <xf numFmtId="0" fontId="6" fillId="0" borderId="0" xfId="0" applyFont="1"/>
    <xf numFmtId="0" fontId="7" fillId="0" borderId="0" xfId="0" applyFont="1" applyAlignment="1">
      <alignment horizontal="center"/>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164" fontId="8" fillId="0" borderId="1" xfId="0" applyNumberFormat="1" applyFont="1" applyBorder="1" applyAlignment="1">
      <alignment horizontal="center" vertical="center" wrapText="1"/>
    </xf>
    <xf numFmtId="164" fontId="8" fillId="0" borderId="2" xfId="0" applyNumberFormat="1" applyFont="1" applyBorder="1" applyAlignment="1">
      <alignment horizontal="center" vertical="center" wrapText="1"/>
    </xf>
    <xf numFmtId="0" fontId="3" fillId="5" borderId="1" xfId="0" applyFont="1" applyFill="1" applyBorder="1" applyAlignment="1">
      <alignment horizontal="center" vertical="top" wrapText="1"/>
    </xf>
    <xf numFmtId="164" fontId="8" fillId="0" borderId="5" xfId="0" applyNumberFormat="1" applyFont="1" applyBorder="1" applyAlignment="1">
      <alignment horizontal="center" vertical="center" wrapText="1"/>
    </xf>
    <xf numFmtId="9" fontId="5" fillId="0" borderId="0" xfId="1" applyFont="1"/>
    <xf numFmtId="9" fontId="6" fillId="0" borderId="0" xfId="1" applyFont="1"/>
    <xf numFmtId="9" fontId="0" fillId="0" borderId="0" xfId="1" applyFont="1"/>
    <xf numFmtId="9" fontId="3" fillId="5" borderId="1" xfId="1" applyFont="1" applyFill="1" applyBorder="1" applyAlignment="1">
      <alignment horizontal="center" vertical="top" wrapText="1"/>
    </xf>
    <xf numFmtId="9" fontId="8"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164" fontId="8" fillId="0" borderId="5" xfId="0" applyNumberFormat="1" applyFont="1" applyBorder="1" applyAlignment="1">
      <alignment vertical="center" wrapText="1"/>
    </xf>
    <xf numFmtId="164" fontId="8" fillId="0" borderId="4" xfId="0" applyNumberFormat="1" applyFont="1" applyBorder="1" applyAlignment="1">
      <alignment vertical="center" wrapText="1"/>
    </xf>
    <xf numFmtId="165" fontId="12" fillId="0" borderId="1" xfId="0" applyNumberFormat="1" applyFont="1" applyBorder="1" applyAlignment="1">
      <alignment vertical="center" wrapText="1"/>
    </xf>
    <xf numFmtId="9" fontId="8" fillId="0" borderId="5" xfId="1" applyFont="1" applyBorder="1" applyAlignment="1">
      <alignment horizontal="center" vertical="center" wrapText="1"/>
    </xf>
    <xf numFmtId="164" fontId="8" fillId="0" borderId="6" xfId="0" applyNumberFormat="1" applyFont="1" applyBorder="1" applyAlignment="1">
      <alignment horizontal="center" vertical="center" wrapText="1"/>
    </xf>
    <xf numFmtId="0" fontId="2" fillId="4"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4" fillId="0" borderId="0" xfId="0" applyFont="1" applyAlignment="1">
      <alignment horizont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 xfId="0" applyFont="1" applyFill="1" applyBorder="1" applyAlignment="1">
      <alignment horizontal="center" vertical="center"/>
    </xf>
  </cellXfs>
  <cellStyles count="4">
    <cellStyle name="Millares 2" xfId="2" xr:uid="{041F97FA-833D-4ADE-AE8C-9024074F0E01}"/>
    <cellStyle name="Normal" xfId="0" builtinId="0"/>
    <cellStyle name="Normal 6" xfId="3" xr:uid="{0A2ECCFB-ED70-4E39-B67F-7EB0B594CDD7}"/>
    <cellStyle name="Porcentaje" xfId="1" builtinId="5"/>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20107</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Q35"/>
  <sheetViews>
    <sheetView tabSelected="1" topLeftCell="A3" zoomScale="70" zoomScaleNormal="70" zoomScaleSheetLayoutView="90" workbookViewId="0">
      <selection activeCell="A12" sqref="A12:F34"/>
    </sheetView>
  </sheetViews>
  <sheetFormatPr baseColWidth="10" defaultRowHeight="15" x14ac:dyDescent="0.25"/>
  <cols>
    <col min="1" max="1" width="11.5703125" customWidth="1"/>
    <col min="2" max="2" width="12.7109375" customWidth="1"/>
    <col min="3" max="3" width="8.42578125" customWidth="1"/>
    <col min="4" max="4" width="9.42578125" customWidth="1"/>
    <col min="5" max="5" width="22.28515625" customWidth="1"/>
    <col min="6" max="6" width="40.42578125" customWidth="1"/>
    <col min="7" max="7" width="11.42578125" style="13"/>
    <col min="9" max="9" width="13.140625" bestFit="1" customWidth="1"/>
    <col min="10" max="10" width="12.85546875" bestFit="1" customWidth="1"/>
    <col min="12" max="12" width="13.42578125" customWidth="1"/>
    <col min="13" max="13" width="12.85546875" bestFit="1" customWidth="1"/>
    <col min="14" max="14" width="14" customWidth="1"/>
    <col min="15" max="15" width="14.5703125" bestFit="1" customWidth="1"/>
    <col min="16" max="16" width="14.140625" customWidth="1"/>
    <col min="17" max="17" width="13.85546875" customWidth="1"/>
  </cols>
  <sheetData>
    <row r="2" spans="1:17" ht="21" x14ac:dyDescent="0.35">
      <c r="A2" s="34" t="s">
        <v>7</v>
      </c>
      <c r="B2" s="34"/>
      <c r="C2" s="34"/>
      <c r="D2" s="34"/>
      <c r="E2" s="34"/>
      <c r="F2" s="34"/>
      <c r="G2" s="34"/>
      <c r="H2" s="34"/>
      <c r="I2" s="34"/>
      <c r="J2" s="34"/>
      <c r="K2" s="34"/>
      <c r="L2" s="34"/>
      <c r="M2" s="34"/>
      <c r="N2" s="34"/>
      <c r="O2" s="34"/>
      <c r="P2" s="34"/>
      <c r="Q2" s="34"/>
    </row>
    <row r="3" spans="1:17" x14ac:dyDescent="0.25">
      <c r="B3" s="1"/>
      <c r="C3" s="1"/>
      <c r="D3" s="1"/>
      <c r="E3" s="1"/>
      <c r="F3" s="1"/>
      <c r="G3" s="11"/>
      <c r="H3" s="1"/>
      <c r="I3" s="1"/>
      <c r="J3" s="1"/>
      <c r="K3" s="1"/>
      <c r="L3" s="1"/>
      <c r="M3" s="1"/>
      <c r="N3" s="1"/>
      <c r="O3" s="1"/>
    </row>
    <row r="4" spans="1:17" ht="21" x14ac:dyDescent="0.35">
      <c r="A4" s="34" t="s">
        <v>8</v>
      </c>
      <c r="B4" s="34"/>
      <c r="C4" s="34"/>
      <c r="D4" s="34"/>
      <c r="E4" s="34"/>
      <c r="F4" s="34"/>
      <c r="G4" s="34"/>
      <c r="H4" s="34"/>
      <c r="I4" s="34"/>
      <c r="J4" s="34"/>
      <c r="K4" s="34"/>
      <c r="L4" s="34"/>
      <c r="M4" s="34"/>
      <c r="N4" s="34"/>
      <c r="O4" s="34"/>
      <c r="P4" s="34"/>
      <c r="Q4" s="34"/>
    </row>
    <row r="5" spans="1:17" ht="21" x14ac:dyDescent="0.35">
      <c r="A5" s="34" t="s">
        <v>9</v>
      </c>
      <c r="B5" s="34"/>
      <c r="C5" s="34"/>
      <c r="D5" s="34"/>
      <c r="E5" s="34"/>
      <c r="F5" s="34"/>
      <c r="G5" s="34"/>
      <c r="H5" s="34"/>
      <c r="I5" s="34"/>
      <c r="J5" s="34"/>
      <c r="K5" s="34"/>
      <c r="L5" s="34"/>
      <c r="M5" s="34"/>
      <c r="N5" s="34"/>
      <c r="O5" s="34"/>
      <c r="P5" s="34"/>
      <c r="Q5" s="34"/>
    </row>
    <row r="6" spans="1:17" ht="15.75" x14ac:dyDescent="0.25">
      <c r="B6" s="2"/>
      <c r="C6" s="3"/>
      <c r="D6" s="2"/>
      <c r="E6" s="2"/>
      <c r="F6" s="2"/>
      <c r="G6" s="12"/>
      <c r="H6" s="2"/>
      <c r="I6" s="2"/>
      <c r="J6" s="2"/>
      <c r="K6" s="2"/>
      <c r="L6" s="2"/>
      <c r="M6" s="2"/>
      <c r="N6" s="2"/>
      <c r="O6" s="2"/>
    </row>
    <row r="7" spans="1:17" x14ac:dyDescent="0.25">
      <c r="B7" t="s">
        <v>10</v>
      </c>
    </row>
    <row r="8" spans="1:17" x14ac:dyDescent="0.25">
      <c r="B8" t="s">
        <v>11</v>
      </c>
    </row>
    <row r="10" spans="1:17" ht="54" customHeight="1" x14ac:dyDescent="0.25">
      <c r="A10" s="24" t="s">
        <v>0</v>
      </c>
      <c r="B10" s="24" t="s">
        <v>1</v>
      </c>
      <c r="C10" s="24" t="s">
        <v>3</v>
      </c>
      <c r="D10" s="24" t="s">
        <v>2</v>
      </c>
      <c r="E10" s="24" t="s">
        <v>15</v>
      </c>
      <c r="F10" s="24" t="s">
        <v>16</v>
      </c>
      <c r="G10" s="37" t="s">
        <v>12</v>
      </c>
      <c r="H10" s="38"/>
      <c r="I10" s="39"/>
      <c r="J10" s="40" t="s">
        <v>13</v>
      </c>
      <c r="K10" s="41"/>
      <c r="L10" s="42"/>
      <c r="M10" s="43" t="s">
        <v>14</v>
      </c>
      <c r="N10" s="44"/>
      <c r="O10" s="45"/>
      <c r="P10" s="35" t="s">
        <v>4</v>
      </c>
      <c r="Q10" s="36"/>
    </row>
    <row r="11" spans="1:17" ht="26.25" customHeight="1" x14ac:dyDescent="0.25">
      <c r="A11" s="24"/>
      <c r="B11" s="24"/>
      <c r="C11" s="24"/>
      <c r="D11" s="24"/>
      <c r="E11" s="24"/>
      <c r="F11" s="24"/>
      <c r="G11" s="14" t="s">
        <v>67</v>
      </c>
      <c r="H11" s="9" t="s">
        <v>5</v>
      </c>
      <c r="I11" s="9" t="s">
        <v>6</v>
      </c>
      <c r="J11" s="4" t="s">
        <v>67</v>
      </c>
      <c r="K11" s="4" t="s">
        <v>5</v>
      </c>
      <c r="L11" s="4" t="s">
        <v>6</v>
      </c>
      <c r="M11" s="5" t="s">
        <v>67</v>
      </c>
      <c r="N11" s="5" t="s">
        <v>5</v>
      </c>
      <c r="O11" s="5" t="s">
        <v>6</v>
      </c>
      <c r="P11" s="6" t="s">
        <v>5</v>
      </c>
      <c r="Q11" s="6" t="s">
        <v>6</v>
      </c>
    </row>
    <row r="12" spans="1:17" ht="59.25" customHeight="1" x14ac:dyDescent="0.25">
      <c r="A12" s="31" t="s">
        <v>68</v>
      </c>
      <c r="B12" s="32"/>
      <c r="C12" s="32"/>
      <c r="D12" s="32"/>
      <c r="E12" s="32"/>
      <c r="F12" s="33"/>
      <c r="G12" s="19"/>
      <c r="H12" s="19"/>
      <c r="I12" s="19"/>
      <c r="J12" s="19"/>
      <c r="K12" s="19"/>
      <c r="L12" s="19"/>
      <c r="M12" s="19"/>
      <c r="N12" s="19"/>
      <c r="O12" s="19"/>
      <c r="P12" s="19"/>
      <c r="Q12" s="20"/>
    </row>
    <row r="13" spans="1:17" x14ac:dyDescent="0.25">
      <c r="A13" s="18" t="s">
        <v>17</v>
      </c>
      <c r="B13" s="28" t="s">
        <v>18</v>
      </c>
      <c r="C13" s="29"/>
      <c r="D13" s="29"/>
      <c r="E13" s="29"/>
      <c r="F13" s="30"/>
      <c r="G13" s="18"/>
      <c r="H13" s="21"/>
      <c r="I13" s="21"/>
      <c r="J13" s="15"/>
      <c r="K13" s="8"/>
      <c r="L13" s="8"/>
      <c r="M13" s="15"/>
      <c r="N13" s="7"/>
      <c r="O13" s="7"/>
      <c r="P13" s="7"/>
      <c r="Q13" s="7"/>
    </row>
    <row r="14" spans="1:17" ht="27" x14ac:dyDescent="0.25">
      <c r="A14" s="16" t="s">
        <v>19</v>
      </c>
      <c r="B14" s="16">
        <v>81101500</v>
      </c>
      <c r="C14" s="16">
        <v>1</v>
      </c>
      <c r="D14" s="16" t="s">
        <v>20</v>
      </c>
      <c r="E14" s="16" t="s">
        <v>18</v>
      </c>
      <c r="F14" s="16" t="s">
        <v>21</v>
      </c>
      <c r="G14" s="15">
        <v>0.19</v>
      </c>
      <c r="H14" s="8">
        <f>I14/(1+G14)</f>
        <v>630252.10084033618</v>
      </c>
      <c r="I14" s="8">
        <v>750000</v>
      </c>
      <c r="J14" s="15">
        <v>0.19</v>
      </c>
      <c r="K14" s="8">
        <v>714286</v>
      </c>
      <c r="L14" s="8">
        <v>850000</v>
      </c>
      <c r="M14" s="15">
        <v>0.19</v>
      </c>
      <c r="N14" s="7">
        <v>613445</v>
      </c>
      <c r="O14" s="7">
        <v>730000</v>
      </c>
      <c r="P14" s="7">
        <v>776667</v>
      </c>
      <c r="Q14" s="7">
        <f>+P14*C14</f>
        <v>776667</v>
      </c>
    </row>
    <row r="15" spans="1:17" ht="18" x14ac:dyDescent="0.25">
      <c r="A15" s="16" t="s">
        <v>22</v>
      </c>
      <c r="B15" s="16">
        <v>81101500</v>
      </c>
      <c r="C15" s="16">
        <v>1</v>
      </c>
      <c r="D15" s="16" t="s">
        <v>20</v>
      </c>
      <c r="E15" s="16" t="s">
        <v>18</v>
      </c>
      <c r="F15" s="16" t="s">
        <v>23</v>
      </c>
      <c r="G15" s="15">
        <v>0.19</v>
      </c>
      <c r="H15" s="8">
        <f t="shared" ref="H15:H34" si="0">I15/(1+G15)</f>
        <v>546218.48739495804</v>
      </c>
      <c r="I15" s="8">
        <v>650000</v>
      </c>
      <c r="J15" s="15">
        <v>0.19</v>
      </c>
      <c r="K15" s="8">
        <v>655462</v>
      </c>
      <c r="L15" s="8">
        <v>780000</v>
      </c>
      <c r="M15" s="15">
        <v>0.19</v>
      </c>
      <c r="N15" s="7">
        <v>542017</v>
      </c>
      <c r="O15" s="7">
        <v>645000</v>
      </c>
      <c r="P15" s="7">
        <v>691667</v>
      </c>
      <c r="Q15" s="7">
        <f t="shared" ref="Q15:Q34" si="1">+P15*C15</f>
        <v>691667</v>
      </c>
    </row>
    <row r="16" spans="1:17" x14ac:dyDescent="0.25">
      <c r="A16" s="16" t="s">
        <v>24</v>
      </c>
      <c r="B16" s="16">
        <v>81101500</v>
      </c>
      <c r="C16" s="16">
        <v>1</v>
      </c>
      <c r="D16" s="16" t="s">
        <v>20</v>
      </c>
      <c r="E16" s="16" t="s">
        <v>18</v>
      </c>
      <c r="F16" s="16" t="s">
        <v>25</v>
      </c>
      <c r="G16" s="15">
        <v>0.19</v>
      </c>
      <c r="H16" s="8">
        <f t="shared" si="0"/>
        <v>546218.48739495804</v>
      </c>
      <c r="I16" s="8">
        <v>650000</v>
      </c>
      <c r="J16" s="15">
        <v>0.19</v>
      </c>
      <c r="K16" s="8">
        <v>655462</v>
      </c>
      <c r="L16" s="8">
        <v>780000</v>
      </c>
      <c r="M16" s="15">
        <v>0.19</v>
      </c>
      <c r="N16" s="7">
        <v>542017</v>
      </c>
      <c r="O16" s="7">
        <v>645000</v>
      </c>
      <c r="P16" s="7">
        <v>691667</v>
      </c>
      <c r="Q16" s="7">
        <f t="shared" si="1"/>
        <v>691667</v>
      </c>
    </row>
    <row r="17" spans="1:17" x14ac:dyDescent="0.25">
      <c r="A17" s="16" t="s">
        <v>26</v>
      </c>
      <c r="B17" s="16">
        <v>81101500</v>
      </c>
      <c r="C17" s="16">
        <v>1</v>
      </c>
      <c r="D17" s="16" t="s">
        <v>20</v>
      </c>
      <c r="E17" s="16" t="s">
        <v>18</v>
      </c>
      <c r="F17" s="16" t="s">
        <v>27</v>
      </c>
      <c r="G17" s="15">
        <v>0.19</v>
      </c>
      <c r="H17" s="8">
        <f t="shared" si="0"/>
        <v>546218.48739495804</v>
      </c>
      <c r="I17" s="8">
        <v>650000</v>
      </c>
      <c r="J17" s="15">
        <v>0.19</v>
      </c>
      <c r="K17" s="8">
        <v>655462</v>
      </c>
      <c r="L17" s="8">
        <v>780000</v>
      </c>
      <c r="M17" s="15">
        <v>0.19</v>
      </c>
      <c r="N17" s="7">
        <v>542017</v>
      </c>
      <c r="O17" s="7">
        <v>645000</v>
      </c>
      <c r="P17" s="7">
        <v>691667</v>
      </c>
      <c r="Q17" s="7">
        <f t="shared" si="1"/>
        <v>691667</v>
      </c>
    </row>
    <row r="18" spans="1:17" ht="36" x14ac:dyDescent="0.25">
      <c r="A18" s="16" t="s">
        <v>28</v>
      </c>
      <c r="B18" s="16">
        <v>81101500</v>
      </c>
      <c r="C18" s="16">
        <v>1</v>
      </c>
      <c r="D18" s="16" t="s">
        <v>20</v>
      </c>
      <c r="E18" s="16" t="s">
        <v>18</v>
      </c>
      <c r="F18" s="16" t="s">
        <v>29</v>
      </c>
      <c r="G18" s="15">
        <v>0.19</v>
      </c>
      <c r="H18" s="8">
        <f t="shared" si="0"/>
        <v>630252.10084033618</v>
      </c>
      <c r="I18" s="8">
        <v>750000</v>
      </c>
      <c r="J18" s="15">
        <v>0.19</v>
      </c>
      <c r="K18" s="8">
        <v>714286</v>
      </c>
      <c r="L18" s="8">
        <v>850000</v>
      </c>
      <c r="M18" s="15">
        <v>0.19</v>
      </c>
      <c r="N18" s="7">
        <v>613445</v>
      </c>
      <c r="O18" s="7">
        <v>730000</v>
      </c>
      <c r="P18" s="7">
        <v>776667</v>
      </c>
      <c r="Q18" s="7">
        <f t="shared" si="1"/>
        <v>776667</v>
      </c>
    </row>
    <row r="19" spans="1:17" x14ac:dyDescent="0.25">
      <c r="A19" s="16" t="s">
        <v>30</v>
      </c>
      <c r="B19" s="16">
        <v>81101500</v>
      </c>
      <c r="C19" s="16">
        <v>1</v>
      </c>
      <c r="D19" s="16" t="s">
        <v>20</v>
      </c>
      <c r="E19" s="16" t="s">
        <v>18</v>
      </c>
      <c r="F19" s="16" t="s">
        <v>31</v>
      </c>
      <c r="G19" s="15">
        <v>0.19</v>
      </c>
      <c r="H19" s="8">
        <f t="shared" si="0"/>
        <v>546218.48739495804</v>
      </c>
      <c r="I19" s="8">
        <v>650000</v>
      </c>
      <c r="J19" s="15">
        <v>0.19</v>
      </c>
      <c r="K19" s="8">
        <v>655462</v>
      </c>
      <c r="L19" s="8">
        <v>780000</v>
      </c>
      <c r="M19" s="15">
        <v>0.19</v>
      </c>
      <c r="N19" s="7">
        <v>542017</v>
      </c>
      <c r="O19" s="7">
        <v>645000</v>
      </c>
      <c r="P19" s="7">
        <v>691667</v>
      </c>
      <c r="Q19" s="7">
        <f t="shared" si="1"/>
        <v>691667</v>
      </c>
    </row>
    <row r="20" spans="1:17" ht="18" x14ac:dyDescent="0.25">
      <c r="A20" s="16" t="s">
        <v>32</v>
      </c>
      <c r="B20" s="16">
        <v>81101500</v>
      </c>
      <c r="C20" s="16">
        <v>1</v>
      </c>
      <c r="D20" s="16" t="s">
        <v>20</v>
      </c>
      <c r="E20" s="16" t="s">
        <v>18</v>
      </c>
      <c r="F20" s="16" t="s">
        <v>33</v>
      </c>
      <c r="G20" s="15">
        <v>0.19</v>
      </c>
      <c r="H20" s="8">
        <f t="shared" si="0"/>
        <v>630252.10084033618</v>
      </c>
      <c r="I20" s="8">
        <v>750000</v>
      </c>
      <c r="J20" s="15">
        <v>0.19</v>
      </c>
      <c r="K20" s="8">
        <v>714286</v>
      </c>
      <c r="L20" s="8">
        <v>850000</v>
      </c>
      <c r="M20" s="15">
        <v>0.19</v>
      </c>
      <c r="N20" s="7">
        <v>613445</v>
      </c>
      <c r="O20" s="7">
        <v>730000</v>
      </c>
      <c r="P20" s="7">
        <v>776667</v>
      </c>
      <c r="Q20" s="7">
        <f t="shared" si="1"/>
        <v>776667</v>
      </c>
    </row>
    <row r="21" spans="1:17" ht="18" x14ac:dyDescent="0.25">
      <c r="A21" s="16" t="s">
        <v>34</v>
      </c>
      <c r="B21" s="16">
        <v>81101500</v>
      </c>
      <c r="C21" s="16">
        <v>2</v>
      </c>
      <c r="D21" s="16" t="s">
        <v>20</v>
      </c>
      <c r="E21" s="16" t="s">
        <v>18</v>
      </c>
      <c r="F21" s="16" t="s">
        <v>35</v>
      </c>
      <c r="G21" s="15">
        <v>0.19</v>
      </c>
      <c r="H21" s="8">
        <f t="shared" si="0"/>
        <v>504201.68067226891</v>
      </c>
      <c r="I21" s="8">
        <v>600000</v>
      </c>
      <c r="J21" s="15">
        <v>0.19</v>
      </c>
      <c r="K21" s="8">
        <v>571429</v>
      </c>
      <c r="L21" s="8">
        <v>680000</v>
      </c>
      <c r="M21" s="15">
        <v>0.19</v>
      </c>
      <c r="N21" s="7">
        <v>453782</v>
      </c>
      <c r="O21" s="7">
        <v>540000</v>
      </c>
      <c r="P21" s="7">
        <v>303333</v>
      </c>
      <c r="Q21" s="7">
        <f t="shared" si="1"/>
        <v>606666</v>
      </c>
    </row>
    <row r="22" spans="1:17" x14ac:dyDescent="0.25">
      <c r="A22" s="16" t="s">
        <v>36</v>
      </c>
      <c r="B22" s="16">
        <v>81101500</v>
      </c>
      <c r="C22" s="16">
        <v>1</v>
      </c>
      <c r="D22" s="16" t="s">
        <v>20</v>
      </c>
      <c r="E22" s="16" t="s">
        <v>18</v>
      </c>
      <c r="F22" s="16" t="s">
        <v>37</v>
      </c>
      <c r="G22" s="15">
        <v>0.19</v>
      </c>
      <c r="H22" s="8">
        <f t="shared" si="0"/>
        <v>546218.48739495804</v>
      </c>
      <c r="I22" s="8">
        <v>650000</v>
      </c>
      <c r="J22" s="15">
        <v>0.19</v>
      </c>
      <c r="K22" s="8">
        <v>655462</v>
      </c>
      <c r="L22" s="8">
        <v>780000</v>
      </c>
      <c r="M22" s="15">
        <v>0.19</v>
      </c>
      <c r="N22" s="7">
        <v>542017</v>
      </c>
      <c r="O22" s="7">
        <v>645000</v>
      </c>
      <c r="P22" s="7">
        <v>691667</v>
      </c>
      <c r="Q22" s="7">
        <f t="shared" si="1"/>
        <v>691667</v>
      </c>
    </row>
    <row r="23" spans="1:17" x14ac:dyDescent="0.25">
      <c r="A23" s="16" t="s">
        <v>38</v>
      </c>
      <c r="B23" s="16">
        <v>81101500</v>
      </c>
      <c r="C23" s="16">
        <v>1</v>
      </c>
      <c r="D23" s="16" t="s">
        <v>20</v>
      </c>
      <c r="E23" s="16" t="s">
        <v>18</v>
      </c>
      <c r="F23" s="16" t="s">
        <v>39</v>
      </c>
      <c r="G23" s="15">
        <v>0.19</v>
      </c>
      <c r="H23" s="8">
        <f t="shared" si="0"/>
        <v>546218.48739495804</v>
      </c>
      <c r="I23" s="8">
        <v>650000</v>
      </c>
      <c r="J23" s="15">
        <v>0.19</v>
      </c>
      <c r="K23" s="8">
        <v>655462</v>
      </c>
      <c r="L23" s="8">
        <v>780000</v>
      </c>
      <c r="M23" s="15">
        <v>0.19</v>
      </c>
      <c r="N23" s="7">
        <v>542017</v>
      </c>
      <c r="O23" s="7">
        <v>645000</v>
      </c>
      <c r="P23" s="7">
        <v>691667</v>
      </c>
      <c r="Q23" s="7">
        <f t="shared" si="1"/>
        <v>691667</v>
      </c>
    </row>
    <row r="24" spans="1:17" x14ac:dyDescent="0.25">
      <c r="A24" s="18" t="s">
        <v>40</v>
      </c>
      <c r="B24" s="28" t="s">
        <v>41</v>
      </c>
      <c r="C24" s="29"/>
      <c r="D24" s="29"/>
      <c r="E24" s="29"/>
      <c r="F24" s="30"/>
      <c r="G24" s="15"/>
      <c r="H24" s="8"/>
      <c r="I24" s="8"/>
      <c r="J24" s="15"/>
      <c r="K24" s="8"/>
      <c r="L24" s="8"/>
      <c r="M24" s="15"/>
      <c r="N24" s="7"/>
      <c r="O24" s="7"/>
      <c r="P24" s="7"/>
      <c r="Q24" s="7">
        <f t="shared" si="1"/>
        <v>0</v>
      </c>
    </row>
    <row r="25" spans="1:17" x14ac:dyDescent="0.25">
      <c r="A25" s="16" t="s">
        <v>42</v>
      </c>
      <c r="B25" s="16">
        <v>81101500</v>
      </c>
      <c r="C25" s="16">
        <v>8</v>
      </c>
      <c r="D25" s="16" t="s">
        <v>20</v>
      </c>
      <c r="E25" s="16" t="s">
        <v>41</v>
      </c>
      <c r="F25" s="16" t="s">
        <v>43</v>
      </c>
      <c r="G25" s="15">
        <v>0.19</v>
      </c>
      <c r="H25" s="8">
        <f t="shared" si="0"/>
        <v>462184.87394957984</v>
      </c>
      <c r="I25" s="8">
        <v>550000</v>
      </c>
      <c r="J25" s="15">
        <v>0.19</v>
      </c>
      <c r="K25" s="8">
        <v>455462</v>
      </c>
      <c r="L25" s="8">
        <v>542000</v>
      </c>
      <c r="M25" s="15">
        <v>0.19</v>
      </c>
      <c r="N25" s="7">
        <v>403361</v>
      </c>
      <c r="O25" s="7">
        <v>480000</v>
      </c>
      <c r="P25" s="7">
        <v>65500</v>
      </c>
      <c r="Q25" s="7">
        <f t="shared" si="1"/>
        <v>524000</v>
      </c>
    </row>
    <row r="26" spans="1:17" x14ac:dyDescent="0.25">
      <c r="A26" s="16" t="s">
        <v>44</v>
      </c>
      <c r="B26" s="16">
        <v>81101500</v>
      </c>
      <c r="C26" s="16">
        <v>200</v>
      </c>
      <c r="D26" s="16" t="s">
        <v>20</v>
      </c>
      <c r="E26" s="16" t="s">
        <v>41</v>
      </c>
      <c r="F26" s="16" t="s">
        <v>45</v>
      </c>
      <c r="G26" s="15">
        <v>0.19</v>
      </c>
      <c r="H26" s="8">
        <f t="shared" si="0"/>
        <v>558823.5294117647</v>
      </c>
      <c r="I26" s="8">
        <v>665000</v>
      </c>
      <c r="J26" s="15">
        <v>0.19</v>
      </c>
      <c r="K26" s="8">
        <v>558824</v>
      </c>
      <c r="L26" s="8">
        <v>665000</v>
      </c>
      <c r="M26" s="15">
        <v>0.19</v>
      </c>
      <c r="N26" s="7">
        <v>529412</v>
      </c>
      <c r="O26" s="7">
        <v>630000</v>
      </c>
      <c r="P26" s="7">
        <v>3267</v>
      </c>
      <c r="Q26" s="7">
        <f t="shared" si="1"/>
        <v>653400</v>
      </c>
    </row>
    <row r="27" spans="1:17" x14ac:dyDescent="0.25">
      <c r="A27" s="16" t="s">
        <v>46</v>
      </c>
      <c r="B27" s="16">
        <v>81101500</v>
      </c>
      <c r="C27" s="16">
        <v>1</v>
      </c>
      <c r="D27" s="16" t="s">
        <v>47</v>
      </c>
      <c r="E27" s="16" t="s">
        <v>41</v>
      </c>
      <c r="F27" s="16" t="s">
        <v>48</v>
      </c>
      <c r="G27" s="15">
        <v>0.19</v>
      </c>
      <c r="H27" s="8">
        <f t="shared" si="0"/>
        <v>319327.731092437</v>
      </c>
      <c r="I27" s="8">
        <v>380000</v>
      </c>
      <c r="J27" s="15">
        <v>0.19</v>
      </c>
      <c r="K27" s="8">
        <v>312605</v>
      </c>
      <c r="L27" s="8">
        <v>372000</v>
      </c>
      <c r="M27" s="15">
        <v>0.19</v>
      </c>
      <c r="N27" s="7">
        <v>294118</v>
      </c>
      <c r="O27" s="7">
        <v>350000</v>
      </c>
      <c r="P27" s="7">
        <v>367333</v>
      </c>
      <c r="Q27" s="7">
        <f t="shared" si="1"/>
        <v>367333</v>
      </c>
    </row>
    <row r="28" spans="1:17" x14ac:dyDescent="0.25">
      <c r="A28" s="16" t="s">
        <v>49</v>
      </c>
      <c r="B28" s="16">
        <v>81101500</v>
      </c>
      <c r="C28" s="16">
        <v>1</v>
      </c>
      <c r="D28" s="16" t="s">
        <v>20</v>
      </c>
      <c r="E28" s="16" t="s">
        <v>41</v>
      </c>
      <c r="F28" s="16" t="s">
        <v>50</v>
      </c>
      <c r="G28" s="15">
        <v>0.19</v>
      </c>
      <c r="H28" s="8">
        <f t="shared" si="0"/>
        <v>1428571.4285714286</v>
      </c>
      <c r="I28" s="8">
        <v>1700000</v>
      </c>
      <c r="J28" s="15">
        <v>0.19</v>
      </c>
      <c r="K28" s="8">
        <v>1344538</v>
      </c>
      <c r="L28" s="8">
        <v>1600000</v>
      </c>
      <c r="M28" s="15">
        <v>0.19</v>
      </c>
      <c r="N28" s="7">
        <v>1260504</v>
      </c>
      <c r="O28" s="7">
        <v>1500000</v>
      </c>
      <c r="P28" s="7">
        <v>1600000</v>
      </c>
      <c r="Q28" s="7">
        <f t="shared" si="1"/>
        <v>1600000</v>
      </c>
    </row>
    <row r="29" spans="1:17" x14ac:dyDescent="0.25">
      <c r="A29" s="16" t="s">
        <v>51</v>
      </c>
      <c r="B29" s="16">
        <v>81101500</v>
      </c>
      <c r="C29" s="16">
        <v>1</v>
      </c>
      <c r="D29" s="16" t="s">
        <v>52</v>
      </c>
      <c r="E29" s="16" t="s">
        <v>41</v>
      </c>
      <c r="F29" s="16" t="s">
        <v>53</v>
      </c>
      <c r="G29" s="15">
        <v>0.19</v>
      </c>
      <c r="H29" s="8">
        <f t="shared" si="0"/>
        <v>1092436.9747899161</v>
      </c>
      <c r="I29" s="8">
        <v>1300000</v>
      </c>
      <c r="J29" s="15">
        <v>0.19</v>
      </c>
      <c r="K29" s="8">
        <v>1092437</v>
      </c>
      <c r="L29" s="8">
        <v>1300000</v>
      </c>
      <c r="M29" s="15">
        <v>0.19</v>
      </c>
      <c r="N29" s="7">
        <v>1008403</v>
      </c>
      <c r="O29" s="7">
        <v>1200000</v>
      </c>
      <c r="P29" s="7">
        <v>1266667</v>
      </c>
      <c r="Q29" s="7">
        <f t="shared" si="1"/>
        <v>1266667</v>
      </c>
    </row>
    <row r="30" spans="1:17" x14ac:dyDescent="0.25">
      <c r="A30" s="16" t="s">
        <v>54</v>
      </c>
      <c r="B30" s="16">
        <v>81101500</v>
      </c>
      <c r="C30" s="16">
        <v>1</v>
      </c>
      <c r="D30" s="16" t="s">
        <v>52</v>
      </c>
      <c r="E30" s="16" t="s">
        <v>41</v>
      </c>
      <c r="F30" s="16" t="s">
        <v>55</v>
      </c>
      <c r="G30" s="15">
        <v>0.19</v>
      </c>
      <c r="H30" s="8">
        <f t="shared" si="0"/>
        <v>1176470.5882352942</v>
      </c>
      <c r="I30" s="8">
        <v>1400000</v>
      </c>
      <c r="J30" s="15">
        <v>0.19</v>
      </c>
      <c r="K30" s="8">
        <v>1176471</v>
      </c>
      <c r="L30" s="8">
        <v>1400000</v>
      </c>
      <c r="M30" s="15">
        <v>0.19</v>
      </c>
      <c r="N30" s="7">
        <v>1092437</v>
      </c>
      <c r="O30" s="7">
        <v>1300000</v>
      </c>
      <c r="P30" s="7">
        <v>1366667</v>
      </c>
      <c r="Q30" s="7">
        <f t="shared" si="1"/>
        <v>1366667</v>
      </c>
    </row>
    <row r="31" spans="1:17" ht="18" x14ac:dyDescent="0.25">
      <c r="A31" s="16" t="s">
        <v>56</v>
      </c>
      <c r="B31" s="16">
        <v>81101500</v>
      </c>
      <c r="C31" s="16">
        <v>1</v>
      </c>
      <c r="D31" s="16" t="s">
        <v>57</v>
      </c>
      <c r="E31" s="16" t="s">
        <v>41</v>
      </c>
      <c r="F31" s="16" t="s">
        <v>58</v>
      </c>
      <c r="G31" s="15">
        <v>0.19</v>
      </c>
      <c r="H31" s="8">
        <f t="shared" si="0"/>
        <v>764705.8823529412</v>
      </c>
      <c r="I31" s="8">
        <v>910000</v>
      </c>
      <c r="J31" s="15">
        <v>0.19</v>
      </c>
      <c r="K31" s="8">
        <v>718487</v>
      </c>
      <c r="L31" s="8">
        <v>855000</v>
      </c>
      <c r="M31" s="15">
        <v>0.19</v>
      </c>
      <c r="N31" s="7">
        <v>672269</v>
      </c>
      <c r="O31" s="7">
        <v>800000</v>
      </c>
      <c r="P31" s="7">
        <v>855000</v>
      </c>
      <c r="Q31" s="7">
        <f t="shared" si="1"/>
        <v>855000</v>
      </c>
    </row>
    <row r="32" spans="1:17" x14ac:dyDescent="0.25">
      <c r="A32" s="16" t="s">
        <v>59</v>
      </c>
      <c r="B32" s="16">
        <v>81101500</v>
      </c>
      <c r="C32" s="16">
        <v>1</v>
      </c>
      <c r="D32" s="16" t="s">
        <v>52</v>
      </c>
      <c r="E32" s="16" t="s">
        <v>41</v>
      </c>
      <c r="F32" s="16" t="s">
        <v>60</v>
      </c>
      <c r="G32" s="15">
        <v>0.19</v>
      </c>
      <c r="H32" s="8">
        <f t="shared" si="0"/>
        <v>252941.17647058825</v>
      </c>
      <c r="I32" s="8">
        <v>301000</v>
      </c>
      <c r="J32" s="15">
        <v>0.19</v>
      </c>
      <c r="K32" s="8">
        <v>239496</v>
      </c>
      <c r="L32" s="8">
        <v>285000</v>
      </c>
      <c r="M32" s="15">
        <v>0.19</v>
      </c>
      <c r="N32" s="7">
        <v>159664</v>
      </c>
      <c r="O32" s="7">
        <v>190000</v>
      </c>
      <c r="P32" s="7">
        <v>258667</v>
      </c>
      <c r="Q32" s="7">
        <f t="shared" si="1"/>
        <v>258667</v>
      </c>
    </row>
    <row r="33" spans="1:17" x14ac:dyDescent="0.25">
      <c r="A33" s="17" t="s">
        <v>61</v>
      </c>
      <c r="B33" s="28" t="s">
        <v>62</v>
      </c>
      <c r="C33" s="29"/>
      <c r="D33" s="29"/>
      <c r="E33" s="29"/>
      <c r="F33" s="30"/>
      <c r="G33" s="15"/>
      <c r="H33" s="8"/>
      <c r="I33" s="8"/>
      <c r="J33" s="15"/>
      <c r="K33" s="8"/>
      <c r="L33" s="8"/>
      <c r="M33" s="15"/>
      <c r="N33" s="7"/>
      <c r="O33" s="7"/>
      <c r="P33" s="7"/>
      <c r="Q33" s="7">
        <f t="shared" si="1"/>
        <v>0</v>
      </c>
    </row>
    <row r="34" spans="1:17" ht="81" x14ac:dyDescent="0.25">
      <c r="A34" s="16" t="s">
        <v>63</v>
      </c>
      <c r="B34" s="16" t="s">
        <v>64</v>
      </c>
      <c r="C34" s="16">
        <v>1</v>
      </c>
      <c r="D34" s="16" t="s">
        <v>52</v>
      </c>
      <c r="E34" s="16" t="s">
        <v>65</v>
      </c>
      <c r="F34" s="16" t="s">
        <v>66</v>
      </c>
      <c r="G34" s="15">
        <v>0.19</v>
      </c>
      <c r="H34" s="8">
        <f t="shared" si="0"/>
        <v>1256302.5210084035</v>
      </c>
      <c r="I34" s="8">
        <v>1495000</v>
      </c>
      <c r="J34" s="15">
        <v>0.19</v>
      </c>
      <c r="K34" s="8">
        <v>1092437</v>
      </c>
      <c r="L34" s="8">
        <v>1300000</v>
      </c>
      <c r="M34" s="15">
        <v>0.19</v>
      </c>
      <c r="N34" s="7">
        <v>831933</v>
      </c>
      <c r="O34" s="7">
        <v>990000</v>
      </c>
      <c r="P34" s="7">
        <v>1261667</v>
      </c>
      <c r="Q34" s="7">
        <f t="shared" si="1"/>
        <v>1261667</v>
      </c>
    </row>
    <row r="35" spans="1:17" x14ac:dyDescent="0.25">
      <c r="A35" s="25" t="s">
        <v>69</v>
      </c>
      <c r="B35" s="26"/>
      <c r="C35" s="26"/>
      <c r="D35" s="26"/>
      <c r="E35" s="26"/>
      <c r="F35" s="27"/>
      <c r="G35" s="22"/>
      <c r="H35" s="23"/>
      <c r="I35" s="23"/>
      <c r="J35" s="22"/>
      <c r="K35" s="23"/>
      <c r="L35" s="23"/>
      <c r="M35" s="22"/>
      <c r="N35" s="10"/>
      <c r="O35" s="10"/>
      <c r="P35" s="7"/>
      <c r="Q35" s="7">
        <f>SUM(Q14:Q34)</f>
        <v>15240070</v>
      </c>
    </row>
  </sheetData>
  <autoFilter ref="A11:Q35" xr:uid="{B77CC018-CD84-4600-A4AA-65B921A09649}"/>
  <mergeCells count="18">
    <mergeCell ref="A2:Q2"/>
    <mergeCell ref="A4:Q4"/>
    <mergeCell ref="A5:Q5"/>
    <mergeCell ref="P10:Q10"/>
    <mergeCell ref="G10:I10"/>
    <mergeCell ref="J10:L10"/>
    <mergeCell ref="M10:O10"/>
    <mergeCell ref="A35:F35"/>
    <mergeCell ref="B33:F33"/>
    <mergeCell ref="B24:F24"/>
    <mergeCell ref="B13:F13"/>
    <mergeCell ref="A12:F12"/>
    <mergeCell ref="A10:A11"/>
    <mergeCell ref="B10:B11"/>
    <mergeCell ref="F10:F11"/>
    <mergeCell ref="D10:D11"/>
    <mergeCell ref="C10:C11"/>
    <mergeCell ref="E10:E11"/>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2.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3.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Kelly Patricia Marrugo Caceres</cp:lastModifiedBy>
  <cp:lastPrinted>2022-12-13T23:24:15Z</cp:lastPrinted>
  <dcterms:created xsi:type="dcterms:W3CDTF">2021-06-11T19:46:18Z</dcterms:created>
  <dcterms:modified xsi:type="dcterms:W3CDTF">2024-12-01T01:34:48Z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2024-11-27T15:40:35Z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e40390a0-80d9-489c-83dd-27a647e9c82f</vt:lpwstr>
  </property>
  <property fmtid="{D5CDD505-2E9C-101B-9397-08002B2CF9AE}" pid="9" name="MSIP_Label_fc111285-cafa-4fc9-8a9a-bd902089b24f_ContentBits">
    <vt:lpwstr>0</vt:lpwstr>
  </property>
</Properties>
</file>