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8F7C0025-A737-4CE4-A529-3F3547EA4B2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ULA" sheetId="2" r:id="rId1"/>
    <sheet name="ORDEN ELEGIBILIDAD" sheetId="3" r:id="rId2"/>
  </sheets>
  <definedNames>
    <definedName name="_xlnm._FilterDatabase" localSheetId="0" hidden="1">FORMULA!$E$8:$F$8</definedName>
    <definedName name="_xlnm._FilterDatabase" localSheetId="1" hidden="1">'ORDEN ELEGIBILIDAD'!$A$1:$C$1</definedName>
    <definedName name="tdRepliesUniqueIdentifierCol_lnkRepliesUniqueIdentifierViewLink_0" localSheetId="1">'ORDEN ELEGIBILIDAD'!$A$2</definedName>
    <definedName name="tdRepliesUniqueIdentifierCol_lnkRepliesUniqueIdentifierViewLink_1" localSheetId="1">'ORDEN ELEGIBILIDAD'!$A$3</definedName>
    <definedName name="tdRepliesUniqueIdentifierCol_lnkRepliesUniqueIdentifierViewLink_10" localSheetId="1">'ORDEN ELEGIBILIDAD'!$A$12</definedName>
    <definedName name="tdRepliesUniqueIdentifierCol_lnkRepliesUniqueIdentifierViewLink_2" localSheetId="1">'ORDEN ELEGIBILIDAD'!$A$4</definedName>
    <definedName name="tdRepliesUniqueIdentifierCol_lnkRepliesUniqueIdentifierViewLink_3" localSheetId="1">'ORDEN ELEGIBILIDAD'!$A$5</definedName>
    <definedName name="tdRepliesUniqueIdentifierCol_lnkRepliesUniqueIdentifierViewLink_4" localSheetId="1">'ORDEN ELEGIBILIDAD'!$A$6</definedName>
    <definedName name="tdRepliesUniqueIdentifierCol_lnkRepliesUniqueIdentifierViewLink_5" localSheetId="1">'ORDEN ELEGIBILIDAD'!$A$7</definedName>
    <definedName name="tdRepliesUniqueIdentifierCol_lnkRepliesUniqueIdentifierViewLink_6" localSheetId="1">'ORDEN ELEGIBILIDAD'!$A$8</definedName>
    <definedName name="tdRepliesUniqueIdentifierCol_lnkRepliesUniqueIdentifierViewLink_7" localSheetId="1">'ORDEN ELEGIBILIDAD'!$A$9</definedName>
    <definedName name="tdRepliesUniqueIdentifierCol_lnkRepliesUniqueIdentifierViewLink_8" localSheetId="1">'ORDEN ELEGIBILIDAD'!$A$10</definedName>
    <definedName name="tdRepliesUniqueIdentifierCol_lnkRepliesUniqueIdentifierViewLink_9" localSheetId="1">'ORDEN ELEGIBILIDAD'!$A$11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2" l="1"/>
  <c r="H8" i="2"/>
  <c r="H7" i="2"/>
  <c r="H10" i="2" l="1"/>
  <c r="H11" i="2" l="1"/>
</calcChain>
</file>

<file path=xl/sharedStrings.xml><?xml version="1.0" encoding="utf-8"?>
<sst xmlns="http://schemas.openxmlformats.org/spreadsheetml/2006/main" count="68" uniqueCount="45">
  <si>
    <t xml:space="preserve">FORMULA PARA EL CALCULO DEL PRECIO ARTIFICIALMENTE BAJO </t>
  </si>
  <si>
    <t>TABLA 1</t>
  </si>
  <si>
    <t>ESTA FORMULA SE APLICA SIEMPRE Y CUANDO SE PRESENTEN CINCO O MÁS PROPUESTAS, DE LO CONTRARIO SE PUEDEN BAJAR HASTA EL 20% DEL PO</t>
  </si>
  <si>
    <t>PRESUPUESTO OFICIAL</t>
  </si>
  <si>
    <t>TABLA 3</t>
  </si>
  <si>
    <t>TABLA 2</t>
  </si>
  <si>
    <t>ORDENAR DE MAYOR A MENOR</t>
  </si>
  <si>
    <t>MEDIANA</t>
  </si>
  <si>
    <t>N°</t>
  </si>
  <si>
    <t>PROPUESTAS CORREGIDAS</t>
  </si>
  <si>
    <t>VALOR</t>
  </si>
  <si>
    <t>PROPUESTAS</t>
  </si>
  <si>
    <t>DESVIACION ESTANDAR</t>
  </si>
  <si>
    <t>VALOR MINIMO</t>
  </si>
  <si>
    <t>EN %</t>
  </si>
  <si>
    <t>VALOR ACEPTABLE HASTA</t>
  </si>
  <si>
    <t>PROCEDIMIENTO</t>
  </si>
  <si>
    <t>1. EN LA TABLA 1, DIGITAR EL VALOR DEL PRESUPUESTO OFICIAL</t>
  </si>
  <si>
    <t>2. EN LA TABLA 2, DIGITAR EL NOMBRE Y EL VALOR DE CADA PROPUESTA</t>
  </si>
  <si>
    <t>3. EN LA TABLA3, COPIAR Y PEGAR LOS DATOS DE LA TABLA 2 Y ORDENARLOS DE MAYOR A MENOR</t>
  </si>
  <si>
    <t>Entidad</t>
  </si>
  <si>
    <t>Oferta</t>
  </si>
  <si>
    <t>CRR SOLUCIONES INTEGRALES S.A.S</t>
  </si>
  <si>
    <t>eferencia de oferta</t>
  </si>
  <si>
    <t>OFERTA - CONSPROSUM R&amp;V S.A.S.- ICBF</t>
  </si>
  <si>
    <t>CONSPROSUM R&amp;V S.A.S.</t>
  </si>
  <si>
    <t>ICBF REGIONAL HUILA MC0142024HUI</t>
  </si>
  <si>
    <t>HC INCOIN SAS</t>
  </si>
  <si>
    <t>C. CONSTRUCCIONES DEL SUR ICBF</t>
  </si>
  <si>
    <t>C. CONSTRUCCIONES DEL SUR</t>
  </si>
  <si>
    <t>MC0142024HUI INGE PR SAS</t>
  </si>
  <si>
    <t>INGE PR SAS</t>
  </si>
  <si>
    <t>MANTENIMIENTO ICBF</t>
  </si>
  <si>
    <t>FONAL E INGENIERIAS S.A.S.</t>
  </si>
  <si>
    <t>ICBF NEIVA</t>
  </si>
  <si>
    <t>OCG SAS INGENIERIA</t>
  </si>
  <si>
    <t>PROPUESTA MC0142024HUI COASH SAS</t>
  </si>
  <si>
    <t>COASH S.A.S</t>
  </si>
  <si>
    <t>ICBF-ASPROLICI</t>
  </si>
  <si>
    <t>ASPROLICI S.A.S</t>
  </si>
  <si>
    <t>MANTENIMIENTO ICBF LW</t>
  </si>
  <si>
    <t>LAWING JURIDICA E INGENIERIA S.A.S</t>
  </si>
  <si>
    <t>MC0142024HUI</t>
  </si>
  <si>
    <t>CONSORCIO SGA HUILA</t>
  </si>
  <si>
    <t>CONSORCIO SGA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</si>
</sst>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9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10"/>
      <color theme="0" tint="-4.9989318521683403E-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CCE3FA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46">
    <xf numFmtId="0" fontId="0" fillId="0" borderId="0" xfId="0"/>
    <xf numFmtId="2" fontId="0" fillId="0" borderId="0" xfId="0" applyNumberFormat="1"/>
    <xf numFmtId="164" fontId="4" fillId="2" borderId="2" xfId="0" applyNumberFormat="1" applyFont="1" applyFill="1" applyBorder="1"/>
    <xf numFmtId="0" fontId="0" fillId="3" borderId="0" xfId="0" applyFill="1"/>
    <xf numFmtId="0" fontId="4" fillId="3" borderId="1" xfId="0" applyFont="1" applyFill="1" applyBorder="1"/>
    <xf numFmtId="164" fontId="3" fillId="3" borderId="2" xfId="1" applyFont="1" applyFill="1" applyBorder="1"/>
    <xf numFmtId="0" fontId="2" fillId="3" borderId="3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wrapText="1"/>
    </xf>
    <xf numFmtId="0" fontId="2" fillId="5" borderId="15" xfId="0" applyFont="1" applyFill="1" applyBorder="1" applyAlignment="1">
      <alignment wrapText="1"/>
    </xf>
    <xf numFmtId="0" fontId="2" fillId="5" borderId="16" xfId="0" applyFont="1" applyFill="1" applyBorder="1" applyAlignment="1">
      <alignment wrapText="1"/>
    </xf>
    <xf numFmtId="0" fontId="6" fillId="7" borderId="3" xfId="0" applyFont="1" applyFill="1" applyBorder="1" applyAlignment="1">
      <alignment horizontal="left" vertical="center" wrapText="1" indent="1"/>
    </xf>
    <xf numFmtId="0" fontId="5" fillId="8" borderId="3" xfId="2" applyFill="1" applyBorder="1" applyAlignment="1">
      <alignment vertical="top" wrapText="1" indent="1"/>
    </xf>
    <xf numFmtId="0" fontId="7" fillId="8" borderId="3" xfId="0" applyFont="1" applyFill="1" applyBorder="1" applyAlignment="1">
      <alignment vertical="top" wrapText="1" indent="1"/>
    </xf>
    <xf numFmtId="165" fontId="6" fillId="7" borderId="3" xfId="1" applyNumberFormat="1" applyFont="1" applyFill="1" applyBorder="1" applyAlignment="1">
      <alignment horizontal="right" vertical="center" wrapText="1" indent="1"/>
    </xf>
    <xf numFmtId="165" fontId="7" fillId="8" borderId="3" xfId="1" applyNumberFormat="1" applyFont="1" applyFill="1" applyBorder="1" applyAlignment="1">
      <alignment horizontal="right" vertical="top" wrapText="1" indent="1"/>
    </xf>
    <xf numFmtId="165" fontId="0" fillId="0" borderId="0" xfId="1" applyNumberFormat="1" applyFont="1"/>
    <xf numFmtId="0" fontId="7" fillId="3" borderId="3" xfId="0" applyFont="1" applyFill="1" applyBorder="1" applyAlignment="1">
      <alignment vertical="top" wrapText="1" indent="1"/>
    </xf>
    <xf numFmtId="165" fontId="7" fillId="3" borderId="3" xfId="1" applyNumberFormat="1" applyFont="1" applyFill="1" applyBorder="1" applyAlignment="1">
      <alignment horizontal="right" vertical="top" wrapText="1" indent="1"/>
    </xf>
    <xf numFmtId="164" fontId="8" fillId="0" borderId="0" xfId="0" applyNumberFormat="1" applyFont="1"/>
    <xf numFmtId="164" fontId="8" fillId="0" borderId="0" xfId="1" applyFont="1" applyFill="1"/>
    <xf numFmtId="0" fontId="8" fillId="0" borderId="0" xfId="0" applyFont="1"/>
    <xf numFmtId="2" fontId="8" fillId="0" borderId="0" xfId="0" applyNumberFormat="1" applyFont="1"/>
    <xf numFmtId="0" fontId="3" fillId="0" borderId="0" xfId="0" applyFont="1" applyAlignment="1">
      <alignment horizontal="center" vertical="center"/>
    </xf>
    <xf numFmtId="0" fontId="2" fillId="6" borderId="17" xfId="0" applyFont="1" applyFill="1" applyBorder="1" applyAlignment="1">
      <alignment horizontal="left"/>
    </xf>
    <xf numFmtId="0" fontId="2" fillId="6" borderId="0" xfId="0" applyFont="1" applyFill="1"/>
    <xf numFmtId="0" fontId="2" fillId="6" borderId="18" xfId="0" applyFont="1" applyFill="1" applyBorder="1"/>
    <xf numFmtId="0" fontId="2" fillId="6" borderId="17" xfId="0" applyFont="1" applyFill="1" applyBorder="1" applyAlignment="1">
      <alignment horizontal="left" vertical="center" wrapText="1"/>
    </xf>
    <xf numFmtId="0" fontId="2" fillId="6" borderId="19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left" vertical="center" wrapText="1"/>
    </xf>
    <xf numFmtId="0" fontId="2" fillId="6" borderId="20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0" fillId="4" borderId="0" xfId="0" applyFill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28</xdr:row>
      <xdr:rowOff>0</xdr:rowOff>
    </xdr:from>
    <xdr:to>
      <xdr:col>5</xdr:col>
      <xdr:colOff>868364</xdr:colOff>
      <xdr:row>62</xdr:row>
      <xdr:rowOff>41275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EEDA9366-DECD-4F4E-9434-11A66EC5E4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0866" t="16668" r="25686" b="5978"/>
        <a:stretch/>
      </xdr:blipFill>
      <xdr:spPr>
        <a:xfrm>
          <a:off x="0" y="7258050"/>
          <a:ext cx="6954839" cy="554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63</xdr:row>
      <xdr:rowOff>0</xdr:rowOff>
    </xdr:from>
    <xdr:to>
      <xdr:col>5</xdr:col>
      <xdr:colOff>792163</xdr:colOff>
      <xdr:row>87</xdr:row>
      <xdr:rowOff>57150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DF8285B1-1A52-4C4C-A5F2-C020B46E57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1086" t="19664" r="26052" b="25381"/>
        <a:stretch/>
      </xdr:blipFill>
      <xdr:spPr>
        <a:xfrm>
          <a:off x="0" y="12925425"/>
          <a:ext cx="6878638" cy="39433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ecop.gov.co/CO1BusinessLine/Tendering/ReplyAnalysisEdit/Update?docUniqueIdentifier=CO1.RANL.7274307" TargetMode="External"/><Relationship Id="rId3" Type="http://schemas.openxmlformats.org/officeDocument/2006/relationships/hyperlink" Target="https://www.secop.gov.co/CO1BusinessLine/Tendering/ReplyAnalysisEdit/Update?docUniqueIdentifier=CO1.RANL.7274502" TargetMode="External"/><Relationship Id="rId7" Type="http://schemas.openxmlformats.org/officeDocument/2006/relationships/hyperlink" Target="https://www.secop.gov.co/CO1BusinessLine/Tendering/ReplyAnalysisEdit/Update?docUniqueIdentifier=CO1.RANL.7273509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https://www.secop.gov.co/CO1BusinessLine/Tendering/ReplyAnalysisEdit/Update?docUniqueIdentifier=CO1.RANL.7273511" TargetMode="External"/><Relationship Id="rId1" Type="http://schemas.openxmlformats.org/officeDocument/2006/relationships/hyperlink" Target="https://www.secop.gov.co/CO1BusinessLine/Tendering/ReplyAnalysisEdit/Update?docUniqueIdentifier=CO1.RANL.7274503" TargetMode="External"/><Relationship Id="rId6" Type="http://schemas.openxmlformats.org/officeDocument/2006/relationships/hyperlink" Target="https://www.secop.gov.co/CO1BusinessLine/Tendering/ReplyAnalysisEdit/Update?docUniqueIdentifier=CO1.RANL.7274308" TargetMode="External"/><Relationship Id="rId11" Type="http://schemas.openxmlformats.org/officeDocument/2006/relationships/hyperlink" Target="https://www.secop.gov.co/CO1BusinessLine/Tendering/ReplyAnalysisEdit/Update?docUniqueIdentifier=CO1.RANL.7274306" TargetMode="External"/><Relationship Id="rId5" Type="http://schemas.openxmlformats.org/officeDocument/2006/relationships/hyperlink" Target="https://www.secop.gov.co/CO1BusinessLine/Tendering/ReplyAnalysisEdit/Update?docUniqueIdentifier=CO1.RANL.7274501" TargetMode="External"/><Relationship Id="rId10" Type="http://schemas.openxmlformats.org/officeDocument/2006/relationships/hyperlink" Target="https://www.secop.gov.co/CO1BusinessLine/Tendering/ReplyAnalysisEdit/Update?docUniqueIdentifier=CO1.RANL.7273507" TargetMode="External"/><Relationship Id="rId4" Type="http://schemas.openxmlformats.org/officeDocument/2006/relationships/hyperlink" Target="https://www.secop.gov.co/CO1BusinessLine/Tendering/ReplyAnalysisEdit/Update?docUniqueIdentifier=CO1.RANL.7274309" TargetMode="External"/><Relationship Id="rId9" Type="http://schemas.openxmlformats.org/officeDocument/2006/relationships/hyperlink" Target="https://www.secop.gov.co/CO1BusinessLine/Tendering/ReplyAnalysisEdit/Update?docUniqueIdentifier=CO1.RANL.72735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zoomScale="85" zoomScaleNormal="85" zoomScaleSheetLayoutView="100" zoomScalePageLayoutView="85" workbookViewId="0">
      <selection activeCell="F21" sqref="F21"/>
    </sheetView>
  </sheetViews>
  <sheetFormatPr baseColWidth="10" defaultColWidth="11.42578125" defaultRowHeight="12.75" x14ac:dyDescent="0.2"/>
  <cols>
    <col min="2" max="2" width="30" customWidth="1"/>
    <col min="3" max="3" width="18.7109375" customWidth="1"/>
    <col min="4" max="4" width="5" customWidth="1"/>
    <col min="5" max="5" width="26.140625" customWidth="1"/>
    <col min="6" max="6" width="29.28515625" customWidth="1"/>
    <col min="7" max="7" width="18.85546875" hidden="1" customWidth="1"/>
    <col min="8" max="8" width="18.42578125" customWidth="1"/>
  </cols>
  <sheetData>
    <row r="1" spans="1:8" ht="20.100000000000001" customHeight="1" x14ac:dyDescent="0.2">
      <c r="A1" s="27" t="s">
        <v>0</v>
      </c>
      <c r="B1" s="27"/>
      <c r="C1" s="27"/>
      <c r="D1" s="27"/>
      <c r="E1" s="27"/>
      <c r="F1" s="27"/>
    </row>
    <row r="2" spans="1:8" ht="13.5" thickBot="1" x14ac:dyDescent="0.25">
      <c r="A2" s="3"/>
      <c r="B2" s="3"/>
      <c r="C2" s="3"/>
      <c r="D2" s="3"/>
      <c r="E2" s="3"/>
      <c r="F2" s="3"/>
    </row>
    <row r="3" spans="1:8" ht="26.25" customHeight="1" thickBot="1" x14ac:dyDescent="0.25">
      <c r="A3" s="3"/>
      <c r="B3" s="37" t="s">
        <v>1</v>
      </c>
      <c r="C3" s="38"/>
      <c r="D3" s="3"/>
      <c r="E3" s="45" t="s">
        <v>2</v>
      </c>
      <c r="F3" s="45"/>
    </row>
    <row r="4" spans="1:8" ht="34.5" customHeight="1" thickBot="1" x14ac:dyDescent="0.35">
      <c r="A4" s="3"/>
      <c r="B4" s="4" t="s">
        <v>3</v>
      </c>
      <c r="C4" s="5">
        <v>130000000</v>
      </c>
      <c r="D4" s="3"/>
      <c r="E4" s="45"/>
      <c r="F4" s="45"/>
    </row>
    <row r="5" spans="1:8" ht="13.5" customHeight="1" thickBot="1" x14ac:dyDescent="0.25">
      <c r="A5" s="3"/>
      <c r="B5" s="3"/>
      <c r="C5" s="3"/>
      <c r="D5" s="3"/>
      <c r="E5" s="3"/>
      <c r="F5" s="3"/>
    </row>
    <row r="6" spans="1:8" ht="13.5" thickBot="1" x14ac:dyDescent="0.25">
      <c r="A6" s="3"/>
      <c r="B6" s="3"/>
      <c r="C6" s="3"/>
      <c r="D6" s="3"/>
      <c r="E6" s="37" t="s">
        <v>4</v>
      </c>
      <c r="F6" s="38"/>
    </row>
    <row r="7" spans="1:8" ht="13.5" thickBot="1" x14ac:dyDescent="0.25">
      <c r="A7" s="39" t="s">
        <v>5</v>
      </c>
      <c r="B7" s="40"/>
      <c r="C7" s="41"/>
      <c r="D7" s="3"/>
      <c r="E7" s="35" t="s">
        <v>6</v>
      </c>
      <c r="F7" s="36"/>
      <c r="G7" t="s">
        <v>7</v>
      </c>
      <c r="H7" s="23">
        <f>MEDIAN(F9:F19)</f>
        <v>112320000</v>
      </c>
    </row>
    <row r="8" spans="1:8" x14ac:dyDescent="0.2">
      <c r="A8" s="7" t="s">
        <v>8</v>
      </c>
      <c r="B8" s="6" t="s">
        <v>9</v>
      </c>
      <c r="C8" s="8" t="s">
        <v>10</v>
      </c>
      <c r="D8" s="3"/>
      <c r="E8" s="10" t="s">
        <v>11</v>
      </c>
      <c r="F8" s="11" t="s">
        <v>10</v>
      </c>
      <c r="G8" t="s">
        <v>12</v>
      </c>
      <c r="H8" s="24">
        <f>STDEVP(F9:F19)</f>
        <v>9749866.6289219968</v>
      </c>
    </row>
    <row r="9" spans="1:8" x14ac:dyDescent="0.2">
      <c r="A9" s="9">
        <v>1</v>
      </c>
      <c r="B9" s="21" t="s">
        <v>37</v>
      </c>
      <c r="C9" s="22">
        <v>97498612</v>
      </c>
      <c r="D9" s="3"/>
      <c r="E9" s="21" t="s">
        <v>37</v>
      </c>
      <c r="F9" s="22">
        <v>97498612</v>
      </c>
      <c r="H9" s="25"/>
    </row>
    <row r="10" spans="1:8" ht="25.5" x14ac:dyDescent="0.2">
      <c r="A10" s="9">
        <v>2</v>
      </c>
      <c r="B10" s="21" t="s">
        <v>41</v>
      </c>
      <c r="C10" s="22">
        <v>100003423</v>
      </c>
      <c r="D10" s="3"/>
      <c r="E10" s="21" t="s">
        <v>41</v>
      </c>
      <c r="F10" s="22">
        <v>100003423</v>
      </c>
      <c r="G10" t="s">
        <v>13</v>
      </c>
      <c r="H10" s="23">
        <f>H7-H8</f>
        <v>102570133.371078</v>
      </c>
    </row>
    <row r="11" spans="1:8" ht="25.5" x14ac:dyDescent="0.2">
      <c r="A11" s="9">
        <v>3</v>
      </c>
      <c r="B11" s="21" t="s">
        <v>25</v>
      </c>
      <c r="C11" s="22">
        <v>101261021</v>
      </c>
      <c r="D11" s="3"/>
      <c r="E11" s="21" t="s">
        <v>25</v>
      </c>
      <c r="F11" s="22">
        <v>101261021</v>
      </c>
      <c r="G11" t="s">
        <v>14</v>
      </c>
      <c r="H11" s="26">
        <f>100-((H10/C4)*100)</f>
        <v>21.099897406863079</v>
      </c>
    </row>
    <row r="12" spans="1:8" x14ac:dyDescent="0.2">
      <c r="A12" s="9">
        <v>4</v>
      </c>
      <c r="B12" s="21" t="s">
        <v>39</v>
      </c>
      <c r="C12" s="22">
        <v>102050000</v>
      </c>
      <c r="D12" s="3"/>
      <c r="E12" s="21" t="s">
        <v>39</v>
      </c>
      <c r="F12" s="22">
        <v>102050000</v>
      </c>
      <c r="H12" s="1"/>
    </row>
    <row r="13" spans="1:8" ht="25.5" x14ac:dyDescent="0.2">
      <c r="A13" s="9">
        <v>5</v>
      </c>
      <c r="B13" s="21" t="s">
        <v>33</v>
      </c>
      <c r="C13" s="22">
        <v>106600000</v>
      </c>
      <c r="D13" s="3"/>
      <c r="E13" s="21" t="s">
        <v>33</v>
      </c>
      <c r="F13" s="22">
        <v>106600000</v>
      </c>
      <c r="H13" s="1"/>
    </row>
    <row r="14" spans="1:8" x14ac:dyDescent="0.2">
      <c r="A14" s="9">
        <v>6</v>
      </c>
      <c r="B14" s="21" t="s">
        <v>44</v>
      </c>
      <c r="C14" s="22">
        <v>112320000</v>
      </c>
      <c r="D14" s="3"/>
      <c r="E14" s="21" t="s">
        <v>44</v>
      </c>
      <c r="F14" s="22">
        <v>112320000</v>
      </c>
      <c r="H14" s="1"/>
    </row>
    <row r="15" spans="1:8" x14ac:dyDescent="0.2">
      <c r="A15" s="9">
        <v>7</v>
      </c>
      <c r="B15" s="21" t="s">
        <v>31</v>
      </c>
      <c r="C15" s="22">
        <v>113100058</v>
      </c>
      <c r="D15" s="3"/>
      <c r="E15" s="21" t="s">
        <v>31</v>
      </c>
      <c r="F15" s="22">
        <v>113100058</v>
      </c>
      <c r="H15" s="1"/>
    </row>
    <row r="16" spans="1:8" x14ac:dyDescent="0.2">
      <c r="A16" s="9">
        <v>8</v>
      </c>
      <c r="B16" s="21" t="s">
        <v>27</v>
      </c>
      <c r="C16" s="22">
        <v>119600000</v>
      </c>
      <c r="D16" s="3"/>
      <c r="E16" s="21" t="s">
        <v>27</v>
      </c>
      <c r="F16" s="22">
        <v>119600000</v>
      </c>
      <c r="H16" s="1"/>
    </row>
    <row r="17" spans="1:6" ht="25.5" x14ac:dyDescent="0.2">
      <c r="A17" s="9">
        <v>9</v>
      </c>
      <c r="B17" s="21" t="s">
        <v>22</v>
      </c>
      <c r="C17" s="22">
        <v>122199769</v>
      </c>
      <c r="D17" s="3"/>
      <c r="E17" s="21" t="s">
        <v>22</v>
      </c>
      <c r="F17" s="22">
        <v>122199769</v>
      </c>
    </row>
    <row r="18" spans="1:6" ht="25.5" x14ac:dyDescent="0.2">
      <c r="A18" s="9">
        <v>10</v>
      </c>
      <c r="B18" s="21" t="s">
        <v>29</v>
      </c>
      <c r="C18" s="22">
        <v>123500558</v>
      </c>
      <c r="D18" s="3"/>
      <c r="E18" s="21" t="s">
        <v>29</v>
      </c>
      <c r="F18" s="22">
        <v>123500558</v>
      </c>
    </row>
    <row r="19" spans="1:6" x14ac:dyDescent="0.2">
      <c r="A19" s="9">
        <v>11</v>
      </c>
      <c r="B19" s="21" t="s">
        <v>35</v>
      </c>
      <c r="C19" s="22">
        <v>124660810.52</v>
      </c>
      <c r="D19" s="3"/>
      <c r="E19" s="21" t="s">
        <v>35</v>
      </c>
      <c r="F19" s="22">
        <v>124660810.52</v>
      </c>
    </row>
    <row r="20" spans="1:6" ht="13.5" thickBot="1" x14ac:dyDescent="0.25">
      <c r="A20" s="3"/>
      <c r="B20" s="3"/>
      <c r="C20" s="3"/>
      <c r="D20" s="3"/>
      <c r="E20" s="3"/>
      <c r="F20" s="3"/>
    </row>
    <row r="21" spans="1:6" ht="19.5" thickBot="1" x14ac:dyDescent="0.35">
      <c r="A21" s="3"/>
      <c r="B21" s="3"/>
      <c r="C21" s="42" t="s">
        <v>15</v>
      </c>
      <c r="D21" s="43"/>
      <c r="E21" s="44"/>
      <c r="F21" s="2">
        <f>H10</f>
        <v>102570133.371078</v>
      </c>
    </row>
    <row r="22" spans="1:6" ht="13.5" thickBot="1" x14ac:dyDescent="0.25"/>
    <row r="23" spans="1:6" x14ac:dyDescent="0.2">
      <c r="B23" s="12" t="s">
        <v>16</v>
      </c>
      <c r="C23" s="13"/>
      <c r="D23" s="14"/>
    </row>
    <row r="24" spans="1:6" x14ac:dyDescent="0.2">
      <c r="B24" s="28" t="s">
        <v>17</v>
      </c>
      <c r="C24" s="29"/>
      <c r="D24" s="30"/>
    </row>
    <row r="25" spans="1:6" ht="28.5" customHeight="1" x14ac:dyDescent="0.2">
      <c r="B25" s="31" t="s">
        <v>18</v>
      </c>
      <c r="C25" s="29"/>
      <c r="D25" s="30"/>
    </row>
    <row r="26" spans="1:6" ht="30" customHeight="1" thickBot="1" x14ac:dyDescent="0.25">
      <c r="B26" s="32" t="s">
        <v>19</v>
      </c>
      <c r="C26" s="33"/>
      <c r="D26" s="34"/>
    </row>
  </sheetData>
  <autoFilter ref="E8:F8" xr:uid="{00000000-0001-0000-0000-000000000000}"/>
  <sortState xmlns:xlrd2="http://schemas.microsoft.com/office/spreadsheetml/2017/richdata2" ref="H26:J32">
    <sortCondition descending="1" ref="J32"/>
  </sortState>
  <mergeCells count="10">
    <mergeCell ref="A1:F1"/>
    <mergeCell ref="B24:D24"/>
    <mergeCell ref="B25:D25"/>
    <mergeCell ref="B26:D26"/>
    <mergeCell ref="E7:F7"/>
    <mergeCell ref="B3:C3"/>
    <mergeCell ref="A7:C7"/>
    <mergeCell ref="E6:F6"/>
    <mergeCell ref="C21:E21"/>
    <mergeCell ref="E3:F4"/>
  </mergeCells>
  <pageMargins left="0.7" right="0.7" top="0.75" bottom="0.75" header="0.3" footer="0.3"/>
  <pageSetup paperSize="510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3FA53-175F-4402-8A69-1247939FD43C}">
  <dimension ref="A1:C12"/>
  <sheetViews>
    <sheetView topLeftCell="A7" workbookViewId="0">
      <selection activeCell="D2" sqref="D2"/>
    </sheetView>
  </sheetViews>
  <sheetFormatPr baseColWidth="10" defaultRowHeight="12.75" x14ac:dyDescent="0.2"/>
  <cols>
    <col min="3" max="3" width="21.140625" style="20" customWidth="1"/>
  </cols>
  <sheetData>
    <row r="1" spans="1:3" ht="24" x14ac:dyDescent="0.2">
      <c r="A1" s="15" t="s">
        <v>23</v>
      </c>
      <c r="B1" s="15" t="s">
        <v>20</v>
      </c>
      <c r="C1" s="18" t="s">
        <v>21</v>
      </c>
    </row>
    <row r="2" spans="1:3" ht="51" x14ac:dyDescent="0.2">
      <c r="A2" s="16" t="s">
        <v>36</v>
      </c>
      <c r="B2" s="17" t="s">
        <v>37</v>
      </c>
      <c r="C2" s="19">
        <v>97498612</v>
      </c>
    </row>
    <row r="3" spans="1:3" ht="63.75" x14ac:dyDescent="0.2">
      <c r="A3" s="16" t="s">
        <v>40</v>
      </c>
      <c r="B3" s="17" t="s">
        <v>41</v>
      </c>
      <c r="C3" s="19">
        <v>100003423</v>
      </c>
    </row>
    <row r="4" spans="1:3" ht="51" x14ac:dyDescent="0.2">
      <c r="A4" s="16" t="s">
        <v>24</v>
      </c>
      <c r="B4" s="17" t="s">
        <v>25</v>
      </c>
      <c r="C4" s="19">
        <v>101261021</v>
      </c>
    </row>
    <row r="5" spans="1:3" ht="25.5" x14ac:dyDescent="0.2">
      <c r="A5" s="16" t="s">
        <v>38</v>
      </c>
      <c r="B5" s="17" t="s">
        <v>39</v>
      </c>
      <c r="C5" s="19">
        <v>102050000</v>
      </c>
    </row>
    <row r="6" spans="1:3" ht="38.25" x14ac:dyDescent="0.2">
      <c r="A6" s="16" t="s">
        <v>32</v>
      </c>
      <c r="B6" s="17" t="s">
        <v>33</v>
      </c>
      <c r="C6" s="19">
        <v>106600000</v>
      </c>
    </row>
    <row r="7" spans="1:3" ht="38.25" x14ac:dyDescent="0.2">
      <c r="A7" s="16" t="s">
        <v>43</v>
      </c>
      <c r="B7" s="17" t="s">
        <v>44</v>
      </c>
      <c r="C7" s="19">
        <v>112320000</v>
      </c>
    </row>
    <row r="8" spans="1:3" ht="38.25" x14ac:dyDescent="0.2">
      <c r="A8" s="16" t="s">
        <v>30</v>
      </c>
      <c r="B8" s="17" t="s">
        <v>31</v>
      </c>
      <c r="C8" s="19">
        <v>113100058</v>
      </c>
    </row>
    <row r="9" spans="1:3" ht="63.75" x14ac:dyDescent="0.2">
      <c r="A9" s="16" t="s">
        <v>26</v>
      </c>
      <c r="B9" s="17" t="s">
        <v>27</v>
      </c>
      <c r="C9" s="19">
        <v>119600000</v>
      </c>
    </row>
    <row r="10" spans="1:3" ht="63.75" x14ac:dyDescent="0.2">
      <c r="A10" s="16" t="s">
        <v>42</v>
      </c>
      <c r="B10" s="17" t="s">
        <v>22</v>
      </c>
      <c r="C10" s="19">
        <v>122199769</v>
      </c>
    </row>
    <row r="11" spans="1:3" ht="51" x14ac:dyDescent="0.2">
      <c r="A11" s="16" t="s">
        <v>28</v>
      </c>
      <c r="B11" s="17" t="s">
        <v>29</v>
      </c>
      <c r="C11" s="19">
        <v>123500558</v>
      </c>
    </row>
    <row r="12" spans="1:3" ht="38.25" x14ac:dyDescent="0.2">
      <c r="A12" s="16" t="s">
        <v>34</v>
      </c>
      <c r="B12" s="17" t="s">
        <v>35</v>
      </c>
      <c r="C12" s="19">
        <v>124660810.52</v>
      </c>
    </row>
  </sheetData>
  <autoFilter ref="A1:C1" xr:uid="{3D23FA53-175F-4402-8A69-1247939FD43C}">
    <sortState xmlns:xlrd2="http://schemas.microsoft.com/office/spreadsheetml/2017/richdata2" ref="A2:C12">
      <sortCondition ref="C1"/>
    </sortState>
  </autoFilter>
  <hyperlinks>
    <hyperlink ref="A4" r:id="rId1" display="https://www.secop.gov.co/CO1BusinessLine/Tendering/ReplyAnalysisEdit/Update?docUniqueIdentifier=CO1.RANL.7274503" xr:uid="{EBCE07F2-35DF-4B27-BCD8-7298A9D35A63}"/>
    <hyperlink ref="A9" r:id="rId2" display="https://www.secop.gov.co/CO1BusinessLine/Tendering/ReplyAnalysisEdit/Update?docUniqueIdentifier=CO1.RANL.7273511" xr:uid="{49C8800D-8C75-49FB-9986-F7891F9B3E47}"/>
    <hyperlink ref="A11" r:id="rId3" display="https://www.secop.gov.co/CO1BusinessLine/Tendering/ReplyAnalysisEdit/Update?docUniqueIdentifier=CO1.RANL.7274502" xr:uid="{52232D68-CD66-4DF6-91DC-97F30D2C1F5C}"/>
    <hyperlink ref="A8" r:id="rId4" display="https://www.secop.gov.co/CO1BusinessLine/Tendering/ReplyAnalysisEdit/Update?docUniqueIdentifier=CO1.RANL.7274309" xr:uid="{6D80226E-8F9B-428C-88FB-92A59403C0F6}"/>
    <hyperlink ref="A6" r:id="rId5" display="https://www.secop.gov.co/CO1BusinessLine/Tendering/ReplyAnalysisEdit/Update?docUniqueIdentifier=CO1.RANL.7274501" xr:uid="{1663326E-F1D2-4F49-84A8-2542CF0CD0F1}"/>
    <hyperlink ref="A12" r:id="rId6" display="https://www.secop.gov.co/CO1BusinessLine/Tendering/ReplyAnalysisEdit/Update?docUniqueIdentifier=CO1.RANL.7274308" xr:uid="{C81879D5-BCBB-49E0-8B91-252640A51CE8}"/>
    <hyperlink ref="A2" r:id="rId7" display="https://www.secop.gov.co/CO1BusinessLine/Tendering/ReplyAnalysisEdit/Update?docUniqueIdentifier=CO1.RANL.7273509" xr:uid="{1779063D-0BFF-4DB6-B091-DEF64A1168F3}"/>
    <hyperlink ref="A5" r:id="rId8" display="https://www.secop.gov.co/CO1BusinessLine/Tendering/ReplyAnalysisEdit/Update?docUniqueIdentifier=CO1.RANL.7274307" xr:uid="{13E36A95-DEAB-41D6-9CA9-E513677839C0}"/>
    <hyperlink ref="A3" r:id="rId9" display="https://www.secop.gov.co/CO1BusinessLine/Tendering/ReplyAnalysisEdit/Update?docUniqueIdentifier=CO1.RANL.7273508" xr:uid="{4EE5BE5E-6E37-4E42-A648-E3F9784D22DD}"/>
    <hyperlink ref="A10" r:id="rId10" display="https://www.secop.gov.co/CO1BusinessLine/Tendering/ReplyAnalysisEdit/Update?docUniqueIdentifier=CO1.RANL.7273507" xr:uid="{6A358BBE-4C9B-45A2-87A2-EFE60C0E3A1F}"/>
    <hyperlink ref="A7" r:id="rId11" display="https://www.secop.gov.co/CO1BusinessLine/Tendering/ReplyAnalysisEdit/Update?docUniqueIdentifier=CO1.RANL.7274306" xr:uid="{23D789B6-3CCA-45F3-A18C-4D2DB4D682C4}"/>
  </hyperlinks>
  <pageMargins left="0.7" right="0.7" top="0.75" bottom="0.75" header="0.3" footer="0.3"/>
  <pageSetup orientation="portrait" r:id="rId1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3ca00bc-af58-4559-af77-5922da39867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D6BA2258911BE4299D29306B2A65B68" ma:contentTypeVersion="13" ma:contentTypeDescription="Crear nuevo documento." ma:contentTypeScope="" ma:versionID="10d1328ad85a62bb100e80622c6cbbaf">
  <xsd:schema xmlns:xsd="http://www.w3.org/2001/XMLSchema" xmlns:xs="http://www.w3.org/2001/XMLSchema" xmlns:p="http://schemas.microsoft.com/office/2006/metadata/properties" xmlns:ns3="73ca00bc-af58-4559-af77-5922da39867b" xmlns:ns4="e739945e-261e-4a95-b68e-4021ac35e7dc" targetNamespace="http://schemas.microsoft.com/office/2006/metadata/properties" ma:root="true" ma:fieldsID="3fe8f989c8dee4ac10fe56f774c69412" ns3:_="" ns4:_="">
    <xsd:import namespace="73ca00bc-af58-4559-af77-5922da39867b"/>
    <xsd:import namespace="e739945e-261e-4a95-b68e-4021ac35e7dc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ca00bc-af58-4559-af77-5922da39867b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39945e-261e-4a95-b68e-4021ac35e7dc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319D78-5F8E-42FC-9C2B-7D4DAFF6ED10}">
  <ds:schemaRefs>
    <ds:schemaRef ds:uri="http://schemas.microsoft.com/office/2006/metadata/properties"/>
    <ds:schemaRef ds:uri="http://schemas.microsoft.com/office/infopath/2007/PartnerControls"/>
    <ds:schemaRef ds:uri="73ca00bc-af58-4559-af77-5922da39867b"/>
  </ds:schemaRefs>
</ds:datastoreItem>
</file>

<file path=customXml/itemProps2.xml><?xml version="1.0" encoding="utf-8"?>
<ds:datastoreItem xmlns:ds="http://schemas.openxmlformats.org/officeDocument/2006/customXml" ds:itemID="{22E7D916-C6E5-4428-BCF2-5892135DD0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ca00bc-af58-4559-af77-5922da39867b"/>
    <ds:schemaRef ds:uri="e739945e-261e-4a95-b68e-4021ac35e7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D932BFD-C496-4596-BB1E-947CCB60EC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11</vt:i4>
      </vt:variant>
    </vt:vector>
  </HeadingPairs>
  <TitlesOfParts>
    <vt:vector size="13" baseType="lpstr">
      <vt:lpstr>FORMULA</vt:lpstr>
      <vt:lpstr>ORDEN ELEGIBILIDAD</vt:lpstr>
      <vt:lpstr>'ORDEN ELEGIBILIDAD'!tdRepliesUniqueIdentifierCol_lnkRepliesUniqueIdentifierViewLink_0</vt:lpstr>
      <vt:lpstr>'ORDEN ELEGIBILIDAD'!tdRepliesUniqueIdentifierCol_lnkRepliesUniqueIdentifierViewLink_1</vt:lpstr>
      <vt:lpstr>'ORDEN ELEGIBILIDAD'!tdRepliesUniqueIdentifierCol_lnkRepliesUniqueIdentifierViewLink_10</vt:lpstr>
      <vt:lpstr>'ORDEN ELEGIBILIDAD'!tdRepliesUniqueIdentifierCol_lnkRepliesUniqueIdentifierViewLink_2</vt:lpstr>
      <vt:lpstr>'ORDEN ELEGIBILIDAD'!tdRepliesUniqueIdentifierCol_lnkRepliesUniqueIdentifierViewLink_3</vt:lpstr>
      <vt:lpstr>'ORDEN ELEGIBILIDAD'!tdRepliesUniqueIdentifierCol_lnkRepliesUniqueIdentifierViewLink_4</vt:lpstr>
      <vt:lpstr>'ORDEN ELEGIBILIDAD'!tdRepliesUniqueIdentifierCol_lnkRepliesUniqueIdentifierViewLink_5</vt:lpstr>
      <vt:lpstr>'ORDEN ELEGIBILIDAD'!tdRepliesUniqueIdentifierCol_lnkRepliesUniqueIdentifierViewLink_6</vt:lpstr>
      <vt:lpstr>'ORDEN ELEGIBILIDAD'!tdRepliesUniqueIdentifierCol_lnkRepliesUniqueIdentifierViewLink_7</vt:lpstr>
      <vt:lpstr>'ORDEN ELEGIBILIDAD'!tdRepliesUniqueIdentifierCol_lnkRepliesUniqueIdentifierViewLink_8</vt:lpstr>
      <vt:lpstr>'ORDEN ELEGIBILIDAD'!tdRepliesUniqueIdentifierCol_lnkRepliesUniqueIdentifierViewLink_9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Sylvia Peñaranda Méndez</dc:creator>
  <cp:keywords/>
  <dc:description/>
  <cp:lastModifiedBy>HP</cp:lastModifiedBy>
  <cp:revision/>
  <dcterms:created xsi:type="dcterms:W3CDTF">2017-09-04T22:37:34Z</dcterms:created>
  <dcterms:modified xsi:type="dcterms:W3CDTF">2024-11-26T17:56:10Z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0x0101008D6BA2258911BE4299D29306B2A65B68</vt:lpwstr>
  </property>
</Properties>
</file>