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gobiernobogota-my.sharepoint.com/personal/paula_diaz_gobiernobogota_gov_co/Documents/FDLF/SEGUIMIENTO FORMULACION/PROCESOS REVISADOS/2024/1753_4_5 EDUDACIÓN/1753/DOCUMENTOS CON REVISIÓN/"/>
    </mc:Choice>
  </mc:AlternateContent>
  <xr:revisionPtr revIDLastSave="85" documentId="13_ncr:1_{64874DFC-492B-453F-915C-D6B1847B1920}" xr6:coauthVersionLast="47" xr6:coauthVersionMax="47" xr10:uidLastSave="{4117F1BE-2501-4F53-92A5-0F2CF16C33F2}"/>
  <bookViews>
    <workbookView xWindow="-120" yWindow="-120" windowWidth="29040" windowHeight="15840" activeTab="4" xr2:uid="{15F18D69-D908-4182-8BA3-AC2A982B363D}"/>
  </bookViews>
  <sheets>
    <sheet name="Lote 1. Didácticos y afines" sheetId="6" r:id="rId1"/>
    <sheet name="Lote 2. Tecnología" sheetId="2" r:id="rId2"/>
    <sheet name="Lote 3. Deportes" sheetId="3" r:id="rId3"/>
    <sheet name="lote 4. Literatura y papelería" sheetId="4" r:id="rId4"/>
    <sheet name="Lote 5. Mobiliario" sheetId="1" r:id="rId5"/>
  </sheets>
  <definedNames>
    <definedName name="_xlnm._FilterDatabase" localSheetId="0" hidden="1">'Lote 1. Didácticos y afines'!$A$1:$R$113</definedName>
    <definedName name="_xlnm._FilterDatabase" localSheetId="1" hidden="1">'Lote 2. Tecnología'!$A$1:$R$30</definedName>
    <definedName name="_xlnm._FilterDatabase" localSheetId="2" hidden="1">'Lote 3. Deportes'!$A$1:$R$36</definedName>
    <definedName name="_xlnm._FilterDatabase" localSheetId="3" hidden="1">'lote 4. Literatura y papelería'!$A$1:$R$246</definedName>
    <definedName name="_xlnm._FilterDatabase" localSheetId="4" hidden="1">'Lote 5. Mobiliario'!$A$1:$R$35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4" i="1" l="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O5" i="1"/>
  <c r="R4" i="4"/>
  <c r="O245" i="4"/>
  <c r="O244" i="4"/>
  <c r="O243" i="4"/>
  <c r="O242" i="4"/>
  <c r="O241" i="4"/>
  <c r="O240" i="4"/>
  <c r="O239" i="4"/>
  <c r="O238" i="4"/>
  <c r="O237" i="4"/>
  <c r="O236" i="4"/>
  <c r="O235" i="4"/>
  <c r="O234" i="4"/>
  <c r="O233" i="4"/>
  <c r="O232" i="4"/>
  <c r="O231" i="4"/>
  <c r="O230" i="4"/>
  <c r="O229" i="4"/>
  <c r="O228" i="4"/>
  <c r="O227" i="4"/>
  <c r="O226" i="4"/>
  <c r="O225" i="4"/>
  <c r="O224" i="4"/>
  <c r="O223" i="4"/>
  <c r="O222" i="4"/>
  <c r="O221" i="4"/>
  <c r="O220" i="4"/>
  <c r="O219" i="4"/>
  <c r="O218" i="4"/>
  <c r="O217" i="4"/>
  <c r="O216" i="4"/>
  <c r="O215" i="4"/>
  <c r="O214" i="4"/>
  <c r="O213" i="4"/>
  <c r="O212" i="4"/>
  <c r="O211" i="4"/>
  <c r="O210" i="4"/>
  <c r="O209" i="4"/>
  <c r="O208" i="4"/>
  <c r="O207" i="4"/>
  <c r="O206" i="4"/>
  <c r="O205" i="4"/>
  <c r="O204" i="4"/>
  <c r="O203" i="4"/>
  <c r="O202" i="4"/>
  <c r="O201" i="4"/>
  <c r="O200" i="4"/>
  <c r="O199" i="4"/>
  <c r="O198" i="4"/>
  <c r="O197" i="4"/>
  <c r="O196" i="4"/>
  <c r="O195" i="4"/>
  <c r="O194" i="4"/>
  <c r="O193" i="4"/>
  <c r="O192" i="4"/>
  <c r="O191" i="4"/>
  <c r="O190" i="4"/>
  <c r="O189" i="4"/>
  <c r="O188" i="4"/>
  <c r="O187" i="4"/>
  <c r="O186" i="4"/>
  <c r="O185" i="4"/>
  <c r="O184" i="4"/>
  <c r="O183" i="4"/>
  <c r="O182" i="4"/>
  <c r="O181" i="4"/>
  <c r="O180" i="4"/>
  <c r="O179" i="4"/>
  <c r="O178" i="4"/>
  <c r="O177" i="4"/>
  <c r="O176" i="4"/>
  <c r="O175" i="4"/>
  <c r="O174" i="4"/>
  <c r="O173" i="4"/>
  <c r="O172" i="4"/>
  <c r="O171" i="4"/>
  <c r="O170" i="4"/>
  <c r="O169" i="4"/>
  <c r="O168" i="4"/>
  <c r="O167" i="4"/>
  <c r="O166" i="4"/>
  <c r="O165" i="4"/>
  <c r="O164" i="4"/>
  <c r="O163" i="4"/>
  <c r="O162" i="4"/>
  <c r="O161" i="4"/>
  <c r="O160" i="4"/>
  <c r="O159" i="4"/>
  <c r="O158" i="4"/>
  <c r="O157" i="4"/>
  <c r="O156" i="4"/>
  <c r="O155" i="4"/>
  <c r="O154" i="4"/>
  <c r="O153" i="4"/>
  <c r="O152" i="4"/>
  <c r="O151" i="4"/>
  <c r="O150" i="4"/>
  <c r="O149" i="4"/>
  <c r="O148" i="4"/>
  <c r="O147" i="4"/>
  <c r="O146" i="4"/>
  <c r="O145" i="4"/>
  <c r="O144" i="4"/>
  <c r="O143" i="4"/>
  <c r="O142" i="4"/>
  <c r="O141" i="4"/>
  <c r="O140" i="4"/>
  <c r="O139" i="4"/>
  <c r="O138" i="4"/>
  <c r="O137" i="4"/>
  <c r="O136" i="4"/>
  <c r="O135" i="4"/>
  <c r="O134" i="4"/>
  <c r="O133" i="4"/>
  <c r="O132" i="4"/>
  <c r="O131" i="4"/>
  <c r="O130" i="4"/>
  <c r="O129" i="4"/>
  <c r="O128" i="4"/>
  <c r="O127" i="4"/>
  <c r="O126" i="4"/>
  <c r="O125" i="4"/>
  <c r="O124" i="4"/>
  <c r="O123" i="4"/>
  <c r="O122" i="4"/>
  <c r="O121" i="4"/>
  <c r="O120" i="4"/>
  <c r="O119" i="4"/>
  <c r="O118" i="4"/>
  <c r="O117" i="4"/>
  <c r="O116" i="4"/>
  <c r="O115" i="4"/>
  <c r="O11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O11" i="4"/>
  <c r="O10" i="4"/>
  <c r="O9" i="4"/>
  <c r="O8" i="4"/>
  <c r="O7" i="4"/>
  <c r="O6" i="4"/>
  <c r="O5" i="4"/>
  <c r="O4" i="4"/>
  <c r="O35" i="3"/>
  <c r="O34" i="3"/>
  <c r="O33" i="3"/>
  <c r="O32" i="3"/>
  <c r="O31" i="3"/>
  <c r="O30" i="3"/>
  <c r="O29" i="3"/>
  <c r="O28" i="3"/>
  <c r="O27" i="3"/>
  <c r="O26" i="3"/>
  <c r="O25" i="3"/>
  <c r="O24" i="3"/>
  <c r="O23" i="3"/>
  <c r="O22" i="3"/>
  <c r="O21" i="3"/>
  <c r="O20" i="3"/>
  <c r="O19" i="3"/>
  <c r="O18" i="3"/>
  <c r="O17" i="3"/>
  <c r="O16" i="3"/>
  <c r="O15" i="3"/>
  <c r="O14" i="3"/>
  <c r="O13" i="3"/>
  <c r="O12" i="3"/>
  <c r="O11" i="3"/>
  <c r="O10" i="3"/>
  <c r="O9" i="3"/>
  <c r="O8" i="3"/>
  <c r="O7" i="3"/>
  <c r="O6" i="3"/>
  <c r="O5" i="3"/>
  <c r="O4" i="3"/>
  <c r="O29" i="2"/>
  <c r="O28" i="2"/>
  <c r="O27" i="2"/>
  <c r="O26" i="2"/>
  <c r="O25" i="2"/>
  <c r="O24" i="2"/>
  <c r="O23" i="2"/>
  <c r="O22" i="2"/>
  <c r="O21" i="2"/>
  <c r="O20" i="2"/>
  <c r="O19" i="2"/>
  <c r="O18" i="2"/>
  <c r="O17" i="2"/>
  <c r="O16" i="2"/>
  <c r="O15" i="2"/>
  <c r="O14" i="2"/>
  <c r="O13" i="2"/>
  <c r="O12" i="2"/>
  <c r="O11" i="2"/>
  <c r="O10" i="2"/>
  <c r="O9" i="2"/>
  <c r="O8" i="2"/>
  <c r="O7" i="2"/>
  <c r="O6" i="2"/>
  <c r="O5" i="2"/>
  <c r="O4" i="2"/>
  <c r="O112" i="6"/>
  <c r="O111" i="6"/>
  <c r="O110" i="6"/>
  <c r="O109" i="6"/>
  <c r="O108" i="6"/>
  <c r="O107" i="6"/>
  <c r="O106" i="6"/>
  <c r="O105" i="6"/>
  <c r="O104" i="6"/>
  <c r="O103" i="6"/>
  <c r="O102" i="6"/>
  <c r="O101" i="6"/>
  <c r="O100" i="6"/>
  <c r="O99" i="6"/>
  <c r="O98" i="6"/>
  <c r="O97" i="6"/>
  <c r="O96" i="6"/>
  <c r="O95" i="6"/>
  <c r="O94" i="6"/>
  <c r="O93" i="6"/>
  <c r="O92" i="6"/>
  <c r="O91" i="6"/>
  <c r="O90" i="6"/>
  <c r="O89" i="6"/>
  <c r="O88" i="6"/>
  <c r="O87" i="6"/>
  <c r="O86" i="6"/>
  <c r="O85" i="6"/>
  <c r="O84" i="6"/>
  <c r="O83" i="6"/>
  <c r="O82" i="6"/>
  <c r="O81" i="6"/>
  <c r="O80" i="6"/>
  <c r="O79" i="6"/>
  <c r="O78" i="6"/>
  <c r="O77" i="6"/>
  <c r="O76" i="6"/>
  <c r="O75" i="6"/>
  <c r="O74" i="6"/>
  <c r="O73" i="6"/>
  <c r="O72" i="6"/>
  <c r="O71" i="6"/>
  <c r="O70" i="6"/>
  <c r="O69" i="6"/>
  <c r="O68" i="6"/>
  <c r="O67" i="6"/>
  <c r="O66" i="6"/>
  <c r="O65" i="6"/>
  <c r="O64" i="6"/>
  <c r="O63" i="6"/>
  <c r="O62" i="6"/>
  <c r="O61" i="6"/>
  <c r="O60" i="6"/>
  <c r="O59" i="6"/>
  <c r="O58" i="6"/>
  <c r="O57" i="6"/>
  <c r="O56" i="6"/>
  <c r="O55" i="6"/>
  <c r="O54" i="6"/>
  <c r="O53" i="6"/>
  <c r="O52" i="6"/>
  <c r="O51" i="6"/>
  <c r="O50" i="6"/>
  <c r="O49" i="6"/>
  <c r="O48" i="6"/>
  <c r="O47" i="6"/>
  <c r="O46" i="6"/>
  <c r="O45" i="6"/>
  <c r="O44" i="6"/>
  <c r="O43" i="6"/>
  <c r="O42" i="6"/>
  <c r="O41" i="6"/>
  <c r="O40" i="6"/>
  <c r="O39" i="6"/>
  <c r="O38" i="6"/>
  <c r="O37" i="6"/>
  <c r="O36" i="6"/>
  <c r="O35" i="6"/>
  <c r="O34" i="6"/>
  <c r="O33" i="6"/>
  <c r="O32" i="6"/>
  <c r="O31" i="6"/>
  <c r="O30" i="6"/>
  <c r="O29" i="6"/>
  <c r="O28" i="6"/>
  <c r="O27" i="6"/>
  <c r="O26" i="6"/>
  <c r="O25" i="6"/>
  <c r="O24" i="6"/>
  <c r="O23" i="6"/>
  <c r="O22" i="6"/>
  <c r="O21" i="6"/>
  <c r="O20" i="6"/>
  <c r="O19" i="6"/>
  <c r="O18" i="6"/>
  <c r="O17" i="6"/>
  <c r="O16" i="6"/>
  <c r="O15" i="6"/>
  <c r="O14" i="6"/>
  <c r="O13" i="6"/>
  <c r="O12" i="6"/>
  <c r="O11" i="6"/>
  <c r="O10" i="6"/>
  <c r="O9" i="6"/>
  <c r="O8" i="6"/>
  <c r="O7" i="6"/>
  <c r="O6" i="6"/>
  <c r="O5" i="6"/>
  <c r="A7" i="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M112" i="6"/>
  <c r="N112" i="6" s="1"/>
  <c r="J112" i="6"/>
  <c r="K112" i="6" s="1"/>
  <c r="G112" i="6"/>
  <c r="H112" i="6" s="1"/>
  <c r="M111" i="6"/>
  <c r="N111" i="6" s="1"/>
  <c r="J111" i="6"/>
  <c r="K111" i="6" s="1"/>
  <c r="G111" i="6"/>
  <c r="H111" i="6" s="1"/>
  <c r="M110" i="6"/>
  <c r="N110" i="6" s="1"/>
  <c r="J110" i="6"/>
  <c r="K110" i="6" s="1"/>
  <c r="G110" i="6"/>
  <c r="H110" i="6" s="1"/>
  <c r="M109" i="6"/>
  <c r="N109" i="6" s="1"/>
  <c r="J109" i="6"/>
  <c r="K109" i="6" s="1"/>
  <c r="G109" i="6"/>
  <c r="H109" i="6" s="1"/>
  <c r="M108" i="6"/>
  <c r="N108" i="6" s="1"/>
  <c r="J108" i="6"/>
  <c r="K108" i="6" s="1"/>
  <c r="G108" i="6"/>
  <c r="H108" i="6" s="1"/>
  <c r="M107" i="6"/>
  <c r="N107" i="6" s="1"/>
  <c r="J107" i="6"/>
  <c r="K107" i="6" s="1"/>
  <c r="G107" i="6"/>
  <c r="H107" i="6" s="1"/>
  <c r="M106" i="6"/>
  <c r="N106" i="6" s="1"/>
  <c r="J106" i="6"/>
  <c r="K106" i="6" s="1"/>
  <c r="G106" i="6"/>
  <c r="H106" i="6" s="1"/>
  <c r="M105" i="6"/>
  <c r="N105" i="6" s="1"/>
  <c r="J105" i="6"/>
  <c r="K105" i="6" s="1"/>
  <c r="G105" i="6"/>
  <c r="H105" i="6" s="1"/>
  <c r="M104" i="6"/>
  <c r="N104" i="6" s="1"/>
  <c r="J104" i="6"/>
  <c r="K104" i="6" s="1"/>
  <c r="G104" i="6"/>
  <c r="H104" i="6" s="1"/>
  <c r="M103" i="6"/>
  <c r="N103" i="6" s="1"/>
  <c r="J103" i="6"/>
  <c r="K103" i="6" s="1"/>
  <c r="G103" i="6"/>
  <c r="H103" i="6" s="1"/>
  <c r="M102" i="6"/>
  <c r="N102" i="6" s="1"/>
  <c r="J102" i="6"/>
  <c r="K102" i="6" s="1"/>
  <c r="G102" i="6"/>
  <c r="H102" i="6" s="1"/>
  <c r="M101" i="6"/>
  <c r="N101" i="6" s="1"/>
  <c r="J101" i="6"/>
  <c r="K101" i="6" s="1"/>
  <c r="G101" i="6"/>
  <c r="H101" i="6" s="1"/>
  <c r="M100" i="6"/>
  <c r="N100" i="6" s="1"/>
  <c r="J100" i="6"/>
  <c r="K100" i="6" s="1"/>
  <c r="G100" i="6"/>
  <c r="H100" i="6" s="1"/>
  <c r="M99" i="6"/>
  <c r="N99" i="6" s="1"/>
  <c r="J99" i="6"/>
  <c r="K99" i="6" s="1"/>
  <c r="G99" i="6"/>
  <c r="H99" i="6" s="1"/>
  <c r="M98" i="6"/>
  <c r="N98" i="6" s="1"/>
  <c r="J98" i="6"/>
  <c r="K98" i="6" s="1"/>
  <c r="G98" i="6"/>
  <c r="H98" i="6" s="1"/>
  <c r="M97" i="6"/>
  <c r="N97" i="6" s="1"/>
  <c r="J97" i="6"/>
  <c r="K97" i="6" s="1"/>
  <c r="G97" i="6"/>
  <c r="H97" i="6" s="1"/>
  <c r="M96" i="6"/>
  <c r="N96" i="6" s="1"/>
  <c r="J96" i="6"/>
  <c r="K96" i="6" s="1"/>
  <c r="G96" i="6"/>
  <c r="H96" i="6" s="1"/>
  <c r="M95" i="6"/>
  <c r="N95" i="6" s="1"/>
  <c r="J95" i="6"/>
  <c r="K95" i="6" s="1"/>
  <c r="G95" i="6"/>
  <c r="H95" i="6" s="1"/>
  <c r="M94" i="6"/>
  <c r="N94" i="6" s="1"/>
  <c r="J94" i="6"/>
  <c r="K94" i="6" s="1"/>
  <c r="G94" i="6"/>
  <c r="H94" i="6" s="1"/>
  <c r="A94" i="6"/>
  <c r="A95" i="6" s="1"/>
  <c r="A96" i="6" s="1"/>
  <c r="A97" i="6" s="1"/>
  <c r="A98" i="6" s="1"/>
  <c r="A99" i="6" s="1"/>
  <c r="A100" i="6" s="1"/>
  <c r="A101" i="6" s="1"/>
  <c r="A102" i="6" s="1"/>
  <c r="A103" i="6" s="1"/>
  <c r="A104" i="6" s="1"/>
  <c r="A105" i="6" s="1"/>
  <c r="A106" i="6" s="1"/>
  <c r="A107" i="6" s="1"/>
  <c r="A108" i="6" s="1"/>
  <c r="A109" i="6" s="1"/>
  <c r="A110" i="6" s="1"/>
  <c r="A111" i="6" s="1"/>
  <c r="A112" i="6" s="1"/>
  <c r="M93" i="6"/>
  <c r="N93" i="6" s="1"/>
  <c r="J93" i="6"/>
  <c r="K93" i="6" s="1"/>
  <c r="G93" i="6"/>
  <c r="H93" i="6" s="1"/>
  <c r="M92" i="6"/>
  <c r="N92" i="6" s="1"/>
  <c r="J92" i="6"/>
  <c r="K92" i="6" s="1"/>
  <c r="G92" i="6"/>
  <c r="H92" i="6" s="1"/>
  <c r="M91" i="6"/>
  <c r="N91" i="6" s="1"/>
  <c r="J91" i="6"/>
  <c r="K91" i="6" s="1"/>
  <c r="G91" i="6"/>
  <c r="H91" i="6" s="1"/>
  <c r="M90" i="6"/>
  <c r="N90" i="6" s="1"/>
  <c r="J90" i="6"/>
  <c r="K90" i="6" s="1"/>
  <c r="G90" i="6"/>
  <c r="H90" i="6" s="1"/>
  <c r="M89" i="6"/>
  <c r="N89" i="6" s="1"/>
  <c r="J89" i="6"/>
  <c r="K89" i="6" s="1"/>
  <c r="G89" i="6"/>
  <c r="H89" i="6" s="1"/>
  <c r="M88" i="6"/>
  <c r="N88" i="6" s="1"/>
  <c r="J88" i="6"/>
  <c r="K88" i="6" s="1"/>
  <c r="G88" i="6"/>
  <c r="H88" i="6" s="1"/>
  <c r="M87" i="6"/>
  <c r="N87" i="6" s="1"/>
  <c r="J87" i="6"/>
  <c r="K87" i="6" s="1"/>
  <c r="G87" i="6"/>
  <c r="H87" i="6" s="1"/>
  <c r="M86" i="6"/>
  <c r="N86" i="6" s="1"/>
  <c r="J86" i="6"/>
  <c r="K86" i="6" s="1"/>
  <c r="G86" i="6"/>
  <c r="H86" i="6" s="1"/>
  <c r="M85" i="6"/>
  <c r="N85" i="6" s="1"/>
  <c r="J85" i="6"/>
  <c r="K85" i="6" s="1"/>
  <c r="G85" i="6"/>
  <c r="H85" i="6" s="1"/>
  <c r="M84" i="6"/>
  <c r="N84" i="6" s="1"/>
  <c r="J84" i="6"/>
  <c r="K84" i="6" s="1"/>
  <c r="G84" i="6"/>
  <c r="H84" i="6" s="1"/>
  <c r="M83" i="6"/>
  <c r="N83" i="6" s="1"/>
  <c r="J83" i="6"/>
  <c r="K83" i="6" s="1"/>
  <c r="G83" i="6"/>
  <c r="H83" i="6" s="1"/>
  <c r="M82" i="6"/>
  <c r="N82" i="6" s="1"/>
  <c r="J82" i="6"/>
  <c r="K82" i="6" s="1"/>
  <c r="G82" i="6"/>
  <c r="H82" i="6" s="1"/>
  <c r="M81" i="6"/>
  <c r="N81" i="6" s="1"/>
  <c r="J81" i="6"/>
  <c r="K81" i="6" s="1"/>
  <c r="G81" i="6"/>
  <c r="H81" i="6" s="1"/>
  <c r="M80" i="6"/>
  <c r="N80" i="6" s="1"/>
  <c r="J80" i="6"/>
  <c r="K80" i="6" s="1"/>
  <c r="G80" i="6"/>
  <c r="H80" i="6" s="1"/>
  <c r="M79" i="6"/>
  <c r="N79" i="6" s="1"/>
  <c r="J79" i="6"/>
  <c r="K79" i="6" s="1"/>
  <c r="G79" i="6"/>
  <c r="H79" i="6" s="1"/>
  <c r="M78" i="6"/>
  <c r="N78" i="6" s="1"/>
  <c r="J78" i="6"/>
  <c r="K78" i="6" s="1"/>
  <c r="G78" i="6"/>
  <c r="H78" i="6" s="1"/>
  <c r="M77" i="6"/>
  <c r="N77" i="6" s="1"/>
  <c r="J77" i="6"/>
  <c r="K77" i="6" s="1"/>
  <c r="G77" i="6"/>
  <c r="H77" i="6" s="1"/>
  <c r="M76" i="6"/>
  <c r="N76" i="6" s="1"/>
  <c r="J76" i="6"/>
  <c r="K76" i="6" s="1"/>
  <c r="G76" i="6"/>
  <c r="H76" i="6" s="1"/>
  <c r="M75" i="6"/>
  <c r="N75" i="6" s="1"/>
  <c r="J75" i="6"/>
  <c r="K75" i="6" s="1"/>
  <c r="G75" i="6"/>
  <c r="H75" i="6" s="1"/>
  <c r="M74" i="6"/>
  <c r="N74" i="6" s="1"/>
  <c r="J74" i="6"/>
  <c r="K74" i="6" s="1"/>
  <c r="G74" i="6"/>
  <c r="H74" i="6" s="1"/>
  <c r="M73" i="6"/>
  <c r="N73" i="6" s="1"/>
  <c r="J73" i="6"/>
  <c r="K73" i="6" s="1"/>
  <c r="G73" i="6"/>
  <c r="H73" i="6" s="1"/>
  <c r="M72" i="6"/>
  <c r="N72" i="6" s="1"/>
  <c r="J72" i="6"/>
  <c r="K72" i="6" s="1"/>
  <c r="G72" i="6"/>
  <c r="H72" i="6" s="1"/>
  <c r="M71" i="6"/>
  <c r="N71" i="6" s="1"/>
  <c r="J71" i="6"/>
  <c r="K71" i="6" s="1"/>
  <c r="G71" i="6"/>
  <c r="H71" i="6" s="1"/>
  <c r="M70" i="6"/>
  <c r="N70" i="6" s="1"/>
  <c r="J70" i="6"/>
  <c r="K70" i="6" s="1"/>
  <c r="G70" i="6"/>
  <c r="H70" i="6" s="1"/>
  <c r="M69" i="6"/>
  <c r="N69" i="6" s="1"/>
  <c r="J69" i="6"/>
  <c r="K69" i="6" s="1"/>
  <c r="G69" i="6"/>
  <c r="H69" i="6" s="1"/>
  <c r="M68" i="6"/>
  <c r="N68" i="6" s="1"/>
  <c r="J68" i="6"/>
  <c r="K68" i="6" s="1"/>
  <c r="G68" i="6"/>
  <c r="H68" i="6" s="1"/>
  <c r="M67" i="6"/>
  <c r="N67" i="6" s="1"/>
  <c r="J67" i="6"/>
  <c r="K67" i="6" s="1"/>
  <c r="G67" i="6"/>
  <c r="H67" i="6" s="1"/>
  <c r="M66" i="6"/>
  <c r="N66" i="6" s="1"/>
  <c r="J66" i="6"/>
  <c r="K66" i="6" s="1"/>
  <c r="G66" i="6"/>
  <c r="H66" i="6" s="1"/>
  <c r="M65" i="6"/>
  <c r="N65" i="6" s="1"/>
  <c r="J65" i="6"/>
  <c r="K65" i="6" s="1"/>
  <c r="G65" i="6"/>
  <c r="H65" i="6" s="1"/>
  <c r="M64" i="6"/>
  <c r="N64" i="6" s="1"/>
  <c r="J64" i="6"/>
  <c r="K64" i="6" s="1"/>
  <c r="G64" i="6"/>
  <c r="H64" i="6" s="1"/>
  <c r="M63" i="6"/>
  <c r="N63" i="6" s="1"/>
  <c r="J63" i="6"/>
  <c r="K63" i="6" s="1"/>
  <c r="G63" i="6"/>
  <c r="H63" i="6" s="1"/>
  <c r="M62" i="6"/>
  <c r="N62" i="6" s="1"/>
  <c r="J62" i="6"/>
  <c r="K62" i="6" s="1"/>
  <c r="G62" i="6"/>
  <c r="H62" i="6" s="1"/>
  <c r="M61" i="6"/>
  <c r="N61" i="6" s="1"/>
  <c r="J61" i="6"/>
  <c r="K61" i="6" s="1"/>
  <c r="G61" i="6"/>
  <c r="H61" i="6" s="1"/>
  <c r="M60" i="6"/>
  <c r="N60" i="6" s="1"/>
  <c r="J60" i="6"/>
  <c r="K60" i="6" s="1"/>
  <c r="G60" i="6"/>
  <c r="H60" i="6" s="1"/>
  <c r="M59" i="6"/>
  <c r="N59" i="6" s="1"/>
  <c r="J59" i="6"/>
  <c r="K59" i="6" s="1"/>
  <c r="G59" i="6"/>
  <c r="H59" i="6" s="1"/>
  <c r="M58" i="6"/>
  <c r="N58" i="6" s="1"/>
  <c r="J58" i="6"/>
  <c r="K58" i="6" s="1"/>
  <c r="G58" i="6"/>
  <c r="H58" i="6" s="1"/>
  <c r="M57" i="6"/>
  <c r="N57" i="6" s="1"/>
  <c r="J57" i="6"/>
  <c r="K57" i="6" s="1"/>
  <c r="G57" i="6"/>
  <c r="H57" i="6" s="1"/>
  <c r="M56" i="6"/>
  <c r="N56" i="6" s="1"/>
  <c r="J56" i="6"/>
  <c r="K56" i="6" s="1"/>
  <c r="G56" i="6"/>
  <c r="H56" i="6" s="1"/>
  <c r="M55" i="6"/>
  <c r="N55" i="6" s="1"/>
  <c r="J55" i="6"/>
  <c r="K55" i="6" s="1"/>
  <c r="G55" i="6"/>
  <c r="H55" i="6" s="1"/>
  <c r="M54" i="6"/>
  <c r="N54" i="6" s="1"/>
  <c r="J54" i="6"/>
  <c r="K54" i="6" s="1"/>
  <c r="G54" i="6"/>
  <c r="H54" i="6" s="1"/>
  <c r="M53" i="6"/>
  <c r="N53" i="6" s="1"/>
  <c r="J53" i="6"/>
  <c r="K53" i="6" s="1"/>
  <c r="G53" i="6"/>
  <c r="H53" i="6" s="1"/>
  <c r="M52" i="6"/>
  <c r="N52" i="6" s="1"/>
  <c r="J52" i="6"/>
  <c r="K52" i="6" s="1"/>
  <c r="G52" i="6"/>
  <c r="H52" i="6" s="1"/>
  <c r="M51" i="6"/>
  <c r="N51" i="6" s="1"/>
  <c r="J51" i="6"/>
  <c r="K51" i="6" s="1"/>
  <c r="G51" i="6"/>
  <c r="H51" i="6" s="1"/>
  <c r="M50" i="6"/>
  <c r="N50" i="6" s="1"/>
  <c r="J50" i="6"/>
  <c r="K50" i="6" s="1"/>
  <c r="G50" i="6"/>
  <c r="H50" i="6" s="1"/>
  <c r="M49" i="6"/>
  <c r="N49" i="6" s="1"/>
  <c r="J49" i="6"/>
  <c r="K49" i="6" s="1"/>
  <c r="G49" i="6"/>
  <c r="H49" i="6" s="1"/>
  <c r="M48" i="6"/>
  <c r="N48" i="6" s="1"/>
  <c r="J48" i="6"/>
  <c r="K48" i="6" s="1"/>
  <c r="G48" i="6"/>
  <c r="H48" i="6" s="1"/>
  <c r="M47" i="6"/>
  <c r="N47" i="6" s="1"/>
  <c r="J47" i="6"/>
  <c r="K47" i="6" s="1"/>
  <c r="G47" i="6"/>
  <c r="H47" i="6" s="1"/>
  <c r="M46" i="6"/>
  <c r="N46" i="6" s="1"/>
  <c r="J46" i="6"/>
  <c r="K46" i="6" s="1"/>
  <c r="G46" i="6"/>
  <c r="H46" i="6" s="1"/>
  <c r="M45" i="6"/>
  <c r="N45" i="6" s="1"/>
  <c r="J45" i="6"/>
  <c r="K45" i="6" s="1"/>
  <c r="G45" i="6"/>
  <c r="H45" i="6" s="1"/>
  <c r="M44" i="6"/>
  <c r="N44" i="6" s="1"/>
  <c r="J44" i="6"/>
  <c r="K44" i="6" s="1"/>
  <c r="G44" i="6"/>
  <c r="H44" i="6" s="1"/>
  <c r="M43" i="6"/>
  <c r="N43" i="6" s="1"/>
  <c r="J43" i="6"/>
  <c r="K43" i="6" s="1"/>
  <c r="G43" i="6"/>
  <c r="H43" i="6" s="1"/>
  <c r="M42" i="6"/>
  <c r="N42" i="6" s="1"/>
  <c r="J42" i="6"/>
  <c r="K42" i="6" s="1"/>
  <c r="G42" i="6"/>
  <c r="H42" i="6" s="1"/>
  <c r="M41" i="6"/>
  <c r="N41" i="6" s="1"/>
  <c r="J41" i="6"/>
  <c r="K41" i="6" s="1"/>
  <c r="G41" i="6"/>
  <c r="H41" i="6" s="1"/>
  <c r="M40" i="6"/>
  <c r="N40" i="6" s="1"/>
  <c r="J40" i="6"/>
  <c r="K40" i="6" s="1"/>
  <c r="G40" i="6"/>
  <c r="H40" i="6" s="1"/>
  <c r="M39" i="6"/>
  <c r="N39" i="6" s="1"/>
  <c r="J39" i="6"/>
  <c r="K39" i="6" s="1"/>
  <c r="G39" i="6"/>
  <c r="H39" i="6" s="1"/>
  <c r="M38" i="6"/>
  <c r="N38" i="6" s="1"/>
  <c r="J38" i="6"/>
  <c r="K38" i="6" s="1"/>
  <c r="G38" i="6"/>
  <c r="H38" i="6" s="1"/>
  <c r="M37" i="6"/>
  <c r="N37" i="6" s="1"/>
  <c r="J37" i="6"/>
  <c r="K37" i="6" s="1"/>
  <c r="G37" i="6"/>
  <c r="H37" i="6" s="1"/>
  <c r="M36" i="6"/>
  <c r="N36" i="6" s="1"/>
  <c r="J36" i="6"/>
  <c r="K36" i="6" s="1"/>
  <c r="G36" i="6"/>
  <c r="H36" i="6" s="1"/>
  <c r="M35" i="6"/>
  <c r="N35" i="6" s="1"/>
  <c r="J35" i="6"/>
  <c r="K35" i="6" s="1"/>
  <c r="G35" i="6"/>
  <c r="H35" i="6" s="1"/>
  <c r="M34" i="6"/>
  <c r="N34" i="6" s="1"/>
  <c r="J34" i="6"/>
  <c r="K34" i="6" s="1"/>
  <c r="G34" i="6"/>
  <c r="H34" i="6" s="1"/>
  <c r="M33" i="6"/>
  <c r="N33" i="6" s="1"/>
  <c r="J33" i="6"/>
  <c r="K33" i="6" s="1"/>
  <c r="G33" i="6"/>
  <c r="H33" i="6" s="1"/>
  <c r="M32" i="6"/>
  <c r="N32" i="6" s="1"/>
  <c r="J32" i="6"/>
  <c r="K32" i="6" s="1"/>
  <c r="G32" i="6"/>
  <c r="H32" i="6" s="1"/>
  <c r="M31" i="6"/>
  <c r="N31" i="6" s="1"/>
  <c r="J31" i="6"/>
  <c r="K31" i="6" s="1"/>
  <c r="G31" i="6"/>
  <c r="H31" i="6" s="1"/>
  <c r="M30" i="6"/>
  <c r="N30" i="6" s="1"/>
  <c r="J30" i="6"/>
  <c r="K30" i="6" s="1"/>
  <c r="G30" i="6"/>
  <c r="H30" i="6" s="1"/>
  <c r="M29" i="6"/>
  <c r="N29" i="6" s="1"/>
  <c r="J29" i="6"/>
  <c r="K29" i="6" s="1"/>
  <c r="G29" i="6"/>
  <c r="H29" i="6" s="1"/>
  <c r="M28" i="6"/>
  <c r="N28" i="6" s="1"/>
  <c r="J28" i="6"/>
  <c r="K28" i="6" s="1"/>
  <c r="G28" i="6"/>
  <c r="H28" i="6" s="1"/>
  <c r="M27" i="6"/>
  <c r="N27" i="6" s="1"/>
  <c r="J27" i="6"/>
  <c r="K27" i="6" s="1"/>
  <c r="G27" i="6"/>
  <c r="H27" i="6" s="1"/>
  <c r="M26" i="6"/>
  <c r="N26" i="6" s="1"/>
  <c r="J26" i="6"/>
  <c r="K26" i="6" s="1"/>
  <c r="G26" i="6"/>
  <c r="H26" i="6" s="1"/>
  <c r="M25" i="6"/>
  <c r="N25" i="6" s="1"/>
  <c r="J25" i="6"/>
  <c r="K25" i="6" s="1"/>
  <c r="G25" i="6"/>
  <c r="H25" i="6" s="1"/>
  <c r="M24" i="6"/>
  <c r="N24" i="6" s="1"/>
  <c r="J24" i="6"/>
  <c r="K24" i="6" s="1"/>
  <c r="G24" i="6"/>
  <c r="H24" i="6" s="1"/>
  <c r="M23" i="6"/>
  <c r="N23" i="6" s="1"/>
  <c r="J23" i="6"/>
  <c r="K23" i="6" s="1"/>
  <c r="H23" i="6"/>
  <c r="M22" i="6"/>
  <c r="N22" i="6" s="1"/>
  <c r="J22" i="6"/>
  <c r="K22" i="6" s="1"/>
  <c r="G22" i="6"/>
  <c r="H22" i="6" s="1"/>
  <c r="M21" i="6"/>
  <c r="N21" i="6" s="1"/>
  <c r="J21" i="6"/>
  <c r="K21" i="6" s="1"/>
  <c r="G21" i="6"/>
  <c r="H21" i="6" s="1"/>
  <c r="M20" i="6"/>
  <c r="N20" i="6" s="1"/>
  <c r="J20" i="6"/>
  <c r="K20" i="6" s="1"/>
  <c r="G20" i="6"/>
  <c r="H20" i="6" s="1"/>
  <c r="M19" i="6"/>
  <c r="N19" i="6" s="1"/>
  <c r="J19" i="6"/>
  <c r="K19" i="6" s="1"/>
  <c r="G19" i="6"/>
  <c r="H19" i="6" s="1"/>
  <c r="M18" i="6"/>
  <c r="N18" i="6" s="1"/>
  <c r="J18" i="6"/>
  <c r="K18" i="6" s="1"/>
  <c r="G18" i="6"/>
  <c r="H18" i="6" s="1"/>
  <c r="M17" i="6"/>
  <c r="N17" i="6" s="1"/>
  <c r="J17" i="6"/>
  <c r="K17" i="6" s="1"/>
  <c r="G17" i="6"/>
  <c r="H17" i="6" s="1"/>
  <c r="M16" i="6"/>
  <c r="N16" i="6" s="1"/>
  <c r="J16" i="6"/>
  <c r="K16" i="6" s="1"/>
  <c r="G16" i="6"/>
  <c r="H16" i="6" s="1"/>
  <c r="M15" i="6"/>
  <c r="N15" i="6" s="1"/>
  <c r="J15" i="6"/>
  <c r="K15" i="6" s="1"/>
  <c r="G15" i="6"/>
  <c r="H15" i="6" s="1"/>
  <c r="M14" i="6"/>
  <c r="N14" i="6" s="1"/>
  <c r="J14" i="6"/>
  <c r="K14" i="6" s="1"/>
  <c r="G14" i="6"/>
  <c r="H14" i="6" s="1"/>
  <c r="M13" i="6"/>
  <c r="N13" i="6" s="1"/>
  <c r="J13" i="6"/>
  <c r="K13" i="6" s="1"/>
  <c r="G13" i="6"/>
  <c r="H13" i="6" s="1"/>
  <c r="M12" i="6"/>
  <c r="N12" i="6" s="1"/>
  <c r="J12" i="6"/>
  <c r="K12" i="6" s="1"/>
  <c r="G12" i="6"/>
  <c r="H12" i="6" s="1"/>
  <c r="M11" i="6"/>
  <c r="N11" i="6" s="1"/>
  <c r="J11" i="6"/>
  <c r="K11" i="6" s="1"/>
  <c r="G11" i="6"/>
  <c r="H11" i="6" s="1"/>
  <c r="M10" i="6"/>
  <c r="N10" i="6" s="1"/>
  <c r="J10" i="6"/>
  <c r="K10" i="6" s="1"/>
  <c r="G10" i="6"/>
  <c r="H10" i="6" s="1"/>
  <c r="M9" i="6"/>
  <c r="N9" i="6" s="1"/>
  <c r="J9" i="6"/>
  <c r="K9" i="6" s="1"/>
  <c r="G9" i="6"/>
  <c r="H9" i="6" s="1"/>
  <c r="M8" i="6"/>
  <c r="N8" i="6" s="1"/>
  <c r="J8" i="6"/>
  <c r="K8" i="6" s="1"/>
  <c r="G8" i="6"/>
  <c r="H8" i="6" s="1"/>
  <c r="M7" i="6"/>
  <c r="N7" i="6" s="1"/>
  <c r="J7" i="6"/>
  <c r="K7" i="6" s="1"/>
  <c r="G7" i="6"/>
  <c r="H7" i="6" s="1"/>
  <c r="M6" i="6"/>
  <c r="N6" i="6" s="1"/>
  <c r="J6" i="6"/>
  <c r="K6" i="6" s="1"/>
  <c r="G6" i="6"/>
  <c r="H6" i="6" s="1"/>
  <c r="M5" i="6"/>
  <c r="N5" i="6" s="1"/>
  <c r="J5" i="6"/>
  <c r="K5" i="6" s="1"/>
  <c r="G5" i="6"/>
  <c r="H5" i="6" s="1"/>
  <c r="P5" i="6" l="1"/>
  <c r="R5" i="6"/>
  <c r="P6" i="6"/>
  <c r="R6" i="6"/>
  <c r="P7" i="6"/>
  <c r="R7" i="6"/>
  <c r="P8" i="6"/>
  <c r="R8" i="6"/>
  <c r="P9" i="6"/>
  <c r="R9" i="6"/>
  <c r="P10" i="6"/>
  <c r="R10" i="6"/>
  <c r="P11" i="6"/>
  <c r="R11" i="6"/>
  <c r="P12" i="6"/>
  <c r="R12" i="6"/>
  <c r="P13" i="6"/>
  <c r="R13" i="6"/>
  <c r="P14" i="6"/>
  <c r="R14" i="6"/>
  <c r="P15" i="6"/>
  <c r="R15" i="6"/>
  <c r="P16" i="6"/>
  <c r="R16" i="6"/>
  <c r="P17" i="6"/>
  <c r="R17" i="6"/>
  <c r="P18" i="6"/>
  <c r="R18" i="6"/>
  <c r="P19" i="6"/>
  <c r="R19" i="6"/>
  <c r="P20" i="6"/>
  <c r="R20" i="6"/>
  <c r="P21" i="6"/>
  <c r="R21" i="6"/>
  <c r="P22" i="6"/>
  <c r="R22" i="6"/>
  <c r="P23" i="6"/>
  <c r="R23" i="6"/>
  <c r="P24" i="6"/>
  <c r="R24" i="6"/>
  <c r="P25" i="6"/>
  <c r="R25" i="6"/>
  <c r="P26" i="6"/>
  <c r="R26" i="6"/>
  <c r="P27" i="6"/>
  <c r="R27" i="6"/>
  <c r="P28" i="6"/>
  <c r="R28" i="6"/>
  <c r="P29" i="6"/>
  <c r="R29" i="6"/>
  <c r="P30" i="6"/>
  <c r="R30" i="6"/>
  <c r="P31" i="6"/>
  <c r="R31" i="6"/>
  <c r="P32" i="6"/>
  <c r="R32" i="6"/>
  <c r="P33" i="6"/>
  <c r="R33" i="6"/>
  <c r="P34" i="6"/>
  <c r="R34" i="6"/>
  <c r="P35" i="6"/>
  <c r="R35" i="6"/>
  <c r="P36" i="6"/>
  <c r="R36" i="6"/>
  <c r="P37" i="6"/>
  <c r="R37" i="6"/>
  <c r="P38" i="6"/>
  <c r="R38" i="6"/>
  <c r="P39" i="6"/>
  <c r="R39" i="6"/>
  <c r="P40" i="6"/>
  <c r="R40" i="6"/>
  <c r="P41" i="6"/>
  <c r="R41" i="6"/>
  <c r="P42" i="6"/>
  <c r="R42" i="6"/>
  <c r="P43" i="6"/>
  <c r="R43" i="6"/>
  <c r="P44" i="6"/>
  <c r="R44" i="6"/>
  <c r="P45" i="6"/>
  <c r="R45" i="6"/>
  <c r="P46" i="6"/>
  <c r="R46" i="6"/>
  <c r="P47" i="6"/>
  <c r="R47" i="6"/>
  <c r="P48" i="6"/>
  <c r="R48" i="6"/>
  <c r="P49" i="6"/>
  <c r="R49" i="6"/>
  <c r="P50" i="6"/>
  <c r="R50" i="6"/>
  <c r="P51" i="6"/>
  <c r="R51" i="6"/>
  <c r="P52" i="6"/>
  <c r="R52" i="6"/>
  <c r="P53" i="6"/>
  <c r="R53" i="6"/>
  <c r="P54" i="6"/>
  <c r="R54" i="6"/>
  <c r="P55" i="6"/>
  <c r="R55" i="6"/>
  <c r="P56" i="6"/>
  <c r="R56" i="6"/>
  <c r="P57" i="6"/>
  <c r="R57" i="6"/>
  <c r="P58" i="6"/>
  <c r="R58" i="6"/>
  <c r="P59" i="6"/>
  <c r="R59" i="6"/>
  <c r="P60" i="6"/>
  <c r="R60" i="6"/>
  <c r="P61" i="6"/>
  <c r="R61" i="6"/>
  <c r="P62" i="6"/>
  <c r="R62" i="6"/>
  <c r="P63" i="6"/>
  <c r="R63" i="6"/>
  <c r="P64" i="6"/>
  <c r="R64" i="6"/>
  <c r="P65" i="6"/>
  <c r="R65" i="6"/>
  <c r="P66" i="6"/>
  <c r="R66" i="6"/>
  <c r="P67" i="6"/>
  <c r="R67" i="6"/>
  <c r="P68" i="6"/>
  <c r="R68" i="6"/>
  <c r="P69" i="6"/>
  <c r="R69" i="6"/>
  <c r="P70" i="6"/>
  <c r="R70" i="6"/>
  <c r="P71" i="6"/>
  <c r="R71" i="6"/>
  <c r="P72" i="6"/>
  <c r="R72" i="6"/>
  <c r="P73" i="6"/>
  <c r="R73" i="6"/>
  <c r="P74" i="6"/>
  <c r="R74" i="6"/>
  <c r="P75" i="6"/>
  <c r="R75" i="6"/>
  <c r="P76" i="6"/>
  <c r="R76" i="6"/>
  <c r="P77" i="6"/>
  <c r="R77" i="6"/>
  <c r="P78" i="6"/>
  <c r="R78" i="6"/>
  <c r="P79" i="6"/>
  <c r="R79" i="6"/>
  <c r="P80" i="6"/>
  <c r="R80" i="6"/>
  <c r="P81" i="6"/>
  <c r="R81" i="6"/>
  <c r="P82" i="6"/>
  <c r="R82" i="6"/>
  <c r="P83" i="6"/>
  <c r="R83" i="6"/>
  <c r="P84" i="6"/>
  <c r="R84" i="6"/>
  <c r="P85" i="6"/>
  <c r="R85" i="6"/>
  <c r="P86" i="6"/>
  <c r="R86" i="6"/>
  <c r="P87" i="6"/>
  <c r="R87" i="6"/>
  <c r="P88" i="6"/>
  <c r="R88" i="6"/>
  <c r="P89" i="6"/>
  <c r="R89" i="6"/>
  <c r="P90" i="6"/>
  <c r="R90" i="6"/>
  <c r="P91" i="6"/>
  <c r="R91" i="6"/>
  <c r="P92" i="6"/>
  <c r="R92" i="6"/>
  <c r="P93" i="6"/>
  <c r="R93" i="6"/>
  <c r="P94" i="6"/>
  <c r="R94" i="6"/>
  <c r="P95" i="6"/>
  <c r="R95" i="6"/>
  <c r="P96" i="6"/>
  <c r="R96" i="6"/>
  <c r="P97" i="6"/>
  <c r="R97" i="6"/>
  <c r="P98" i="6"/>
  <c r="R98" i="6"/>
  <c r="P99" i="6"/>
  <c r="R99" i="6"/>
  <c r="P100" i="6"/>
  <c r="R100" i="6"/>
  <c r="P101" i="6"/>
  <c r="R101" i="6"/>
  <c r="P102" i="6"/>
  <c r="R102" i="6"/>
  <c r="P103" i="6"/>
  <c r="R103" i="6"/>
  <c r="P104" i="6"/>
  <c r="R104" i="6"/>
  <c r="P105" i="6"/>
  <c r="R105" i="6"/>
  <c r="P106" i="6"/>
  <c r="R106" i="6"/>
  <c r="P107" i="6"/>
  <c r="R107" i="6"/>
  <c r="P108" i="6"/>
  <c r="R108" i="6"/>
  <c r="P109" i="6"/>
  <c r="R109" i="6"/>
  <c r="P110" i="6"/>
  <c r="R110" i="6"/>
  <c r="P111" i="6"/>
  <c r="R111" i="6"/>
  <c r="P112" i="6"/>
  <c r="R112" i="6"/>
  <c r="Q112" i="6" l="1"/>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Q11" i="6"/>
  <c r="Q10" i="6"/>
  <c r="Q9" i="6"/>
  <c r="Q8" i="6"/>
  <c r="Q7" i="6"/>
  <c r="Q6" i="6"/>
  <c r="Q5" i="6"/>
  <c r="M5" i="4"/>
  <c r="N5" i="4" s="1"/>
  <c r="M6" i="4"/>
  <c r="N6" i="4" s="1"/>
  <c r="M7" i="4"/>
  <c r="N7" i="4" s="1"/>
  <c r="M8" i="4"/>
  <c r="N8" i="4" s="1"/>
  <c r="M9" i="4"/>
  <c r="N9" i="4" s="1"/>
  <c r="M10" i="4"/>
  <c r="N10" i="4" s="1"/>
  <c r="M11" i="4"/>
  <c r="N11" i="4" s="1"/>
  <c r="M12" i="4"/>
  <c r="N12" i="4" s="1"/>
  <c r="M13" i="4"/>
  <c r="N13" i="4"/>
  <c r="M14" i="4"/>
  <c r="N14" i="4" s="1"/>
  <c r="M15" i="4"/>
  <c r="N15" i="4" s="1"/>
  <c r="M16" i="4"/>
  <c r="N16" i="4" s="1"/>
  <c r="M17" i="4"/>
  <c r="N17" i="4" s="1"/>
  <c r="M18" i="4"/>
  <c r="N18" i="4" s="1"/>
  <c r="M19" i="4"/>
  <c r="N19" i="4" s="1"/>
  <c r="M20" i="4"/>
  <c r="N20" i="4" s="1"/>
  <c r="M21" i="4"/>
  <c r="N21" i="4"/>
  <c r="M22" i="4"/>
  <c r="N22" i="4" s="1"/>
  <c r="M23" i="4"/>
  <c r="N23" i="4" s="1"/>
  <c r="M24" i="4"/>
  <c r="N24" i="4" s="1"/>
  <c r="M25" i="4"/>
  <c r="N25" i="4" s="1"/>
  <c r="M26" i="4"/>
  <c r="N26" i="4" s="1"/>
  <c r="M27" i="4"/>
  <c r="N27" i="4" s="1"/>
  <c r="M28" i="4"/>
  <c r="N28" i="4" s="1"/>
  <c r="M29" i="4"/>
  <c r="N29" i="4"/>
  <c r="M30" i="4"/>
  <c r="N30" i="4" s="1"/>
  <c r="M31" i="4"/>
  <c r="N31" i="4" s="1"/>
  <c r="M32" i="4"/>
  <c r="N32" i="4" s="1"/>
  <c r="M33" i="4"/>
  <c r="N33" i="4"/>
  <c r="M34" i="4"/>
  <c r="N34" i="4" s="1"/>
  <c r="M35" i="4"/>
  <c r="N35" i="4" s="1"/>
  <c r="M36" i="4"/>
  <c r="N36" i="4" s="1"/>
  <c r="M37" i="4"/>
  <c r="N37" i="4" s="1"/>
  <c r="M38" i="4"/>
  <c r="N38" i="4" s="1"/>
  <c r="M39" i="4"/>
  <c r="N39" i="4" s="1"/>
  <c r="M40" i="4"/>
  <c r="N40" i="4" s="1"/>
  <c r="M41" i="4"/>
  <c r="N41" i="4" s="1"/>
  <c r="M42" i="4"/>
  <c r="N42" i="4" s="1"/>
  <c r="M43" i="4"/>
  <c r="N43" i="4" s="1"/>
  <c r="M44" i="4"/>
  <c r="N44" i="4" s="1"/>
  <c r="M45" i="4"/>
  <c r="N45" i="4"/>
  <c r="M46" i="4"/>
  <c r="N46" i="4" s="1"/>
  <c r="M47" i="4"/>
  <c r="N47" i="4" s="1"/>
  <c r="M48" i="4"/>
  <c r="N48" i="4" s="1"/>
  <c r="M49" i="4"/>
  <c r="N49" i="4" s="1"/>
  <c r="M50" i="4"/>
  <c r="N50" i="4" s="1"/>
  <c r="M51" i="4"/>
  <c r="N51" i="4" s="1"/>
  <c r="M52" i="4"/>
  <c r="N52" i="4" s="1"/>
  <c r="M53" i="4"/>
  <c r="N53" i="4"/>
  <c r="M54" i="4"/>
  <c r="N54" i="4" s="1"/>
  <c r="M55" i="4"/>
  <c r="N55" i="4" s="1"/>
  <c r="M56" i="4"/>
  <c r="N56" i="4" s="1"/>
  <c r="M57" i="4"/>
  <c r="N57" i="4" s="1"/>
  <c r="M58" i="4"/>
  <c r="N58" i="4" s="1"/>
  <c r="M59" i="4"/>
  <c r="N59" i="4" s="1"/>
  <c r="M60" i="4"/>
  <c r="N60" i="4" s="1"/>
  <c r="M61" i="4"/>
  <c r="N61" i="4"/>
  <c r="M62" i="4"/>
  <c r="N62" i="4" s="1"/>
  <c r="M63" i="4"/>
  <c r="N63" i="4" s="1"/>
  <c r="M64" i="4"/>
  <c r="N64" i="4" s="1"/>
  <c r="M65" i="4"/>
  <c r="N65" i="4"/>
  <c r="M66" i="4"/>
  <c r="N66" i="4" s="1"/>
  <c r="M67" i="4"/>
  <c r="N67" i="4" s="1"/>
  <c r="M68" i="4"/>
  <c r="N68" i="4" s="1"/>
  <c r="M69" i="4"/>
  <c r="N69" i="4" s="1"/>
  <c r="M70" i="4"/>
  <c r="N70" i="4" s="1"/>
  <c r="M71" i="4"/>
  <c r="N71" i="4" s="1"/>
  <c r="M72" i="4"/>
  <c r="N72" i="4" s="1"/>
  <c r="M73" i="4"/>
  <c r="N73" i="4" s="1"/>
  <c r="M74" i="4"/>
  <c r="N74" i="4" s="1"/>
  <c r="M75" i="4"/>
  <c r="N75" i="4" s="1"/>
  <c r="M76" i="4"/>
  <c r="N76" i="4" s="1"/>
  <c r="M77" i="4"/>
  <c r="N77" i="4"/>
  <c r="M78" i="4"/>
  <c r="N78" i="4" s="1"/>
  <c r="M79" i="4"/>
  <c r="N79" i="4" s="1"/>
  <c r="M80" i="4"/>
  <c r="N80" i="4" s="1"/>
  <c r="M81" i="4"/>
  <c r="N81" i="4" s="1"/>
  <c r="M82" i="4"/>
  <c r="N82" i="4" s="1"/>
  <c r="M83" i="4"/>
  <c r="N83" i="4" s="1"/>
  <c r="M84" i="4"/>
  <c r="N84" i="4" s="1"/>
  <c r="M85" i="4"/>
  <c r="N85" i="4"/>
  <c r="M86" i="4"/>
  <c r="N86" i="4" s="1"/>
  <c r="M87" i="4"/>
  <c r="N87" i="4" s="1"/>
  <c r="M88" i="4"/>
  <c r="N88" i="4" s="1"/>
  <c r="M89" i="4"/>
  <c r="N89" i="4"/>
  <c r="M90" i="4"/>
  <c r="N90" i="4" s="1"/>
  <c r="M91" i="4"/>
  <c r="N91" i="4" s="1"/>
  <c r="M92" i="4"/>
  <c r="N92" i="4" s="1"/>
  <c r="M93" i="4"/>
  <c r="N93" i="4" s="1"/>
  <c r="M94" i="4"/>
  <c r="N94" i="4" s="1"/>
  <c r="M95" i="4"/>
  <c r="N95" i="4" s="1"/>
  <c r="M96" i="4"/>
  <c r="N96" i="4" s="1"/>
  <c r="M97" i="4"/>
  <c r="N97" i="4"/>
  <c r="M98" i="4"/>
  <c r="N98" i="4" s="1"/>
  <c r="M99" i="4"/>
  <c r="N99" i="4" s="1"/>
  <c r="M100" i="4"/>
  <c r="N100" i="4" s="1"/>
  <c r="M101" i="4"/>
  <c r="N101" i="4" s="1"/>
  <c r="M102" i="4"/>
  <c r="N102" i="4" s="1"/>
  <c r="M103" i="4"/>
  <c r="N103" i="4" s="1"/>
  <c r="M104" i="4"/>
  <c r="N104" i="4" s="1"/>
  <c r="M105" i="4"/>
  <c r="N105" i="4"/>
  <c r="M106" i="4"/>
  <c r="N106" i="4" s="1"/>
  <c r="M107" i="4"/>
  <c r="N107" i="4" s="1"/>
  <c r="M108" i="4"/>
  <c r="N108" i="4" s="1"/>
  <c r="M109" i="4"/>
  <c r="N109" i="4" s="1"/>
  <c r="M110" i="4"/>
  <c r="N110" i="4" s="1"/>
  <c r="M111" i="4"/>
  <c r="N111" i="4" s="1"/>
  <c r="M112" i="4"/>
  <c r="N112" i="4" s="1"/>
  <c r="M113" i="4"/>
  <c r="N113" i="4"/>
  <c r="M114" i="4"/>
  <c r="N114" i="4" s="1"/>
  <c r="M115" i="4"/>
  <c r="N115" i="4" s="1"/>
  <c r="M116" i="4"/>
  <c r="N116" i="4" s="1"/>
  <c r="M117" i="4"/>
  <c r="N117" i="4" s="1"/>
  <c r="M118" i="4"/>
  <c r="N118" i="4" s="1"/>
  <c r="M119" i="4"/>
  <c r="N119" i="4" s="1"/>
  <c r="M120" i="4"/>
  <c r="N120" i="4" s="1"/>
  <c r="M121" i="4"/>
  <c r="N121" i="4" s="1"/>
  <c r="M122" i="4"/>
  <c r="N122" i="4" s="1"/>
  <c r="M123" i="4"/>
  <c r="N123" i="4" s="1"/>
  <c r="M124" i="4"/>
  <c r="N124" i="4" s="1"/>
  <c r="M125" i="4"/>
  <c r="N125" i="4" s="1"/>
  <c r="M126" i="4"/>
  <c r="N126" i="4" s="1"/>
  <c r="M127" i="4"/>
  <c r="N127" i="4" s="1"/>
  <c r="M128" i="4"/>
  <c r="N128" i="4" s="1"/>
  <c r="M129" i="4"/>
  <c r="N129" i="4"/>
  <c r="M130" i="4"/>
  <c r="N130" i="4" s="1"/>
  <c r="M131" i="4"/>
  <c r="N131" i="4" s="1"/>
  <c r="M132" i="4"/>
  <c r="N132" i="4" s="1"/>
  <c r="M133" i="4"/>
  <c r="N133" i="4" s="1"/>
  <c r="M134" i="4"/>
  <c r="N134" i="4" s="1"/>
  <c r="M135" i="4"/>
  <c r="N135" i="4" s="1"/>
  <c r="M136" i="4"/>
  <c r="N136" i="4" s="1"/>
  <c r="M137" i="4"/>
  <c r="N137" i="4" s="1"/>
  <c r="M138" i="4"/>
  <c r="N138" i="4" s="1"/>
  <c r="M139" i="4"/>
  <c r="N139" i="4" s="1"/>
  <c r="M140" i="4"/>
  <c r="N140" i="4" s="1"/>
  <c r="M141" i="4"/>
  <c r="N141" i="4" s="1"/>
  <c r="M142" i="4"/>
  <c r="N142" i="4" s="1"/>
  <c r="M143" i="4"/>
  <c r="N143" i="4" s="1"/>
  <c r="M144" i="4"/>
  <c r="N144" i="4" s="1"/>
  <c r="M145" i="4"/>
  <c r="N145" i="4"/>
  <c r="M146" i="4"/>
  <c r="N146" i="4" s="1"/>
  <c r="M147" i="4"/>
  <c r="N147" i="4" s="1"/>
  <c r="M148" i="4"/>
  <c r="N148" i="4" s="1"/>
  <c r="M149" i="4"/>
  <c r="N149" i="4" s="1"/>
  <c r="M150" i="4"/>
  <c r="N150" i="4" s="1"/>
  <c r="M151" i="4"/>
  <c r="N151" i="4" s="1"/>
  <c r="M152" i="4"/>
  <c r="N152" i="4" s="1"/>
  <c r="M153" i="4"/>
  <c r="N153" i="4" s="1"/>
  <c r="M154" i="4"/>
  <c r="N154" i="4" s="1"/>
  <c r="M155" i="4"/>
  <c r="N155" i="4" s="1"/>
  <c r="M156" i="4"/>
  <c r="N156" i="4" s="1"/>
  <c r="M157" i="4"/>
  <c r="N157" i="4" s="1"/>
  <c r="M158" i="4"/>
  <c r="N158" i="4" s="1"/>
  <c r="M159" i="4"/>
  <c r="N159" i="4" s="1"/>
  <c r="M160" i="4"/>
  <c r="N160" i="4" s="1"/>
  <c r="M161" i="4"/>
  <c r="N161" i="4"/>
  <c r="M162" i="4"/>
  <c r="N162" i="4" s="1"/>
  <c r="M163" i="4"/>
  <c r="N163" i="4" s="1"/>
  <c r="M164" i="4"/>
  <c r="N164" i="4" s="1"/>
  <c r="M165" i="4"/>
  <c r="N165" i="4" s="1"/>
  <c r="M166" i="4"/>
  <c r="N166" i="4" s="1"/>
  <c r="M167" i="4"/>
  <c r="N167" i="4" s="1"/>
  <c r="M168" i="4"/>
  <c r="N168" i="4" s="1"/>
  <c r="M169" i="4"/>
  <c r="N169" i="4"/>
  <c r="M170" i="4"/>
  <c r="N170" i="4" s="1"/>
  <c r="M171" i="4"/>
  <c r="N171" i="4" s="1"/>
  <c r="M172" i="4"/>
  <c r="N172" i="4" s="1"/>
  <c r="M173" i="4"/>
  <c r="N173" i="4" s="1"/>
  <c r="M174" i="4"/>
  <c r="N174" i="4" s="1"/>
  <c r="M175" i="4"/>
  <c r="N175" i="4" s="1"/>
  <c r="M176" i="4"/>
  <c r="N176" i="4" s="1"/>
  <c r="M177" i="4"/>
  <c r="N177" i="4"/>
  <c r="M178" i="4"/>
  <c r="N178" i="4" s="1"/>
  <c r="M179" i="4"/>
  <c r="N179" i="4" s="1"/>
  <c r="M180" i="4"/>
  <c r="N180" i="4" s="1"/>
  <c r="M181" i="4"/>
  <c r="N181" i="4" s="1"/>
  <c r="M182" i="4"/>
  <c r="N182" i="4" s="1"/>
  <c r="M183" i="4"/>
  <c r="N183" i="4" s="1"/>
  <c r="M184" i="4"/>
  <c r="N184" i="4" s="1"/>
  <c r="M185" i="4"/>
  <c r="N185" i="4" s="1"/>
  <c r="M186" i="4"/>
  <c r="N186" i="4" s="1"/>
  <c r="M187" i="4"/>
  <c r="N187" i="4" s="1"/>
  <c r="M188" i="4"/>
  <c r="N188" i="4" s="1"/>
  <c r="M189" i="4"/>
  <c r="N189" i="4" s="1"/>
  <c r="M190" i="4"/>
  <c r="N190" i="4" s="1"/>
  <c r="M191" i="4"/>
  <c r="N191" i="4" s="1"/>
  <c r="M192" i="4"/>
  <c r="N192" i="4" s="1"/>
  <c r="M193" i="4"/>
  <c r="N193" i="4"/>
  <c r="M194" i="4"/>
  <c r="N194" i="4" s="1"/>
  <c r="M195" i="4"/>
  <c r="N195" i="4" s="1"/>
  <c r="M196" i="4"/>
  <c r="N196" i="4" s="1"/>
  <c r="M197" i="4"/>
  <c r="N197" i="4" s="1"/>
  <c r="M198" i="4"/>
  <c r="N198" i="4" s="1"/>
  <c r="M199" i="4"/>
  <c r="N199" i="4" s="1"/>
  <c r="M200" i="4"/>
  <c r="N200" i="4" s="1"/>
  <c r="M201" i="4"/>
  <c r="N201" i="4" s="1"/>
  <c r="M202" i="4"/>
  <c r="N202" i="4" s="1"/>
  <c r="M203" i="4"/>
  <c r="N203" i="4" s="1"/>
  <c r="M204" i="4"/>
  <c r="N204" i="4" s="1"/>
  <c r="M205" i="4"/>
  <c r="N205" i="4" s="1"/>
  <c r="M206" i="4"/>
  <c r="N206" i="4" s="1"/>
  <c r="M207" i="4"/>
  <c r="N207" i="4" s="1"/>
  <c r="M208" i="4"/>
  <c r="N208" i="4" s="1"/>
  <c r="M209" i="4"/>
  <c r="N209" i="4" s="1"/>
  <c r="M210" i="4"/>
  <c r="N210" i="4" s="1"/>
  <c r="M211" i="4"/>
  <c r="N211" i="4" s="1"/>
  <c r="M212" i="4"/>
  <c r="N212" i="4" s="1"/>
  <c r="M213" i="4"/>
  <c r="N213" i="4" s="1"/>
  <c r="M214" i="4"/>
  <c r="N214" i="4" s="1"/>
  <c r="M215" i="4"/>
  <c r="N215" i="4" s="1"/>
  <c r="M216" i="4"/>
  <c r="N216" i="4" s="1"/>
  <c r="M217" i="4"/>
  <c r="N217" i="4" s="1"/>
  <c r="M218" i="4"/>
  <c r="N218" i="4" s="1"/>
  <c r="M219" i="4"/>
  <c r="N219" i="4" s="1"/>
  <c r="M220" i="4"/>
  <c r="N220" i="4" s="1"/>
  <c r="M221" i="4"/>
  <c r="N221" i="4" s="1"/>
  <c r="M222" i="4"/>
  <c r="N222" i="4" s="1"/>
  <c r="M223" i="4"/>
  <c r="N223" i="4" s="1"/>
  <c r="M224" i="4"/>
  <c r="N224" i="4" s="1"/>
  <c r="M225" i="4"/>
  <c r="N225" i="4"/>
  <c r="M226" i="4"/>
  <c r="N226" i="4" s="1"/>
  <c r="M227" i="4"/>
  <c r="N227" i="4" s="1"/>
  <c r="M228" i="4"/>
  <c r="N228" i="4" s="1"/>
  <c r="M229" i="4"/>
  <c r="N229" i="4" s="1"/>
  <c r="M230" i="4"/>
  <c r="N230" i="4" s="1"/>
  <c r="M231" i="4"/>
  <c r="N231" i="4" s="1"/>
  <c r="M232" i="4"/>
  <c r="N232" i="4" s="1"/>
  <c r="M233" i="4"/>
  <c r="N233" i="4" s="1"/>
  <c r="M234" i="4"/>
  <c r="N234" i="4" s="1"/>
  <c r="M235" i="4"/>
  <c r="N235" i="4" s="1"/>
  <c r="M236" i="4"/>
  <c r="N236" i="4" s="1"/>
  <c r="M237" i="4"/>
  <c r="N237" i="4" s="1"/>
  <c r="M238" i="4"/>
  <c r="N238" i="4" s="1"/>
  <c r="M239" i="4"/>
  <c r="N239" i="4" s="1"/>
  <c r="M240" i="4"/>
  <c r="N240" i="4" s="1"/>
  <c r="M241" i="4"/>
  <c r="N241" i="4" s="1"/>
  <c r="M242" i="4"/>
  <c r="N242" i="4" s="1"/>
  <c r="M243" i="4"/>
  <c r="N243" i="4" s="1"/>
  <c r="M244" i="4"/>
  <c r="N244" i="4" s="1"/>
  <c r="M245" i="4"/>
  <c r="N245" i="4" s="1"/>
  <c r="M4" i="4"/>
  <c r="N4" i="4" s="1"/>
  <c r="M5" i="3"/>
  <c r="N5" i="3" s="1"/>
  <c r="M6" i="3"/>
  <c r="N6" i="3" s="1"/>
  <c r="M7" i="3"/>
  <c r="N7" i="3" s="1"/>
  <c r="M8" i="3"/>
  <c r="N8" i="3" s="1"/>
  <c r="M9" i="3"/>
  <c r="N9" i="3" s="1"/>
  <c r="M10" i="3"/>
  <c r="N10" i="3" s="1"/>
  <c r="M11" i="3"/>
  <c r="N11" i="3" s="1"/>
  <c r="M12" i="3"/>
  <c r="N12" i="3" s="1"/>
  <c r="M13" i="3"/>
  <c r="N13" i="3" s="1"/>
  <c r="M14" i="3"/>
  <c r="N14" i="3" s="1"/>
  <c r="M15" i="3"/>
  <c r="N15" i="3" s="1"/>
  <c r="M16" i="3"/>
  <c r="N16" i="3"/>
  <c r="M17" i="3"/>
  <c r="N17" i="3" s="1"/>
  <c r="M18" i="3"/>
  <c r="N18" i="3" s="1"/>
  <c r="M19" i="3"/>
  <c r="N19" i="3" s="1"/>
  <c r="M20" i="3"/>
  <c r="N20" i="3" s="1"/>
  <c r="M21" i="3"/>
  <c r="N21" i="3" s="1"/>
  <c r="M22" i="3"/>
  <c r="N22" i="3" s="1"/>
  <c r="M23" i="3"/>
  <c r="N23" i="3" s="1"/>
  <c r="M24" i="3"/>
  <c r="N24" i="3" s="1"/>
  <c r="M25" i="3"/>
  <c r="N25" i="3" s="1"/>
  <c r="M26" i="3"/>
  <c r="N26" i="3"/>
  <c r="M27" i="3"/>
  <c r="N27" i="3" s="1"/>
  <c r="M28" i="3"/>
  <c r="N28" i="3" s="1"/>
  <c r="M29" i="3"/>
  <c r="N29" i="3" s="1"/>
  <c r="M30" i="3"/>
  <c r="N30" i="3" s="1"/>
  <c r="M31" i="3"/>
  <c r="N31" i="3" s="1"/>
  <c r="M32" i="3"/>
  <c r="N32" i="3" s="1"/>
  <c r="M33" i="3"/>
  <c r="N33" i="3" s="1"/>
  <c r="M34" i="3"/>
  <c r="N34" i="3" s="1"/>
  <c r="M35" i="3"/>
  <c r="N35" i="3" s="1"/>
  <c r="M4" i="3"/>
  <c r="N4" i="3" s="1"/>
  <c r="M5" i="2"/>
  <c r="N5" i="2" s="1"/>
  <c r="M6" i="2"/>
  <c r="N6" i="2" s="1"/>
  <c r="M7" i="2"/>
  <c r="N7" i="2" s="1"/>
  <c r="M8" i="2"/>
  <c r="N8" i="2" s="1"/>
  <c r="M9" i="2"/>
  <c r="N9" i="2" s="1"/>
  <c r="M10" i="2"/>
  <c r="N10" i="2" s="1"/>
  <c r="M11" i="2"/>
  <c r="N11" i="2" s="1"/>
  <c r="M12" i="2"/>
  <c r="N12" i="2" s="1"/>
  <c r="M13" i="2"/>
  <c r="N13" i="2" s="1"/>
  <c r="M14" i="2"/>
  <c r="N14" i="2" s="1"/>
  <c r="M15" i="2"/>
  <c r="N15" i="2" s="1"/>
  <c r="M16" i="2"/>
  <c r="N16" i="2" s="1"/>
  <c r="M17" i="2"/>
  <c r="N17" i="2" s="1"/>
  <c r="M18" i="2"/>
  <c r="N18" i="2" s="1"/>
  <c r="M19" i="2"/>
  <c r="N19" i="2" s="1"/>
  <c r="M20" i="2"/>
  <c r="N20" i="2" s="1"/>
  <c r="M21" i="2"/>
  <c r="N21" i="2" s="1"/>
  <c r="M22" i="2"/>
  <c r="N22" i="2" s="1"/>
  <c r="M23" i="2"/>
  <c r="N23" i="2" s="1"/>
  <c r="M24" i="2"/>
  <c r="N24" i="2" s="1"/>
  <c r="M25" i="2"/>
  <c r="N25" i="2"/>
  <c r="M26" i="2"/>
  <c r="N26" i="2" s="1"/>
  <c r="M27" i="2"/>
  <c r="N27" i="2" s="1"/>
  <c r="M28" i="2"/>
  <c r="N28" i="2" s="1"/>
  <c r="M29" i="2"/>
  <c r="N29" i="2"/>
  <c r="M4" i="2"/>
  <c r="N4" i="2" s="1"/>
  <c r="M5" i="1"/>
  <c r="N5" i="1" s="1"/>
  <c r="M6" i="1"/>
  <c r="N6" i="1" s="1"/>
  <c r="M7" i="1"/>
  <c r="N7" i="1" s="1"/>
  <c r="M8" i="1"/>
  <c r="N8" i="1" s="1"/>
  <c r="M9" i="1"/>
  <c r="N9" i="1" s="1"/>
  <c r="M10" i="1"/>
  <c r="N10" i="1" s="1"/>
  <c r="M11" i="1"/>
  <c r="N11" i="1" s="1"/>
  <c r="M12" i="1"/>
  <c r="N12" i="1" s="1"/>
  <c r="M13" i="1"/>
  <c r="N13" i="1" s="1"/>
  <c r="M14" i="1"/>
  <c r="N14" i="1" s="1"/>
  <c r="M15" i="1"/>
  <c r="N15" i="1" s="1"/>
  <c r="M16" i="1"/>
  <c r="N16" i="1" s="1"/>
  <c r="M17" i="1"/>
  <c r="N17" i="1" s="1"/>
  <c r="M18" i="1"/>
  <c r="N18" i="1" s="1"/>
  <c r="M19" i="1"/>
  <c r="N19" i="1" s="1"/>
  <c r="M20" i="1"/>
  <c r="N20" i="1" s="1"/>
  <c r="M21" i="1"/>
  <c r="N21" i="1" s="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J5" i="4" l="1"/>
  <c r="K5" i="4" s="1"/>
  <c r="J6" i="4"/>
  <c r="K6" i="4" s="1"/>
  <c r="J7" i="4"/>
  <c r="K7" i="4" s="1"/>
  <c r="J8" i="4"/>
  <c r="K8" i="4" s="1"/>
  <c r="J9" i="4"/>
  <c r="K9" i="4" s="1"/>
  <c r="J10" i="4"/>
  <c r="K10" i="4" s="1"/>
  <c r="J11" i="4"/>
  <c r="K11" i="4" s="1"/>
  <c r="J12" i="4"/>
  <c r="K12" i="4" s="1"/>
  <c r="J13" i="4"/>
  <c r="K13" i="4" s="1"/>
  <c r="J14" i="4"/>
  <c r="K14" i="4" s="1"/>
  <c r="J15" i="4"/>
  <c r="K15" i="4" s="1"/>
  <c r="J16" i="4"/>
  <c r="K16" i="4" s="1"/>
  <c r="J17" i="4"/>
  <c r="K17" i="4" s="1"/>
  <c r="J18" i="4"/>
  <c r="K18" i="4" s="1"/>
  <c r="J19" i="4"/>
  <c r="K19" i="4" s="1"/>
  <c r="J20" i="4"/>
  <c r="K20" i="4" s="1"/>
  <c r="J21" i="4"/>
  <c r="K21" i="4" s="1"/>
  <c r="J22" i="4"/>
  <c r="K22" i="4" s="1"/>
  <c r="J23" i="4"/>
  <c r="K23" i="4" s="1"/>
  <c r="J24" i="4"/>
  <c r="K24" i="4" s="1"/>
  <c r="J25" i="4"/>
  <c r="K25" i="4" s="1"/>
  <c r="J26" i="4"/>
  <c r="K26" i="4" s="1"/>
  <c r="J27" i="4"/>
  <c r="K27" i="4" s="1"/>
  <c r="J28" i="4"/>
  <c r="K28" i="4" s="1"/>
  <c r="J29" i="4"/>
  <c r="K29" i="4" s="1"/>
  <c r="J30" i="4"/>
  <c r="K30" i="4" s="1"/>
  <c r="J31" i="4"/>
  <c r="K31" i="4" s="1"/>
  <c r="J32" i="4"/>
  <c r="K32" i="4" s="1"/>
  <c r="J33" i="4"/>
  <c r="K33" i="4" s="1"/>
  <c r="J34" i="4"/>
  <c r="K34" i="4" s="1"/>
  <c r="J35" i="4"/>
  <c r="K35" i="4" s="1"/>
  <c r="J36" i="4"/>
  <c r="K36" i="4" s="1"/>
  <c r="J37" i="4"/>
  <c r="K37" i="4" s="1"/>
  <c r="J38" i="4"/>
  <c r="K38" i="4" s="1"/>
  <c r="J39" i="4"/>
  <c r="K39" i="4" s="1"/>
  <c r="J40" i="4"/>
  <c r="K40" i="4" s="1"/>
  <c r="J41" i="4"/>
  <c r="K41" i="4" s="1"/>
  <c r="J42" i="4"/>
  <c r="K42" i="4" s="1"/>
  <c r="J43" i="4"/>
  <c r="K43" i="4" s="1"/>
  <c r="J44" i="4"/>
  <c r="K44" i="4" s="1"/>
  <c r="J45" i="4"/>
  <c r="K45" i="4" s="1"/>
  <c r="J46" i="4"/>
  <c r="K46" i="4" s="1"/>
  <c r="J47" i="4"/>
  <c r="K47" i="4" s="1"/>
  <c r="J48" i="4"/>
  <c r="K48" i="4" s="1"/>
  <c r="J49" i="4"/>
  <c r="K49" i="4" s="1"/>
  <c r="J50" i="4"/>
  <c r="K50" i="4" s="1"/>
  <c r="J51" i="4"/>
  <c r="K51" i="4" s="1"/>
  <c r="J52" i="4"/>
  <c r="K52" i="4" s="1"/>
  <c r="J53" i="4"/>
  <c r="K53" i="4" s="1"/>
  <c r="J54" i="4"/>
  <c r="K54" i="4" s="1"/>
  <c r="J55" i="4"/>
  <c r="K55" i="4" s="1"/>
  <c r="J56" i="4"/>
  <c r="K56" i="4" s="1"/>
  <c r="J57" i="4"/>
  <c r="K57" i="4" s="1"/>
  <c r="J58" i="4"/>
  <c r="K58" i="4" s="1"/>
  <c r="J59" i="4"/>
  <c r="K59" i="4" s="1"/>
  <c r="J60" i="4"/>
  <c r="K60" i="4" s="1"/>
  <c r="J61" i="4"/>
  <c r="K61" i="4" s="1"/>
  <c r="J62" i="4"/>
  <c r="K62" i="4" s="1"/>
  <c r="J63" i="4"/>
  <c r="K63" i="4" s="1"/>
  <c r="J64" i="4"/>
  <c r="K64" i="4" s="1"/>
  <c r="J65" i="4"/>
  <c r="K65" i="4" s="1"/>
  <c r="J66" i="4"/>
  <c r="K66" i="4" s="1"/>
  <c r="J67" i="4"/>
  <c r="K67" i="4" s="1"/>
  <c r="J68" i="4"/>
  <c r="K68" i="4" s="1"/>
  <c r="J69" i="4"/>
  <c r="K69" i="4" s="1"/>
  <c r="J70" i="4"/>
  <c r="K70" i="4" s="1"/>
  <c r="J71" i="4"/>
  <c r="K71" i="4" s="1"/>
  <c r="J72" i="4"/>
  <c r="K72" i="4" s="1"/>
  <c r="J73" i="4"/>
  <c r="K73" i="4" s="1"/>
  <c r="J74" i="4"/>
  <c r="K74" i="4" s="1"/>
  <c r="J75" i="4"/>
  <c r="K75" i="4" s="1"/>
  <c r="J76" i="4"/>
  <c r="K76" i="4" s="1"/>
  <c r="J77" i="4"/>
  <c r="K77" i="4" s="1"/>
  <c r="J78" i="4"/>
  <c r="K78" i="4" s="1"/>
  <c r="J79" i="4"/>
  <c r="K79" i="4" s="1"/>
  <c r="J80" i="4"/>
  <c r="K80" i="4" s="1"/>
  <c r="J81" i="4"/>
  <c r="K81" i="4" s="1"/>
  <c r="J82" i="4"/>
  <c r="K82" i="4" s="1"/>
  <c r="J83" i="4"/>
  <c r="K83" i="4" s="1"/>
  <c r="J84" i="4"/>
  <c r="K84" i="4" s="1"/>
  <c r="J85" i="4"/>
  <c r="K85" i="4" s="1"/>
  <c r="J86" i="4"/>
  <c r="K86" i="4" s="1"/>
  <c r="J87" i="4"/>
  <c r="K87" i="4" s="1"/>
  <c r="J88" i="4"/>
  <c r="K88" i="4" s="1"/>
  <c r="J89" i="4"/>
  <c r="K89" i="4" s="1"/>
  <c r="J90" i="4"/>
  <c r="K90" i="4" s="1"/>
  <c r="J91" i="4"/>
  <c r="K91" i="4" s="1"/>
  <c r="J92" i="4"/>
  <c r="K92" i="4" s="1"/>
  <c r="J93" i="4"/>
  <c r="K93" i="4" s="1"/>
  <c r="J94" i="4"/>
  <c r="K94" i="4" s="1"/>
  <c r="J95" i="4"/>
  <c r="K95" i="4" s="1"/>
  <c r="J96" i="4"/>
  <c r="K96" i="4" s="1"/>
  <c r="J97" i="4"/>
  <c r="K97" i="4" s="1"/>
  <c r="J98" i="4"/>
  <c r="K98" i="4" s="1"/>
  <c r="J99" i="4"/>
  <c r="K99" i="4" s="1"/>
  <c r="J100" i="4"/>
  <c r="K100" i="4" s="1"/>
  <c r="J101" i="4"/>
  <c r="K101" i="4" s="1"/>
  <c r="J102" i="4"/>
  <c r="K102" i="4" s="1"/>
  <c r="J103" i="4"/>
  <c r="K103" i="4" s="1"/>
  <c r="J104" i="4"/>
  <c r="K104" i="4" s="1"/>
  <c r="J105" i="4"/>
  <c r="K105" i="4" s="1"/>
  <c r="J106" i="4"/>
  <c r="K106" i="4" s="1"/>
  <c r="J107" i="4"/>
  <c r="K107" i="4" s="1"/>
  <c r="J108" i="4"/>
  <c r="K108" i="4" s="1"/>
  <c r="J109" i="4"/>
  <c r="K109" i="4" s="1"/>
  <c r="J110" i="4"/>
  <c r="K110" i="4" s="1"/>
  <c r="J111" i="4"/>
  <c r="K111" i="4" s="1"/>
  <c r="J112" i="4"/>
  <c r="K112" i="4" s="1"/>
  <c r="J113" i="4"/>
  <c r="K113" i="4" s="1"/>
  <c r="J114" i="4"/>
  <c r="K114" i="4" s="1"/>
  <c r="J115" i="4"/>
  <c r="K115" i="4" s="1"/>
  <c r="J116" i="4"/>
  <c r="K116" i="4" s="1"/>
  <c r="J117" i="4"/>
  <c r="K117" i="4" s="1"/>
  <c r="J118" i="4"/>
  <c r="K118" i="4" s="1"/>
  <c r="J119" i="4"/>
  <c r="K119" i="4" s="1"/>
  <c r="J120" i="4"/>
  <c r="K120" i="4" s="1"/>
  <c r="J121" i="4"/>
  <c r="K121" i="4" s="1"/>
  <c r="J122" i="4"/>
  <c r="K122" i="4" s="1"/>
  <c r="J123" i="4"/>
  <c r="K123" i="4" s="1"/>
  <c r="J124" i="4"/>
  <c r="K124" i="4" s="1"/>
  <c r="J125" i="4"/>
  <c r="K125" i="4" s="1"/>
  <c r="J126" i="4"/>
  <c r="K126" i="4" s="1"/>
  <c r="J127" i="4"/>
  <c r="K127" i="4" s="1"/>
  <c r="J128" i="4"/>
  <c r="K128" i="4" s="1"/>
  <c r="J129" i="4"/>
  <c r="K129" i="4" s="1"/>
  <c r="J130" i="4"/>
  <c r="K130" i="4" s="1"/>
  <c r="J131" i="4"/>
  <c r="K131" i="4" s="1"/>
  <c r="J132" i="4"/>
  <c r="K132" i="4" s="1"/>
  <c r="J133" i="4"/>
  <c r="K133" i="4" s="1"/>
  <c r="J134" i="4"/>
  <c r="K134" i="4" s="1"/>
  <c r="J135" i="4"/>
  <c r="K135" i="4" s="1"/>
  <c r="J136" i="4"/>
  <c r="K136" i="4" s="1"/>
  <c r="J137" i="4"/>
  <c r="K137" i="4" s="1"/>
  <c r="J138" i="4"/>
  <c r="K138" i="4" s="1"/>
  <c r="J139" i="4"/>
  <c r="K139" i="4" s="1"/>
  <c r="J140" i="4"/>
  <c r="K140" i="4" s="1"/>
  <c r="J141" i="4"/>
  <c r="K141" i="4" s="1"/>
  <c r="J142" i="4"/>
  <c r="K142" i="4" s="1"/>
  <c r="J143" i="4"/>
  <c r="K143" i="4" s="1"/>
  <c r="J144" i="4"/>
  <c r="K144" i="4" s="1"/>
  <c r="J145" i="4"/>
  <c r="K145" i="4" s="1"/>
  <c r="J146" i="4"/>
  <c r="K146" i="4" s="1"/>
  <c r="J147" i="4"/>
  <c r="K147" i="4" s="1"/>
  <c r="J148" i="4"/>
  <c r="K148" i="4" s="1"/>
  <c r="J149" i="4"/>
  <c r="K149" i="4" s="1"/>
  <c r="J150" i="4"/>
  <c r="K150" i="4" s="1"/>
  <c r="J151" i="4"/>
  <c r="K151" i="4" s="1"/>
  <c r="J152" i="4"/>
  <c r="K152" i="4" s="1"/>
  <c r="J153" i="4"/>
  <c r="K153" i="4" s="1"/>
  <c r="J154" i="4"/>
  <c r="K154" i="4" s="1"/>
  <c r="J155" i="4"/>
  <c r="K155" i="4" s="1"/>
  <c r="J156" i="4"/>
  <c r="K156" i="4" s="1"/>
  <c r="J157" i="4"/>
  <c r="K157" i="4" s="1"/>
  <c r="J158" i="4"/>
  <c r="K158" i="4" s="1"/>
  <c r="J159" i="4"/>
  <c r="K159" i="4" s="1"/>
  <c r="J160" i="4"/>
  <c r="K160" i="4" s="1"/>
  <c r="J161" i="4"/>
  <c r="K161" i="4" s="1"/>
  <c r="J162" i="4"/>
  <c r="K162" i="4" s="1"/>
  <c r="J163" i="4"/>
  <c r="K163" i="4" s="1"/>
  <c r="J164" i="4"/>
  <c r="K164" i="4" s="1"/>
  <c r="J165" i="4"/>
  <c r="K165" i="4" s="1"/>
  <c r="J166" i="4"/>
  <c r="K166" i="4" s="1"/>
  <c r="J167" i="4"/>
  <c r="K167" i="4" s="1"/>
  <c r="J168" i="4"/>
  <c r="K168" i="4" s="1"/>
  <c r="J169" i="4"/>
  <c r="K169" i="4" s="1"/>
  <c r="J170" i="4"/>
  <c r="K170" i="4" s="1"/>
  <c r="J171" i="4"/>
  <c r="K171" i="4" s="1"/>
  <c r="J172" i="4"/>
  <c r="K172" i="4" s="1"/>
  <c r="J173" i="4"/>
  <c r="K173" i="4" s="1"/>
  <c r="J174" i="4"/>
  <c r="K174" i="4" s="1"/>
  <c r="J175" i="4"/>
  <c r="K175" i="4" s="1"/>
  <c r="J176" i="4"/>
  <c r="K176" i="4" s="1"/>
  <c r="J177" i="4"/>
  <c r="K177" i="4" s="1"/>
  <c r="J178" i="4"/>
  <c r="K178" i="4" s="1"/>
  <c r="J179" i="4"/>
  <c r="K179" i="4" s="1"/>
  <c r="J180" i="4"/>
  <c r="K180" i="4" s="1"/>
  <c r="J181" i="4"/>
  <c r="K181" i="4" s="1"/>
  <c r="J182" i="4"/>
  <c r="K182" i="4" s="1"/>
  <c r="J183" i="4"/>
  <c r="K183" i="4" s="1"/>
  <c r="J184" i="4"/>
  <c r="K184" i="4" s="1"/>
  <c r="J185" i="4"/>
  <c r="K185" i="4" s="1"/>
  <c r="J186" i="4"/>
  <c r="K186" i="4" s="1"/>
  <c r="J187" i="4"/>
  <c r="K187" i="4" s="1"/>
  <c r="J188" i="4"/>
  <c r="K188" i="4" s="1"/>
  <c r="J189" i="4"/>
  <c r="K189" i="4" s="1"/>
  <c r="J190" i="4"/>
  <c r="K190" i="4" s="1"/>
  <c r="J191" i="4"/>
  <c r="K191" i="4" s="1"/>
  <c r="J192" i="4"/>
  <c r="K192" i="4" s="1"/>
  <c r="J193" i="4"/>
  <c r="K193" i="4" s="1"/>
  <c r="J194" i="4"/>
  <c r="K194" i="4" s="1"/>
  <c r="J195" i="4"/>
  <c r="K195" i="4" s="1"/>
  <c r="J196" i="4"/>
  <c r="K196" i="4" s="1"/>
  <c r="J197" i="4"/>
  <c r="K197" i="4" s="1"/>
  <c r="J198" i="4"/>
  <c r="K198" i="4" s="1"/>
  <c r="J199" i="4"/>
  <c r="K199" i="4" s="1"/>
  <c r="J200" i="4"/>
  <c r="K200" i="4" s="1"/>
  <c r="J201" i="4"/>
  <c r="K201" i="4" s="1"/>
  <c r="J202" i="4"/>
  <c r="K202" i="4" s="1"/>
  <c r="J203" i="4"/>
  <c r="K203" i="4" s="1"/>
  <c r="J204" i="4"/>
  <c r="K204" i="4" s="1"/>
  <c r="J205" i="4"/>
  <c r="K205" i="4" s="1"/>
  <c r="J206" i="4"/>
  <c r="K206" i="4" s="1"/>
  <c r="J207" i="4"/>
  <c r="K207" i="4" s="1"/>
  <c r="J208" i="4"/>
  <c r="K208" i="4" s="1"/>
  <c r="J209" i="4"/>
  <c r="K209" i="4" s="1"/>
  <c r="J210" i="4"/>
  <c r="K210" i="4" s="1"/>
  <c r="J211" i="4"/>
  <c r="K211" i="4" s="1"/>
  <c r="J212" i="4"/>
  <c r="K212" i="4" s="1"/>
  <c r="J213" i="4"/>
  <c r="K213" i="4" s="1"/>
  <c r="J214" i="4"/>
  <c r="K214" i="4" s="1"/>
  <c r="J215" i="4"/>
  <c r="K215" i="4" s="1"/>
  <c r="J216" i="4"/>
  <c r="K216" i="4" s="1"/>
  <c r="J217" i="4"/>
  <c r="K217" i="4" s="1"/>
  <c r="J218" i="4"/>
  <c r="K218" i="4" s="1"/>
  <c r="J219" i="4"/>
  <c r="K219" i="4" s="1"/>
  <c r="J220" i="4"/>
  <c r="K220" i="4" s="1"/>
  <c r="J221" i="4"/>
  <c r="K221" i="4" s="1"/>
  <c r="J222" i="4"/>
  <c r="K222" i="4" s="1"/>
  <c r="J223" i="4"/>
  <c r="K223" i="4" s="1"/>
  <c r="J224" i="4"/>
  <c r="K224" i="4" s="1"/>
  <c r="J225" i="4"/>
  <c r="K225" i="4" s="1"/>
  <c r="J226" i="4"/>
  <c r="K226" i="4" s="1"/>
  <c r="J227" i="4"/>
  <c r="K227" i="4" s="1"/>
  <c r="J228" i="4"/>
  <c r="K228" i="4" s="1"/>
  <c r="J229" i="4"/>
  <c r="K229" i="4" s="1"/>
  <c r="J230" i="4"/>
  <c r="K230" i="4" s="1"/>
  <c r="J231" i="4"/>
  <c r="K231" i="4" s="1"/>
  <c r="J232" i="4"/>
  <c r="K232" i="4" s="1"/>
  <c r="J233" i="4"/>
  <c r="K233" i="4" s="1"/>
  <c r="J234" i="4"/>
  <c r="K234" i="4" s="1"/>
  <c r="J235" i="4"/>
  <c r="K235" i="4" s="1"/>
  <c r="J236" i="4"/>
  <c r="K236" i="4" s="1"/>
  <c r="J237" i="4"/>
  <c r="K237" i="4" s="1"/>
  <c r="J238" i="4"/>
  <c r="K238" i="4" s="1"/>
  <c r="J239" i="4"/>
  <c r="K239" i="4" s="1"/>
  <c r="J240" i="4"/>
  <c r="K240" i="4" s="1"/>
  <c r="J241" i="4"/>
  <c r="K241" i="4" s="1"/>
  <c r="J242" i="4"/>
  <c r="K242" i="4" s="1"/>
  <c r="J243" i="4"/>
  <c r="K243" i="4" s="1"/>
  <c r="J244" i="4"/>
  <c r="K244" i="4" s="1"/>
  <c r="J245" i="4"/>
  <c r="K245" i="4" s="1"/>
  <c r="J4" i="4"/>
  <c r="K4" i="4" s="1"/>
  <c r="G5" i="4"/>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4" i="4"/>
  <c r="J5" i="3"/>
  <c r="K5" i="3" s="1"/>
  <c r="J6" i="3"/>
  <c r="K6" i="3" s="1"/>
  <c r="J7" i="3"/>
  <c r="K7" i="3" s="1"/>
  <c r="J8" i="3"/>
  <c r="K8" i="3" s="1"/>
  <c r="J9" i="3"/>
  <c r="K9" i="3" s="1"/>
  <c r="J10" i="3"/>
  <c r="K10" i="3" s="1"/>
  <c r="J11" i="3"/>
  <c r="K11" i="3" s="1"/>
  <c r="J12" i="3"/>
  <c r="K12" i="3" s="1"/>
  <c r="J13" i="3"/>
  <c r="K13" i="3" s="1"/>
  <c r="J14" i="3"/>
  <c r="K14" i="3" s="1"/>
  <c r="J15" i="3"/>
  <c r="K15" i="3" s="1"/>
  <c r="J16" i="3"/>
  <c r="K16" i="3" s="1"/>
  <c r="J17" i="3"/>
  <c r="K17" i="3" s="1"/>
  <c r="J18" i="3"/>
  <c r="K18" i="3" s="1"/>
  <c r="J19" i="3"/>
  <c r="K19" i="3" s="1"/>
  <c r="J20" i="3"/>
  <c r="K20" i="3" s="1"/>
  <c r="J21" i="3"/>
  <c r="K21" i="3" s="1"/>
  <c r="J22" i="3"/>
  <c r="K22" i="3" s="1"/>
  <c r="J23" i="3"/>
  <c r="K23" i="3" s="1"/>
  <c r="J24" i="3"/>
  <c r="K24" i="3" s="1"/>
  <c r="J25" i="3"/>
  <c r="K25" i="3" s="1"/>
  <c r="J26" i="3"/>
  <c r="K26" i="3" s="1"/>
  <c r="J27" i="3"/>
  <c r="K27" i="3" s="1"/>
  <c r="J28" i="3"/>
  <c r="K28" i="3" s="1"/>
  <c r="J29" i="3"/>
  <c r="K29" i="3" s="1"/>
  <c r="J30" i="3"/>
  <c r="K30" i="3" s="1"/>
  <c r="J31" i="3"/>
  <c r="K31" i="3" s="1"/>
  <c r="J32" i="3"/>
  <c r="K32" i="3" s="1"/>
  <c r="J33" i="3"/>
  <c r="K33" i="3" s="1"/>
  <c r="J34" i="3"/>
  <c r="K34" i="3" s="1"/>
  <c r="J35" i="3"/>
  <c r="K35" i="3" s="1"/>
  <c r="J4" i="3"/>
  <c r="K4" i="3" s="1"/>
  <c r="G5" i="3"/>
  <c r="H5" i="3" s="1"/>
  <c r="G6" i="3"/>
  <c r="H6" i="3" s="1"/>
  <c r="G7" i="3"/>
  <c r="H7" i="3" s="1"/>
  <c r="G8" i="3"/>
  <c r="H8" i="3" s="1"/>
  <c r="G9" i="3"/>
  <c r="H9" i="3" s="1"/>
  <c r="G10" i="3"/>
  <c r="H10" i="3" s="1"/>
  <c r="G11" i="3"/>
  <c r="H11" i="3" s="1"/>
  <c r="G12" i="3"/>
  <c r="H12" i="3" s="1"/>
  <c r="G13" i="3"/>
  <c r="H13" i="3" s="1"/>
  <c r="G14" i="3"/>
  <c r="H14" i="3" s="1"/>
  <c r="G15" i="3"/>
  <c r="H15" i="3" s="1"/>
  <c r="G16" i="3"/>
  <c r="H16" i="3" s="1"/>
  <c r="G17" i="3"/>
  <c r="H17" i="3" s="1"/>
  <c r="G18" i="3"/>
  <c r="H18" i="3" s="1"/>
  <c r="G19" i="3"/>
  <c r="H19" i="3" s="1"/>
  <c r="G20" i="3"/>
  <c r="H20" i="3" s="1"/>
  <c r="G21" i="3"/>
  <c r="H21" i="3" s="1"/>
  <c r="G22" i="3"/>
  <c r="H22" i="3" s="1"/>
  <c r="G23" i="3"/>
  <c r="H23" i="3" s="1"/>
  <c r="G24" i="3"/>
  <c r="H24" i="3" s="1"/>
  <c r="G25" i="3"/>
  <c r="H25" i="3" s="1"/>
  <c r="G26" i="3"/>
  <c r="H26" i="3" s="1"/>
  <c r="G27" i="3"/>
  <c r="H27" i="3" s="1"/>
  <c r="G28" i="3"/>
  <c r="H28" i="3" s="1"/>
  <c r="G29" i="3"/>
  <c r="H29" i="3" s="1"/>
  <c r="G30" i="3"/>
  <c r="H30" i="3" s="1"/>
  <c r="G31" i="3"/>
  <c r="H31" i="3" s="1"/>
  <c r="G32" i="3"/>
  <c r="H32" i="3" s="1"/>
  <c r="G33" i="3"/>
  <c r="H33" i="3" s="1"/>
  <c r="G34" i="3"/>
  <c r="H34" i="3" s="1"/>
  <c r="G35" i="3"/>
  <c r="H35" i="3" s="1"/>
  <c r="G4" i="3"/>
  <c r="H4" i="3" s="1"/>
  <c r="J5" i="2"/>
  <c r="K5" i="2" s="1"/>
  <c r="J6" i="2"/>
  <c r="K6" i="2" s="1"/>
  <c r="J7" i="2"/>
  <c r="K7" i="2" s="1"/>
  <c r="J8" i="2"/>
  <c r="K8" i="2" s="1"/>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4" i="2"/>
  <c r="K4" i="2" s="1"/>
  <c r="G5" i="2"/>
  <c r="H5" i="2" s="1"/>
  <c r="G6" i="2"/>
  <c r="H6" i="2" s="1"/>
  <c r="G7" i="2"/>
  <c r="H7" i="2" s="1"/>
  <c r="G8" i="2"/>
  <c r="H8" i="2" s="1"/>
  <c r="G9" i="2"/>
  <c r="H9" i="2" s="1"/>
  <c r="G10" i="2"/>
  <c r="H10" i="2" s="1"/>
  <c r="G11" i="2"/>
  <c r="H11" i="2" s="1"/>
  <c r="G12" i="2"/>
  <c r="H12"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25" i="2"/>
  <c r="H25" i="2" s="1"/>
  <c r="G26" i="2"/>
  <c r="H26" i="2" s="1"/>
  <c r="G27" i="2"/>
  <c r="H27" i="2" s="1"/>
  <c r="G28" i="2"/>
  <c r="H28" i="2" s="1"/>
  <c r="G29" i="2"/>
  <c r="H29" i="2" s="1"/>
  <c r="G4" i="2"/>
  <c r="H4" i="2" s="1"/>
  <c r="J5" i="1"/>
  <c r="K5" i="1" s="1"/>
  <c r="J6" i="1"/>
  <c r="K6" i="1" s="1"/>
  <c r="J7" i="1"/>
  <c r="K7" i="1" s="1"/>
  <c r="J8" i="1"/>
  <c r="K8" i="1" s="1"/>
  <c r="J9" i="1"/>
  <c r="K9" i="1" s="1"/>
  <c r="J10" i="1"/>
  <c r="K10"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P4" i="2" l="1"/>
  <c r="R4" i="2"/>
  <c r="R29" i="2"/>
  <c r="P29" i="2"/>
  <c r="R28" i="2"/>
  <c r="P28" i="2"/>
  <c r="R27" i="2"/>
  <c r="P27" i="2"/>
  <c r="R26" i="2"/>
  <c r="P26" i="2"/>
  <c r="R25" i="2"/>
  <c r="P25" i="2"/>
  <c r="R24" i="2"/>
  <c r="P24" i="2"/>
  <c r="R23" i="2"/>
  <c r="P23" i="2"/>
  <c r="R22" i="2"/>
  <c r="P22" i="2"/>
  <c r="R21" i="2"/>
  <c r="P21" i="2"/>
  <c r="R20" i="2"/>
  <c r="P20" i="2"/>
  <c r="R19" i="2"/>
  <c r="P19" i="2"/>
  <c r="R18" i="2"/>
  <c r="P18" i="2"/>
  <c r="R17" i="2"/>
  <c r="P17" i="2"/>
  <c r="R16" i="2"/>
  <c r="P16" i="2"/>
  <c r="R15" i="2"/>
  <c r="P15" i="2"/>
  <c r="R14" i="2"/>
  <c r="P14" i="2"/>
  <c r="R13" i="2"/>
  <c r="P13" i="2"/>
  <c r="R12" i="2"/>
  <c r="P12" i="2"/>
  <c r="R11" i="2"/>
  <c r="P11" i="2"/>
  <c r="R10" i="2"/>
  <c r="P10" i="2"/>
  <c r="R9" i="2"/>
  <c r="P9" i="2"/>
  <c r="R8" i="2"/>
  <c r="P8" i="2"/>
  <c r="R7" i="2"/>
  <c r="P7" i="2"/>
  <c r="R6" i="2"/>
  <c r="P6" i="2"/>
  <c r="R5" i="2"/>
  <c r="P5" i="2"/>
  <c r="P4" i="3"/>
  <c r="R4" i="3"/>
  <c r="R35" i="3"/>
  <c r="P35" i="3"/>
  <c r="R34" i="3"/>
  <c r="P34" i="3"/>
  <c r="R33" i="3"/>
  <c r="P33" i="3"/>
  <c r="Q33" i="3" s="1"/>
  <c r="R32" i="3"/>
  <c r="P32" i="3"/>
  <c r="R31" i="3"/>
  <c r="P31" i="3"/>
  <c r="R30" i="3"/>
  <c r="P30" i="3"/>
  <c r="R29" i="3"/>
  <c r="P29" i="3"/>
  <c r="Q29" i="3" s="1"/>
  <c r="R28" i="3"/>
  <c r="P28" i="3"/>
  <c r="R27" i="3"/>
  <c r="P27" i="3"/>
  <c r="R26" i="3"/>
  <c r="P26" i="3"/>
  <c r="Q26" i="3" s="1"/>
  <c r="R25" i="3"/>
  <c r="P25" i="3"/>
  <c r="Q25" i="3" s="1"/>
  <c r="R24" i="3"/>
  <c r="P24" i="3"/>
  <c r="R23" i="3"/>
  <c r="P23" i="3"/>
  <c r="R22" i="3"/>
  <c r="P22" i="3"/>
  <c r="Q22" i="3" s="1"/>
  <c r="R21" i="3"/>
  <c r="P21" i="3"/>
  <c r="R20" i="3"/>
  <c r="P20" i="3"/>
  <c r="R19" i="3"/>
  <c r="P19" i="3"/>
  <c r="R18" i="3"/>
  <c r="P18" i="3"/>
  <c r="Q18" i="3" s="1"/>
  <c r="R17" i="3"/>
  <c r="P17" i="3"/>
  <c r="R16" i="3"/>
  <c r="P16" i="3"/>
  <c r="R15" i="3"/>
  <c r="P15" i="3"/>
  <c r="R14" i="3"/>
  <c r="P14" i="3"/>
  <c r="R13" i="3"/>
  <c r="P13" i="3"/>
  <c r="Q13" i="3" s="1"/>
  <c r="R12" i="3"/>
  <c r="P12" i="3"/>
  <c r="R11" i="3"/>
  <c r="P11" i="3"/>
  <c r="R10" i="3"/>
  <c r="P10" i="3"/>
  <c r="Q10" i="3" s="1"/>
  <c r="R9" i="3"/>
  <c r="P9" i="3"/>
  <c r="R8" i="3"/>
  <c r="P8" i="3"/>
  <c r="R7" i="3"/>
  <c r="P7" i="3"/>
  <c r="R6" i="3"/>
  <c r="P6" i="3"/>
  <c r="Q6" i="3" s="1"/>
  <c r="R5" i="3"/>
  <c r="P5" i="3"/>
  <c r="P4" i="4"/>
  <c r="R245" i="4"/>
  <c r="P245" i="4"/>
  <c r="Q245" i="4" s="1"/>
  <c r="R244" i="4"/>
  <c r="P244" i="4"/>
  <c r="R243" i="4"/>
  <c r="P243" i="4"/>
  <c r="R242" i="4"/>
  <c r="P242" i="4"/>
  <c r="R241" i="4"/>
  <c r="P241" i="4"/>
  <c r="Q241" i="4" s="1"/>
  <c r="R240" i="4"/>
  <c r="P240" i="4"/>
  <c r="R239" i="4"/>
  <c r="P239" i="4"/>
  <c r="R238" i="4"/>
  <c r="P238" i="4"/>
  <c r="R237" i="4"/>
  <c r="P237" i="4"/>
  <c r="R236" i="4"/>
  <c r="P236" i="4"/>
  <c r="R235" i="4"/>
  <c r="P235" i="4"/>
  <c r="R234" i="4"/>
  <c r="P234" i="4"/>
  <c r="R233" i="4"/>
  <c r="P233" i="4"/>
  <c r="Q233" i="4" s="1"/>
  <c r="R232" i="4"/>
  <c r="P232" i="4"/>
  <c r="R231" i="4"/>
  <c r="P231" i="4"/>
  <c r="R230" i="4"/>
  <c r="P230" i="4"/>
  <c r="R229" i="4"/>
  <c r="P229" i="4"/>
  <c r="Q229" i="4" s="1"/>
  <c r="R228" i="4"/>
  <c r="P228" i="4"/>
  <c r="R227" i="4"/>
  <c r="P227" i="4"/>
  <c r="R226" i="4"/>
  <c r="P226" i="4"/>
  <c r="R225" i="4"/>
  <c r="P225" i="4"/>
  <c r="R224" i="4"/>
  <c r="P224" i="4"/>
  <c r="R223" i="4"/>
  <c r="P223" i="4"/>
  <c r="R222" i="4"/>
  <c r="P222" i="4"/>
  <c r="R221" i="4"/>
  <c r="P221" i="4"/>
  <c r="R220" i="4"/>
  <c r="P220" i="4"/>
  <c r="R219" i="4"/>
  <c r="P219" i="4"/>
  <c r="R218" i="4"/>
  <c r="P218" i="4"/>
  <c r="R217" i="4"/>
  <c r="P217" i="4"/>
  <c r="R216" i="4"/>
  <c r="P216" i="4"/>
  <c r="R215" i="4"/>
  <c r="P215" i="4"/>
  <c r="R214" i="4"/>
  <c r="P214" i="4"/>
  <c r="R213" i="4"/>
  <c r="P213" i="4"/>
  <c r="R212" i="4"/>
  <c r="P212" i="4"/>
  <c r="R211" i="4"/>
  <c r="P211" i="4"/>
  <c r="R210" i="4"/>
  <c r="P210" i="4"/>
  <c r="R209" i="4"/>
  <c r="P209" i="4"/>
  <c r="R208" i="4"/>
  <c r="P208" i="4"/>
  <c r="R207" i="4"/>
  <c r="P207" i="4"/>
  <c r="R206" i="4"/>
  <c r="P206" i="4"/>
  <c r="R205" i="4"/>
  <c r="P205" i="4"/>
  <c r="R204" i="4"/>
  <c r="P204" i="4"/>
  <c r="R203" i="4"/>
  <c r="P203" i="4"/>
  <c r="R202" i="4"/>
  <c r="P202" i="4"/>
  <c r="R201" i="4"/>
  <c r="P201" i="4"/>
  <c r="R200" i="4"/>
  <c r="P200" i="4"/>
  <c r="R199" i="4"/>
  <c r="P199" i="4"/>
  <c r="R198" i="4"/>
  <c r="P198" i="4"/>
  <c r="R197" i="4"/>
  <c r="P197" i="4"/>
  <c r="R196" i="4"/>
  <c r="P196" i="4"/>
  <c r="R195" i="4"/>
  <c r="P195" i="4"/>
  <c r="R194" i="4"/>
  <c r="P194" i="4"/>
  <c r="R193" i="4"/>
  <c r="P193" i="4"/>
  <c r="R192" i="4"/>
  <c r="P192" i="4"/>
  <c r="R191" i="4"/>
  <c r="P191" i="4"/>
  <c r="R190" i="4"/>
  <c r="P190" i="4"/>
  <c r="R189" i="4"/>
  <c r="P189" i="4"/>
  <c r="R188" i="4"/>
  <c r="P188" i="4"/>
  <c r="R187" i="4"/>
  <c r="P187" i="4"/>
  <c r="R186" i="4"/>
  <c r="P186" i="4"/>
  <c r="R185" i="4"/>
  <c r="P185" i="4"/>
  <c r="R184" i="4"/>
  <c r="P184" i="4"/>
  <c r="R183" i="4"/>
  <c r="P183" i="4"/>
  <c r="R182" i="4"/>
  <c r="P182" i="4"/>
  <c r="R181" i="4"/>
  <c r="P181" i="4"/>
  <c r="R180" i="4"/>
  <c r="P180" i="4"/>
  <c r="R179" i="4"/>
  <c r="P179" i="4"/>
  <c r="R178" i="4"/>
  <c r="P178" i="4"/>
  <c r="R177" i="4"/>
  <c r="P177" i="4"/>
  <c r="R176" i="4"/>
  <c r="P176" i="4"/>
  <c r="R175" i="4"/>
  <c r="P175" i="4"/>
  <c r="R174" i="4"/>
  <c r="P174" i="4"/>
  <c r="R173" i="4"/>
  <c r="P173" i="4"/>
  <c r="R172" i="4"/>
  <c r="P172" i="4"/>
  <c r="R171" i="4"/>
  <c r="P171" i="4"/>
  <c r="R170" i="4"/>
  <c r="P170" i="4"/>
  <c r="R169" i="4"/>
  <c r="P169" i="4"/>
  <c r="R168" i="4"/>
  <c r="P168" i="4"/>
  <c r="R167" i="4"/>
  <c r="P167" i="4"/>
  <c r="R166" i="4"/>
  <c r="P166" i="4"/>
  <c r="R165" i="4"/>
  <c r="P165" i="4"/>
  <c r="R164" i="4"/>
  <c r="P164" i="4"/>
  <c r="R163" i="4"/>
  <c r="P163" i="4"/>
  <c r="R162" i="4"/>
  <c r="P162" i="4"/>
  <c r="R161" i="4"/>
  <c r="P161" i="4"/>
  <c r="Q161" i="4" s="1"/>
  <c r="R160" i="4"/>
  <c r="P160" i="4"/>
  <c r="R159" i="4"/>
  <c r="P159" i="4"/>
  <c r="R158" i="4"/>
  <c r="P158" i="4"/>
  <c r="R157" i="4"/>
  <c r="P157" i="4"/>
  <c r="R156" i="4"/>
  <c r="P156" i="4"/>
  <c r="R155" i="4"/>
  <c r="P155" i="4"/>
  <c r="R154" i="4"/>
  <c r="P154" i="4"/>
  <c r="R153" i="4"/>
  <c r="P153" i="4"/>
  <c r="Q153" i="4" s="1"/>
  <c r="R152" i="4"/>
  <c r="P152" i="4"/>
  <c r="R151" i="4"/>
  <c r="P151" i="4"/>
  <c r="R150" i="4"/>
  <c r="P150" i="4"/>
  <c r="R149" i="4"/>
  <c r="P149" i="4"/>
  <c r="Q149" i="4" s="1"/>
  <c r="R148" i="4"/>
  <c r="P148" i="4"/>
  <c r="R147" i="4"/>
  <c r="P147" i="4"/>
  <c r="R146" i="4"/>
  <c r="P146" i="4"/>
  <c r="R145" i="4"/>
  <c r="P145" i="4"/>
  <c r="R144" i="4"/>
  <c r="P144" i="4"/>
  <c r="R143" i="4"/>
  <c r="P143" i="4"/>
  <c r="R142" i="4"/>
  <c r="P142" i="4"/>
  <c r="R141" i="4"/>
  <c r="P141" i="4"/>
  <c r="R140" i="4"/>
  <c r="P140" i="4"/>
  <c r="R139" i="4"/>
  <c r="P139" i="4"/>
  <c r="R138" i="4"/>
  <c r="P138" i="4"/>
  <c r="R137" i="4"/>
  <c r="P137" i="4"/>
  <c r="R136" i="4"/>
  <c r="P136" i="4"/>
  <c r="R135" i="4"/>
  <c r="P135" i="4"/>
  <c r="R134" i="4"/>
  <c r="P134" i="4"/>
  <c r="R133" i="4"/>
  <c r="P133" i="4"/>
  <c r="R132" i="4"/>
  <c r="P132" i="4"/>
  <c r="R131" i="4"/>
  <c r="P131" i="4"/>
  <c r="R130" i="4"/>
  <c r="P130" i="4"/>
  <c r="R129" i="4"/>
  <c r="P129" i="4"/>
  <c r="Q129" i="4" s="1"/>
  <c r="R128" i="4"/>
  <c r="P128" i="4"/>
  <c r="Q128" i="4" s="1"/>
  <c r="R127" i="4"/>
  <c r="P127" i="4"/>
  <c r="R126" i="4"/>
  <c r="P126" i="4"/>
  <c r="R125" i="4"/>
  <c r="P125" i="4"/>
  <c r="R124" i="4"/>
  <c r="P124" i="4"/>
  <c r="R123" i="4"/>
  <c r="P123" i="4"/>
  <c r="R122" i="4"/>
  <c r="P122" i="4"/>
  <c r="R121" i="4"/>
  <c r="P121" i="4"/>
  <c r="Q121" i="4" s="1"/>
  <c r="R120" i="4"/>
  <c r="P120" i="4"/>
  <c r="R119" i="4"/>
  <c r="P119" i="4"/>
  <c r="R118" i="4"/>
  <c r="P118" i="4"/>
  <c r="R117" i="4"/>
  <c r="P117" i="4"/>
  <c r="R116" i="4"/>
  <c r="P116" i="4"/>
  <c r="R115" i="4"/>
  <c r="P115" i="4"/>
  <c r="R114" i="4"/>
  <c r="P114" i="4"/>
  <c r="R113" i="4"/>
  <c r="P113" i="4"/>
  <c r="Q113" i="4" s="1"/>
  <c r="R112" i="4"/>
  <c r="P112" i="4"/>
  <c r="R111" i="4"/>
  <c r="P111" i="4"/>
  <c r="R110" i="4"/>
  <c r="P110" i="4"/>
  <c r="R109" i="4"/>
  <c r="P109" i="4"/>
  <c r="R108" i="4"/>
  <c r="P108" i="4"/>
  <c r="R107" i="4"/>
  <c r="P107" i="4"/>
  <c r="R106" i="4"/>
  <c r="P106" i="4"/>
  <c r="R105" i="4"/>
  <c r="P105" i="4"/>
  <c r="Q105" i="4" s="1"/>
  <c r="R104" i="4"/>
  <c r="P104" i="4"/>
  <c r="R103" i="4"/>
  <c r="P103" i="4"/>
  <c r="R102" i="4"/>
  <c r="P102" i="4"/>
  <c r="R101" i="4"/>
  <c r="P101" i="4"/>
  <c r="R100" i="4"/>
  <c r="P100" i="4"/>
  <c r="R99" i="4"/>
  <c r="P99" i="4"/>
  <c r="R98" i="4"/>
  <c r="P98" i="4"/>
  <c r="R97" i="4"/>
  <c r="P97" i="4"/>
  <c r="Q97" i="4" s="1"/>
  <c r="R96" i="4"/>
  <c r="P96" i="4"/>
  <c r="R95" i="4"/>
  <c r="P95" i="4"/>
  <c r="R94" i="4"/>
  <c r="P94" i="4"/>
  <c r="R93" i="4"/>
  <c r="P93" i="4"/>
  <c r="R92" i="4"/>
  <c r="P92" i="4"/>
  <c r="R91" i="4"/>
  <c r="P91" i="4"/>
  <c r="Q91" i="4" s="1"/>
  <c r="R90" i="4"/>
  <c r="P90" i="4"/>
  <c r="R89" i="4"/>
  <c r="P89" i="4"/>
  <c r="Q89" i="4" s="1"/>
  <c r="R88" i="4"/>
  <c r="P88" i="4"/>
  <c r="R87" i="4"/>
  <c r="P87" i="4"/>
  <c r="R86" i="4"/>
  <c r="P86" i="4"/>
  <c r="R85" i="4"/>
  <c r="P85" i="4"/>
  <c r="R84" i="4"/>
  <c r="P84" i="4"/>
  <c r="R83" i="4"/>
  <c r="P83" i="4"/>
  <c r="R82" i="4"/>
  <c r="P82" i="4"/>
  <c r="R81" i="4"/>
  <c r="P81" i="4"/>
  <c r="Q81" i="4" s="1"/>
  <c r="R80" i="4"/>
  <c r="P80" i="4"/>
  <c r="R79" i="4"/>
  <c r="P79" i="4"/>
  <c r="R78" i="4"/>
  <c r="P78" i="4"/>
  <c r="R77" i="4"/>
  <c r="P77" i="4"/>
  <c r="R76" i="4"/>
  <c r="P76" i="4"/>
  <c r="R75" i="4"/>
  <c r="P75" i="4"/>
  <c r="R74" i="4"/>
  <c r="P74" i="4"/>
  <c r="R73" i="4"/>
  <c r="P73" i="4"/>
  <c r="R72" i="4"/>
  <c r="P72" i="4"/>
  <c r="R71" i="4"/>
  <c r="P71" i="4"/>
  <c r="R70" i="4"/>
  <c r="P70" i="4"/>
  <c r="R69" i="4"/>
  <c r="P69" i="4"/>
  <c r="R68" i="4"/>
  <c r="P68" i="4"/>
  <c r="R67" i="4"/>
  <c r="P67" i="4"/>
  <c r="R66" i="4"/>
  <c r="P66" i="4"/>
  <c r="R65" i="4"/>
  <c r="P65" i="4"/>
  <c r="R64" i="4"/>
  <c r="P64" i="4"/>
  <c r="R63" i="4"/>
  <c r="P63" i="4"/>
  <c r="R62" i="4"/>
  <c r="P62" i="4"/>
  <c r="R61" i="4"/>
  <c r="P61" i="4"/>
  <c r="R60" i="4"/>
  <c r="P60" i="4"/>
  <c r="R59" i="4"/>
  <c r="P59" i="4"/>
  <c r="R58" i="4"/>
  <c r="P58" i="4"/>
  <c r="R57" i="4"/>
  <c r="P57" i="4"/>
  <c r="Q57" i="4" s="1"/>
  <c r="R56" i="4"/>
  <c r="P56" i="4"/>
  <c r="R55" i="4"/>
  <c r="P55" i="4"/>
  <c r="R54" i="4"/>
  <c r="P54" i="4"/>
  <c r="R53" i="4"/>
  <c r="P53" i="4"/>
  <c r="R52" i="4"/>
  <c r="P52" i="4"/>
  <c r="R51" i="4"/>
  <c r="P51" i="4"/>
  <c r="R50" i="4"/>
  <c r="P50" i="4"/>
  <c r="R49" i="4"/>
  <c r="P49" i="4"/>
  <c r="Q49" i="4" s="1"/>
  <c r="R48" i="4"/>
  <c r="P48" i="4"/>
  <c r="R47" i="4"/>
  <c r="P47" i="4"/>
  <c r="R46" i="4"/>
  <c r="P46" i="4"/>
  <c r="R45" i="4"/>
  <c r="P45" i="4"/>
  <c r="R44" i="4"/>
  <c r="P44" i="4"/>
  <c r="R43" i="4"/>
  <c r="P43" i="4"/>
  <c r="R42" i="4"/>
  <c r="P42" i="4"/>
  <c r="R41" i="4"/>
  <c r="P41" i="4"/>
  <c r="R40" i="4"/>
  <c r="P40" i="4"/>
  <c r="R39" i="4"/>
  <c r="P39" i="4"/>
  <c r="R38" i="4"/>
  <c r="P38" i="4"/>
  <c r="R37" i="4"/>
  <c r="P37" i="4"/>
  <c r="R36" i="4"/>
  <c r="P36" i="4"/>
  <c r="Q36" i="4" s="1"/>
  <c r="R35" i="4"/>
  <c r="P35" i="4"/>
  <c r="R34" i="4"/>
  <c r="P34" i="4"/>
  <c r="Q34" i="4" s="1"/>
  <c r="R33" i="4"/>
  <c r="P33" i="4"/>
  <c r="R32" i="4"/>
  <c r="P32" i="4"/>
  <c r="R31" i="4"/>
  <c r="P31" i="4"/>
  <c r="R30" i="4"/>
  <c r="P30" i="4"/>
  <c r="R29" i="4"/>
  <c r="P29" i="4"/>
  <c r="R28" i="4"/>
  <c r="P28" i="4"/>
  <c r="R27" i="4"/>
  <c r="P27" i="4"/>
  <c r="Q27" i="4" s="1"/>
  <c r="R26" i="4"/>
  <c r="P26" i="4"/>
  <c r="Q26" i="4" s="1"/>
  <c r="R25" i="4"/>
  <c r="P25" i="4"/>
  <c r="R24" i="4"/>
  <c r="P24" i="4"/>
  <c r="R23" i="4"/>
  <c r="P23" i="4"/>
  <c r="R22" i="4"/>
  <c r="P22" i="4"/>
  <c r="R21" i="4"/>
  <c r="P21" i="4"/>
  <c r="R20" i="4"/>
  <c r="P20" i="4"/>
  <c r="R19" i="4"/>
  <c r="P19" i="4"/>
  <c r="R18" i="4"/>
  <c r="P18" i="4"/>
  <c r="R17" i="4"/>
  <c r="P17" i="4"/>
  <c r="Q17" i="4" s="1"/>
  <c r="R16" i="4"/>
  <c r="P16" i="4"/>
  <c r="R15" i="4"/>
  <c r="P15" i="4"/>
  <c r="Q15" i="4" s="1"/>
  <c r="R14" i="4"/>
  <c r="P14" i="4"/>
  <c r="R13" i="4"/>
  <c r="P13" i="4"/>
  <c r="R12" i="4"/>
  <c r="P12" i="4"/>
  <c r="R11" i="4"/>
  <c r="P11" i="4"/>
  <c r="Q11" i="4" s="1"/>
  <c r="R10" i="4"/>
  <c r="P10" i="4"/>
  <c r="R9" i="4"/>
  <c r="P9" i="4"/>
  <c r="R8" i="4"/>
  <c r="P8" i="4"/>
  <c r="R7" i="4"/>
  <c r="P7" i="4"/>
  <c r="R6" i="4"/>
  <c r="P6" i="4"/>
  <c r="R5" i="4"/>
  <c r="P5" i="4"/>
  <c r="Q238" i="4"/>
  <c r="Q226" i="4"/>
  <c r="Q218" i="4"/>
  <c r="Q170" i="4"/>
  <c r="Q138" i="4"/>
  <c r="Q118" i="4"/>
  <c r="Q18" i="4"/>
  <c r="Q231" i="4"/>
  <c r="Q183" i="4"/>
  <c r="Q151" i="4"/>
  <c r="Q39" i="4"/>
  <c r="Q141" i="4"/>
  <c r="Q125" i="4"/>
  <c r="Q109" i="4"/>
  <c r="Q64" i="4"/>
  <c r="Q15" i="3"/>
  <c r="Q34" i="3"/>
  <c r="Q14" i="3"/>
  <c r="Q30" i="3"/>
  <c r="Q35" i="3"/>
  <c r="Q19" i="3"/>
  <c r="Q9" i="3"/>
  <c r="Q174" i="4"/>
  <c r="Q31" i="4"/>
  <c r="Q214" i="4"/>
  <c r="Q206" i="4"/>
  <c r="Q202" i="4"/>
  <c r="Q190" i="4"/>
  <c r="Q182" i="4"/>
  <c r="Q166" i="4"/>
  <c r="Q177" i="4"/>
  <c r="Q221" i="4"/>
  <c r="Q157" i="4"/>
  <c r="Q187" i="4"/>
  <c r="Q142" i="4"/>
  <c r="Q203" i="4"/>
  <c r="Q195" i="4"/>
  <c r="Q175" i="4"/>
  <c r="Q139" i="4"/>
  <c r="Q107" i="4"/>
  <c r="Q95" i="4"/>
  <c r="Q79" i="4"/>
  <c r="Q75" i="4"/>
  <c r="Q59" i="4"/>
  <c r="Q210" i="4"/>
  <c r="Q194" i="4"/>
  <c r="Q134" i="4"/>
  <c r="Q130" i="4"/>
  <c r="Q114" i="4"/>
  <c r="Q106" i="4"/>
  <c r="Q102" i="4"/>
  <c r="Q98" i="4"/>
  <c r="Q150" i="4"/>
  <c r="Q10" i="4"/>
  <c r="Q46" i="4"/>
  <c r="Q22" i="4"/>
  <c r="Q14" i="4"/>
  <c r="Q230" i="4"/>
  <c r="Q242" i="4"/>
  <c r="Q178" i="4"/>
  <c r="Q158" i="4"/>
  <c r="Q126" i="4"/>
  <c r="Q237" i="4"/>
  <c r="Q205" i="4"/>
  <c r="Q189" i="4"/>
  <c r="Q222" i="4"/>
  <c r="Q201" i="4"/>
  <c r="Q193" i="4"/>
  <c r="Q137" i="4"/>
  <c r="Q53" i="4"/>
  <c r="Q207" i="4"/>
  <c r="Q235" i="4"/>
  <c r="Q35" i="4"/>
  <c r="Q12" i="3" l="1"/>
  <c r="Q8" i="3"/>
  <c r="Q28" i="3"/>
  <c r="Q23" i="3"/>
  <c r="Q27" i="3"/>
  <c r="Q16" i="3"/>
  <c r="Q32" i="3"/>
  <c r="Q20" i="3"/>
  <c r="Q24" i="3"/>
  <c r="Q181" i="4"/>
  <c r="Q198" i="4"/>
  <c r="Q21" i="4"/>
  <c r="Q85" i="4"/>
  <c r="Q5" i="4"/>
  <c r="Q197" i="4"/>
  <c r="Q133" i="4"/>
  <c r="Q213" i="4"/>
  <c r="Q86" i="4"/>
  <c r="Q93" i="4"/>
  <c r="Q225" i="4"/>
  <c r="Q42" i="4"/>
  <c r="Q13" i="4"/>
  <c r="Q77" i="4"/>
  <c r="Q17" i="3"/>
  <c r="Q5" i="3"/>
  <c r="Q21" i="3"/>
  <c r="Q11" i="3"/>
  <c r="Q31" i="3"/>
  <c r="Q7" i="3"/>
  <c r="Q8" i="4"/>
  <c r="Q72" i="4"/>
  <c r="Q136" i="4"/>
  <c r="Q215" i="4"/>
  <c r="Q60" i="4"/>
  <c r="Q124" i="4"/>
  <c r="Q29" i="4"/>
  <c r="Q50" i="4"/>
  <c r="Q23" i="4"/>
  <c r="Q43" i="4"/>
  <c r="Q70" i="4"/>
  <c r="Q162" i="4"/>
  <c r="Q67" i="4"/>
  <c r="Q119" i="4"/>
  <c r="Q61" i="4"/>
  <c r="Q155" i="4"/>
  <c r="Q101" i="4"/>
  <c r="Q90" i="4"/>
  <c r="Q185" i="4"/>
  <c r="Q219" i="4"/>
  <c r="Q209" i="4"/>
  <c r="Q186" i="4"/>
  <c r="Q173" i="4"/>
  <c r="Q33" i="4"/>
  <c r="Q38" i="4"/>
  <c r="Q51" i="4"/>
  <c r="Q143" i="4"/>
  <c r="Q199" i="4"/>
  <c r="Q65" i="4"/>
  <c r="Q154" i="4"/>
  <c r="Q234" i="4"/>
  <c r="Q122" i="4"/>
  <c r="Q111" i="4"/>
  <c r="Q165" i="4"/>
  <c r="Q41" i="4"/>
  <c r="Q94" i="4"/>
  <c r="Q169" i="4"/>
  <c r="Q217" i="4"/>
  <c r="Q20" i="4"/>
  <c r="Q68" i="4"/>
  <c r="Q84" i="4"/>
  <c r="Q116" i="4"/>
  <c r="Q148" i="4"/>
  <c r="Q110" i="4"/>
  <c r="Q45" i="4"/>
  <c r="Q30" i="4"/>
  <c r="Q19" i="4"/>
  <c r="Q66" i="4"/>
  <c r="Q146" i="4"/>
  <c r="Q115" i="4"/>
  <c r="Q135" i="4"/>
  <c r="Q243" i="4"/>
  <c r="Q73" i="4"/>
  <c r="Q123" i="4"/>
  <c r="Q117" i="4"/>
  <c r="Q145" i="4"/>
  <c r="Q83" i="4"/>
  <c r="Q100" i="4"/>
  <c r="Q132" i="4"/>
  <c r="Q54" i="4"/>
  <c r="Q78" i="4"/>
  <c r="Q62" i="4"/>
  <c r="Q82" i="4"/>
  <c r="Q37" i="4"/>
  <c r="Q74" i="4"/>
  <c r="Q52" i="4"/>
  <c r="Q164" i="4"/>
  <c r="Q9" i="4"/>
  <c r="Q25" i="4"/>
  <c r="Q191" i="4"/>
  <c r="Q55" i="4"/>
  <c r="Q147" i="4"/>
  <c r="Q167" i="4"/>
  <c r="Q223" i="4"/>
  <c r="Q163" i="4"/>
  <c r="Q15" i="2"/>
  <c r="Q9" i="2"/>
  <c r="Q17" i="2"/>
  <c r="Q25" i="2"/>
  <c r="Q6" i="2"/>
  <c r="Q14" i="2"/>
  <c r="Q22" i="2"/>
  <c r="Q23" i="2"/>
  <c r="Q29" i="2"/>
  <c r="Q10" i="2"/>
  <c r="Q13" i="2"/>
  <c r="Q27" i="2"/>
  <c r="Q12" i="2"/>
  <c r="Q4" i="3"/>
  <c r="Q184" i="4"/>
  <c r="Q239" i="4"/>
  <c r="Q47" i="4"/>
  <c r="Q227" i="4"/>
  <c r="Q44" i="4"/>
  <c r="Q58" i="4"/>
  <c r="Q7" i="4"/>
  <c r="Q159" i="4"/>
  <c r="Q56" i="4"/>
  <c r="Q171" i="4"/>
  <c r="Q71" i="4"/>
  <c r="Q24" i="2"/>
  <c r="Q16" i="2"/>
  <c r="Q19" i="2"/>
  <c r="Q28" i="2"/>
  <c r="Q152" i="4"/>
  <c r="Q131" i="4"/>
  <c r="Q127" i="4"/>
  <c r="Q120" i="4"/>
  <c r="Q108" i="4"/>
  <c r="Q104" i="4"/>
  <c r="Q99" i="4"/>
  <c r="Q69" i="4"/>
  <c r="Q63" i="4"/>
  <c r="Q40" i="4"/>
  <c r="Q160" i="4"/>
  <c r="Q24" i="4"/>
  <c r="Q88" i="4"/>
  <c r="Q96" i="4"/>
  <c r="Q92" i="4"/>
  <c r="Q6" i="4"/>
  <c r="Q87" i="4"/>
  <c r="Q179" i="4"/>
  <c r="Q211" i="4"/>
  <c r="Q112" i="4"/>
  <c r="Q32" i="4"/>
  <c r="Q172" i="4"/>
  <c r="Q28" i="4"/>
  <c r="Q48" i="4"/>
  <c r="Q103" i="4"/>
  <c r="Q168" i="4"/>
  <c r="Q4" i="4"/>
  <c r="Q16" i="4"/>
  <c r="Q80" i="4"/>
  <c r="Q188" i="4"/>
  <c r="Q12" i="4"/>
  <c r="Q76" i="4"/>
  <c r="Q140" i="4"/>
  <c r="Q156" i="4"/>
  <c r="Q144" i="4"/>
  <c r="Q196" i="4"/>
  <c r="Q220" i="4"/>
  <c r="Q212" i="4"/>
  <c r="Q216" i="4"/>
  <c r="Q224" i="4"/>
  <c r="Q208" i="4"/>
  <c r="Q176" i="4"/>
  <c r="Q192" i="4"/>
  <c r="Q236" i="4"/>
  <c r="Q228" i="4"/>
  <c r="Q232" i="4"/>
  <c r="Q180" i="4"/>
  <c r="Q204" i="4"/>
  <c r="Q200" i="4"/>
  <c r="Q240" i="4"/>
  <c r="Q244" i="4"/>
  <c r="Q26" i="2"/>
  <c r="Q21" i="2"/>
  <c r="Q20" i="2"/>
  <c r="Q18" i="2"/>
  <c r="Q11" i="2"/>
  <c r="Q8" i="2"/>
  <c r="Q7" i="2"/>
  <c r="Q5" i="2"/>
  <c r="Q4" i="2"/>
  <c r="A8" i="2" l="1"/>
  <c r="A9" i="2" s="1"/>
  <c r="A10" i="2" s="1"/>
  <c r="A11" i="2" s="1"/>
  <c r="A12" i="2" s="1"/>
  <c r="A13" i="2" s="1"/>
  <c r="A14" i="2" s="1"/>
  <c r="A15" i="2" s="1"/>
  <c r="A16" i="2" s="1"/>
  <c r="A17" i="2" s="1"/>
  <c r="A18" i="2" s="1"/>
  <c r="A19" i="2" s="1"/>
  <c r="A20" i="2" s="1"/>
  <c r="A21" i="2" s="1"/>
  <c r="A22" i="2" s="1"/>
  <c r="A23" i="2" s="1"/>
  <c r="A24" i="2" s="1"/>
  <c r="A25" i="2" s="1"/>
  <c r="A26" i="2" s="1"/>
  <c r="A27" i="2" s="1"/>
  <c r="A28" i="2" s="1"/>
  <c r="A29" i="2"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6" i="4"/>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201" i="4" s="1"/>
  <c r="A202" i="4" s="1"/>
  <c r="A203" i="4" s="1"/>
  <c r="A204" i="4" s="1"/>
  <c r="A205" i="4" s="1"/>
  <c r="A206" i="4" s="1"/>
  <c r="A207" i="4" s="1"/>
  <c r="A208" i="4" s="1"/>
  <c r="A209" i="4" s="1"/>
  <c r="A210" i="4" s="1"/>
  <c r="A211" i="4" s="1"/>
  <c r="A212" i="4" s="1"/>
  <c r="A213" i="4" s="1"/>
  <c r="A214" i="4" s="1"/>
  <c r="A215" i="4" s="1"/>
  <c r="A216" i="4" s="1"/>
  <c r="A217" i="4" s="1"/>
  <c r="A218" i="4" s="1"/>
  <c r="A219" i="4" s="1"/>
  <c r="A220" i="4" s="1"/>
  <c r="A221" i="4" s="1"/>
  <c r="A222" i="4" s="1"/>
  <c r="A223" i="4" s="1"/>
  <c r="A224" i="4" s="1"/>
  <c r="A225" i="4" s="1"/>
  <c r="A226" i="4" s="1"/>
  <c r="A227" i="4" s="1"/>
  <c r="A228" i="4" s="1"/>
  <c r="A229" i="4" s="1"/>
  <c r="A230" i="4" s="1"/>
  <c r="A231" i="4" s="1"/>
  <c r="A232" i="4" s="1"/>
  <c r="A233" i="4" s="1"/>
  <c r="A234" i="4" s="1"/>
  <c r="A235" i="4" s="1"/>
  <c r="A236" i="4" s="1"/>
  <c r="A237" i="4" s="1"/>
  <c r="A238" i="4" s="1"/>
  <c r="A239" i="4" s="1"/>
  <c r="A240" i="4" s="1"/>
  <c r="A241" i="4" s="1"/>
  <c r="A242" i="4" s="1"/>
  <c r="A243" i="4" s="1"/>
  <c r="A244" i="4" s="1"/>
  <c r="A245" i="4" s="1"/>
  <c r="G34" i="1" l="1"/>
  <c r="H34" i="1" s="1"/>
  <c r="G16" i="1"/>
  <c r="H16" i="1" s="1"/>
  <c r="G13" i="1"/>
  <c r="H13" i="1" s="1"/>
  <c r="G7" i="1"/>
  <c r="H7" i="1" s="1"/>
  <c r="G24" i="1"/>
  <c r="H24" i="1" s="1"/>
  <c r="G10" i="1"/>
  <c r="H10" i="1" s="1"/>
  <c r="G17" i="1"/>
  <c r="H17" i="1" s="1"/>
  <c r="G6" i="1"/>
  <c r="H6" i="1" s="1"/>
  <c r="G22" i="1"/>
  <c r="H22" i="1" s="1"/>
  <c r="G14" i="1"/>
  <c r="H14" i="1" s="1"/>
  <c r="G26" i="1"/>
  <c r="H26" i="1" s="1"/>
  <c r="G23" i="1"/>
  <c r="H23" i="1" s="1"/>
  <c r="G28" i="1"/>
  <c r="H28" i="1" s="1"/>
  <c r="G12" i="1"/>
  <c r="H12" i="1" s="1"/>
  <c r="G11" i="1"/>
  <c r="H11" i="1" s="1"/>
  <c r="G5" i="1"/>
  <c r="H5" i="1" s="1"/>
  <c r="R5" i="1" s="1"/>
  <c r="G9" i="1"/>
  <c r="H9" i="1" s="1"/>
  <c r="G25" i="1"/>
  <c r="H25" i="1" s="1"/>
  <c r="G20" i="1"/>
  <c r="H20" i="1" s="1"/>
  <c r="G31" i="1"/>
  <c r="H31" i="1" s="1"/>
  <c r="G19" i="1"/>
  <c r="H19" i="1" s="1"/>
  <c r="G8" i="1"/>
  <c r="H8" i="1" s="1"/>
  <c r="G33" i="1"/>
  <c r="H33" i="1" s="1"/>
  <c r="G21" i="1"/>
  <c r="H21" i="1" s="1"/>
  <c r="G15" i="1"/>
  <c r="H15" i="1" s="1"/>
  <c r="G32" i="1"/>
  <c r="H32" i="1" s="1"/>
  <c r="G18" i="1"/>
  <c r="H18" i="1" s="1"/>
  <c r="G27" i="1"/>
  <c r="H27" i="1" s="1"/>
  <c r="G30" i="1"/>
  <c r="H30" i="1" s="1"/>
  <c r="G29" i="1"/>
  <c r="H29" i="1" s="1"/>
  <c r="P34" i="1" l="1"/>
  <c r="R34" i="1"/>
  <c r="R31" i="1"/>
  <c r="P31" i="1"/>
  <c r="R12" i="1"/>
  <c r="P12" i="1"/>
  <c r="R7" i="1"/>
  <c r="P7" i="1"/>
  <c r="P16" i="1"/>
  <c r="R16" i="1"/>
  <c r="P18" i="1"/>
  <c r="R18" i="1"/>
  <c r="P6" i="1"/>
  <c r="R6" i="1"/>
  <c r="P25" i="1"/>
  <c r="R25" i="1"/>
  <c r="R11" i="1"/>
  <c r="P11" i="1"/>
  <c r="Q11" i="1" s="1"/>
  <c r="P15" i="1"/>
  <c r="R15" i="1"/>
  <c r="P33" i="1"/>
  <c r="R33" i="1"/>
  <c r="R20" i="1"/>
  <c r="P20" i="1"/>
  <c r="P9" i="1"/>
  <c r="R9" i="1"/>
  <c r="R28" i="1"/>
  <c r="P28" i="1"/>
  <c r="R13" i="1"/>
  <c r="P13" i="1"/>
  <c r="Q13" i="1" s="1"/>
  <c r="R27" i="1"/>
  <c r="P27" i="1"/>
  <c r="P10" i="1"/>
  <c r="R10" i="1"/>
  <c r="P5" i="1"/>
  <c r="Q5" i="1" s="1"/>
  <c r="P23" i="1"/>
  <c r="R23" i="1"/>
  <c r="P8" i="1"/>
  <c r="R8" i="1"/>
  <c r="P22" i="1"/>
  <c r="R22" i="1"/>
  <c r="R29" i="1"/>
  <c r="P29" i="1"/>
  <c r="P19" i="1"/>
  <c r="R19" i="1"/>
  <c r="R14" i="1"/>
  <c r="P14" i="1"/>
  <c r="P17" i="1"/>
  <c r="R17" i="1"/>
  <c r="P24" i="1"/>
  <c r="R24" i="1"/>
  <c r="P21" i="1"/>
  <c r="R21" i="1"/>
  <c r="R30" i="1"/>
  <c r="P30" i="1"/>
  <c r="P32" i="1"/>
  <c r="R32" i="1"/>
  <c r="P26" i="1"/>
  <c r="R26" i="1"/>
  <c r="Q20" i="1" l="1"/>
  <c r="Q29" i="1"/>
  <c r="Q28" i="1"/>
  <c r="Q26" i="1"/>
  <c r="Q22" i="1"/>
  <c r="Q34" i="1"/>
  <c r="Q30" i="1"/>
  <c r="Q10" i="1"/>
  <c r="Q25" i="1"/>
  <c r="Q16" i="1"/>
  <c r="Q31" i="1"/>
  <c r="Q24" i="1"/>
  <c r="Q9" i="1"/>
  <c r="Q17" i="1"/>
  <c r="Q19" i="1"/>
  <c r="Q15" i="1"/>
  <c r="Q18" i="1"/>
  <c r="Q8" i="1"/>
  <c r="Q14" i="1"/>
  <c r="Q27" i="1"/>
  <c r="Q7" i="1"/>
  <c r="Q12" i="1"/>
  <c r="Q21" i="1"/>
  <c r="Q32" i="1"/>
  <c r="Q33" i="1"/>
  <c r="Q23" i="1"/>
  <c r="Q6" i="1"/>
</calcChain>
</file>

<file path=xl/sharedStrings.xml><?xml version="1.0" encoding="utf-8"?>
<sst xmlns="http://schemas.openxmlformats.org/spreadsheetml/2006/main" count="1430" uniqueCount="493">
  <si>
    <t>PROYECTO DE INVERSIÓN LOCAL 1753-2024  PRIMERA INFANCIA FONTIBÓN</t>
  </si>
  <si>
    <t>CORPORACIÓN PUNTOS CARDINALES</t>
  </si>
  <si>
    <t>FUNDACIÓN TEJIDO SOCIAL</t>
  </si>
  <si>
    <t>CORCINDEP</t>
  </si>
  <si>
    <t>INFORMACIÓN GENERAL</t>
  </si>
  <si>
    <t>Ítem</t>
  </si>
  <si>
    <t>Bien</t>
  </si>
  <si>
    <t>Descripción</t>
  </si>
  <si>
    <t xml:space="preserve"> Unidad medida</t>
  </si>
  <si>
    <t>ANÁLISIS</t>
  </si>
  <si>
    <t>Cantidad</t>
  </si>
  <si>
    <t>Valor unitarios sin IVA</t>
  </si>
  <si>
    <t>IVA</t>
  </si>
  <si>
    <t>Valor unitarios con IVA</t>
  </si>
  <si>
    <t>PROMEDIO O 
MEDIA 
ARITMETICA</t>
  </si>
  <si>
    <t>DESVIACION
 ESTANDAR</t>
  </si>
  <si>
    <t>COEFICIENTE DE 
VARIACION (CV)</t>
  </si>
  <si>
    <t>VALOR DE 
REFERENCIA
 PARA EL 
ESTUDIO DE MERCADO</t>
  </si>
  <si>
    <t>INSTRUMENTO MUSICAL</t>
  </si>
  <si>
    <t>Boomwhacker instrumento de percusión set de 8 unidades:  se puede utilizar en la construcción de equipos, en
musicoterapia y más. Los tubos varían en longitud de aproximadaente11 pulgadas a 24 pulgadas. Tubos de percusión afinados con So mayor escala diatónica.
Cada nota tiene su propio color (por ejemplo C:r ojo)</t>
  </si>
  <si>
    <t>Set</t>
  </si>
  <si>
    <t>Caja de conjunto de instrumentos orff (maracas, caja china, triángulo, pandereta, tambor, xilófono,  gong, castañuelas, flauta dulce, güiro) INTRUMENTOS ORFF</t>
  </si>
  <si>
    <t>Caja</t>
  </si>
  <si>
    <t>Campanas musicales:  Set de 8 campanillas
• Metal Colorido
• Números y teclas en la parte superior que proporcionan orientación en el juego.</t>
  </si>
  <si>
    <t>Castañuela española par:Castañuela española en madera x 2 piezas unidas con
una cuerda, barnizadas para mayor protección y sonido. Empaque bolsa plástica 2 castañuelas.
Dimensiones del producto: (3x6x9 cm)</t>
  </si>
  <si>
    <t>Unidad</t>
  </si>
  <si>
    <t>Esterillas instrumento musical</t>
  </si>
  <si>
    <t>unidad</t>
  </si>
  <si>
    <t>tablero musical pentagramado arclirico 120x160</t>
  </si>
  <si>
    <t>teclado de tecla sensible 
con estuche y base</t>
  </si>
  <si>
    <t xml:space="preserve">ukulele soprano  kalani con estuche  
con estuche </t>
  </si>
  <si>
    <t>Xilófonos planos 12 notas de madera infantil</t>
  </si>
  <si>
    <t>DIDACTICO</t>
  </si>
  <si>
    <t>12 Caballetes Tripode De Mesa 15cm Con Lienzo Casa Orsay</t>
  </si>
  <si>
    <t>Paquetes</t>
  </si>
  <si>
    <t>Carrito o moto plástica montables, para niños-as de 4 a 5 años</t>
  </si>
  <si>
    <t>Ambidiestro: elaborado en tríplex con acabado natural, impresión serigráfica a base de tintas UV no tóxicas.
Compuesto de una base que tiene en la cara superior dos canales en forma de árbol, dos cordones de (45 cm) de largo (Aprox.) y 2 lápices o guías de (11,2xØ12.3 cm), todos unidos entre sí. Instructivo descargable por código QR.
Dimensiones del producto: (58x26x1,2cm)</t>
  </si>
  <si>
    <t>Animales para enhebrar:
Set para enhebrado con forma de animales en medidas aproximadas de 19 x 14 cm.
Incluye los cordones.
Este Set contiene 9 piezas (plantillas) para enhebrar con divertidas siluetas de animales.</t>
  </si>
  <si>
    <t>Arena cimetica -Arena mágica por dos kilos, incluye, moldes, pala y piscina inflable personal 
2kg de arena unicolor (varios colores disponibles)
6 moldes
1 pala
1 inflable (60*42cm)
1 contenedor plástico (25*19*13)
No Toxica
No se seca
Moldes de plástico</t>
  </si>
  <si>
    <t xml:space="preserve">Arma todo 
Set de juego de bloques de 110 piezas de plástico grandes encajables </t>
  </si>
  <si>
    <t>Balde de engranajes para construcción 150 psc Juego de 150 piezas incluye engranajes de plástico, conectores y bases entrelazadas en una balde de almacenamiento gigante con una guía de actividades</t>
  </si>
  <si>
    <t>Balde</t>
  </si>
  <si>
    <t>Balón de texturas y colores: Elaborado en yersilon y espuma.
• Medidas de 55 cms diámetro
• De diferentes colores</t>
  </si>
  <si>
    <t xml:space="preserve">Balones diferentes texturas y tamaños:
•	Tamaño y Peso Apropiados
•	Durabilidad
•	Textura y Agarre
•	Colores Brillantes y Visibles
•	Flexibilidad y Rebote
•	Resistente al Agua y al Clima
•	Fácil de Limpiar
•	Variedad
</t>
  </si>
  <si>
    <t>Bloque de lego paquete x 100 piezas medidas 20x 10 x 8.5 cm ladrillo a escala normal</t>
  </si>
  <si>
    <t>Bloques de madera grande</t>
  </si>
  <si>
    <t xml:space="preserve">Bloques lógicos:
•	Variedad de formas y colores
•	Material no tóxico
•	Durables
</t>
  </si>
  <si>
    <t>Bloques para construir en plástico</t>
  </si>
  <si>
    <t xml:space="preserve">Bolsas de bloques lógicos planos plásticos elaborados en polietileno por 48 piezas.  </t>
  </si>
  <si>
    <t>caballetes trípode de mesa de 30 cm</t>
  </si>
  <si>
    <t>Cajas plásticas de
almacenamiento</t>
  </si>
  <si>
    <t>Calendario Gráfico de Bolsillos Y Meteorología- tabla está hecha de poliéster 420D, las tarjetas impresas con tinta no tóxica y laminadas con película de PET. Tabla de bolsillo (69.85 x 1033.78 centímetros) con 42 bolsillos transparentes. Los bolsillos transparentes miden 2 pulgadas de alto, con espacio para tarjetas de 3.5 pulgadas de alto. Incluye 149 tarjetas</t>
  </si>
  <si>
    <t>Camión de bloques de construcción</t>
  </si>
  <si>
    <t>Carpa de plástico plegable</t>
  </si>
  <si>
    <t>Cartas de mesa UNO</t>
  </si>
  <si>
    <t>Cebra saltarina: Cebra Saltarina elaborada en PVC (Goma resistente) de diferentes colores y pinturas en policromía. Dimensiones del producto armado: (27x57x47 cm)</t>
  </si>
  <si>
    <t>Combo de juguetes:  1 Kit en Bolsa con set de casco de herramientas, cinturón, 12 piezas, juego de rol constructor. Contiene casco con arnés y cinturón graduable , taladro con puntas , martillo, destornillador, Micrómetro, Alicates, llave de grifo, llave de 1/2 para niños . Colores surtidos.</t>
  </si>
  <si>
    <t>Contenedores con tapa 
caja heavy duty 100x66x59 cm 190 lt con ruedas ancho : 100 cm
alto: 66 cm; profundidad: 59 cm; color: negro</t>
  </si>
  <si>
    <t>Crispetera 8oz Para días de Cine o cine foro
Información técnica
- Dimensiones: 74x50x36cm
- Capacidad: 8Oz
- Capacidad de producción: aprox. 3kg/hora
- Alimentación: 110v
- Peso: 20k
- Material: Olla en acero inoxidable antiadherente, exhibidor en vidrio templado</t>
  </si>
  <si>
    <t>Cubos QY 3X3</t>
  </si>
  <si>
    <t>Cuerpo humano encajable 3d material plástico figuras en 3d</t>
  </si>
  <si>
    <t>El Monstruo De Colores 6 Peluches De Emociones Juguete Felpa. Material: algodón súper suave de alta calidad y felpa.
Tamaño: Aproximadamente 15 cm
El paquete incluye: 6 peluches</t>
  </si>
  <si>
    <t>Geoplano de  madera Elaborado en madera de 9mm sin aristas vivas
 Plano X y Y
Pintura no tóxica.
Cuenta con 49 pines de trabajo y  12 coloridas bandas elásticas
Base en madera con medidas de 30cm x 30cm.</t>
  </si>
  <si>
    <t xml:space="preserve">Geoplanos:
•	Material resistente
•	Incluye elásticos
•	Tamaño adecuado
•	Lenguaje y Lectura
</t>
  </si>
  <si>
    <t xml:space="preserve">Gimnasio polimotor:  Gimnasio en espuma recubierto en lona verano de diferentes colores. Compuesto por varios elementos la gran mayoria con espuma de 30 cm de grosor. Contiene:
– Un túnel: (Largo: 80 cm. Diámetro Exterior: 60cm. Diámetro Interno: 44 cm. Grosor: 8 cm) con soporte interior para asegurar resistencia y forma.
– Un cilindro o viga de equilibrio: (Largo: 1.20 m. Diámetro: 30cm) con soporte interior para asegurar resistencia y forma.
– Una colchoneta plegable: (Largo: 2.00 m. Ancho: 1.00 m. Grosor: 3 cm) en espuma Yumbolon, forro en lona verano, antideslizante (colores surtidos) plegable en 4 cuerpos.
– Dos soportes o encajes en U: (Alto: 60 cm. Largo: 60 cm. Ancho: 30cm).
– Dos medias ruedas (Diámetro: 1.20 m – Diámetro Interno: 60 cm – Grosor: 30cm).
– Dos rampas (Alto: de 7 a 30 cm, Ancho: 60 cm Largo: 60 cm).
– Dos escaleras tres pasos: (Alto: 30 cm. Ancho: 60 cm. Largo: 60 cm. Profundidad escalón: 20 cm).
</t>
  </si>
  <si>
    <t xml:space="preserve">Gimnasio de espuma Polimotor 18 piezas:
•	Seguro y adecuado para niños
•	Durables
•	Estimulación motriz
•	Seguridad y No Toxicidad
•	Alta Densidad y Durabilidad
•	Cubiertas Resistentes y Fáciles de Limpiar
•	Bordes Redondeados y Suaves
•	Colores Brillantes y Estimulantes
•	Versatilidad y Modularidad
•	Fomento del Desarrollo Motor
•	Seguro para Uso Individual y en Grupo
•	Portabilidad y Facilidad de Almacenamiento
</t>
  </si>
  <si>
    <t>Hot Dots Jr. Tarjetas, números y cuentas interactivas con el bolígrafo, 36 tarjetas de doble cara, eso es 72 actividades de aprendizaje bonitas y coloridas. Compatible con cualquier Hot Dots o Hot Dots Jr. bolígrafos se venden por separado</t>
  </si>
  <si>
    <t>Juego de clasificación y ensartado de fichas en plástico</t>
  </si>
  <si>
    <t>Juego de cocina (estufa, lavaplatos y nevera)  funciones divertidas que incluyen una estufa de juguete electrónica con iluminación con efectos de sonido de cocina realistas y un grifo giratorio. Cuenta con microondas de juguete, campana extractora con luz y efectos de sonido, fondo ilustrado, armario que se abre y horno con perillas que hacen clic.  Medida aproximadas de 80 cm x 80 cm</t>
  </si>
  <si>
    <t>JUEGO DE CUBOS PLÁSTICOS Caja de madera con 50 cubos plásticos de colores</t>
  </si>
  <si>
    <t>Juego de granja: SET GRANJA X12,  colección de animales de granja, elaborados en materiales resistentes para niños,  sumergibles en agua sin que se deterioren. Medidas: Alto entre 3 y 7 cm según modelo. Largo: entre 4 cm y 11 cm según modelo. Material: Goma rígida. Cantidad de Figuras: 10 animales y 2 cercas.</t>
  </si>
  <si>
    <t>Juego de habilidad mental 3:  Juego de habilidad elaborado en pino/perillo con acabado natural. Compuestos por 1 caja rectangular en madera de (15x30x3.2 cm) con laberinto interno en
acrílico, 1 canica de vidrio de (Ø1.2 cm), un acrílico de (13,7×28,7×0,3) el cual va ensamblado a la caja rectangular. Instructivo descargable por código QR.
Dimensiones del producto: (15x30x3.2cm)</t>
  </si>
  <si>
    <t xml:space="preserve">Juego de mesa bop It: Juego de mesa bop It: tamaño de la caja: ancho 30.5cm, alto 26.7cm, fondo 4.1 cm, incluye dos baterías, material plástico, 1 pieza.  </t>
  </si>
  <si>
    <t xml:space="preserve">Juego de Modelos de cuerpos humanos en 3D:
•	No Tóxicos y Seguros
•	Robustez y Durabilidad
•	Detalle y Escala Adecuada
•	Interactividad
•	Fácil de Limpiar
•	Material Educativo Complementario
•	Visualmente Atractivos
•	Seguros para Manipular
</t>
  </si>
  <si>
    <t>Juego de pesos en tela 3 piezas: Juego de pesos x3 figuras idénticas en forma de estrella, rellenas con diferentes materiales para la diferenciación del peso. Elaborados en tela (16x12x4 cm) de espesor. Contiene instructivos de uso.
Dimensiones de cada figura: (16x4x12cm)</t>
  </si>
  <si>
    <t>Juego de puntería desarmable: Juego elaborado en madera MDF con impresión serigráfica a base de tintas UV no tóxicas de color negro. Compuesto por una base en cruz de (32x32x1,8 cm), 4 Cilindros en madera de (15xØ2 cm) de diferentes colores y 4 Aros plásticos de (Ø18,5 cm) de diferentes colores. Instructivo descargable por código QR.
Dimensiones Pieza + Pequeña: (2x15x2cm)
Dimensiones armado: (32x32x16 cm)</t>
  </si>
  <si>
    <t>Juego de sílabas compuestas en madera X 50  -Paquetes</t>
  </si>
  <si>
    <t>Juego de sílabas simples en madera x 50 -Paquetes</t>
  </si>
  <si>
    <t>juego magnético de valor posicional</t>
  </si>
  <si>
    <t>Juego tienda de mercado</t>
  </si>
  <si>
    <t xml:space="preserve">Juegos de mesa educativos:
•	Seguros y No Tóxicos
•	Fomentan el Aprendizaje y Desarrollo
•	Adecuados para la Edad
•	Promueven la Interacción Social
•	Componentes Duraderos y Robustos
•	Estimulación Visual
•	Fácil de Entender y Jugar
•	Limpieza y Almacenamiento
•	Variedad y Repetibilidad
</t>
  </si>
  <si>
    <t xml:space="preserve">Juegos de piso educativos:
•	Seguridad y No Toxicidad
•	Durabilidad y Resistencia
•	Fácil de Limpiar
•	Estimulación Visual y Sensorial
•	Diseño Educativo
•	Antideslizante
•	Apropiado para la Edad
•	Portabilidad y Almacenamiento
•	Ecológicos
</t>
  </si>
  <si>
    <t>Kit de explorador
Chaleco para niños, binóculos, lupa, tula y brújula</t>
  </si>
  <si>
    <t>Kit</t>
  </si>
  <si>
    <t>Kit de Títeres de dedo set por 5</t>
  </si>
  <si>
    <t xml:space="preserve">Kit de Títeres de mano por 6 personajes, diferentes:
•	Material seguro y duradero
•	Estimulación creativa
•	Fácil de usar
•	Arte y Creatividad
</t>
  </si>
  <si>
    <t>Kit médico: Material: plástico. Tamaño: la maleta mide 20x13x30 cm, el set armado mide 37x37x43. Accesorios: 34 piezas distribuidas entre estetoscopio, jeringa, curas, termómetro, espejo (con vidrio real), pegatinas y bases del set.</t>
  </si>
  <si>
    <t xml:space="preserve">Kits concepto de física, química y biología:
•	Seguridad y No Toxicidad
•	Instrucciones Claras y Fáciles de Seguir
•	Contenido Educativo Apropiado para la Edad
•	Durabilidad y Calidad
•	Componentes Reutilizables
•	Interactividad y Participación
•	Seguros para Experimentar en Casa o en el Aula
•	Medidas de Seguridad Incorporadas
•	Temáticas Diversas y Atractivas
</t>
  </si>
  <si>
    <t>lmer el elefante Peluche de cuento infantil Juguete Felpa. 100% nuevo y de alta calidad
Material: Felpa suave y algodón PP
Tamaño: aproximadamente 30cm</t>
  </si>
  <si>
    <t xml:space="preserve">Loterías en inglés:
•	Durabilidad y Calidad
•	Diseño Educativo y Atractivo
•	Fácil de Usar
•	Edad Apropiada
•	Inclusión de Diversos Temas
•	Promoción de la Interacción Social
•	Portabilidad y Almacenamiento Fácil
•	Ecológicamente Consciente
</t>
  </si>
  <si>
    <t>Lupas pointer 50mm de diámetro, lente de calidad óptica, aumento 10x</t>
  </si>
  <si>
    <t xml:space="preserve">Modelos atómicos del cuerpo humano, animales y plantas:
•	No Tóxicos y Seguros
•	Durabilidad y Resistencia
•	Detalles Claros y Precisos
•	Tamaño Apropiado
•	Desmontables o Interactivos
•	Fácil de Limpiar
•	Material Educativo Acompañante
•	Visualmente Atractivos
</t>
  </si>
  <si>
    <t>Muñeca afro 30 cm en plástico</t>
  </si>
  <si>
    <t>Muñecos bebés plásticos (blancos y negros) que se puedan bañar y tengan ropa</t>
  </si>
  <si>
    <t xml:space="preserve">Muñecos sexuados psicología (una familia):
•	No Tóxicos y Seguros
•	Robustez y Durabilidad
•	Detalle Anatómico Correcto
•	Apropiados para la Edad
•	Fácil de Limpiar
•	Incluyendo Material Educativo Complementario
•	Neutral en cuanto a Expresiones Faciales y Ropa
•	Respetuosos y Diversos
</t>
  </si>
  <si>
    <t>Paletas de Señalización para Plantas Tipo T/burbuja: Las etiquetas de plástico para plantas son muy resistentes e impermeables. Material no tóxico, fácil de limpiar y reutilizar.
• Es el tamaño perfecto para tus plantas y no ocupa demasiado espacio de la maceta; cuando la etiqueta se inserta en el suelo, no dañará las raíces de la planta.
• La etiqueta de color blanco destaca frente a una gran combinación entre plantas verdes.
• Puedes dar a tus plantas un nombre, escribir en él con un marcador permanente o un lápiz en ambos lados.
• Ideal para marcar qué tipo de semillas o plantas sembraste y registrar su situación de crecimiento. Medidas: 5.5 cm de ancho x 14.5 cm de alto.</t>
  </si>
  <si>
    <t>Paquetes de telas de lino, seda o algodón que sean elásticas de diferentes colores: 5mts amarillo, 5mts naranja, 5 mts verde, 5mts morado, 5 mts negro 5 mts azules para turbantes y ambientes inestructurados.</t>
  </si>
  <si>
    <t>Parques magnéticos, escalera</t>
  </si>
  <si>
    <t>Peluche Conejo Blanco 25 cm</t>
  </si>
  <si>
    <t>Peluche Gato Máximo 50 cm</t>
  </si>
  <si>
    <t>Peluche Guacamaya</t>
  </si>
  <si>
    <t>Peluche Tortuga Con Bebé 20 Cm</t>
  </si>
  <si>
    <t>Pirámides creativas 40 piezas:Pirámides elaboradas en plástico de diferentes tamaños, formas y colores. Compuesto por 40 piezas en forma de
marco cuadrado con propiedades geométricas que permiten realizar diferentes uniones. Adicionalmente trae 4 tarjetas en maule plastificado, impresas en policromía con secuencias para armar. instructivo descargable en código QR.</t>
  </si>
  <si>
    <t>Piso en Rollo Nova B. Traffic Ancho 2 m</t>
  </si>
  <si>
    <t>Rollo</t>
  </si>
  <si>
    <t xml:space="preserve">Ponchera plástica rectangulares de 40 x 40 de varios colores </t>
  </si>
  <si>
    <t>Puzle de fracciones en madera</t>
  </si>
  <si>
    <t>Rana atrapa bolas: Juego de puntería ensamblable elaborado en madera MDF con impresión serigráfica en policromía a base de tintas UV no tóxicas. Compuesto por 1 tablero, 1 troquel para que atraviesen las pelotas de 6cm de diámetro; el
tablero se ubica sobre bases. Instructivo descargable por código QR. Dimensiones Pieza + Pequeña: (Ø6 cm) Dimensiones del producto: (41x41x10cm)</t>
  </si>
  <si>
    <t>Recipientes plásticos cuadrados de 60 * 40</t>
  </si>
  <si>
    <t>Recipientes plásticos de diámetro 30 cm</t>
  </si>
  <si>
    <t xml:space="preserve">Reloj didáctico de pared:  Estimulación Manipulables – Balón De Terapia Con Texturas En Colores Mediano (35x35x0,5 cm)
</t>
  </si>
  <si>
    <t xml:space="preserve">Rompecabezas de madera para 4, 5 y 6 años:
•	Seguridad y No Toxicidad
•	Durabilidad y Calidad
•	Tamaño y Forma Adecuados
•	Diseño Atractivo y Educativo
•	Variedad de Dificultad
•	Fomento de Habilidades de Aprendizaje
•	Fácil de Limpiar
•	Empaquetado Seguro y Práctico
</t>
  </si>
  <si>
    <t>Rompecabezas en madera de 2 fichas</t>
  </si>
  <si>
    <t>Rompecabezas en madera de 4 fichas</t>
  </si>
  <si>
    <t>ROMPECABEZAS fabricado en madera, de 30 x 24 centímetros de 18 y 24 piezas SURTIDO EN MADERA</t>
  </si>
  <si>
    <t>Rompecabezas stem 23x23x11</t>
  </si>
  <si>
    <t>Scooter de madera: elaborada en madera MDF pintado con pintura color naranja (no tóxica) además con impresión serigráfica a base de tintas UV no tóxicas (Tinta blanca). Compuesto por base con agarre en los extremos y 4 rodachinas (Ruedas en caucho). Dimensiones del producto: (41x38x7 cm)</t>
  </si>
  <si>
    <t>Semáforo didáctico en madera elaborado en madera y pintado con pinturas no tóxicas de diferentes colores. Compuesto de una base, un bolillo y una caja rectangular con perforaciones en sus caras. Contiene información vehicular y peatonal, tiene 3 tarjetas intercambiables con imágenes en impresión serigráfica en policromía a base de tintas UV. Dimensiones del producto: (80x20x20 cm)</t>
  </si>
  <si>
    <t>Set de barriles de frutas</t>
  </si>
  <si>
    <t>Set de experimentos</t>
  </si>
  <si>
    <t>Set de mercado</t>
  </si>
  <si>
    <t xml:space="preserve">Tabla de balanceo zigzag:  Balancín elaborado en tríplex con impresión serigráfica a base de tintas UV no tóxicas de color negro. Compuesto por una base la cual tiene dos canales bajo relieve (uno curvo y el otro recto), debajo tiene un cilindro unido (en la parte de las huellas de los pies trae una textura antideslizante) y dos esferas o canicas de vidrio. Instructivo descargable por código QR. Dimensiones del producto: (60x20x6,1
cm)
</t>
  </si>
  <si>
    <t>tabla didáctica de cosido individual Juego didáctico para enhebrar motivos y materiales surtidos.</t>
  </si>
  <si>
    <t xml:space="preserve">Tablas de insertar:
•	Seguridad y No Toxicidad
•	Materiales Duraderos y de Alta Calidad
•	Diseño Atractivo y Educativo
•	Tamaño Adecuado de las Piezas
•	Borde Redondeados y Suaves
•	Fomento de Habilidades de Aprendizaje
•	Fácil de Limpiar
•	Empaque Seguro y Práctico
</t>
  </si>
  <si>
    <t xml:space="preserve">Tablas de picar:
•	Materiales No Tóxicos y Seguros
•	Tamaño y Peso Adecuados
•	Superficie Antideslizante
•	Bordes Redondeados y Suaves
•	Fácil de Limpiar
•	Durabilidad
•	Eco-Amigables
</t>
  </si>
  <si>
    <t>Tablero mediano con materiales sensoriales Incluye 16 tarjetas de actividades de doble cara y un lápiz óptico de motricidad fina</t>
  </si>
  <si>
    <t>Tapete de texturas</t>
  </si>
  <si>
    <t xml:space="preserve">Tarjetas de Vocabulario:
•	Durables
•	Visuales atractivas
•	Educacional
</t>
  </si>
  <si>
    <t>Títeres de animales de mano</t>
  </si>
  <si>
    <t>Títeres de super héroes de mano</t>
  </si>
  <si>
    <t>TITERES elaborados en tela de diferentes colores rellenos en algodón paquete por 6 títeres de animales y profesiones</t>
  </si>
  <si>
    <t>Letras mayúsculas en Cordones Juego de 275 piezas: incluye 260 cuentas del alfabeto 100% de plástico y 15 cordones de color arcoíris en un balde transparente.</t>
  </si>
  <si>
    <t>Crispetera 8oz Para días de Cine o cine foro
Información técnica
- Dimensiones: 74x50x36cm
- Capacidad: 8Oz
- Capacidad de producción: aprox. 3kg/hora - Alimentación: 110v
- Peso: 20k
- Material: Olla en acero inoxidable antiadherente, exhibidor en vidrio templado</t>
  </si>
  <si>
    <t>Muñecos bebes plásticos (blancos y negros) que se puedan bañar y tengan ropa</t>
  </si>
  <si>
    <t>TRICICLO PARA NIÑO Triciclo plástico, de colores surtidos, peso de resistencia 25 kilos</t>
  </si>
  <si>
    <t>DIDACTIVO </t>
  </si>
  <si>
    <r>
      <t>Kit didáctico ambiental Para Niños X10 Piezas más Bolso:</t>
    </r>
    <r>
      <rPr>
        <sz val="11"/>
        <rFont val="WordVisiCarriageReturn_MSFontSe"/>
        <charset val="1"/>
      </rPr>
      <t> </t>
    </r>
    <r>
      <rPr>
        <sz val="11"/>
        <rFont val="Garamond"/>
        <charset val="1"/>
      </rPr>
      <t xml:space="preserve">
Incluye paleta de mano de tamaño infantil, pala, rastrillo, delantal, regadera, guantes de jardinería y bolsa de mano. </t>
    </r>
    <r>
      <rPr>
        <sz val="11"/>
        <rFont val="WordVisiCarriageReturn_MSFontSe"/>
        <charset val="1"/>
      </rPr>
      <t> </t>
    </r>
    <r>
      <rPr>
        <sz val="11"/>
        <rFont val="Garamond"/>
        <charset val="1"/>
      </rPr>
      <t xml:space="preserve">
-Seguro y sin bordes afilados: el kit didáctico ambiental está hecho de material de calidad con cabezales de metal y asas de ABS sin bordes afilados. Son resistentes, funcionales y tienen el tamaño adecuado para los niños y ligeros para que los manejen.  </t>
    </r>
  </si>
  <si>
    <t>CANTIDAD</t>
  </si>
  <si>
    <t>TECNOLOGICO</t>
  </si>
  <si>
    <t>Set de 6 bolígrafos interactivos con parlante. Bolígrafo interactivo Hot Dots Talking Pen. Presiona el bolígrafo plateado. Para obtener comentarios visuales y de audio instantáneos. Con 17 efectos de voz y sonido y luces intermitentes. El Hot Dots Talking Pen es compatible con todos los juegos de Hot Dots y Hot Dots Jr. Incluir 2 pilas AAA.</t>
  </si>
  <si>
    <t>Cabina de sonido profesional, recargable, micrófono mas cable extensión, medidas 31 x 19 x 15. FM y entrada para USB y SD</t>
  </si>
  <si>
    <t>Cabinas de sonido activas de 15” , bluetooth, entradas de micrófono, USB , auxiliar</t>
  </si>
  <si>
    <t>Pizarra Interactiva 86”, con  10 puntos táctiles, 18 botones de acceso rápido, la resolución es de 32768 X 32768 pixéles. Conexión única de alimentación y transmisión de datos por puerto USB. compatible con driver plug and play para Windows, Mac, y Linux. Proyector WXGA resolución de (1280 x 800) brillo de 3500. Barra auto amplificada de 80W RMS y soporte tiro corto (90 a 105 cm).</t>
  </si>
  <si>
    <t>Pizzarra digital de dibujo + lápiz mágico para niños Con puerto USB, Largo del área de trabajo 254 mm, Ancho del área de trabajo 158.8 mm, Niveles de sensibilidad de presión 8192, Cantidad de teclas de acceso rápido 24, Velocidad de lectura 233 pps, Largo de la tableta digitalizadora 352 mm, Ancho de la tableta digitalizadora 238 mm, Espesor de la tableta digitalizadora, Peso 635 g, Incluye lápiz, Incluye puntas de repuesto, Incluye cable USB. 1 AÑO DE GARANTÍA</t>
  </si>
  <si>
    <t>IMPRESORA A COLOR MULTIFUNCIONAL M5526 CDW CON WIFI 120V</t>
  </si>
  <si>
    <t>Impresora HP LaserJet Enterprise MFP M634</t>
  </si>
  <si>
    <t>Impresora multifuncional 4ECOANK resolución 4800x1200 dpi, capacidad de bandeja 100 hojas, velocidad 17 hojas por minuto b/n en color 10 hojas por minuto</t>
  </si>
  <si>
    <t>Kit Cortador + Redondeador - FUENTE
DE ALIMENTACION 100~120V, 220~240V/50~60Hz CONSUMO DE ENERGIA 400 Watts ANCHO MAX DE LAMINADO 230mm / 9” carnet-cedula-tarjeta de propiedad- cartaoficio ESPESOR DE LAMINADO
75mic ~ 175mic cal 3 ~ cal 7 TIEMPO DE CALENTAMIENTO 5 minutos METODO DE
CALENTAMIENTO placa de calor CONTROL DE
TEMPERATURA digital NUMERO DE RODILLOS 2
DIMENSIONES 370 x 167 x 120 (mm) UNIDAD DE PESO 2,1 kg BOTON DE RETROCESO SI
TIEMPO DE TRABAJO CONSECUTIVO 45 minutos TIEMPO DE DESCANSO 15 minutos</t>
  </si>
  <si>
    <t xml:space="preserve">Kits de robótica y programación.  Los cuales deben ofrecer interfaces amigables para niños. Kit de 6 juegos de robotica STEM: este juguete STEM para niños incluye una máquina de burbujas, un robot de garabatos, un auto robot de equilibrio, una luz de fibra óptica, un robot de reptil, un robot de automóvil y kit de motor que necesitan estos robots de vastago para ninos. Incluir baterías recargables AA y solución de burbujas.
</t>
  </si>
  <si>
    <t>Lámpara  proyecta estrellas giratoria recargable ,
Lámpara con diseño infantil de colores para darle tranquilidad y crear espacios ideales para los niños,
Plástico, conexión USB y energía</t>
  </si>
  <si>
    <t xml:space="preserve">Lámparas led para escenarios, mini bola mágica led, control de voz RGB, luz laser giratoria, con control remoto, luz de atmósfera de discoteca KTV, con enchufe. </t>
  </si>
  <si>
    <t>LUZ UV negra neón, conectividad bluetooth con voces nitida y bajos equilibrados. 1 AÑO DE GARANTÍA</t>
  </si>
  <si>
    <t>MEGAFONO: Descripcion: MEGAFONO BAT/RECA.USB HW2501USB-
RC MAXLI007-01 UND (FABRICA ELECTRONICA
AVS)</t>
  </si>
  <si>
    <t>MEZCLADOR: Suministro de mezclador de micrófonos 6 canales</t>
  </si>
  <si>
    <t>Microfono inalambrico de diadema o pinza ropa</t>
  </si>
  <si>
    <t>MICROFONO: Suministro de micrófono inalámbrico UHF</t>
  </si>
  <si>
    <t>Mini Amplificador De Voz Con Micrófono</t>
  </si>
  <si>
    <t>Par led Uv Ultra violeta 36X1w luz negra fiesta neón pro</t>
  </si>
  <si>
    <t>PARLANTE SON BLUETOOTH V42D</t>
  </si>
  <si>
    <t>PARLANTE: Suministro parlante ambiental PROJ 20W</t>
  </si>
  <si>
    <t>Suministro bases de piso para cabina de sonido de 15”</t>
  </si>
  <si>
    <t>Tablero Inteligente, Calidad de imagen brillante: pantalla interactiva de 65 pulgadas con resolución 4K Ultra HD (3840 x 2160),Multitoque: el multitoque de 20 puntos permite a varios usuarios escribir o dibujar con dedos o bolígrafos táctiles, aplicación de pizarra blanca: aplicación de pizarra blanca integrada para anotaciones y tomar notas,Compartir pantalla: el IFP-6503 soporta Airplay, Miracast y Chromcast duplicacin desde dispositivos móviles</t>
  </si>
  <si>
    <t>TV 75" Pulgadas 190.5 cm 75LS03BA 4K-UHD QLED THE FRAME Smart TV (instalados y garantía 1 año)</t>
  </si>
  <si>
    <t xml:space="preserve">Ventiladores e instalaciones 
Ventilador de Pared Control Remoto Ultra Silence Negro
Modelo Ultra Silence Force Control 2en 1 - tipo mural </t>
  </si>
  <si>
    <t>Cabinas de sonido activas de 15” , bluetooth, entradas de micrófono, USB, auxiliar</t>
  </si>
  <si>
    <t>Deportivos</t>
  </si>
  <si>
    <t>Arco de banquitas
 metálico desarmable en pintura electrostática y con malla 
- 1 metro de ancho por 80 centímetros de alto por 50 centímetros profundidad</t>
  </si>
  <si>
    <t>Pareja</t>
  </si>
  <si>
    <t>DEPORTIVO</t>
  </si>
  <si>
    <t>Aro ula ula: Ula ula plano de 70 cm de plástico resistente.</t>
  </si>
  <si>
    <t>Balones #3 Basquetbol nacionales niños</t>
  </si>
  <si>
    <t>Balones de baloncesto de Formación No 3 Niños</t>
  </si>
  <si>
    <t>Balones de baloncesto formación No 5 niños</t>
  </si>
  <si>
    <t>Balones de Micro de formación No 3 Niños</t>
  </si>
  <si>
    <t>Balones de Voleibol Formación No 5 Niños</t>
  </si>
  <si>
    <t>Balones fútbol 62-64 Niños</t>
  </si>
  <si>
    <t>Balones iniciación Voleibol Niños</t>
  </si>
  <si>
    <t>Bicicleta de equilibrio, hecha de madera de abedul y eucalipto, con pegamentos y acabados no tóxicos, bicicleta de equilibrio pequeña con los estándares de seguridad de juguetes europeos, estadounidenses</t>
  </si>
  <si>
    <t>Bicicleta de impulso sin pedales
 liviana de aluminio 
de 82 cm de largo con altura
 graduable de mínimo 55 cm y máximo 62 cm. 
2 Kg de peso</t>
  </si>
  <si>
    <t>Colchonetas plegables
Colchoneta Camping, Impermeable, Polietileno Multicolor 60x180 cm
Colchoneta de alta calidad, confortable, práctica y cómoda ya que es enrollable y ajustable a espacios pequeños.
Color : Azul y rayas Multicolor Ancho : 60 cm
Alto : 4 cm
Largo : 180 cm</t>
  </si>
  <si>
    <t xml:space="preserve">Conos señalización deportiva:
•	Seguro y adecuado para niños
•	Durables
•	Estimulación motriz
•	Durabilidad y Flexibilidad
•	Estabilidad y Peso Adecuado
•	Colores Brillantes y Visibles
•	Tamaño Apropiado
•	Resistente al Agua y al Clima
•	Fáciles de Limpiar y Almacenar
</t>
  </si>
  <si>
    <t>Escaleras de Coordinación 10 pasos 
Escalera de coordinación ideal para entrenamiento niños,
Adaptable varias superficies
Medidas: 4 mt. x 50 cm
Super Resistente, 10 pasos, Para Coordinación y Agilidad</t>
  </si>
  <si>
    <t>Escaleras de Coordinación con plástico
Escalera de coordinación ideal para entrenamiento
Adaptable varias superficies
Medidas: 4 mt. x 50 cm
Super Resistente, 10 pasos, Para Coordinación y Agilidad</t>
  </si>
  <si>
    <t>Grama sintética de colores de 20 mm de espesor
Imitación Pasto , con base vulcanizada de 5ml y 7ml.
Fibra Polietileno que no raya.
Encauchada terminada en látex.
Colores fuertes al uso y a la luz solar.
Fibra que NO destiñe.</t>
  </si>
  <si>
    <t>metros</t>
  </si>
  <si>
    <t>Inflable Obstaculos Especial</t>
  </si>
  <si>
    <t xml:space="preserve">Infladores de Balón eléctricos:
•	Fácil de Usar
•	Portabilidad
•	Durabilidad
•	Velocidad y Eficiencia
•	Bajo Ruido
•	Conexiones y Adaptadores Versátiles
•	Seguridad Eléctrica
•	Indicadores de Presión
</t>
  </si>
  <si>
    <t xml:space="preserve">Lazos para niños 4-6 años:
•	Seguro y adecuado para niños
•	Durables
•	Estimulación motriz
</t>
  </si>
  <si>
    <t>Malla Mesa Ping Pong con parales,, niños de 4-6 años</t>
  </si>
  <si>
    <t>DIDACTICO MOBILIARIO</t>
  </si>
  <si>
    <t>MINI CANCHA  BASKETBALL 
Para niños 4- 6 años
Altura del arco graduable a 0,91 m, 1,22 m y 1.50; Altura máxima total 1.80 m.</t>
  </si>
  <si>
    <t>PATINETAS
67 cm x 25 cm
scooter, ajustable, aluminio, para niños 3-6 años</t>
  </si>
  <si>
    <t>Pelota de letras:
Pelota de caucho de 15 cm de diámetro. Producto no tóxico, fabricante nacional</t>
  </si>
  <si>
    <t>pelotas bolas ping pong</t>
  </si>
  <si>
    <t>Pelotas de goma caucho medianas No 5. para niños</t>
  </si>
  <si>
    <t>Piso tatami para artes marciales 5 lineas ampi05 textura 5 lineas, uniones tipo rompecabezas.
en etilvinil acetato (eva) – densidad 120kg x 1m³ – medidas 100x100x2,5cm
peso: 2,440 kg</t>
  </si>
  <si>
    <t xml:space="preserve">Raquetas de ping pong
Raquete ping pong tênis de mesa par + 3 bolas de
para niños, dimensiones 9,69"Largo x 5,91"Ancho pulgadas
madera, hasta 250 gr peso
</t>
  </si>
  <si>
    <t xml:space="preserve">Tablero pequeño  - aro de básquetbol t200 material tablero:
polietileno pe.
diámetro interior del aro: 43 cm.
tamaño del tablero: 71 x 45 x 17 cm.
material red: nylon resistente a la intemperie.
fácil de montar y desmontar: si.
</t>
  </si>
  <si>
    <t>Tableros Basquetbol</t>
  </si>
  <si>
    <t>TRICICLO PARA NIÑO Triciclo en aluminio, de colores surtidos, peso de resistencia 25 kilos para niños de 3 a 6 años</t>
  </si>
  <si>
    <t>Tubo de 3 pelotas de tenis:
Tubo que incluye 3 pelotas de tenis</t>
  </si>
  <si>
    <t>Platillos de piso para educación física o deporte</t>
  </si>
  <si>
    <t>PAPELERIA</t>
  </si>
  <si>
    <t>Acetato para Laminación tamaño X 100 hojas</t>
  </si>
  <si>
    <t>Paquete x 100</t>
  </si>
  <si>
    <t xml:space="preserve">PAPELERIA </t>
  </si>
  <si>
    <t>Algodón paquete de 50 gramos por 6 paquetes</t>
  </si>
  <si>
    <t>Paquete</t>
  </si>
  <si>
    <t>Arcilla de secado al aire FIMO blanca, olor neutro 95% de materias primas naturales</t>
  </si>
  <si>
    <t>Kilo</t>
  </si>
  <si>
    <t>Arcilla Natural Para Modelar secado al aire. 1 kilo</t>
  </si>
  <si>
    <t>Barras delgada de silicona. Paquete de 50 unidades</t>
  </si>
  <si>
    <t>Block papel origami estampado x 50 hojas, tamaño 15 x 15 centímetros</t>
  </si>
  <si>
    <t>Bolsillo Sobre Acetato transparente Grueso para archivo Oficio
Pack x 100 Unidades</t>
  </si>
  <si>
    <t>Pack x 100 Unidades</t>
  </si>
  <si>
    <t>Bombas globos mate y satin con colores surtidos R-12 por 100 unidades</t>
  </si>
  <si>
    <t>Bombas Globos Mate Y Satin R12 X50 Unidades Calidad Premium</t>
  </si>
  <si>
    <t>Paquete x 50</t>
  </si>
  <si>
    <t>Caja de chinches metálicos por 50 unidades. Colores surtidos. Paquete de tres cajas</t>
  </si>
  <si>
    <t xml:space="preserve">Caja de Papel Bond blanco de 75 gramos. Resma de 500 hojas tamaño carta </t>
  </si>
  <si>
    <t>Caja de Papel Bond blanco de 75 gramos. Resma de 500 hojas tamaño oficio</t>
  </si>
  <si>
    <t xml:space="preserve">Caja grande de  barras de plastilina por 13 barras </t>
  </si>
  <si>
    <t xml:space="preserve">Caja plastilina arcilla moldeable sin gluten, base vegetal x23 </t>
  </si>
  <si>
    <t>Cajas de Crayolas lavables por 12 unidades</t>
  </si>
  <si>
    <t>Cartulina Iris Multicolor</t>
  </si>
  <si>
    <t>paquete</t>
  </si>
  <si>
    <t>Cartulina negra 1/8 por 50  unidades</t>
  </si>
  <si>
    <t>cartulina paquete x 10 color blanca</t>
  </si>
  <si>
    <t>cartulina paquete x 10 color negro</t>
  </si>
  <si>
    <t>cartulina Paquete x 18 unidades iris</t>
  </si>
  <si>
    <t xml:space="preserve">Celofán (paca por 25 pliegos).
•	No Tóxicos
•	Durabilidad
•	Colores Vivos y Estables
•	Seguridad en la Tinta
•	Variedad de Texturas
•	Adecuado para Diversas Técnicas Artísticas
•	Ecológico
•	Fácil de Cortar
</t>
  </si>
  <si>
    <t>paquete x 25</t>
  </si>
  <si>
    <t xml:space="preserve">Cinta ancha trasparente con pegante 2 pulgadas x 100 metros </t>
  </si>
  <si>
    <t>Cinta de enmascarar delgada 12 mm x 40 metros</t>
  </si>
  <si>
    <t>Cinta de enmascarar gruesa 48mm x 40 m</t>
  </si>
  <si>
    <t>Cinta decorativa papel. Color azul 45 mts x 2.5 cm</t>
  </si>
  <si>
    <t>Cinta decorativa papel. Color blanco 45 mts x 2.5 cm</t>
  </si>
  <si>
    <t>Cinta decorativa papel. Color naranja 45 mts x 2.5 cm</t>
  </si>
  <si>
    <t>Cinta delgada trasparente con pegante 12 mm x 25 metros paquete de 6 unidades</t>
  </si>
  <si>
    <t>Colores en caja por 15 piezas  de mina gruesa</t>
  </si>
  <si>
    <t xml:space="preserve">Crayones (caja de crayones por estudiante)
</t>
  </si>
  <si>
    <t xml:space="preserve">Crepé (10 pliegos uno de cada color):
•	No Tóxicos
•	Durabilidad
•	Colores Vivos y Estables
•	Seguridad en la Tinta
•	Variedad de Texturas
•	Adecuado para Diversas Técnicas Artísticas
•	Ecológico
•	Fácil de Cortar
</t>
  </si>
  <si>
    <t xml:space="preserve">Escarcha por 125 g de 8 colores.:
•	No Tóxico
•	Fácil de Manipular
•	Fácil de Limpiar
•	Colores Brillantes y Variados
•	Tamaño de Partícula Adecuado
•	Biodegradable
•	Segura para Uso en Diversas Manualidades
•	Durabilidad del Color
</t>
  </si>
  <si>
    <t>Faldas Tutú diferentes colores tallas  6-8-10</t>
  </si>
  <si>
    <t xml:space="preserve">Foamy en octavos paquete por 50 unidades. Colores surtidos  </t>
  </si>
  <si>
    <t>Fomi en pliego colores surtidos</t>
  </si>
  <si>
    <t>Fomi en pliego escarchado colores surtidos</t>
  </si>
  <si>
    <t xml:space="preserve">Fomi por paquete en octavos:
•	No Tóxico
•	Flexible y Duradero
•	Colores Brillantes y Estables
•	Fácil de Cortar
•	Grosor Uniforme
•	Hipoalergénico
•	Resistente al Agua
•	Ecológico
•	Ligero
</t>
  </si>
  <si>
    <t>Globos Bombas Látex Cromados Espejo R12  X20 Unidades</t>
  </si>
  <si>
    <t>Paquete x 20</t>
  </si>
  <si>
    <t>Globos de látex R12 colores surtidos paquete x 100</t>
  </si>
  <si>
    <t>Inflador De Globos Eléctrico Doble Boquilla 110v</t>
  </si>
  <si>
    <t>Inflador de globos manual profesional</t>
  </si>
  <si>
    <t>Juego de Marcadores permanentes punta gruesa por 4 colores</t>
  </si>
  <si>
    <t xml:space="preserve">Kit de plastilina moldeadora, masa moldeadora por 24 unidades </t>
  </si>
  <si>
    <t>Lana escolar acrilica Madeja de 100 gramos. Paquete por 2 color amarillo</t>
  </si>
  <si>
    <t>Lana escolar acrilica Madeja de 100 gramos. Paquete por 2 color azul</t>
  </si>
  <si>
    <t>Lana escolar acrilica Madeja de 100 gramos. Paquete por 2 color blanco</t>
  </si>
  <si>
    <t>Lana escolar acrilica Madeja de 100 gramos. Paquete por 2 color morado</t>
  </si>
  <si>
    <t>Lana escolar acrilica Madeja de 100 gramos. Paquete por 2 color rojo</t>
  </si>
  <si>
    <t xml:space="preserve">Lápices de grafito uso general (No.2) paquete por 12 piezas. </t>
  </si>
  <si>
    <t>Lápices rojos. Uso chequeo. Caja por 6 unidades</t>
  </si>
  <si>
    <t>Lienzos bastidor Bastidor blanco  20 x 25 cm</t>
  </si>
  <si>
    <t>Limpia pipas (Chelines) paquetes por 100. Colores variados</t>
  </si>
  <si>
    <t xml:space="preserve">Limpiapipas (chelines). Paquete por 100 unidades colores surtidos:
•	No Tóxico
•	Flexibles y Duraderos
•	Colores Brillantes y Atractivos
•	Suaves al Tacto
•	Fácilmente Manipulables
•	Tamaño Adecuado
•	Seguros para Uso en Varias Superficies
</t>
  </si>
  <si>
    <t>Maquina De Burbujas, Soplador De Burbujas Automatico Portati</t>
  </si>
  <si>
    <t>Marcador Borrable Kit X 8 Colores Surtidos</t>
  </si>
  <si>
    <t xml:space="preserve">Marcadores Permanentes punta gruesa (2 cajas por color para 8 cursos):
•	No Tóxicos
•	Punta Gruesa y Duradera
•	Lavables
•	Colores Vivos
•	Capuchón Ventilado y Seguro
•	Cuerpo Ergonómico
•	Tinta de Secado Rápido
•	Seguro para Uso en Diversos Materiales
</t>
  </si>
  <si>
    <t>Marcadores Permanentes Ruleta  X 30 Colores Color Multicolor</t>
  </si>
  <si>
    <t>Tijeras Decorativas Para Manualidades, Paquete De seis</t>
  </si>
  <si>
    <t xml:space="preserve">Paletas plasticas mezcladoras de pintura - plasticas y redondas </t>
  </si>
  <si>
    <t>Palos para paleta color  madera. Paquete por 500 unidades</t>
  </si>
  <si>
    <t>Paquete x 500</t>
  </si>
  <si>
    <t xml:space="preserve">Papel acuarela - paquete por 10 </t>
  </si>
  <si>
    <t>Paquete x 10</t>
  </si>
  <si>
    <t>Papel celofán por 50 unidades. Color amarillo</t>
  </si>
  <si>
    <t>Papel celofán por 50 unidades. Color azul</t>
  </si>
  <si>
    <t>Papel celofán por 50 unidades. Color rojo</t>
  </si>
  <si>
    <t>Papel celofán por 50 unidades. Color tornasol</t>
  </si>
  <si>
    <t>Papel celofán por 50 unidades. Color verde</t>
  </si>
  <si>
    <t>Papel crepe  por 10 unidades, colores variados</t>
  </si>
  <si>
    <t>Papel Kraft Medidas: 100 cm de ancho x 100 mts. Gramaje 90. Rollos</t>
  </si>
  <si>
    <t xml:space="preserve">Papel Kraft Rollo de 100 centímetros  por 100 metros y 90 gramos </t>
  </si>
  <si>
    <t xml:space="preserve">Paquete de Pitillos plásticos flexibles por 180 unidades.  </t>
  </si>
  <si>
    <t xml:space="preserve">Pegamento escolar por litro:
•	No Tóxico
•	Lavable
•	Fácil de Usar
•	Secado Rápido
•	Transparente al Secar
•	Adhesión Fuerte
•	Seguro para una Variedad de Materiales
•	Sin Solventes Fuertes
•	Empaquetado Ecológico
</t>
  </si>
  <si>
    <t>Litro</t>
  </si>
  <si>
    <t>Pegante en barra de 40 gramos</t>
  </si>
  <si>
    <t>Pegante universal liquido escolar de 250 gramos caja x 6 unidades</t>
  </si>
  <si>
    <t xml:space="preserve">Pincel de espuma set x4 </t>
  </si>
  <si>
    <t xml:space="preserve">Pintura escolar neon  tempera escolar x6 unidades </t>
  </si>
  <si>
    <t xml:space="preserve">Plastilina larga por caja:
•	No Tóxico
•	Suave y Maleable
•	Colores Brillantes y Estables
•	No Secante
•	No Mancha
•	Hipoalergénica
•	Durabilidad
•	Empaquetado Seguro
</t>
  </si>
  <si>
    <t xml:space="preserve">Plumones punta delgada por 12 unidades, uno para cada estudiante.:
•	No Tóxicos
•	Punta Delgada y Duradera
•	Lavables
•	Colores Vivos y Variados
•	Tinta de Secado Rápido
•	Ergonómicos
•	Seguros para Uso en Varias Superficies
</t>
  </si>
  <si>
    <t>Resaltador De Textos Colores Pastel Y Neón  Flash X16</t>
  </si>
  <si>
    <t>Resma de Cartulina opalina blanco de 220 gramos carta por 180 unidades</t>
  </si>
  <si>
    <t>Rollo Papel Kraft 60cm X 5 Kilos -130 Mts - 60 Gr
Rollos</t>
  </si>
  <si>
    <t xml:space="preserve">Seda (surtido por paca, pacas por 100 pliegos).:
•	No Tóxicos
•	Durabilidad
•	Colores Vivos y Estables
•	Seguridad en la Tinta
•	Variedad de Texturas
•	Adecuado para Diversas Técnicas Artísticas
•	Ecológico
•	Fácil de Cortar
</t>
  </si>
  <si>
    <t xml:space="preserve">Set de  Rodillos de espuma para pintar. Set por 4 </t>
  </si>
  <si>
    <t>Set de masas moldeables Foami moldeable x 12</t>
  </si>
  <si>
    <t xml:space="preserve">Set de Pinceles pelo sintético NYLON - 
13 set Redondos y 13 set Planos </t>
  </si>
  <si>
    <t>Set Maquillaje artístico 
TIKCOLOR pintura corporal.
Colores planos: 
amarillo, azul, rojo, blanco y negro
NO tóxico</t>
  </si>
  <si>
    <t xml:space="preserve">Set Pintura acuarela  - set con estuche x12 colores </t>
  </si>
  <si>
    <t xml:space="preserve">Set plástico de espátulas para esculpir FIMO set x 4 </t>
  </si>
  <si>
    <t>Set por 10 pinceles, vinilo acrílico, oleo, acuarela</t>
  </si>
  <si>
    <t xml:space="preserve">Silicona líquida  escolar de 2500 ml:
•	No Tóxico
•	Fácil de Aplicar y Controlar
•	Secado Rápido
•	Transparente al Secar
•	Adhesión Fuerte y Flexible
•	Resistente al Agua
•	Segura para la Piel
•	Olor Mínimo
</t>
  </si>
  <si>
    <t xml:space="preserve">Silueta (paquete por 50):
•	No Tóxicos
•	Durabilidad
•	Colores Vivos y Estables
•	Seguridad en la Tinta
•	Variedad de Texturas
•	Adecuado para Diversas Técnicas Artísticas
•	Ecológico
•	Fácil de Cortar
</t>
  </si>
  <si>
    <t>Super plumón  en  paquete por 12 colores</t>
  </si>
  <si>
    <t>Paquete x 12</t>
  </si>
  <si>
    <t>Tabla para picado pequeña por 20 unidades y con punzon</t>
  </si>
  <si>
    <t xml:space="preserve">tablas MDF 20x20 </t>
  </si>
  <si>
    <t>Tijera escolar de 127 Mm  de punta roma, hoja de metal. Zurdos</t>
  </si>
  <si>
    <t>Tijera escolar de 127 Mm MAE de punta roma, modelo MT-5, hoja de metal. Diestros</t>
  </si>
  <si>
    <t xml:space="preserve">Tijeras de seguridad (Tijera por estudiante):
•	Puntas Redondeadas
•	Mangos Ergonómicos
•	Tamaño Adecuado
•	Material Ligero
•	Hojas de Acero Inoxidable
•	Fácil de Operar
•	Seguras para Diversos Materiales
</t>
  </si>
  <si>
    <t xml:space="preserve">Tizas Neón (caja por 6 unidades):
•	No Tóxico
•	Polvo Mínimo
•	Colores Brillantes y Vivos
•	Durabilidad y Resistencia
•	Fáciles de Limpiar
•	Ergonomía
•	Seguras para Uso en Diversas Superficies
</t>
  </si>
  <si>
    <t>Vinilo escolar blanco x 1000 Cc</t>
  </si>
  <si>
    <t>Vinilo escolar negro  x 1000 Cc</t>
  </si>
  <si>
    <t>Vinilo escolar por 100 cc Amarillo, azul, rojo, blanco, negro, verde, naranja, rosado,  morado y café. PAQUETES</t>
  </si>
  <si>
    <t xml:space="preserve">Vinilo escolar por seis unidades de 1000 cm3, de diferentes colores.:
•	No tóxicos y seguros
•	Alta calidad
•	Variedad
•	No Tóxicos
•	Ergonomía
•	Durabilidad
•	Colores Vibrantes
•	Lavables
•	Paquete Económico
</t>
  </si>
  <si>
    <t xml:space="preserve">Vinilo Neón por seis unidades de 1000 cm3, de diferentes colores.:
•	No tóxicos y seguros
•	Alta calidad
•	Variedad
•	No Tóxicos
•	Ergonomía
•	Durabilidad
•	Colores Vibrantes
•	Lavables
•	Paquete Económico
</t>
  </si>
  <si>
    <t xml:space="preserve">PAPELEÍA </t>
  </si>
  <si>
    <t>Botella de tinta para multifuncional  negra</t>
  </si>
  <si>
    <t>Botella</t>
  </si>
  <si>
    <t>Botella de tinta para multifuncional, magenta</t>
  </si>
  <si>
    <t>Botella de tinta para multifuncional, amarilla</t>
  </si>
  <si>
    <t>Botella de tinta para multifuncional, cian.</t>
  </si>
  <si>
    <t>LITERATURA</t>
  </si>
  <si>
    <t xml:space="preserve">Colección buenas noches cuento -  Boris un companero nuevo en la escuela
carrie weston editorial norma </t>
  </si>
  <si>
    <t>Colección buenas noches cuento  - el dia de campo de don chancho
keiko kasza
 editorial norma</t>
  </si>
  <si>
    <t>Colección buenas noches cuento - ¿dónde está el niño?
sergio andricaín - editorial norma</t>
  </si>
  <si>
    <t>Colección buenas noches cuento - ay! como pincha
jiseung kook editorial norma</t>
  </si>
  <si>
    <t>Colección buenas noches cuento - caperucita la abuela
liliana cinetto - editorial norma</t>
  </si>
  <si>
    <t xml:space="preserve">Colección buenas noches cuento - carozo, un perro muy especial
ana maría shua editorial norma </t>
  </si>
  <si>
    <t xml:space="preserve">Colección buenas noches cuento - cuando el elefante camina
keiko kasza
editorial norma </t>
  </si>
  <si>
    <t xml:space="preserve">Colección buenas noches cuento - dorotea y miguel
keiko kasza editorial norma </t>
  </si>
  <si>
    <t xml:space="preserve">Colección buenas noches cuento - dulce y meg
norma </t>
  </si>
  <si>
    <t xml:space="preserve">Colección buenas noches cuento - el estofado del lobo
keiko kasza - editorial norma </t>
  </si>
  <si>
    <t xml:space="preserve">Colección buenas noches cuento - el más poderoso
keiko kasza editorial norma </t>
  </si>
  <si>
    <t xml:space="preserve">Colección buenas noches cuento - el perro que quiso ser lobo
keiko kasza - editorial norma </t>
  </si>
  <si>
    <t xml:space="preserve">Colección buenas noches cuento - el tigre y el raton
keiko kasza editorial norma </t>
  </si>
  <si>
    <t xml:space="preserve">Colección buenas noches cuento - en la oscuridad
judy goldman - editorial norma </t>
  </si>
  <si>
    <t>Colección buenas noches cuento - horripilantisim monstrisim
gloria cecilia díaz - editorial norma</t>
  </si>
  <si>
    <t>Colección buenas noches cuento - la abuelita de arriba y la abuelita de abajo
tomie de paola - editorial norma</t>
  </si>
  <si>
    <t xml:space="preserve">Colección buenas noches cuento - la selva loca
tracey rogers - editorial norma </t>
  </si>
  <si>
    <t xml:space="preserve">Colección buenas noches cuento - lili nieta, lulú abuela
raquel sanmiguel y j. ignacio casas - editorial norma </t>
  </si>
  <si>
    <t xml:space="preserve">Colección buenas noches cuento - listo para cualquier cosa
keiko kasza - editorial norma </t>
  </si>
  <si>
    <t>Colección buenas noches cuento - los secretos de abuelo sapo
keiko kasza - editorial norma</t>
  </si>
  <si>
    <t xml:space="preserve">Colección buenas noches cuento - mi dia de suerte
keiko kasza - editorial norma </t>
  </si>
  <si>
    <t xml:space="preserve">Colección buenas noches cuento - mi mamá es mágica
carl norac - editorial norma </t>
  </si>
  <si>
    <t xml:space="preserve">Colección buenas noches cuento - no te rías pepe
keiko kasza - editorial norma </t>
  </si>
  <si>
    <t xml:space="preserve">Colección buenas noches cuento - pata de dinosaurio
liliana cinetto - editorial norma </t>
  </si>
  <si>
    <t xml:space="preserve">Colección buenas noches cuento - quien lo encuentra, se lo queda
keiko kasza
editorial norma </t>
  </si>
  <si>
    <t xml:space="preserve">Colección buenas noches cuento - super
jean-claude alphen editorial norma </t>
  </si>
  <si>
    <t xml:space="preserve">Colección buenas noches cuento - un día de lluvia
valeri gorvachev - editorial norma </t>
  </si>
  <si>
    <t xml:space="preserve">Colección buenas noches cuento - una cena elegante
keiko kasza - editorial norma </t>
  </si>
  <si>
    <t xml:space="preserve">Colección buenas noches cuento choco encuentra una mama
keiko kasza editorial norma </t>
  </si>
  <si>
    <t>Cuento “El Monstruo de Colores” de Anna Llenas
 Editorial · Flamboyant</t>
  </si>
  <si>
    <t>Cuento: “Elmer el Elefante” de David Mckee editorial Harpercollins</t>
  </si>
  <si>
    <t>Cuento: “Estoy Creciendo” de Mandy Shur.</t>
  </si>
  <si>
    <t>Cuento: “Niña Bonita” de Ana Machado Y Rosana Faria. Ediciones Ekaré	6</t>
  </si>
  <si>
    <t>Cuento: “Orejas de Mariposa” de Luisa Aguilar Editorial: Kalandraka Editora S.L.</t>
  </si>
  <si>
    <t>TÍTULO COLECCIÓN I
Biblioteca especializada infantil
Cuentos infantiles Pensando en ti</t>
  </si>
  <si>
    <t>TÍTULO COLECCIÓN I
Biblioteca especializada infantil
Cuentos infantiles: ¿Qué sonidos haces?</t>
  </si>
  <si>
    <t xml:space="preserve">TÍTULO COLECCIÓN I
Biblioteca especializada infantil
Cuentos infantiles: ¿Quién lleva gafas? </t>
  </si>
  <si>
    <t xml:space="preserve">TÍTULO COLECCIÓN I
Biblioteca especializada infantil
Cuentos infantiles: Abby comparte juguetes </t>
  </si>
  <si>
    <t xml:space="preserve">TÍTULO COLECCIÓN I
Biblioteca especializada infantil
Cuentos infantiles: Asombrosos animales extraños </t>
  </si>
  <si>
    <t xml:space="preserve">TÍTULO COLECCIÓN I
Biblioteca especializada infantil
Cuentos infantiles: Bajo el mar </t>
  </si>
  <si>
    <t xml:space="preserve">TÍTULO COLECCIÓN I
Biblioteca especializada infantil
Cuentos infantiles: Biologia para niños </t>
  </si>
  <si>
    <t xml:space="preserve">TÍTULO COLECCIÓN I
Biblioteca especializada infantil
Cuentos infantiles: Charlie demuestra valentía </t>
  </si>
  <si>
    <t>TÍTULO COLECCIÓN I
Biblioteca especializada infantil
Cuentos infantiles: Doctora Maggie y su gran tour por el sistema solar</t>
  </si>
  <si>
    <t>TÍTULO COLECCIÓN I
Biblioteca especializada infantil
Cuentos infantiles: El conejo en apuros</t>
  </si>
  <si>
    <t xml:space="preserve">TÍTULO COLECCIÓN I
Biblioteca especializada infantil
Cuentos infantiles: El dinosaurio toto en el supermercado </t>
  </si>
  <si>
    <t xml:space="preserve">TÍTULO COLECCIÓN I
Biblioteca especializada infantil
Cuentos infantiles: El dinosaurio toto quiere ser artista </t>
  </si>
  <si>
    <t xml:space="preserve">TÍTULO COLECCIÓN I
Biblioteca especializada infantil
Cuentos infantiles: El dinosaurio toto quiere ser pirata </t>
  </si>
  <si>
    <t xml:space="preserve">TÍTULO COLECCIÓN I
Biblioteca especializada infantil
Cuentos infantiles: El dinosaurio toto se disfraza </t>
  </si>
  <si>
    <t xml:space="preserve">TÍTULO COLECCIÓN I
Biblioteca especializada infantil
Cuentos infantiles: El espacio </t>
  </si>
  <si>
    <t>TÍTULO COLECCIÓN I
Biblioteca especializada infantil
Cuentos infantiles: El ratoncito Pérez tiene un secreto</t>
  </si>
  <si>
    <t xml:space="preserve">TÍTULO COLECCIÓN I
Biblioteca especializada infantil
Cuentos infantiles: Emma va a la escuela </t>
  </si>
  <si>
    <t>TÍTULO COLECCIÓN I
Biblioteca especializada infantil
Cuentos infantiles: En la granja</t>
  </si>
  <si>
    <t>TÍTULO COLECCIÓN I
Biblioteca especializada infantil
Cuentos infantiles: En la selva</t>
  </si>
  <si>
    <t>TÍTULO COLECCIÓN I
Biblioteca especializada infantil
Cuentos infantiles: Insectos de tamaño real</t>
  </si>
  <si>
    <t>TÍTULO COLECCIÓN I
Biblioteca especializada infantil
Cuentos infantiles: Insectos y mariposas un zoom fotográfico (tomo 1)</t>
  </si>
  <si>
    <t xml:space="preserve">TÍTULO COLECCIÓN I
Biblioteca especializada infantil
Cuentos infantiles: La vaca y las estaciones </t>
  </si>
  <si>
    <t xml:space="preserve">TÍTULO COLECCIÓN I
Biblioteca especializada infantil
Cuentos infantiles: Los abrazos son geniales. </t>
  </si>
  <si>
    <t>TÍTULO COLECCIÓN I
Biblioteca especializada infantil
Cuentos infantiles: Mamá te amo</t>
  </si>
  <si>
    <t>TÍTULO COLECCIÓN I
Biblioteca especializada infantil
Cuentos infantiles: Mascotas juguetonas</t>
  </si>
  <si>
    <t>TÍTULO COLECCIÓN I
Biblioteca especializada infantil
Cuentos infantiles: Mi libro de animales asombrosos</t>
  </si>
  <si>
    <t xml:space="preserve">TÍTULO COLECCIÓN I
Biblioteca especializada infantil
Cuentos infantiles: Mi mejor amigo es </t>
  </si>
  <si>
    <t xml:space="preserve">TÍTULO COLECCIÓN I
Biblioteca especializada infantil
Cuentos infantiles: Monstruos glotones </t>
  </si>
  <si>
    <t>TÍTULO COLECCIÓN I
Biblioteca especializada infantil
Cuentos infantiles: Mosaico vida marina</t>
  </si>
  <si>
    <t xml:space="preserve">TÍTULO COLECCIÓN I
Biblioteca especializada infantil
Cuentos infantiles: Papá te amo </t>
  </si>
  <si>
    <t xml:space="preserve">TÍTULO COLECCIÓN I
Biblioteca especializada infantil
Cuentos infantiles: Peekaboo </t>
  </si>
  <si>
    <t xml:space="preserve">TÍTULO COLECCIÓN I
Biblioteca especializada infantil
Cuentos infantiles: Pequeños dinos </t>
  </si>
  <si>
    <t>TÍTULO COLECCIÓN I
Biblioteca especializada infantil
Cuentos infantiles: Química burbujeante</t>
  </si>
  <si>
    <t>TÍTULO COLECCIÓN I
Biblioteca especializada infantil
Cuentos infantiles: Salvando el planeta</t>
  </si>
  <si>
    <t>TÍTULO COLECCIÓN I
Biblioteca especializada infantil
Cuentos infantiles: Starlight Brilla</t>
  </si>
  <si>
    <t>TÍTULO COLECCIÓN I
Biblioteca especializada infantil
Cuentos infantiles: Te esperare aquí</t>
  </si>
  <si>
    <t>TÍTULO COLECCIÓN I
Biblioteca especializada infantil
Cuentos infantiles: Teatrillo de la granja</t>
  </si>
  <si>
    <t xml:space="preserve">TÍTULO COLECCIÓN I
Biblioteca especializada infantil
Cuentos infantiles: Teatrillo el libro de la selva </t>
  </si>
  <si>
    <t>TÍTULO COLECCIÓN I
Biblioteca especializada infantil
Cuentos infantiles: Teatrillo la ratita presumida</t>
  </si>
  <si>
    <t>TÍTULO COLECCIÓN I
Biblioteca especializada infantil
Cuentos infantiles: Teatrillo los tres cerditos</t>
  </si>
  <si>
    <t>TÍTULO COLECCIÓN II
Biblioteca especializada infantil
Cuentos infantiles: Atrapados</t>
  </si>
  <si>
    <t>TÍTULO COLECCIÓN II
Biblioteca especializada infantil
Cuentos infantiles: Chigüiro rana ratón</t>
  </si>
  <si>
    <t>TÍTULO COLECCIÓN II
Biblioteca especializada infantil
Cuentos infantiles: Cristina juega</t>
  </si>
  <si>
    <t>TÍTULO COLECCIÓN II
Biblioteca especializada infantil
Cuentos infantiles: El camino del pingüino</t>
  </si>
  <si>
    <t>TÍTULO COLECCIÓN II
Biblioteca especializada infantil
Cuentos infantiles: El gran libro del mar</t>
  </si>
  <si>
    <t>TÍTULO COLECCIÓN II
Biblioteca especializada infantil
Cuentos infantiles: Ernestina la gallina</t>
  </si>
  <si>
    <t>TÍTULO COLECCIÓN II
Biblioteca especializada infantil
Cuentos infantiles: La pequeña oruga glotona</t>
  </si>
  <si>
    <t xml:space="preserve">TÍTULO COLECCIÓN II
Biblioteca especializada infantil
Cuentos infantiles: Qué quieren decir </t>
  </si>
  <si>
    <t>TÍTULO COLECCIÓN II
Biblioteca especializada infantil
Cuentos infantiles: Sapo tiene miedo</t>
  </si>
  <si>
    <t>TÍTULO COLECCIÓN II
Biblioteca especializada infantil
Cuentos infantiles: Sapo y un día muy especial</t>
  </si>
  <si>
    <t xml:space="preserve">TÍTULO COLECCIÓN II
Biblioteca especializada infantil
Cuentos infantiles: Shhh tenemos un plan </t>
  </si>
  <si>
    <t>TÍTULO COLECCIÓN II
Biblioteca especializada infantil
Cuentos infantiles: Un poco perdido</t>
  </si>
  <si>
    <t>TÍTULO COLECCIÓN II
Biblioteca especializada infantil
Cuentos infantiles: Vamos a cazar un oso</t>
  </si>
  <si>
    <t>TÍTULO COLECCIÓN II
Biblioteca especializada infantil
Cuentos infantiles: WILLY el soñador</t>
  </si>
  <si>
    <t>TÍTULO COLECCIÓN II
Biblioteca especializada infantil
Cuentos infantiles:Quiero un gato</t>
  </si>
  <si>
    <t xml:space="preserve">TÍTULO COLECCIÓN II
Biblioteca especializada infantil
Cuentos infantiles:Una cama para tres </t>
  </si>
  <si>
    <t>TÍTULO COLECCIÓN III
Biblioteca especializada infantil
Cuentos infantiles El orangután celoso</t>
  </si>
  <si>
    <t>TÍTULO COLECCIÓN III
Biblioteca especializada infantil
Cuentos infantiles: El festín Agustín</t>
  </si>
  <si>
    <t>TÍTULO COLECCIÓN III
Biblioteca especializada infantil
Cuentos infantiles: El monstruo de colores</t>
  </si>
  <si>
    <t>TÍTULO COLECCIÓN III
Biblioteca especializada infantil
Cuentos infantiles: El oso tímido</t>
  </si>
  <si>
    <t>TÍTULO COLECCIÓN III
Biblioteca especializada infantil
Cuentos infantiles: El pollito feliz</t>
  </si>
  <si>
    <t>TÍTULO COLECCIÓN III
Biblioteca especializada infantil
Cuentos infantiles: El renacuajo</t>
  </si>
  <si>
    <t>TÍTULO COLECCIÓN III
Biblioteca especializada infantil
Cuentos infantiles: El sapo disgustado</t>
  </si>
  <si>
    <t>TÍTULO COLECCIÓN III
Biblioteca especializada infantil
Cuentos infantiles: Ernesto el elefante</t>
  </si>
  <si>
    <t>TÍTULO COLECCIÓN III
Biblioteca especializada infantil
Cuentos infantiles: Joey y la luna</t>
  </si>
  <si>
    <t>TÍTULO COLECCIÓN III
Biblioteca especializada infantil
Cuentos infantiles: Nuestra abuelita clara está enferma</t>
  </si>
  <si>
    <t>TÍTULO COLECCIÓN III
Biblioteca especializada infantil
Cuentos infantiles: Por el camino</t>
  </si>
  <si>
    <t>TÍTULO COLECCIÓN III
Biblioteca especializada infantil
Cuentos infantiles: Ramon preocupon</t>
  </si>
  <si>
    <t>TÍTULO COLECCIÓN III
Biblioteca especializada infantil
Cuentos infantiles: Roja</t>
  </si>
  <si>
    <t>TÍTULO COLECCIÓN III
Biblioteca especializada infantil
Cuentos infantiles: Vampiros en pop-up</t>
  </si>
  <si>
    <t>TÍTULO COLECCIÓN III
Biblioteca especializada infantil
Cuentos infantiles: Yo gorila</t>
  </si>
  <si>
    <t>TÍTULO COLECCIÓN III
Biblioteca especializada infantil
Cuentos infantiles:Cuento del reino de las emociones</t>
  </si>
  <si>
    <t>ERNESTO EL ELEFANTE -COLECCIÓN ANTHONY BROWN</t>
  </si>
  <si>
    <t>WILLY EL CAMPEÓN   COLECCIÓN ANTHONY BROWN</t>
  </si>
  <si>
    <t>RAMÓN PREOCUPON   COLECCIÓN ANTHONY BROWN</t>
  </si>
  <si>
    <t>EL TUNEL COLECCIÓN  ANTHONY BROWN</t>
  </si>
  <si>
    <t>EL LIBRO DEL OSITO   COLECCIÓN ANTHONY BROWN</t>
  </si>
  <si>
    <t>CAMBIOS  COLECCIÓN ANTHONY BROWN</t>
  </si>
  <si>
    <t>VOCES EN EL PARQUE  COLECCIÓN ANTHONY BROWN</t>
  </si>
  <si>
    <t>WILLY EL MAGO  COLECCIÓN ANTHONY BROWN</t>
  </si>
  <si>
    <t>WILLY Y LA NUBE COLECCIÓN ANTHONY BROWN</t>
  </si>
  <si>
    <t>LOS TRES OSOS COLECCIÓN ANTHONY BROWN</t>
  </si>
  <si>
    <t>LOS CUENTOS DE WILLY  COLECCIÓN ANTHONY BROWN</t>
  </si>
  <si>
    <t>WILLY Y HUGO  COLECCIÓN ANTHONY BROWN</t>
  </si>
  <si>
    <t>HANSEL Y GRETEL  COLECCIÓN ANTHONY BROWN</t>
  </si>
  <si>
    <t>LA FERIA DE LOS ANIMALES  COLECCIÓN ANTHONY BROWN</t>
  </si>
  <si>
    <t>ME GUSTAN LOS LIBROS COLECCIÓN ANTHONY BROWN</t>
  </si>
  <si>
    <t>MI HERMANO COLECCIÓN ANTHONY BROWN</t>
  </si>
  <si>
    <t>COSITA LINDA COLECCIÓN ANTHONY BROWN</t>
  </si>
  <si>
    <t>WILLY EL TIMIDO  COLECCIÓN ANTHONY BROWN</t>
  </si>
  <si>
    <t>EL LIBRO DE LOS CERDOS  COLECCIÓN ANTHONY BROWN</t>
  </si>
  <si>
    <t>WILLY   COLECCIÓN ANTHONY BROWN</t>
  </si>
  <si>
    <t>Colección buenas noches cuento - osito limpio osito sucio</t>
  </si>
  <si>
    <t>Colección buenas noches cuento -  raton de la ciudad y raton del campo</t>
  </si>
  <si>
    <t>Colección buenas noches cuento - como era yo cuando era bebe</t>
  </si>
  <si>
    <t>Colección buenas noches cuento - es hora de dormir papa</t>
  </si>
  <si>
    <t>Colección buenas noches cuento - su propio color</t>
  </si>
  <si>
    <t>Colección buenas noches cuento -  no mas besos</t>
  </si>
  <si>
    <t>Colección buenas noches cuento - horrible melena</t>
  </si>
  <si>
    <t xml:space="preserve">Colección buenas noches cuento - para eso son los amigos </t>
  </si>
  <si>
    <t>CORPORACIÓN PUNTOS CARIDNALES</t>
  </si>
  <si>
    <t>MOBILIARIO</t>
  </si>
  <si>
    <t>ARMARIO PAPELERO Armario en lamina de acero doblada en frio calibre 24 con acabado en pintura horneable en polvo de aplicación electrostática, colores de línea azul turquia. Dos puertas batientes con cerradura de seguridad. Con 4 entrepaños reforzados y graduables mediante sistema de cremalleras y pernos metálicos</t>
  </si>
  <si>
    <t>Balancín de disco madera:Balancín elaborado en triplex con impresión serigráfica a base de tintas UV no tóxicas de color negro. Compuesto por una base redonda en la cual lleva una canal circular
bajo relieve en medio (en la parte de las huellas de los pies trae una textura antideslizante) y una esfera o canica de vidrio. Instructivo descargable por código QR.
Dimensiones del producto: (43x43x5 cm)</t>
  </si>
  <si>
    <t>BALANCIN RESRTADO Elaborado en fibra plástica-polietileno de doble pared, resorte y base metálica, con pintura electrostática anti UV. Medidas: alto 1.40, ancho 70 cm)</t>
  </si>
  <si>
    <t xml:space="preserve">Caballo dragón saltarín elaborado en PVC (Goma resistente) de varios colores y pinturas en policromía.
Dimensiones del producto: (27x47x57cm)
</t>
  </si>
  <si>
    <t xml:space="preserve">Casa infantil  de madera casa en madera inmunizada con balcón y teja termo acústica 1.50 x 1.50 mts y 0.50 cm de balcón </t>
  </si>
  <si>
    <t>Cortinas black out tipo de perfil: cuadrado
coordinado: blanco
posición del mando: derecha
orientación del enrollado:detrás
localización: 1 a 6 - Medidas 4.5 m. ancho x 2.5 m. largo</t>
  </si>
  <si>
    <t xml:space="preserve">cortinas black out tipo de perfil: cuadrado
coordinado: blanco
posición del mando: derecha
orientación del enrollado:detrás
localización: 1 a 6 Medida 4.8 m. ancho x 2 m alto </t>
  </si>
  <si>
    <t>Cortinas black out tipo de perfil: cuadrado
coordinado: blanco
posición del mando: derecha
orientación del enrollado:detrás
localización: 1 a 6 Medidas 3.5 m ancho x 2 m. alto</t>
  </si>
  <si>
    <t>Escalera doble para equilibrio en madera: Escalera doble para equilibrio en madera:Escalera elaborada en madera y coloreada con pintura no tóxica de color azul y acabado natural. Compuesta de
una barra horizontal y dos soportes laterales en forma de escalera (3 Escalones).
Dimensiones Pieza + Pequeña: (38x39x48cm)
Dimensiones: (38x180x39 cm)</t>
  </si>
  <si>
    <t>Espejo horizontal de 1.20 cm de alto x 2m de ancho</t>
  </si>
  <si>
    <t>Folderama Metálico de 160 cms
Cubierto en pintura electrostática, puertas tipo persiana y entrepaños graduables</t>
  </si>
  <si>
    <t>GUSANO INFANTIL  Juego infantil o escalador, contien cara de gusano y 10 secciones multicolor que al unirse componen la figura con base de zapatos Medidas: Largo 2 mts</t>
  </si>
  <si>
    <t>GUSANO INFANTIL PLUS Elaborado en fibra plástica-polietileno de doble pared, resorte y base metálica, con pintura electrostática anti UV. Medidas: alto 1.40, ancho 70 cm) 4 mts</t>
  </si>
  <si>
    <t>Juego de mesa Trapezoidal clásica x2 párvulos y preescolar, compuesta por: Dos mesas trapezoidales de estructura metálica y seis sillas.</t>
  </si>
  <si>
    <t xml:space="preserve">Juego de mesa trapezoidal con sus sillas consta de dos (2) mesas trapezoidal y seis (6) sillas compañeras.
• mesas con estructura en tubo cuadrado de 1″ calibre 18, entrepaño en lámina metálica cal 22, altura del piso a la tapa 60cms.
• tapa en triplex de 18mm, enchapada en fórmica según color, con bordes lacados ó bocel en color negro o gris.
• sillas compañeras con estructura en tubo redondo 7/8 calibre 18, altura del piso al asiento 35cms.
• asiento ergonómico, inyectado en polipropileno de primera calidad, asegurado con tornillos y tuercas de seguridad según color, con una dimensión de 35x30.
• espaldar ergonómico, inyectado en polipropileno de primera calidad, asegurado con remaches pop,  según color, con una dimensión de 35x25.
• soldadura mig.
• pintura en polvo electrostática (negro o gris).
• tapones plásticos de alto impacto. </t>
  </si>
  <si>
    <t>Juego de puntería ranita matemática: Juego elaborado en MDF con impresión serigráfica en policromía a base de tintas UV no tóxicas, plástico inyectado de color rojo y acabado natural. Compuesto por una base en forma de caja, un tablero de (23,8×19,5 cm) con 6 perforaciones de color naranja y sobre ella lleva una rana en madera, una tapa de (25,4×21,3 cm) que sirve de pared, una rejilla interna conformada por dos partes: Rejilla (20,1×3,7 cm) y Base rejilla (24,9×3,7 cm) en el centro de cada una tiene una abertura para realizar el ensamble, 6 tarjetas en madera de (7×9 cm) y 6 fichas plásticas de (7,7 cm x Ø32). Instructivo descargable por código QR. Dimensiones Pieza + Pequeña: (3x3x0.3 cm)
Dimensiones: (25x20x7 cm)</t>
  </si>
  <si>
    <t>Mesa Sensorial y De Actividades "Mesa
móvil Rectangular, Tapas para usar por un lado con marcador borrable y por el otro con tiza. Hecha en Pino – Color natural Resistente a actividades con agua.  Con bordes redondeados para mayor seguridad. Medidas: Ancho 80 cm x Fondo 53 cm x Alto 50 cm</t>
  </si>
  <si>
    <t>Mono balancín en madera: Balancín elaborado en MDF con impresión serigrafica a base de tinta UV no tóxica. Compuesto por una base (50×20 cm) y un rodillo de (19xØ4 cm) que permite el
balanceo. Nota: El rodillo está separado de la superficie. Instructivo descargable por código QR.
Dimensiones del producto: (20x50x5.5
cm)</t>
  </si>
  <si>
    <t>PARQUE INFANTIL MEDIANO  Maxi parques “Kinder reino musical” de estructura lib¿viana, tráfico medio y acabados sencillos, juego multicolor en tubo de 2 pulgadas, un rodadero en espiral, un rodadero doble, un rodadero sencillo, una escalera plástica, techo y accesorios de decoración</t>
  </si>
  <si>
    <t xml:space="preserve">Parque infantil multipropósito fabricado en fibra de vidrio y resina poliester,  estructura metálica  
REF. MPM - D289
 </t>
  </si>
  <si>
    <t>Película adhesiva de control solar rendimiento : 1 m
alto : 1.00 m
términos garantía : 12 meses</t>
  </si>
  <si>
    <t>Metros</t>
  </si>
  <si>
    <t>Pupitres unipersonales infantil, edad preescolar juego de mesa y silla unipersonal con medidad som tapa 40*60* Alto 60 cm estructura metalica, tapa de triplex de 19 mm con dimensión de 40 cm x 60cm, tapa de mesa enchapada en formica de colores, bocelada con perfil plástico, Material del asiento: Propileno con espaldar ergonómico con comprtimineto para libros no requiere ensamblado, colores vivos para niños de preescolar. Con tapones plásticos de qalto impacto</t>
  </si>
  <si>
    <t>Rinoceronte saltarín: Rinoceronte saltarín elaborado en PVC (Goma resistente) de diferentes colores y pinturas en policromía.
Dimensiones del producto: (28x57x68 cm)</t>
  </si>
  <si>
    <t xml:space="preserve">Tableros acrilicos tablero cuadricula para marcador borrable elaborado en formica adherida a tablex de 9mm., de medidas 120X240 CMS con marco en PVC de alto impacto </t>
  </si>
  <si>
    <t>Trampolín con malla</t>
  </si>
  <si>
    <t>Trio Caneca reciclaje 12 litros. Verde, negra y gris. Tapa de vaiven, presentacion por tres</t>
  </si>
  <si>
    <t xml:space="preserve">Base con patas para matera X3 Cuadrado Acero Plastificado Negro. Elaborada en acero plastificado, resistente a la humedad. Frente: 23 cm, Profundidad: 7.5 cm, Altura: 8.5 cm. Incluye 3 macetas. 
</t>
  </si>
  <si>
    <t xml:space="preserve">Invernadero en Policarbonato; 
Transparente como el vidrio, fuerte como el acero. De una composición resistente, ofrece gran resistencia a los impactos, abrasiones e inclemencias del tiempo. Es una estructura fácil de ensamblar, que no requiere la colocación de clavos. medidas: 3.60 x 2.43 x 2.50 metros </t>
  </si>
  <si>
    <t>MOBILIARIO </t>
  </si>
  <si>
    <r>
      <t> </t>
    </r>
    <r>
      <rPr>
        <sz val="11"/>
        <rFont val="Garamond"/>
        <charset val="1"/>
      </rPr>
      <t xml:space="preserve">
Mesa de cultivo inteligente de diseño moderno, (para mini huerta en ratán) con autorriego 80 cm, con textura que se asemeja al tejido de ratán natural. El conjunto incluye un sistema de riego. </t>
    </r>
  </si>
  <si>
    <r>
      <t>Soporte para Plantas Trepadoras:</t>
    </r>
    <r>
      <rPr>
        <sz val="11"/>
        <rFont val="WordVisiCarriageReturn_MSFontSe"/>
        <charset val="1"/>
      </rPr>
      <t> </t>
    </r>
    <r>
      <rPr>
        <sz val="11"/>
        <rFont val="Garamond"/>
        <charset val="1"/>
      </rPr>
      <t xml:space="preserve">
• Soporte para plantas trepadoras fabricado en fibra de coco.</t>
    </r>
    <r>
      <rPr>
        <sz val="11"/>
        <rFont val="WordVisiCarriageReturn_MSFontSe"/>
        <charset val="1"/>
      </rPr>
      <t> </t>
    </r>
    <r>
      <rPr>
        <sz val="11"/>
        <rFont val="Garamond"/>
        <charset val="1"/>
      </rPr>
      <t xml:space="preserve">
• Facilita la adhesión de las raíces de plantas trepadoras de interior y exterior.</t>
    </r>
    <r>
      <rPr>
        <sz val="11"/>
        <rFont val="WordVisiCarriageReturn_MSFontSe"/>
        <charset val="1"/>
      </rPr>
      <t> </t>
    </r>
    <r>
      <rPr>
        <sz val="11"/>
        <rFont val="Garamond"/>
        <charset val="1"/>
      </rPr>
      <t xml:space="preserve">
• Fácil inserción en el suelo, proporcionando un excelente apoyo para la extensión de la planta hacia arriba.</t>
    </r>
    <r>
      <rPr>
        <sz val="11"/>
        <rFont val="WordVisiCarriageReturn_MSFontSe"/>
        <charset val="1"/>
      </rPr>
      <t> </t>
    </r>
    <r>
      <rPr>
        <sz val="11"/>
        <rFont val="Garamond"/>
        <charset val="1"/>
      </rPr>
      <t xml:space="preserve">
• 120 cm de altura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</si>
</sst>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quot;$&quot;* #,##0.00_);_(&quot;$&quot;* \(#,##0.00\);_(&quot;$&quot;* &quot;-&quot;??_);_(@_)"/>
  </numFmts>
  <fonts count="17">
    <font>
      <sz val="11"/>
      <color theme="1"/>
      <name val="Calibri"/>
      <family val="2"/>
      <scheme val="minor"/>
    </font>
    <font>
      <sz val="11"/>
      <color theme="1"/>
      <name val="Calibri"/>
      <family val="2"/>
      <scheme val="minor"/>
    </font>
    <font>
      <b/>
      <sz val="11"/>
      <color theme="1"/>
      <name val="Garamond"/>
      <family val="1"/>
    </font>
    <font>
      <b/>
      <sz val="11"/>
      <name val="Garamond"/>
      <family val="1"/>
    </font>
    <font>
      <sz val="11"/>
      <color theme="1"/>
      <name val="Garamond"/>
      <family val="1"/>
    </font>
    <font>
      <sz val="11"/>
      <name val="Garamond"/>
      <family val="1"/>
    </font>
    <font>
      <sz val="10"/>
      <color rgb="FF000000"/>
      <name val="Times New Roman"/>
      <family val="1"/>
    </font>
    <font>
      <sz val="11"/>
      <color rgb="FF00B050"/>
      <name val="Garamond"/>
      <family val="1"/>
    </font>
    <font>
      <b/>
      <sz val="14"/>
      <name val="Garamond"/>
      <family val="1"/>
    </font>
    <font>
      <i/>
      <sz val="11"/>
      <name val="Garamond"/>
      <family val="1"/>
    </font>
    <font>
      <sz val="9"/>
      <name val="Garamond"/>
      <family val="1"/>
    </font>
    <font>
      <sz val="11"/>
      <color theme="8" tint="-0.499984740745262"/>
      <name val="Garamond"/>
      <family val="1"/>
    </font>
    <font>
      <sz val="9"/>
      <color theme="1"/>
      <name val="Arial"/>
      <family val="2"/>
    </font>
    <font>
      <sz val="11"/>
      <name val="Calibri"/>
      <family val="2"/>
      <scheme val="minor"/>
    </font>
    <font>
      <sz val="11"/>
      <name val="Garamond"/>
      <charset val="1"/>
    </font>
    <font>
      <sz val="11"/>
      <name val="WordVisiCarriageReturn_MSFontSe"/>
      <charset val="1"/>
    </font>
    <font>
      <b/>
      <sz val="10"/>
      <color theme="1"/>
      <name val="Garamond"/>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4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indexed="64"/>
      </left>
      <right style="medium">
        <color indexed="64"/>
      </right>
      <top style="thin">
        <color indexed="64"/>
      </top>
      <bottom/>
      <diagonal/>
    </border>
    <border>
      <left/>
      <right/>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s>
  <cellStyleXfs count="6">
    <xf numFmtId="0" fontId="0" fillId="0" borderId="0"/>
    <xf numFmtId="44" fontId="1" fillId="0" borderId="0" applyFont="0" applyFill="0" applyBorder="0" applyAlignment="0" applyProtection="0"/>
    <xf numFmtId="165" fontId="1" fillId="0" borderId="0" applyFont="0" applyFill="0" applyBorder="0" applyAlignment="0" applyProtection="0"/>
    <xf numFmtId="0" fontId="6" fillId="0" borderId="0"/>
    <xf numFmtId="44" fontId="6" fillId="0" borderId="0" applyFont="0" applyFill="0" applyBorder="0" applyAlignment="0" applyProtection="0"/>
    <xf numFmtId="9" fontId="1" fillId="0" borderId="0" applyFont="0" applyFill="0" applyBorder="0" applyAlignment="0" applyProtection="0"/>
  </cellStyleXfs>
  <cellXfs count="202">
    <xf numFmtId="0" fontId="0" fillId="0" borderId="0" xfId="0"/>
    <xf numFmtId="0" fontId="4" fillId="0" borderId="5" xfId="0" applyFont="1" applyBorder="1" applyAlignment="1">
      <alignment horizontal="center" vertical="center"/>
    </xf>
    <xf numFmtId="0" fontId="4"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0" xfId="0" applyFont="1"/>
    <xf numFmtId="0" fontId="4" fillId="0" borderId="5" xfId="0" applyFont="1" applyBorder="1" applyAlignment="1">
      <alignment vertical="center" wrapText="1"/>
    </xf>
    <xf numFmtId="0" fontId="4" fillId="2" borderId="5" xfId="0" applyFont="1" applyFill="1" applyBorder="1" applyAlignment="1">
      <alignment vertical="center" wrapText="1"/>
    </xf>
    <xf numFmtId="0" fontId="4" fillId="0" borderId="5" xfId="0" applyFont="1" applyBorder="1" applyAlignment="1">
      <alignment horizontal="left" vertical="top" wrapText="1"/>
    </xf>
    <xf numFmtId="164" fontId="4" fillId="0" borderId="5" xfId="1" applyNumberFormat="1" applyFont="1" applyFill="1" applyBorder="1" applyAlignment="1">
      <alignment vertical="center" wrapText="1"/>
    </xf>
    <xf numFmtId="0" fontId="4" fillId="2" borderId="5" xfId="0" applyFont="1" applyFill="1" applyBorder="1" applyAlignment="1">
      <alignment horizontal="left" vertical="top" wrapText="1"/>
    </xf>
    <xf numFmtId="0" fontId="4" fillId="0" borderId="9" xfId="0" applyFont="1" applyBorder="1" applyAlignment="1">
      <alignment vertical="center" wrapText="1"/>
    </xf>
    <xf numFmtId="0" fontId="4" fillId="0" borderId="9" xfId="0" applyFont="1" applyBorder="1" applyAlignment="1">
      <alignment horizontal="left" vertical="top" wrapText="1"/>
    </xf>
    <xf numFmtId="0" fontId="4" fillId="0" borderId="5" xfId="0" applyFont="1" applyBorder="1" applyAlignment="1">
      <alignment wrapText="1"/>
    </xf>
    <xf numFmtId="164" fontId="5" fillId="0" borderId="5" xfId="1" applyNumberFormat="1" applyFont="1" applyFill="1" applyBorder="1" applyAlignment="1">
      <alignment vertical="center"/>
    </xf>
    <xf numFmtId="0" fontId="4" fillId="0" borderId="0" xfId="0" applyFont="1" applyAlignment="1">
      <alignment vertical="center"/>
    </xf>
    <xf numFmtId="0" fontId="5" fillId="0" borderId="5" xfId="0" applyFont="1" applyBorder="1" applyAlignment="1">
      <alignment horizontal="center" vertical="center"/>
    </xf>
    <xf numFmtId="0" fontId="5" fillId="0" borderId="5" xfId="0" applyFont="1" applyBorder="1" applyAlignment="1">
      <alignment horizontal="left" vertical="top" wrapText="1"/>
    </xf>
    <xf numFmtId="0" fontId="5" fillId="0" borderId="5" xfId="0" applyFont="1" applyBorder="1" applyAlignment="1">
      <alignment vertical="center" wrapText="1"/>
    </xf>
    <xf numFmtId="0" fontId="5" fillId="0" borderId="4" xfId="0" applyFont="1" applyBorder="1" applyAlignment="1">
      <alignment horizontal="center" vertical="center"/>
    </xf>
    <xf numFmtId="0" fontId="5" fillId="0" borderId="0" xfId="0" applyFont="1" applyAlignment="1">
      <alignment vertical="center"/>
    </xf>
    <xf numFmtId="0" fontId="7" fillId="0" borderId="5" xfId="0" applyFont="1" applyBorder="1" applyAlignment="1">
      <alignment horizontal="left" vertical="top" wrapText="1"/>
    </xf>
    <xf numFmtId="0" fontId="5" fillId="0" borderId="0" xfId="0" applyFont="1"/>
    <xf numFmtId="0" fontId="5" fillId="0" borderId="12"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left" vertical="top" wrapText="1"/>
    </xf>
    <xf numFmtId="0" fontId="5" fillId="0" borderId="6" xfId="0" applyFont="1" applyBorder="1" applyAlignment="1">
      <alignment horizontal="center" vertical="center"/>
    </xf>
    <xf numFmtId="0" fontId="5" fillId="0" borderId="9" xfId="0" applyFont="1" applyBorder="1" applyAlignment="1">
      <alignment vertical="center" wrapText="1"/>
    </xf>
    <xf numFmtId="164" fontId="5" fillId="0" borderId="5" xfId="1" applyNumberFormat="1" applyFont="1" applyBorder="1" applyAlignment="1">
      <alignment vertical="center"/>
    </xf>
    <xf numFmtId="164" fontId="4" fillId="0" borderId="6" xfId="1" applyNumberFormat="1" applyFont="1" applyBorder="1" applyAlignment="1">
      <alignment vertical="center"/>
    </xf>
    <xf numFmtId="164" fontId="4" fillId="0" borderId="6" xfId="0" applyNumberFormat="1" applyFont="1" applyBorder="1" applyAlignment="1">
      <alignment vertical="center"/>
    </xf>
    <xf numFmtId="164" fontId="4" fillId="0" borderId="5" xfId="1" applyNumberFormat="1" applyFont="1" applyBorder="1" applyAlignment="1">
      <alignment vertical="center"/>
    </xf>
    <xf numFmtId="164" fontId="4" fillId="0" borderId="5" xfId="1" applyNumberFormat="1" applyFont="1" applyFill="1" applyBorder="1" applyAlignment="1">
      <alignment vertical="center"/>
    </xf>
    <xf numFmtId="164" fontId="4" fillId="0" borderId="5" xfId="1" applyNumberFormat="1" applyFont="1" applyBorder="1"/>
    <xf numFmtId="164" fontId="4" fillId="0" borderId="5" xfId="1" applyNumberFormat="1" applyFont="1" applyFill="1" applyBorder="1"/>
    <xf numFmtId="164" fontId="4" fillId="0" borderId="0" xfId="1" applyNumberFormat="1" applyFont="1"/>
    <xf numFmtId="164" fontId="5" fillId="0" borderId="26" xfId="1" applyNumberFormat="1" applyFont="1" applyFill="1" applyBorder="1" applyAlignment="1">
      <alignment vertical="center"/>
    </xf>
    <xf numFmtId="44" fontId="4" fillId="0" borderId="5" xfId="1" applyFont="1" applyBorder="1" applyAlignment="1">
      <alignment vertical="center"/>
    </xf>
    <xf numFmtId="44" fontId="4" fillId="0" borderId="5" xfId="1" applyFont="1" applyFill="1" applyBorder="1" applyAlignment="1">
      <alignment vertical="center"/>
    </xf>
    <xf numFmtId="44" fontId="4" fillId="0" borderId="0" xfId="1" applyFont="1"/>
    <xf numFmtId="44" fontId="4" fillId="0" borderId="5" xfId="1" applyFont="1" applyFill="1" applyBorder="1" applyAlignment="1">
      <alignment horizontal="center" vertical="center"/>
    </xf>
    <xf numFmtId="164" fontId="2" fillId="0" borderId="29" xfId="1" applyNumberFormat="1" applyFont="1" applyBorder="1" applyAlignment="1">
      <alignment horizontal="center" vertical="center" wrapText="1"/>
    </xf>
    <xf numFmtId="0" fontId="2" fillId="0" borderId="31" xfId="0" applyFont="1" applyBorder="1" applyAlignment="1">
      <alignment horizontal="center" vertical="center" wrapText="1"/>
    </xf>
    <xf numFmtId="164" fontId="2" fillId="0" borderId="37" xfId="1" applyNumberFormat="1" applyFont="1" applyBorder="1" applyAlignment="1">
      <alignment horizontal="center" vertical="center" wrapText="1"/>
    </xf>
    <xf numFmtId="164" fontId="4" fillId="0" borderId="3" xfId="1" applyNumberFormat="1" applyFont="1" applyFill="1" applyBorder="1" applyAlignment="1">
      <alignment vertical="center" wrapText="1"/>
    </xf>
    <xf numFmtId="0" fontId="4" fillId="0" borderId="5" xfId="0" applyFont="1" applyBorder="1"/>
    <xf numFmtId="164" fontId="4" fillId="0" borderId="5" xfId="0" applyNumberFormat="1" applyFont="1" applyBorder="1"/>
    <xf numFmtId="0" fontId="2" fillId="0" borderId="8" xfId="0" applyFont="1" applyBorder="1" applyAlignment="1">
      <alignment horizontal="center" wrapText="1"/>
    </xf>
    <xf numFmtId="0" fontId="2" fillId="0" borderId="24" xfId="0" applyFont="1" applyBorder="1" applyAlignment="1">
      <alignment horizontal="center" wrapText="1"/>
    </xf>
    <xf numFmtId="0" fontId="2" fillId="0" borderId="17" xfId="0" applyFont="1" applyBorder="1" applyAlignment="1">
      <alignment horizontal="center" wrapText="1"/>
    </xf>
    <xf numFmtId="0" fontId="4" fillId="0" borderId="5" xfId="0" applyFont="1" applyBorder="1" applyAlignment="1">
      <alignment horizontal="center" wrapText="1"/>
    </xf>
    <xf numFmtId="0" fontId="4" fillId="0" borderId="0" xfId="0" applyFont="1" applyAlignment="1">
      <alignment horizontal="center" wrapText="1"/>
    </xf>
    <xf numFmtId="164" fontId="4" fillId="0" borderId="5" xfId="1" applyNumberFormat="1" applyFont="1" applyBorder="1" applyAlignment="1">
      <alignment horizontal="center" wrapText="1"/>
    </xf>
    <xf numFmtId="9" fontId="4" fillId="0" borderId="0" xfId="5" applyFont="1"/>
    <xf numFmtId="10" fontId="4" fillId="0" borderId="5" xfId="5" applyNumberFormat="1" applyFont="1" applyBorder="1"/>
    <xf numFmtId="10" fontId="4" fillId="0" borderId="5" xfId="5" applyNumberFormat="1" applyFont="1" applyBorder="1" applyAlignment="1">
      <alignment horizontal="center" wrapText="1"/>
    </xf>
    <xf numFmtId="10" fontId="4" fillId="0" borderId="0" xfId="5" applyNumberFormat="1" applyFont="1"/>
    <xf numFmtId="0" fontId="2" fillId="0" borderId="34" xfId="0" applyFont="1" applyBorder="1" applyAlignment="1">
      <alignment horizontal="center" vertical="center" wrapText="1"/>
    </xf>
    <xf numFmtId="164" fontId="3" fillId="0" borderId="28" xfId="1" applyNumberFormat="1" applyFont="1" applyBorder="1" applyAlignment="1">
      <alignment horizontal="center" vertical="center" wrapText="1"/>
    </xf>
    <xf numFmtId="164" fontId="2" fillId="0" borderId="43" xfId="1" applyNumberFormat="1" applyFont="1" applyBorder="1" applyAlignment="1">
      <alignment horizontal="center" vertical="center" wrapText="1"/>
    </xf>
    <xf numFmtId="0" fontId="5" fillId="0" borderId="12" xfId="0" applyFont="1" applyBorder="1" applyAlignment="1">
      <alignment vertical="center"/>
    </xf>
    <xf numFmtId="0" fontId="5" fillId="0" borderId="4" xfId="0" applyFont="1" applyBorder="1" applyAlignment="1">
      <alignment vertical="center"/>
    </xf>
    <xf numFmtId="164" fontId="4" fillId="0" borderId="5" xfId="0" applyNumberFormat="1" applyFont="1" applyBorder="1" applyAlignment="1">
      <alignment vertical="center"/>
    </xf>
    <xf numFmtId="0" fontId="4" fillId="0" borderId="5" xfId="0" applyFont="1" applyBorder="1" applyAlignment="1">
      <alignment vertical="center"/>
    </xf>
    <xf numFmtId="0" fontId="5" fillId="0" borderId="8" xfId="0" applyFont="1" applyBorder="1" applyAlignment="1">
      <alignment horizontal="center" vertical="center"/>
    </xf>
    <xf numFmtId="0" fontId="3" fillId="0" borderId="10" xfId="0" applyFont="1" applyBorder="1" applyAlignment="1">
      <alignment horizontal="center" vertical="center" wrapText="1"/>
    </xf>
    <xf numFmtId="10" fontId="4" fillId="0" borderId="5" xfId="5" applyNumberFormat="1" applyFont="1" applyFill="1" applyBorder="1" applyAlignment="1">
      <alignment vertical="center"/>
    </xf>
    <xf numFmtId="164" fontId="2" fillId="0" borderId="29" xfId="1" applyNumberFormat="1" applyFont="1" applyFill="1" applyBorder="1" applyAlignment="1">
      <alignment horizontal="center" vertical="center" wrapText="1"/>
    </xf>
    <xf numFmtId="164" fontId="3" fillId="0" borderId="28" xfId="1" applyNumberFormat="1" applyFont="1" applyFill="1" applyBorder="1" applyAlignment="1">
      <alignment horizontal="center" vertical="center" wrapText="1"/>
    </xf>
    <xf numFmtId="0" fontId="4" fillId="0" borderId="6" xfId="0" applyFont="1" applyBorder="1" applyAlignment="1">
      <alignment vertical="center"/>
    </xf>
    <xf numFmtId="0" fontId="3" fillId="0" borderId="27" xfId="0" applyFont="1" applyBorder="1" applyAlignment="1">
      <alignment horizontal="center" vertical="center" wrapText="1"/>
    </xf>
    <xf numFmtId="0" fontId="3" fillId="0" borderId="41" xfId="0" applyFont="1" applyBorder="1" applyAlignment="1">
      <alignment horizontal="center" vertical="center" wrapText="1"/>
    </xf>
    <xf numFmtId="164" fontId="3" fillId="0" borderId="42" xfId="1" applyNumberFormat="1" applyFont="1" applyFill="1" applyBorder="1" applyAlignment="1">
      <alignment horizontal="center" vertical="center" wrapText="1"/>
    </xf>
    <xf numFmtId="164" fontId="3" fillId="0" borderId="14" xfId="1" applyNumberFormat="1" applyFont="1" applyFill="1" applyBorder="1" applyAlignment="1">
      <alignment horizontal="center" vertical="center" wrapText="1"/>
    </xf>
    <xf numFmtId="0" fontId="3" fillId="0" borderId="28" xfId="0" applyFont="1" applyBorder="1" applyAlignment="1">
      <alignment horizontal="center" vertical="center" wrapText="1"/>
    </xf>
    <xf numFmtId="44" fontId="5" fillId="0" borderId="6" xfId="0" applyNumberFormat="1" applyFont="1" applyBorder="1" applyAlignment="1">
      <alignment vertical="center"/>
    </xf>
    <xf numFmtId="44" fontId="5" fillId="0" borderId="5" xfId="0" applyNumberFormat="1" applyFont="1" applyBorder="1" applyAlignment="1">
      <alignment vertical="center"/>
    </xf>
    <xf numFmtId="164" fontId="5" fillId="0" borderId="0" xfId="1" applyNumberFormat="1" applyFont="1" applyFill="1"/>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5" fillId="0" borderId="5" xfId="0" applyFont="1" applyBorder="1" applyAlignment="1">
      <alignment horizontal="center" vertical="center" wrapText="1"/>
    </xf>
    <xf numFmtId="0" fontId="4"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4" fillId="0" borderId="9" xfId="0" applyFont="1" applyBorder="1" applyAlignment="1">
      <alignment horizontal="center" vertical="center" wrapText="1"/>
    </xf>
    <xf numFmtId="0" fontId="12" fillId="0" borderId="5" xfId="0" applyFont="1" applyBorder="1" applyAlignment="1">
      <alignment horizontal="center" vertical="center" wrapText="1"/>
    </xf>
    <xf numFmtId="0" fontId="3" fillId="0" borderId="0" xfId="0" applyFont="1" applyAlignment="1">
      <alignment horizontal="center" vertical="center" wrapText="1"/>
    </xf>
    <xf numFmtId="0" fontId="8" fillId="0" borderId="27" xfId="0" applyFont="1" applyBorder="1" applyAlignment="1">
      <alignment horizontal="center" vertical="center"/>
    </xf>
    <xf numFmtId="0" fontId="3" fillId="0" borderId="43" xfId="0" applyFont="1" applyBorder="1" applyAlignment="1">
      <alignment horizontal="center" vertical="center" wrapText="1"/>
    </xf>
    <xf numFmtId="0" fontId="13" fillId="0" borderId="10" xfId="0" applyFont="1" applyBorder="1" applyAlignment="1">
      <alignment horizontal="center" vertical="center"/>
    </xf>
    <xf numFmtId="0" fontId="13" fillId="0" borderId="5" xfId="0" applyFont="1" applyBorder="1" applyAlignment="1">
      <alignment horizontal="center" vertical="center"/>
    </xf>
    <xf numFmtId="0" fontId="0" fillId="0" borderId="5" xfId="0" applyBorder="1" applyAlignment="1">
      <alignment horizontal="center" vertical="center"/>
    </xf>
    <xf numFmtId="0" fontId="12" fillId="0" borderId="9" xfId="0" applyFont="1" applyBorder="1" applyAlignment="1">
      <alignment horizontal="center" vertical="center" wrapText="1"/>
    </xf>
    <xf numFmtId="0" fontId="1" fillId="2" borderId="5" xfId="0" applyFont="1" applyFill="1" applyBorder="1" applyAlignment="1">
      <alignment horizontal="center" vertical="center"/>
    </xf>
    <xf numFmtId="0" fontId="1" fillId="0" borderId="5" xfId="0" applyFont="1" applyBorder="1" applyAlignment="1">
      <alignment horizontal="center" vertical="center"/>
    </xf>
    <xf numFmtId="164" fontId="4" fillId="0" borderId="0" xfId="0" applyNumberFormat="1" applyFont="1"/>
    <xf numFmtId="164" fontId="3" fillId="0" borderId="43" xfId="1" applyNumberFormat="1" applyFont="1" applyFill="1" applyBorder="1" applyAlignment="1">
      <alignment horizontal="center" vertical="center" wrapText="1"/>
    </xf>
    <xf numFmtId="164" fontId="5" fillId="0" borderId="6" xfId="1" applyNumberFormat="1" applyFont="1" applyFill="1" applyBorder="1" applyAlignment="1">
      <alignment vertical="center"/>
    </xf>
    <xf numFmtId="164" fontId="5" fillId="0" borderId="5" xfId="0" applyNumberFormat="1" applyFont="1" applyBorder="1" applyAlignment="1">
      <alignment vertical="center"/>
    </xf>
    <xf numFmtId="0" fontId="2" fillId="0" borderId="5" xfId="0" applyFont="1" applyBorder="1" applyAlignment="1">
      <alignment horizontal="center" vertical="center" wrapText="1"/>
    </xf>
    <xf numFmtId="10" fontId="4" fillId="0" borderId="5" xfId="5" applyNumberFormat="1" applyFont="1" applyFill="1" applyBorder="1"/>
    <xf numFmtId="0" fontId="3" fillId="0" borderId="9" xfId="0" applyFont="1" applyBorder="1" applyAlignment="1">
      <alignment horizontal="center" vertical="center" wrapText="1"/>
    </xf>
    <xf numFmtId="0" fontId="3" fillId="0" borderId="39" xfId="0" applyFont="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horizontal="left" vertical="center" wrapText="1"/>
    </xf>
    <xf numFmtId="0" fontId="10" fillId="0" borderId="6" xfId="0" applyFont="1" applyBorder="1" applyAlignment="1">
      <alignment horizontal="left" vertical="top" wrapText="1"/>
    </xf>
    <xf numFmtId="0" fontId="5" fillId="0" borderId="13" xfId="0" applyFont="1" applyBorder="1" applyAlignment="1">
      <alignment vertical="center" wrapText="1"/>
    </xf>
    <xf numFmtId="0" fontId="5" fillId="0" borderId="11" xfId="0" applyFont="1" applyBorder="1" applyAlignment="1">
      <alignment horizontal="left" vertical="top" wrapText="1"/>
    </xf>
    <xf numFmtId="0" fontId="5" fillId="0" borderId="11" xfId="0" applyFont="1" applyBorder="1" applyAlignment="1">
      <alignment horizontal="center" vertical="center"/>
    </xf>
    <xf numFmtId="0" fontId="4" fillId="0" borderId="11" xfId="0" applyFont="1" applyBorder="1" applyAlignment="1">
      <alignment horizontal="center" vertical="center" wrapText="1"/>
    </xf>
    <xf numFmtId="0" fontId="9" fillId="0" borderId="0" xfId="0" applyFont="1" applyAlignment="1">
      <alignment horizontal="center" vertical="center"/>
    </xf>
    <xf numFmtId="0" fontId="2" fillId="0" borderId="9" xfId="0" applyFont="1" applyBorder="1" applyAlignment="1">
      <alignment horizontal="center" wrapText="1"/>
    </xf>
    <xf numFmtId="0" fontId="2" fillId="0" borderId="39" xfId="0" applyFont="1" applyBorder="1" applyAlignment="1">
      <alignment horizontal="center" wrapText="1"/>
    </xf>
    <xf numFmtId="0" fontId="2" fillId="0" borderId="19" xfId="0" applyFont="1" applyBorder="1" applyAlignment="1">
      <alignment horizontal="center" wrapText="1"/>
    </xf>
    <xf numFmtId="44" fontId="4" fillId="0" borderId="5" xfId="0" applyNumberFormat="1" applyFont="1" applyBorder="1"/>
    <xf numFmtId="164" fontId="2" fillId="0" borderId="37" xfId="1" applyNumberFormat="1" applyFont="1" applyFill="1" applyBorder="1" applyAlignment="1">
      <alignment horizontal="center" vertical="center" wrapText="1"/>
    </xf>
    <xf numFmtId="164" fontId="2" fillId="0" borderId="43" xfId="1" applyNumberFormat="1" applyFont="1" applyFill="1" applyBorder="1" applyAlignment="1">
      <alignment horizontal="center" vertical="center" wrapText="1"/>
    </xf>
    <xf numFmtId="0" fontId="3" fillId="0" borderId="5" xfId="0" applyFont="1" applyBorder="1" applyAlignment="1">
      <alignment horizontal="center" vertical="center" wrapText="1"/>
    </xf>
    <xf numFmtId="0" fontId="4" fillId="0" borderId="6" xfId="0" applyFont="1" applyBorder="1" applyAlignment="1">
      <alignment vertical="center" wrapText="1"/>
    </xf>
    <xf numFmtId="0" fontId="4" fillId="0" borderId="6" xfId="0" applyFont="1" applyBorder="1" applyAlignment="1">
      <alignment horizontal="left" vertical="top" wrapText="1"/>
    </xf>
    <xf numFmtId="0" fontId="12" fillId="0" borderId="6" xfId="0" applyFont="1" applyBorder="1" applyAlignment="1">
      <alignment horizontal="center" vertical="center" wrapText="1"/>
    </xf>
    <xf numFmtId="164" fontId="4" fillId="0" borderId="3" xfId="0" applyNumberFormat="1" applyFont="1" applyBorder="1" applyAlignment="1">
      <alignment vertical="center"/>
    </xf>
    <xf numFmtId="164" fontId="4" fillId="0" borderId="26" xfId="0" applyNumberFormat="1" applyFont="1" applyBorder="1"/>
    <xf numFmtId="0" fontId="2" fillId="0" borderId="26" xfId="0" applyFont="1" applyBorder="1" applyAlignment="1">
      <alignment horizontal="center" vertical="center" wrapText="1"/>
    </xf>
    <xf numFmtId="164" fontId="2" fillId="0" borderId="5" xfId="1" applyNumberFormat="1" applyFont="1" applyFill="1" applyBorder="1" applyAlignment="1">
      <alignment horizontal="center" vertical="center" wrapText="1"/>
    </xf>
    <xf numFmtId="10" fontId="2" fillId="0" borderId="5" xfId="5" applyNumberFormat="1" applyFont="1" applyFill="1" applyBorder="1" applyAlignment="1">
      <alignment horizontal="center" vertical="center" wrapText="1"/>
    </xf>
    <xf numFmtId="164" fontId="2" fillId="0" borderId="5" xfId="1" applyNumberFormat="1" applyFont="1" applyBorder="1" applyAlignment="1">
      <alignment horizontal="center" vertical="center" wrapText="1"/>
    </xf>
    <xf numFmtId="9" fontId="2" fillId="0" borderId="5" xfId="5" applyFont="1" applyBorder="1" applyAlignment="1">
      <alignment horizontal="center" vertical="center" wrapText="1"/>
    </xf>
    <xf numFmtId="0" fontId="5" fillId="0" borderId="9" xfId="0" applyFont="1" applyBorder="1" applyAlignment="1">
      <alignment horizontal="center" vertical="center"/>
    </xf>
    <xf numFmtId="0" fontId="5" fillId="0" borderId="0" xfId="0" applyFont="1" applyAlignment="1">
      <alignment horizontal="center"/>
    </xf>
    <xf numFmtId="10" fontId="2" fillId="0" borderId="5" xfId="5" applyNumberFormat="1" applyFont="1" applyBorder="1" applyAlignment="1">
      <alignment horizontal="center" vertical="center" wrapText="1"/>
    </xf>
    <xf numFmtId="164" fontId="4" fillId="0" borderId="0" xfId="0" applyNumberFormat="1" applyFont="1" applyAlignment="1">
      <alignment vertical="center"/>
    </xf>
    <xf numFmtId="0" fontId="16" fillId="0" borderId="5" xfId="0" applyFont="1" applyBorder="1" applyAlignment="1">
      <alignment horizontal="center" wrapText="1"/>
    </xf>
    <xf numFmtId="0" fontId="2" fillId="0" borderId="36"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8" fillId="3" borderId="38" xfId="0" applyFont="1" applyFill="1" applyBorder="1" applyAlignment="1">
      <alignment horizontal="center" vertical="center"/>
    </xf>
    <xf numFmtId="0" fontId="3" fillId="0" borderId="32"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0" xfId="0" applyFont="1" applyAlignment="1">
      <alignment horizontal="center" vertical="center" wrapText="1"/>
    </xf>
    <xf numFmtId="0" fontId="3" fillId="0" borderId="41"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4" xfId="0" applyFont="1" applyBorder="1" applyAlignment="1">
      <alignment horizontal="center" vertical="center" wrapText="1"/>
    </xf>
    <xf numFmtId="0" fontId="2" fillId="0" borderId="32" xfId="0" applyFont="1" applyBorder="1" applyAlignment="1">
      <alignment horizontal="center" vertical="center"/>
    </xf>
    <xf numFmtId="0" fontId="2" fillId="0" borderId="27" xfId="0" applyFont="1" applyBorder="1" applyAlignment="1">
      <alignment horizontal="center" vertical="center"/>
    </xf>
    <xf numFmtId="0" fontId="2" fillId="0" borderId="22" xfId="0" applyFont="1" applyBorder="1" applyAlignment="1">
      <alignment horizontal="center" vertical="center"/>
    </xf>
    <xf numFmtId="0" fontId="2" fillId="0" borderId="40" xfId="0" applyFont="1" applyBorder="1" applyAlignment="1">
      <alignment horizontal="center" vertical="center"/>
    </xf>
    <xf numFmtId="0" fontId="2" fillId="0" borderId="0" xfId="0" applyFont="1" applyAlignment="1">
      <alignment horizontal="center" vertical="center"/>
    </xf>
    <xf numFmtId="0" fontId="2" fillId="0" borderId="41" xfId="0" applyFont="1" applyBorder="1" applyAlignment="1">
      <alignment horizontal="center" vertical="center"/>
    </xf>
    <xf numFmtId="0" fontId="2" fillId="0" borderId="33" xfId="0" applyFont="1" applyBorder="1" applyAlignment="1">
      <alignment horizontal="center" vertical="center"/>
    </xf>
    <xf numFmtId="0" fontId="2" fillId="0" borderId="30" xfId="0" applyFont="1" applyBorder="1" applyAlignment="1">
      <alignment horizontal="center" vertical="center"/>
    </xf>
    <xf numFmtId="0" fontId="2" fillId="0" borderId="34" xfId="0" applyFont="1" applyBorder="1" applyAlignment="1">
      <alignment horizontal="center" vertical="center"/>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xf>
    <xf numFmtId="0" fontId="3" fillId="0" borderId="27" xfId="0" applyFont="1" applyBorder="1" applyAlignment="1">
      <alignment horizontal="center" vertical="center"/>
    </xf>
    <xf numFmtId="0" fontId="3" fillId="0" borderId="22" xfId="0" applyFont="1" applyBorder="1" applyAlignment="1">
      <alignment horizontal="center" vertical="center"/>
    </xf>
    <xf numFmtId="0" fontId="3" fillId="0" borderId="33" xfId="0" applyFont="1" applyBorder="1" applyAlignment="1">
      <alignment horizontal="center" vertical="center"/>
    </xf>
    <xf numFmtId="0" fontId="3" fillId="0" borderId="30" xfId="0" applyFont="1" applyBorder="1" applyAlignment="1">
      <alignment horizontal="center" vertical="center"/>
    </xf>
    <xf numFmtId="0" fontId="3" fillId="0" borderId="34"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5" fillId="0" borderId="7" xfId="0" applyFont="1" applyBorder="1" applyAlignment="1">
      <alignment horizontal="center" vertical="center"/>
    </xf>
    <xf numFmtId="0" fontId="3" fillId="0" borderId="5" xfId="0" applyFont="1" applyBorder="1" applyAlignment="1">
      <alignment horizontal="center" vertical="center" wrapText="1"/>
    </xf>
    <xf numFmtId="0" fontId="5" fillId="0" borderId="8" xfId="0" applyFont="1" applyBorder="1" applyAlignment="1">
      <alignment vertical="center"/>
    </xf>
    <xf numFmtId="0" fontId="3" fillId="0" borderId="5" xfId="0" applyFont="1" applyBorder="1" applyAlignment="1">
      <alignment horizontal="left" vertical="center" wrapText="1"/>
    </xf>
    <xf numFmtId="0" fontId="5" fillId="0" borderId="8" xfId="0" applyFont="1" applyBorder="1" applyAlignment="1">
      <alignment horizontal="left" vertical="center"/>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2" fillId="0" borderId="5" xfId="0" applyFont="1" applyBorder="1" applyAlignment="1">
      <alignment horizontal="center" vertical="center"/>
    </xf>
    <xf numFmtId="0" fontId="2" fillId="0" borderId="25" xfId="0" applyFont="1" applyBorder="1" applyAlignment="1">
      <alignment horizontal="center"/>
    </xf>
    <xf numFmtId="0" fontId="2" fillId="0" borderId="26"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vertical="center"/>
    </xf>
    <xf numFmtId="0" fontId="5" fillId="0" borderId="5" xfId="0" applyFont="1" applyBorder="1" applyAlignment="1">
      <alignment horizontal="left"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16" xfId="0" applyFont="1" applyBorder="1" applyAlignment="1">
      <alignment horizontal="center" vertical="center"/>
    </xf>
    <xf numFmtId="0" fontId="3" fillId="0" borderId="20" xfId="0" applyFont="1" applyBorder="1" applyAlignment="1">
      <alignment horizontal="center" vertical="center"/>
    </xf>
    <xf numFmtId="0" fontId="2" fillId="0" borderId="5" xfId="0" applyFont="1" applyBorder="1" applyAlignment="1">
      <alignment horizontal="center" vertical="center" wrapText="1"/>
    </xf>
    <xf numFmtId="0" fontId="5" fillId="0" borderId="5" xfId="0" applyFont="1" applyBorder="1" applyAlignment="1">
      <alignment horizontal="center" vertical="center"/>
    </xf>
    <xf numFmtId="0" fontId="2" fillId="0" borderId="21"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35" xfId="0" applyFont="1" applyBorder="1" applyAlignment="1">
      <alignment horizontal="center" vertical="center"/>
    </xf>
    <xf numFmtId="0" fontId="2" fillId="0" borderId="20" xfId="0" applyFont="1" applyBorder="1" applyAlignment="1">
      <alignment horizontal="center" vertical="center"/>
    </xf>
    <xf numFmtId="0" fontId="2" fillId="0" borderId="23" xfId="0" applyFont="1" applyBorder="1" applyAlignment="1">
      <alignment horizontal="center" vertical="center"/>
    </xf>
    <xf numFmtId="0" fontId="2" fillId="0" borderId="3" xfId="0" applyFont="1" applyBorder="1" applyAlignment="1">
      <alignment horizontal="center"/>
    </xf>
  </cellXfs>
  <cellStyles count="6">
    <cellStyle name="Moneda" xfId="1" builtinId="4"/>
    <cellStyle name="Moneda 2" xfId="4" xr:uid="{C0D0E401-D2D7-4079-B480-B55A4661C677}"/>
    <cellStyle name="Moneda 2 4" xfId="2" xr:uid="{E306D196-D4CA-475D-99C7-E2C2A2C5A13E}"/>
    <cellStyle name="Normal" xfId="0" builtinId="0"/>
    <cellStyle name="Normal 2" xfId="3" xr:uid="{91AA8F61-B0D5-4423-8A44-484BFF56C2AB}"/>
    <cellStyle name="Porcentaje" xfId="5" builtinId="5"/>
  </cellStyles>
  <dxfs count="11">
    <dxf>
      <font>
        <color rgb="FF9C0006"/>
      </font>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9FD32-60A3-41B6-B418-72571B4AEACD}">
  <dimension ref="A1:S114"/>
  <sheetViews>
    <sheetView topLeftCell="A4" zoomScale="60" zoomScaleNormal="60" workbookViewId="0">
      <selection activeCell="Q4" sqref="Q4"/>
    </sheetView>
  </sheetViews>
  <sheetFormatPr baseColWidth="10" defaultColWidth="17.42578125" defaultRowHeight="15"/>
  <cols>
    <col min="1" max="1" width="9.85546875" style="21" customWidth="1"/>
    <col min="2" max="2" width="18.5703125" style="21" customWidth="1"/>
    <col min="3" max="3" width="67.42578125" style="21" customWidth="1"/>
    <col min="4" max="4" width="9.140625" style="127"/>
    <col min="5" max="5" width="0" style="21" hidden="1" customWidth="1"/>
    <col min="6" max="7" width="21.42578125" style="76" customWidth="1"/>
    <col min="8" max="8" width="24.5703125" style="21" customWidth="1"/>
    <col min="9" max="10" width="21.42578125" style="34" customWidth="1"/>
    <col min="11" max="11" width="22.7109375" style="4" customWidth="1"/>
    <col min="12" max="12" width="22.7109375" style="14" customWidth="1"/>
    <col min="13" max="13" width="22.7109375" style="93" customWidth="1"/>
    <col min="14" max="14" width="22.7109375" style="4" customWidth="1"/>
    <col min="15" max="15" width="30" style="4" customWidth="1"/>
    <col min="16" max="16" width="19.140625" style="4" customWidth="1"/>
    <col min="17" max="17" width="19.28515625" style="4" customWidth="1"/>
    <col min="18" max="18" width="26.140625" style="4" customWidth="1"/>
    <col min="19" max="16384" width="17.42578125" style="4"/>
  </cols>
  <sheetData>
    <row r="1" spans="1:19" ht="49.5" customHeight="1">
      <c r="A1" s="134" t="s">
        <v>0</v>
      </c>
      <c r="B1" s="135"/>
      <c r="C1" s="135"/>
      <c r="D1" s="136"/>
      <c r="E1" s="85"/>
      <c r="F1" s="137" t="s">
        <v>1</v>
      </c>
      <c r="G1" s="138"/>
      <c r="H1" s="139"/>
      <c r="I1" s="146" t="s">
        <v>2</v>
      </c>
      <c r="J1" s="147"/>
      <c r="K1" s="148"/>
      <c r="L1" s="146" t="s">
        <v>3</v>
      </c>
      <c r="M1" s="147"/>
      <c r="N1" s="148"/>
    </row>
    <row r="2" spans="1:19" ht="21.75" customHeight="1">
      <c r="A2" s="155" t="s">
        <v>4</v>
      </c>
      <c r="B2" s="156"/>
      <c r="C2" s="156"/>
      <c r="D2" s="157"/>
      <c r="E2" s="84"/>
      <c r="F2" s="140"/>
      <c r="G2" s="141"/>
      <c r="H2" s="142"/>
      <c r="I2" s="149"/>
      <c r="J2" s="150"/>
      <c r="K2" s="151"/>
      <c r="L2" s="149"/>
      <c r="M2" s="150"/>
      <c r="N2" s="151"/>
    </row>
    <row r="3" spans="1:19" ht="42.75" customHeight="1">
      <c r="A3" s="158" t="s">
        <v>5</v>
      </c>
      <c r="B3" s="160" t="s">
        <v>6</v>
      </c>
      <c r="C3" s="160" t="s">
        <v>7</v>
      </c>
      <c r="D3" s="162" t="s">
        <v>8</v>
      </c>
      <c r="E3" s="84"/>
      <c r="F3" s="143"/>
      <c r="G3" s="144"/>
      <c r="H3" s="145"/>
      <c r="I3" s="152"/>
      <c r="J3" s="153"/>
      <c r="K3" s="154"/>
      <c r="L3" s="152"/>
      <c r="M3" s="153"/>
      <c r="N3" s="154"/>
      <c r="O3" s="131" t="s">
        <v>9</v>
      </c>
      <c r="P3" s="132"/>
      <c r="Q3" s="132"/>
      <c r="R3" s="133"/>
    </row>
    <row r="4" spans="1:19" ht="72.75" customHeight="1">
      <c r="A4" s="159"/>
      <c r="B4" s="161"/>
      <c r="C4" s="161"/>
      <c r="D4" s="163"/>
      <c r="E4" s="64" t="s">
        <v>10</v>
      </c>
      <c r="F4" s="71" t="s">
        <v>11</v>
      </c>
      <c r="G4" s="72" t="s">
        <v>12</v>
      </c>
      <c r="H4" s="73" t="s">
        <v>13</v>
      </c>
      <c r="I4" s="40" t="s">
        <v>11</v>
      </c>
      <c r="J4" s="57" t="s">
        <v>12</v>
      </c>
      <c r="K4" s="56" t="s">
        <v>13</v>
      </c>
      <c r="L4" s="66" t="s">
        <v>11</v>
      </c>
      <c r="M4" s="67" t="s">
        <v>12</v>
      </c>
      <c r="N4" s="56" t="s">
        <v>13</v>
      </c>
      <c r="O4" s="97" t="s">
        <v>14</v>
      </c>
      <c r="P4" s="124" t="s">
        <v>15</v>
      </c>
      <c r="Q4" s="128" t="s">
        <v>16</v>
      </c>
      <c r="R4" s="97" t="s">
        <v>17</v>
      </c>
    </row>
    <row r="5" spans="1:19" s="14" customFormat="1" ht="135.75" customHeight="1">
      <c r="A5" s="59">
        <v>1</v>
      </c>
      <c r="B5" s="23" t="s">
        <v>18</v>
      </c>
      <c r="C5" s="23" t="s">
        <v>19</v>
      </c>
      <c r="D5" s="25" t="s">
        <v>20</v>
      </c>
      <c r="E5" s="77">
        <v>4</v>
      </c>
      <c r="F5" s="31">
        <v>196638.65546218489</v>
      </c>
      <c r="G5" s="74">
        <f>+F5*0.19</f>
        <v>37361.34453781513</v>
      </c>
      <c r="H5" s="74">
        <f>+F5+G5</f>
        <v>234000.00000000003</v>
      </c>
      <c r="I5" s="28">
        <v>175615.92</v>
      </c>
      <c r="J5" s="28">
        <f>+I5*19%</f>
        <v>33367.024799999999</v>
      </c>
      <c r="K5" s="29">
        <f>+I5+J5</f>
        <v>208982.9448</v>
      </c>
      <c r="L5" s="68">
        <v>163000</v>
      </c>
      <c r="M5" s="29">
        <f>+L5*19%</f>
        <v>30970</v>
      </c>
      <c r="N5" s="29">
        <f>+L5+M5</f>
        <v>193970</v>
      </c>
      <c r="O5" s="61">
        <f>AVERAGE(H5,K5,N5)</f>
        <v>212317.64826666669</v>
      </c>
      <c r="P5" s="30">
        <f>_xlfn.STDEV.P(H5,K5,N5)</f>
        <v>16511.418481522611</v>
      </c>
      <c r="Q5" s="65">
        <f>P5/O5</f>
        <v>7.7767527176000939E-2</v>
      </c>
      <c r="R5" s="61">
        <f>+(ROUND(O5,0))</f>
        <v>212318</v>
      </c>
      <c r="S5" s="129"/>
    </row>
    <row r="6" spans="1:19" s="14" customFormat="1" ht="111" customHeight="1">
      <c r="A6" s="60">
        <v>2</v>
      </c>
      <c r="B6" s="17" t="s">
        <v>18</v>
      </c>
      <c r="C6" s="17" t="s">
        <v>21</v>
      </c>
      <c r="D6" s="15" t="s">
        <v>22</v>
      </c>
      <c r="E6" s="1">
        <v>10</v>
      </c>
      <c r="F6" s="31">
        <v>417690</v>
      </c>
      <c r="G6" s="75">
        <f t="shared" ref="G6:G69" si="0">+F6*0.19</f>
        <v>79361.100000000006</v>
      </c>
      <c r="H6" s="75">
        <f t="shared" ref="H6:H69" si="1">+F6+G6</f>
        <v>497051.1</v>
      </c>
      <c r="I6" s="30">
        <v>324887.84999999998</v>
      </c>
      <c r="J6" s="28">
        <f t="shared" ref="J6:J69" si="2">+I6*19%</f>
        <v>61728.691499999994</v>
      </c>
      <c r="K6" s="29">
        <f t="shared" ref="K6:K69" si="3">+I6+J6</f>
        <v>386616.54149999999</v>
      </c>
      <c r="L6" s="62">
        <v>321300</v>
      </c>
      <c r="M6" s="29">
        <f t="shared" ref="M6:M69" si="4">+L6*19%</f>
        <v>61047</v>
      </c>
      <c r="N6" s="29">
        <f t="shared" ref="N6:N69" si="5">+L6+M6</f>
        <v>382347</v>
      </c>
      <c r="O6" s="61">
        <f t="shared" ref="O6:O69" si="6">AVERAGE(H6,K6,N6)</f>
        <v>422004.88049999997</v>
      </c>
      <c r="P6" s="30">
        <f t="shared" ref="P6:P69" si="7">_xlfn.STDEV.P(H6,K6,N6)</f>
        <v>53094.309438248405</v>
      </c>
      <c r="Q6" s="65">
        <f t="shared" ref="Q6:Q69" si="8">P6/O6</f>
        <v>0.12581444407785328</v>
      </c>
      <c r="R6" s="61">
        <f>+(ROUND(O6,0))</f>
        <v>422005</v>
      </c>
    </row>
    <row r="7" spans="1:19" s="14" customFormat="1" ht="117" customHeight="1">
      <c r="A7" s="59">
        <v>3</v>
      </c>
      <c r="B7" s="17" t="s">
        <v>18</v>
      </c>
      <c r="C7" s="17" t="s">
        <v>23</v>
      </c>
      <c r="D7" s="15" t="s">
        <v>20</v>
      </c>
      <c r="E7" s="1">
        <v>5</v>
      </c>
      <c r="F7" s="31">
        <v>918710</v>
      </c>
      <c r="G7" s="75">
        <f t="shared" si="0"/>
        <v>174554.9</v>
      </c>
      <c r="H7" s="75">
        <f t="shared" si="1"/>
        <v>1093264.8999999999</v>
      </c>
      <c r="I7" s="31">
        <v>702801.28</v>
      </c>
      <c r="J7" s="28">
        <f t="shared" si="2"/>
        <v>133532.2432</v>
      </c>
      <c r="K7" s="29">
        <f t="shared" si="3"/>
        <v>836333.52320000005</v>
      </c>
      <c r="L7" s="62">
        <v>706700</v>
      </c>
      <c r="M7" s="29">
        <f t="shared" si="4"/>
        <v>134273</v>
      </c>
      <c r="N7" s="29">
        <f t="shared" si="5"/>
        <v>840973</v>
      </c>
      <c r="O7" s="61">
        <f t="shared" si="6"/>
        <v>923523.80773333332</v>
      </c>
      <c r="P7" s="30">
        <f t="shared" si="7"/>
        <v>120040.02107395991</v>
      </c>
      <c r="Q7" s="65">
        <f t="shared" si="8"/>
        <v>0.12998042938230495</v>
      </c>
      <c r="R7" s="61">
        <f>+(ROUND(O7,0))</f>
        <v>923524</v>
      </c>
    </row>
    <row r="8" spans="1:19" s="14" customFormat="1" ht="60">
      <c r="A8" s="60">
        <v>4</v>
      </c>
      <c r="B8" s="17" t="s">
        <v>18</v>
      </c>
      <c r="C8" s="17" t="s">
        <v>24</v>
      </c>
      <c r="D8" s="15" t="s">
        <v>25</v>
      </c>
      <c r="E8" s="1">
        <v>75</v>
      </c>
      <c r="F8" s="31">
        <v>127400</v>
      </c>
      <c r="G8" s="75">
        <f t="shared" si="0"/>
        <v>24206</v>
      </c>
      <c r="H8" s="75">
        <f t="shared" si="1"/>
        <v>151606</v>
      </c>
      <c r="I8" s="30">
        <v>95130.559999999998</v>
      </c>
      <c r="J8" s="28">
        <f t="shared" si="2"/>
        <v>18074.806400000001</v>
      </c>
      <c r="K8" s="29">
        <f t="shared" si="3"/>
        <v>113205.3664</v>
      </c>
      <c r="L8" s="62">
        <v>98000</v>
      </c>
      <c r="M8" s="29">
        <f t="shared" si="4"/>
        <v>18620</v>
      </c>
      <c r="N8" s="29">
        <f t="shared" si="5"/>
        <v>116620</v>
      </c>
      <c r="O8" s="61">
        <f t="shared" si="6"/>
        <v>127143.78879999999</v>
      </c>
      <c r="P8" s="30">
        <f t="shared" si="7"/>
        <v>17353.477331659218</v>
      </c>
      <c r="Q8" s="65">
        <f t="shared" si="8"/>
        <v>0.13648702382903363</v>
      </c>
      <c r="R8" s="61">
        <f t="shared" ref="R8:R71" si="9">+(ROUND(O8,0))</f>
        <v>127144</v>
      </c>
    </row>
    <row r="9" spans="1:19" s="14" customFormat="1" ht="57" customHeight="1">
      <c r="A9" s="59">
        <v>5</v>
      </c>
      <c r="B9" s="17" t="s">
        <v>18</v>
      </c>
      <c r="C9" s="17" t="s">
        <v>26</v>
      </c>
      <c r="D9" s="15" t="s">
        <v>27</v>
      </c>
      <c r="E9" s="1">
        <v>30</v>
      </c>
      <c r="F9" s="31">
        <v>30680</v>
      </c>
      <c r="G9" s="75">
        <f t="shared" si="0"/>
        <v>5829.2</v>
      </c>
      <c r="H9" s="75">
        <f t="shared" si="1"/>
        <v>36509.199999999997</v>
      </c>
      <c r="I9" s="30">
        <v>24268</v>
      </c>
      <c r="J9" s="28">
        <f t="shared" si="2"/>
        <v>4610.92</v>
      </c>
      <c r="K9" s="29">
        <f t="shared" si="3"/>
        <v>28878.92</v>
      </c>
      <c r="L9" s="62">
        <v>23600</v>
      </c>
      <c r="M9" s="29">
        <f t="shared" si="4"/>
        <v>4484</v>
      </c>
      <c r="N9" s="29">
        <f t="shared" si="5"/>
        <v>28084</v>
      </c>
      <c r="O9" s="61">
        <f t="shared" si="6"/>
        <v>31157.373333333333</v>
      </c>
      <c r="P9" s="30">
        <f t="shared" si="7"/>
        <v>3798.202290043133</v>
      </c>
      <c r="Q9" s="65">
        <f t="shared" si="8"/>
        <v>0.1219038026539828</v>
      </c>
      <c r="R9" s="61">
        <f t="shared" si="9"/>
        <v>31157</v>
      </c>
    </row>
    <row r="10" spans="1:19" s="14" customFormat="1" ht="84" customHeight="1">
      <c r="A10" s="60">
        <v>6</v>
      </c>
      <c r="B10" s="17" t="s">
        <v>18</v>
      </c>
      <c r="C10" s="17" t="s">
        <v>28</v>
      </c>
      <c r="D10" s="15" t="s">
        <v>27</v>
      </c>
      <c r="E10" s="1">
        <v>1</v>
      </c>
      <c r="F10" s="31">
        <v>1092000</v>
      </c>
      <c r="G10" s="75">
        <f t="shared" si="0"/>
        <v>207480</v>
      </c>
      <c r="H10" s="75">
        <f t="shared" si="1"/>
        <v>1299480</v>
      </c>
      <c r="I10" s="30">
        <v>849380</v>
      </c>
      <c r="J10" s="28">
        <f t="shared" si="2"/>
        <v>161382.20000000001</v>
      </c>
      <c r="K10" s="29">
        <f t="shared" si="3"/>
        <v>1010762.2</v>
      </c>
      <c r="L10" s="62">
        <v>840000</v>
      </c>
      <c r="M10" s="29">
        <f t="shared" si="4"/>
        <v>159600</v>
      </c>
      <c r="N10" s="29">
        <f t="shared" si="5"/>
        <v>999600</v>
      </c>
      <c r="O10" s="61">
        <f t="shared" si="6"/>
        <v>1103280.7333333334</v>
      </c>
      <c r="P10" s="30">
        <f t="shared" si="7"/>
        <v>138808.65212613839</v>
      </c>
      <c r="Q10" s="65">
        <f t="shared" si="8"/>
        <v>0.12581444407785217</v>
      </c>
      <c r="R10" s="61">
        <f t="shared" si="9"/>
        <v>1103281</v>
      </c>
    </row>
    <row r="11" spans="1:19" s="14" customFormat="1" ht="79.5" customHeight="1">
      <c r="A11" s="59">
        <v>7</v>
      </c>
      <c r="B11" s="17" t="s">
        <v>18</v>
      </c>
      <c r="C11" s="17" t="s">
        <v>29</v>
      </c>
      <c r="D11" s="15" t="s">
        <v>27</v>
      </c>
      <c r="E11" s="1">
        <v>1</v>
      </c>
      <c r="F11" s="31">
        <v>3172000</v>
      </c>
      <c r="G11" s="75">
        <f t="shared" si="0"/>
        <v>602680</v>
      </c>
      <c r="H11" s="75">
        <f t="shared" si="1"/>
        <v>3774680</v>
      </c>
      <c r="I11" s="30">
        <v>2426800</v>
      </c>
      <c r="J11" s="28">
        <f t="shared" si="2"/>
        <v>461092</v>
      </c>
      <c r="K11" s="29">
        <f t="shared" si="3"/>
        <v>2887892</v>
      </c>
      <c r="L11" s="62">
        <v>2440000</v>
      </c>
      <c r="M11" s="29">
        <f t="shared" si="4"/>
        <v>463600</v>
      </c>
      <c r="N11" s="29">
        <f t="shared" si="5"/>
        <v>2903600</v>
      </c>
      <c r="O11" s="61">
        <f t="shared" si="6"/>
        <v>3188724</v>
      </c>
      <c r="P11" s="30">
        <f t="shared" si="7"/>
        <v>414383.08424934529</v>
      </c>
      <c r="Q11" s="65">
        <f t="shared" si="8"/>
        <v>0.1299526344234701</v>
      </c>
      <c r="R11" s="61">
        <f t="shared" si="9"/>
        <v>3188724</v>
      </c>
    </row>
    <row r="12" spans="1:19" s="14" customFormat="1" ht="42.75" customHeight="1">
      <c r="A12" s="60">
        <v>8</v>
      </c>
      <c r="B12" s="17" t="s">
        <v>18</v>
      </c>
      <c r="C12" s="17" t="s">
        <v>30</v>
      </c>
      <c r="D12" s="15" t="s">
        <v>27</v>
      </c>
      <c r="E12" s="1">
        <v>2</v>
      </c>
      <c r="F12" s="31">
        <v>325000</v>
      </c>
      <c r="G12" s="75">
        <f t="shared" si="0"/>
        <v>61750</v>
      </c>
      <c r="H12" s="75">
        <f t="shared" si="1"/>
        <v>386750</v>
      </c>
      <c r="I12" s="31">
        <v>242680</v>
      </c>
      <c r="J12" s="28">
        <f t="shared" si="2"/>
        <v>46109.2</v>
      </c>
      <c r="K12" s="29">
        <f t="shared" si="3"/>
        <v>288789.2</v>
      </c>
      <c r="L12" s="62">
        <v>250000</v>
      </c>
      <c r="M12" s="29">
        <f t="shared" si="4"/>
        <v>47500</v>
      </c>
      <c r="N12" s="29">
        <f t="shared" si="5"/>
        <v>297500</v>
      </c>
      <c r="O12" s="61">
        <f t="shared" si="6"/>
        <v>324346.39999999997</v>
      </c>
      <c r="P12" s="30">
        <f t="shared" si="7"/>
        <v>44269.074825661497</v>
      </c>
      <c r="Q12" s="65">
        <f t="shared" si="8"/>
        <v>0.13648702382903433</v>
      </c>
      <c r="R12" s="61">
        <f t="shared" si="9"/>
        <v>324346</v>
      </c>
    </row>
    <row r="13" spans="1:19" s="14" customFormat="1" ht="44.25" customHeight="1">
      <c r="A13" s="59">
        <v>9</v>
      </c>
      <c r="B13" s="26" t="s">
        <v>18</v>
      </c>
      <c r="C13" s="26" t="s">
        <v>31</v>
      </c>
      <c r="D13" s="126" t="s">
        <v>27</v>
      </c>
      <c r="E13" s="78">
        <v>30</v>
      </c>
      <c r="F13" s="31">
        <v>72150</v>
      </c>
      <c r="G13" s="75">
        <f t="shared" si="0"/>
        <v>13708.5</v>
      </c>
      <c r="H13" s="75">
        <f t="shared" si="1"/>
        <v>85858.5</v>
      </c>
      <c r="I13" s="30">
        <v>57029.8</v>
      </c>
      <c r="J13" s="28">
        <f t="shared" si="2"/>
        <v>10835.662</v>
      </c>
      <c r="K13" s="29">
        <f t="shared" si="3"/>
        <v>67865.462</v>
      </c>
      <c r="L13" s="62">
        <v>55500</v>
      </c>
      <c r="M13" s="29">
        <f t="shared" si="4"/>
        <v>10545</v>
      </c>
      <c r="N13" s="29">
        <f t="shared" si="5"/>
        <v>66045</v>
      </c>
      <c r="O13" s="61">
        <f t="shared" si="6"/>
        <v>73256.320666666667</v>
      </c>
      <c r="P13" s="30">
        <f t="shared" si="7"/>
        <v>8942.024880136938</v>
      </c>
      <c r="Q13" s="65">
        <f t="shared" si="8"/>
        <v>0.12206489213163238</v>
      </c>
      <c r="R13" s="61">
        <f t="shared" si="9"/>
        <v>73256</v>
      </c>
    </row>
    <row r="14" spans="1:19" s="14" customFormat="1" ht="65.25" customHeight="1">
      <c r="A14" s="60">
        <v>10</v>
      </c>
      <c r="B14" s="17" t="s">
        <v>32</v>
      </c>
      <c r="C14" s="17" t="s">
        <v>33</v>
      </c>
      <c r="D14" s="15" t="s">
        <v>34</v>
      </c>
      <c r="E14" s="79">
        <v>7</v>
      </c>
      <c r="F14" s="31">
        <v>335660.00000000006</v>
      </c>
      <c r="G14" s="75">
        <f t="shared" si="0"/>
        <v>63775.400000000009</v>
      </c>
      <c r="H14" s="75">
        <f t="shared" si="1"/>
        <v>399435.40000000008</v>
      </c>
      <c r="I14" s="31">
        <v>261014.47399999999</v>
      </c>
      <c r="J14" s="28">
        <f t="shared" si="2"/>
        <v>49592.750059999998</v>
      </c>
      <c r="K14" s="29">
        <f t="shared" si="3"/>
        <v>310607.22405999998</v>
      </c>
      <c r="L14" s="62">
        <v>258200</v>
      </c>
      <c r="M14" s="29">
        <f t="shared" si="4"/>
        <v>49058</v>
      </c>
      <c r="N14" s="29">
        <f t="shared" si="5"/>
        <v>307258</v>
      </c>
      <c r="O14" s="61">
        <f t="shared" si="6"/>
        <v>339100.20802000002</v>
      </c>
      <c r="P14" s="30">
        <f t="shared" si="7"/>
        <v>42685.328228003593</v>
      </c>
      <c r="Q14" s="65">
        <f t="shared" si="8"/>
        <v>0.12587821304281249</v>
      </c>
      <c r="R14" s="61">
        <f t="shared" si="9"/>
        <v>339100</v>
      </c>
    </row>
    <row r="15" spans="1:19" s="14" customFormat="1" ht="159.75" customHeight="1">
      <c r="A15" s="59">
        <v>11</v>
      </c>
      <c r="B15" s="23" t="s">
        <v>32</v>
      </c>
      <c r="C15" s="23" t="s">
        <v>35</v>
      </c>
      <c r="D15" s="25" t="s">
        <v>27</v>
      </c>
      <c r="E15" s="80">
        <v>25</v>
      </c>
      <c r="F15" s="31">
        <v>222040</v>
      </c>
      <c r="G15" s="75">
        <f t="shared" si="0"/>
        <v>42187.6</v>
      </c>
      <c r="H15" s="75">
        <f t="shared" si="1"/>
        <v>264227.59999999998</v>
      </c>
      <c r="I15" s="30">
        <v>169876</v>
      </c>
      <c r="J15" s="28">
        <f t="shared" si="2"/>
        <v>32276.44</v>
      </c>
      <c r="K15" s="29">
        <f t="shared" si="3"/>
        <v>202152.44</v>
      </c>
      <c r="L15" s="62">
        <v>170800</v>
      </c>
      <c r="M15" s="29">
        <f t="shared" si="4"/>
        <v>32452</v>
      </c>
      <c r="N15" s="29">
        <f t="shared" si="5"/>
        <v>203252</v>
      </c>
      <c r="O15" s="61">
        <f t="shared" si="6"/>
        <v>223210.68000000002</v>
      </c>
      <c r="P15" s="30">
        <f t="shared" si="7"/>
        <v>29006.815897453984</v>
      </c>
      <c r="Q15" s="65">
        <f t="shared" si="8"/>
        <v>0.12995263442346927</v>
      </c>
      <c r="R15" s="61">
        <f t="shared" si="9"/>
        <v>223211</v>
      </c>
    </row>
    <row r="16" spans="1:19" s="14" customFormat="1" ht="147" customHeight="1">
      <c r="A16" s="60">
        <v>12</v>
      </c>
      <c r="B16" s="17" t="s">
        <v>32</v>
      </c>
      <c r="C16" s="17" t="s">
        <v>36</v>
      </c>
      <c r="D16" s="15" t="s">
        <v>25</v>
      </c>
      <c r="E16" s="3">
        <v>60</v>
      </c>
      <c r="F16" s="31">
        <v>126490.00000000001</v>
      </c>
      <c r="G16" s="75">
        <f t="shared" si="0"/>
        <v>24033.100000000002</v>
      </c>
      <c r="H16" s="75">
        <f t="shared" si="1"/>
        <v>150523.1</v>
      </c>
      <c r="I16" s="30">
        <v>94402.52</v>
      </c>
      <c r="J16" s="28">
        <f t="shared" si="2"/>
        <v>17936.478800000001</v>
      </c>
      <c r="K16" s="29">
        <f t="shared" si="3"/>
        <v>112338.9988</v>
      </c>
      <c r="L16" s="62">
        <v>97300</v>
      </c>
      <c r="M16" s="29">
        <f t="shared" si="4"/>
        <v>18487</v>
      </c>
      <c r="N16" s="29">
        <f t="shared" si="5"/>
        <v>115787</v>
      </c>
      <c r="O16" s="61">
        <f t="shared" si="6"/>
        <v>126216.36626666668</v>
      </c>
      <c r="P16" s="30">
        <f t="shared" si="7"/>
        <v>17245.002303202102</v>
      </c>
      <c r="Q16" s="65">
        <f t="shared" si="8"/>
        <v>0.1366304768017747</v>
      </c>
      <c r="R16" s="61">
        <f t="shared" si="9"/>
        <v>126216</v>
      </c>
    </row>
    <row r="17" spans="1:18" s="14" customFormat="1" ht="108.75" customHeight="1">
      <c r="A17" s="59">
        <v>13</v>
      </c>
      <c r="B17" s="17" t="s">
        <v>32</v>
      </c>
      <c r="C17" s="17" t="s">
        <v>37</v>
      </c>
      <c r="D17" s="15" t="s">
        <v>27</v>
      </c>
      <c r="E17" s="3">
        <v>8</v>
      </c>
      <c r="F17" s="31">
        <v>67600</v>
      </c>
      <c r="G17" s="75">
        <f t="shared" si="0"/>
        <v>12844</v>
      </c>
      <c r="H17" s="75">
        <f t="shared" si="1"/>
        <v>80444</v>
      </c>
      <c r="I17" s="30">
        <v>53389.599999999999</v>
      </c>
      <c r="J17" s="28">
        <f t="shared" si="2"/>
        <v>10144.023999999999</v>
      </c>
      <c r="K17" s="29">
        <f t="shared" si="3"/>
        <v>63533.623999999996</v>
      </c>
      <c r="L17" s="62">
        <v>52000</v>
      </c>
      <c r="M17" s="29">
        <f t="shared" si="4"/>
        <v>9880</v>
      </c>
      <c r="N17" s="29">
        <f t="shared" si="5"/>
        <v>61880</v>
      </c>
      <c r="O17" s="61">
        <f t="shared" si="6"/>
        <v>68619.207999999999</v>
      </c>
      <c r="P17" s="30">
        <f t="shared" si="7"/>
        <v>8388.5993056366315</v>
      </c>
      <c r="Q17" s="65">
        <f t="shared" si="8"/>
        <v>0.12224855911535196</v>
      </c>
      <c r="R17" s="61">
        <f t="shared" si="9"/>
        <v>68619</v>
      </c>
    </row>
    <row r="18" spans="1:18" s="14" customFormat="1" ht="167.25" customHeight="1">
      <c r="A18" s="60">
        <v>14</v>
      </c>
      <c r="B18" s="17" t="s">
        <v>32</v>
      </c>
      <c r="C18" s="17" t="s">
        <v>38</v>
      </c>
      <c r="D18" s="15" t="s">
        <v>27</v>
      </c>
      <c r="E18" s="3">
        <v>42</v>
      </c>
      <c r="F18" s="31">
        <v>89960</v>
      </c>
      <c r="G18" s="75">
        <f t="shared" si="0"/>
        <v>17092.400000000001</v>
      </c>
      <c r="H18" s="75">
        <f t="shared" si="1"/>
        <v>107052.4</v>
      </c>
      <c r="I18" s="30">
        <v>69891.839999999997</v>
      </c>
      <c r="J18" s="28">
        <f t="shared" si="2"/>
        <v>13279.4496</v>
      </c>
      <c r="K18" s="29">
        <f t="shared" si="3"/>
        <v>83171.289599999989</v>
      </c>
      <c r="L18" s="62">
        <v>69200</v>
      </c>
      <c r="M18" s="29">
        <f t="shared" si="4"/>
        <v>13148</v>
      </c>
      <c r="N18" s="29">
        <f t="shared" si="5"/>
        <v>82348</v>
      </c>
      <c r="O18" s="61">
        <f t="shared" si="6"/>
        <v>90857.229866666661</v>
      </c>
      <c r="P18" s="30">
        <f t="shared" si="7"/>
        <v>11456.645907567528</v>
      </c>
      <c r="Q18" s="65">
        <f t="shared" si="8"/>
        <v>0.12609503860485513</v>
      </c>
      <c r="R18" s="61">
        <f t="shared" si="9"/>
        <v>90857</v>
      </c>
    </row>
    <row r="19" spans="1:18" s="14" customFormat="1" ht="81.75" customHeight="1">
      <c r="A19" s="59">
        <v>15</v>
      </c>
      <c r="B19" s="17" t="s">
        <v>32</v>
      </c>
      <c r="C19" s="17" t="s">
        <v>39</v>
      </c>
      <c r="D19" s="15" t="s">
        <v>20</v>
      </c>
      <c r="E19" s="3">
        <v>25</v>
      </c>
      <c r="F19" s="31">
        <v>66690.000000000015</v>
      </c>
      <c r="G19" s="75">
        <f t="shared" si="0"/>
        <v>12671.100000000002</v>
      </c>
      <c r="H19" s="75">
        <f t="shared" si="1"/>
        <v>79361.10000000002</v>
      </c>
      <c r="I19" s="30">
        <v>50950.665999999997</v>
      </c>
      <c r="J19" s="28">
        <f t="shared" si="2"/>
        <v>9680.6265399999993</v>
      </c>
      <c r="K19" s="29">
        <f t="shared" si="3"/>
        <v>60631.292539999995</v>
      </c>
      <c r="L19" s="62">
        <v>51300</v>
      </c>
      <c r="M19" s="29">
        <f t="shared" si="4"/>
        <v>9747</v>
      </c>
      <c r="N19" s="29">
        <f t="shared" si="5"/>
        <v>61047</v>
      </c>
      <c r="O19" s="61">
        <f t="shared" si="6"/>
        <v>67013.130846666681</v>
      </c>
      <c r="P19" s="30">
        <f t="shared" si="7"/>
        <v>8732.9819203533516</v>
      </c>
      <c r="Q19" s="65">
        <f t="shared" si="8"/>
        <v>0.13031747375503708</v>
      </c>
      <c r="R19" s="61">
        <f t="shared" si="9"/>
        <v>67013</v>
      </c>
    </row>
    <row r="20" spans="1:18" s="14" customFormat="1" ht="73.5" customHeight="1">
      <c r="A20" s="60">
        <v>16</v>
      </c>
      <c r="B20" s="17" t="s">
        <v>32</v>
      </c>
      <c r="C20" s="17" t="s">
        <v>40</v>
      </c>
      <c r="D20" s="15" t="s">
        <v>41</v>
      </c>
      <c r="E20" s="3">
        <v>4</v>
      </c>
      <c r="F20" s="31">
        <v>441350</v>
      </c>
      <c r="G20" s="75">
        <f t="shared" si="0"/>
        <v>83856.5</v>
      </c>
      <c r="H20" s="75">
        <f t="shared" si="1"/>
        <v>525206.5</v>
      </c>
      <c r="I20" s="30">
        <v>329520.61119999998</v>
      </c>
      <c r="J20" s="28">
        <f t="shared" si="2"/>
        <v>62608.916127999997</v>
      </c>
      <c r="K20" s="29">
        <f t="shared" si="3"/>
        <v>392129.527328</v>
      </c>
      <c r="L20" s="62">
        <v>339500</v>
      </c>
      <c r="M20" s="29">
        <f t="shared" si="4"/>
        <v>64505</v>
      </c>
      <c r="N20" s="29">
        <f t="shared" si="5"/>
        <v>404005</v>
      </c>
      <c r="O20" s="61">
        <f t="shared" si="6"/>
        <v>440447.00910933333</v>
      </c>
      <c r="P20" s="30">
        <f t="shared" si="7"/>
        <v>60129.777342176763</v>
      </c>
      <c r="Q20" s="65">
        <f t="shared" si="8"/>
        <v>0.13651989024461872</v>
      </c>
      <c r="R20" s="61">
        <f t="shared" si="9"/>
        <v>440447</v>
      </c>
    </row>
    <row r="21" spans="1:18" s="14" customFormat="1" ht="86.25" customHeight="1">
      <c r="A21" s="59">
        <v>17</v>
      </c>
      <c r="B21" s="17" t="s">
        <v>32</v>
      </c>
      <c r="C21" s="17" t="s">
        <v>42</v>
      </c>
      <c r="D21" s="15" t="s">
        <v>25</v>
      </c>
      <c r="E21" s="3">
        <v>80</v>
      </c>
      <c r="F21" s="31">
        <v>185510</v>
      </c>
      <c r="G21" s="75">
        <f t="shared" si="0"/>
        <v>35246.9</v>
      </c>
      <c r="H21" s="75">
        <f t="shared" si="1"/>
        <v>220756.9</v>
      </c>
      <c r="I21" s="30">
        <v>146700.06</v>
      </c>
      <c r="J21" s="28">
        <f t="shared" si="2"/>
        <v>27873.011399999999</v>
      </c>
      <c r="K21" s="29">
        <f t="shared" si="3"/>
        <v>174573.07139999999</v>
      </c>
      <c r="L21" s="62">
        <v>142700</v>
      </c>
      <c r="M21" s="29">
        <f t="shared" si="4"/>
        <v>27113</v>
      </c>
      <c r="N21" s="29">
        <f t="shared" si="5"/>
        <v>169813</v>
      </c>
      <c r="O21" s="61">
        <f t="shared" si="6"/>
        <v>188380.99046666664</v>
      </c>
      <c r="P21" s="30">
        <f t="shared" si="7"/>
        <v>22975.55524923863</v>
      </c>
      <c r="Q21" s="65">
        <f t="shared" si="8"/>
        <v>0.12196323627093401</v>
      </c>
      <c r="R21" s="61">
        <f t="shared" si="9"/>
        <v>188381</v>
      </c>
    </row>
    <row r="22" spans="1:18" s="19" customFormat="1" ht="177.75" customHeight="1">
      <c r="A22" s="60">
        <v>18</v>
      </c>
      <c r="B22" s="17" t="s">
        <v>32</v>
      </c>
      <c r="C22" s="17" t="s">
        <v>43</v>
      </c>
      <c r="D22" s="15" t="s">
        <v>25</v>
      </c>
      <c r="E22" s="3">
        <v>25</v>
      </c>
      <c r="F22" s="31">
        <v>109200</v>
      </c>
      <c r="G22" s="75">
        <f t="shared" si="0"/>
        <v>20748</v>
      </c>
      <c r="H22" s="75">
        <f t="shared" si="1"/>
        <v>129948</v>
      </c>
      <c r="I22" s="27">
        <v>84938</v>
      </c>
      <c r="J22" s="28">
        <f t="shared" si="2"/>
        <v>16138.22</v>
      </c>
      <c r="K22" s="29">
        <f t="shared" si="3"/>
        <v>101076.22</v>
      </c>
      <c r="L22" s="62">
        <v>84000</v>
      </c>
      <c r="M22" s="29">
        <f t="shared" si="4"/>
        <v>15960</v>
      </c>
      <c r="N22" s="29">
        <f t="shared" si="5"/>
        <v>99960</v>
      </c>
      <c r="O22" s="61">
        <f t="shared" si="6"/>
        <v>110328.07333333332</v>
      </c>
      <c r="P22" s="30">
        <f t="shared" si="7"/>
        <v>13880.865212614061</v>
      </c>
      <c r="Q22" s="65">
        <f t="shared" si="8"/>
        <v>0.12581444407785419</v>
      </c>
      <c r="R22" s="61">
        <f t="shared" si="9"/>
        <v>110328</v>
      </c>
    </row>
    <row r="23" spans="1:18" s="14" customFormat="1" ht="62.25" customHeight="1">
      <c r="A23" s="59">
        <v>19</v>
      </c>
      <c r="B23" s="17" t="s">
        <v>32</v>
      </c>
      <c r="C23" s="17" t="s">
        <v>44</v>
      </c>
      <c r="D23" s="15" t="s">
        <v>34</v>
      </c>
      <c r="E23" s="3">
        <v>10</v>
      </c>
      <c r="F23" s="31">
        <v>951600</v>
      </c>
      <c r="G23" s="75"/>
      <c r="H23" s="75">
        <f t="shared" si="1"/>
        <v>951600</v>
      </c>
      <c r="I23" s="30">
        <v>728040</v>
      </c>
      <c r="J23" s="28">
        <f t="shared" si="2"/>
        <v>138327.6</v>
      </c>
      <c r="K23" s="29">
        <f t="shared" si="3"/>
        <v>866367.6</v>
      </c>
      <c r="L23" s="62">
        <v>732000</v>
      </c>
      <c r="M23" s="29">
        <f t="shared" si="4"/>
        <v>139080</v>
      </c>
      <c r="N23" s="29">
        <f t="shared" si="5"/>
        <v>871080</v>
      </c>
      <c r="O23" s="61">
        <f t="shared" si="6"/>
        <v>896349.20000000007</v>
      </c>
      <c r="P23" s="30">
        <f t="shared" si="7"/>
        <v>39115.554058200432</v>
      </c>
      <c r="Q23" s="65">
        <f t="shared" si="8"/>
        <v>4.3638744875546753E-2</v>
      </c>
      <c r="R23" s="61">
        <f t="shared" si="9"/>
        <v>896349</v>
      </c>
    </row>
    <row r="24" spans="1:18" s="14" customFormat="1" ht="47.25" customHeight="1">
      <c r="A24" s="60">
        <v>20</v>
      </c>
      <c r="B24" s="17" t="s">
        <v>32</v>
      </c>
      <c r="C24" s="17" t="s">
        <v>45</v>
      </c>
      <c r="D24" s="15" t="s">
        <v>27</v>
      </c>
      <c r="E24" s="3">
        <v>8</v>
      </c>
      <c r="F24" s="31">
        <v>539500</v>
      </c>
      <c r="G24" s="75">
        <f t="shared" si="0"/>
        <v>102505</v>
      </c>
      <c r="H24" s="75">
        <f t="shared" si="1"/>
        <v>642005</v>
      </c>
      <c r="I24" s="30">
        <v>402848.8</v>
      </c>
      <c r="J24" s="28">
        <f t="shared" si="2"/>
        <v>76541.271999999997</v>
      </c>
      <c r="K24" s="29">
        <f t="shared" si="3"/>
        <v>479390.07199999999</v>
      </c>
      <c r="L24" s="62">
        <v>415000</v>
      </c>
      <c r="M24" s="29">
        <f t="shared" si="4"/>
        <v>78850</v>
      </c>
      <c r="N24" s="29">
        <f t="shared" si="5"/>
        <v>493850</v>
      </c>
      <c r="O24" s="61">
        <f t="shared" si="6"/>
        <v>538415.02399999998</v>
      </c>
      <c r="P24" s="30">
        <f t="shared" si="7"/>
        <v>73486.664210597839</v>
      </c>
      <c r="Q24" s="65">
        <f t="shared" si="8"/>
        <v>0.13648702382903388</v>
      </c>
      <c r="R24" s="61">
        <f t="shared" si="9"/>
        <v>538415</v>
      </c>
    </row>
    <row r="25" spans="1:18" s="14" customFormat="1" ht="75">
      <c r="A25" s="59">
        <v>21</v>
      </c>
      <c r="B25" s="17" t="s">
        <v>32</v>
      </c>
      <c r="C25" s="17" t="s">
        <v>46</v>
      </c>
      <c r="D25" s="15" t="s">
        <v>25</v>
      </c>
      <c r="E25" s="3">
        <v>25</v>
      </c>
      <c r="F25" s="31">
        <v>153400</v>
      </c>
      <c r="G25" s="75">
        <f t="shared" si="0"/>
        <v>29146</v>
      </c>
      <c r="H25" s="75">
        <f t="shared" si="1"/>
        <v>182546</v>
      </c>
      <c r="I25" s="30">
        <v>121340</v>
      </c>
      <c r="J25" s="28">
        <f t="shared" si="2"/>
        <v>23054.6</v>
      </c>
      <c r="K25" s="29">
        <f t="shared" si="3"/>
        <v>144394.6</v>
      </c>
      <c r="L25" s="62">
        <v>118000</v>
      </c>
      <c r="M25" s="29">
        <f t="shared" si="4"/>
        <v>22420</v>
      </c>
      <c r="N25" s="29">
        <f t="shared" si="5"/>
        <v>140420</v>
      </c>
      <c r="O25" s="61">
        <f t="shared" si="6"/>
        <v>155786.86666666667</v>
      </c>
      <c r="P25" s="30">
        <f t="shared" si="7"/>
        <v>18991.011450215734</v>
      </c>
      <c r="Q25" s="65">
        <f t="shared" si="8"/>
        <v>0.12190380265398325</v>
      </c>
      <c r="R25" s="61">
        <f t="shared" si="9"/>
        <v>155787</v>
      </c>
    </row>
    <row r="26" spans="1:18" s="14" customFormat="1" ht="44.25" customHeight="1">
      <c r="A26" s="60">
        <v>22</v>
      </c>
      <c r="B26" s="17" t="s">
        <v>32</v>
      </c>
      <c r="C26" s="17" t="s">
        <v>47</v>
      </c>
      <c r="D26" s="15" t="s">
        <v>27</v>
      </c>
      <c r="E26" s="3">
        <v>3</v>
      </c>
      <c r="F26" s="31">
        <v>62400</v>
      </c>
      <c r="G26" s="75">
        <f t="shared" si="0"/>
        <v>11856</v>
      </c>
      <c r="H26" s="75">
        <f t="shared" si="1"/>
        <v>74256</v>
      </c>
      <c r="I26" s="30">
        <v>48536</v>
      </c>
      <c r="J26" s="28">
        <f t="shared" si="2"/>
        <v>9221.84</v>
      </c>
      <c r="K26" s="29">
        <f t="shared" si="3"/>
        <v>57757.84</v>
      </c>
      <c r="L26" s="62">
        <v>48000</v>
      </c>
      <c r="M26" s="29">
        <f t="shared" si="4"/>
        <v>9120</v>
      </c>
      <c r="N26" s="29">
        <f t="shared" si="5"/>
        <v>57120</v>
      </c>
      <c r="O26" s="61">
        <f t="shared" si="6"/>
        <v>63044.613333333335</v>
      </c>
      <c r="P26" s="30">
        <f t="shared" si="7"/>
        <v>7931.9229786365158</v>
      </c>
      <c r="Q26" s="65">
        <f t="shared" si="8"/>
        <v>0.12581444407785275</v>
      </c>
      <c r="R26" s="61">
        <f t="shared" si="9"/>
        <v>63045</v>
      </c>
    </row>
    <row r="27" spans="1:18" s="14" customFormat="1" ht="48.75" customHeight="1">
      <c r="A27" s="59">
        <v>23</v>
      </c>
      <c r="B27" s="17" t="s">
        <v>32</v>
      </c>
      <c r="C27" s="17" t="s">
        <v>48</v>
      </c>
      <c r="D27" s="15" t="s">
        <v>34</v>
      </c>
      <c r="E27" s="3">
        <v>60</v>
      </c>
      <c r="F27" s="31">
        <v>58760</v>
      </c>
      <c r="G27" s="75">
        <f t="shared" si="0"/>
        <v>11164.4</v>
      </c>
      <c r="H27" s="75">
        <f t="shared" si="1"/>
        <v>69924.399999999994</v>
      </c>
      <c r="I27" s="30">
        <v>44895.8</v>
      </c>
      <c r="J27" s="28">
        <f t="shared" si="2"/>
        <v>8530.2020000000011</v>
      </c>
      <c r="K27" s="29">
        <f t="shared" si="3"/>
        <v>53426.002000000008</v>
      </c>
      <c r="L27" s="62">
        <v>45200</v>
      </c>
      <c r="M27" s="29">
        <f t="shared" si="4"/>
        <v>8588</v>
      </c>
      <c r="N27" s="29">
        <f t="shared" si="5"/>
        <v>53788</v>
      </c>
      <c r="O27" s="61">
        <f t="shared" si="6"/>
        <v>59046.133999999998</v>
      </c>
      <c r="P27" s="30">
        <f t="shared" si="7"/>
        <v>7693.5151919465488</v>
      </c>
      <c r="Q27" s="65">
        <f t="shared" si="8"/>
        <v>0.13029667940574313</v>
      </c>
      <c r="R27" s="61">
        <f t="shared" si="9"/>
        <v>59046</v>
      </c>
    </row>
    <row r="28" spans="1:18" s="14" customFormat="1" ht="50.25" customHeight="1">
      <c r="A28" s="60">
        <v>24</v>
      </c>
      <c r="B28" s="17" t="s">
        <v>32</v>
      </c>
      <c r="C28" s="17" t="s">
        <v>49</v>
      </c>
      <c r="D28" s="15" t="s">
        <v>27</v>
      </c>
      <c r="E28" s="3">
        <v>40</v>
      </c>
      <c r="F28" s="31">
        <v>102440.00000000001</v>
      </c>
      <c r="G28" s="75">
        <f t="shared" si="0"/>
        <v>19463.600000000002</v>
      </c>
      <c r="H28" s="75">
        <f t="shared" si="1"/>
        <v>121903.60000000002</v>
      </c>
      <c r="I28" s="30">
        <v>76444.2</v>
      </c>
      <c r="J28" s="28">
        <f t="shared" si="2"/>
        <v>14524.397999999999</v>
      </c>
      <c r="K28" s="29">
        <f t="shared" si="3"/>
        <v>90968.597999999998</v>
      </c>
      <c r="L28" s="62">
        <v>78800</v>
      </c>
      <c r="M28" s="29">
        <f t="shared" si="4"/>
        <v>14972</v>
      </c>
      <c r="N28" s="29">
        <f t="shared" si="5"/>
        <v>93772</v>
      </c>
      <c r="O28" s="61">
        <f t="shared" si="6"/>
        <v>102214.73266666668</v>
      </c>
      <c r="P28" s="30">
        <f t="shared" si="7"/>
        <v>13969.094180740602</v>
      </c>
      <c r="Q28" s="65">
        <f t="shared" si="8"/>
        <v>0.13666419523196652</v>
      </c>
      <c r="R28" s="61">
        <f t="shared" si="9"/>
        <v>102215</v>
      </c>
    </row>
    <row r="29" spans="1:18" s="14" customFormat="1" ht="30">
      <c r="A29" s="59">
        <v>25</v>
      </c>
      <c r="B29" s="17" t="s">
        <v>32</v>
      </c>
      <c r="C29" s="17" t="s">
        <v>50</v>
      </c>
      <c r="D29" s="15" t="s">
        <v>27</v>
      </c>
      <c r="E29" s="3">
        <v>16</v>
      </c>
      <c r="F29" s="31">
        <v>805350</v>
      </c>
      <c r="G29" s="75">
        <f t="shared" si="0"/>
        <v>153016.5</v>
      </c>
      <c r="H29" s="75">
        <f t="shared" si="1"/>
        <v>958366.5</v>
      </c>
      <c r="I29" s="30">
        <v>637035</v>
      </c>
      <c r="J29" s="28">
        <f t="shared" si="2"/>
        <v>121036.65</v>
      </c>
      <c r="K29" s="29">
        <f t="shared" si="3"/>
        <v>758071.65</v>
      </c>
      <c r="L29" s="62">
        <v>619500</v>
      </c>
      <c r="M29" s="29">
        <f t="shared" si="4"/>
        <v>117705</v>
      </c>
      <c r="N29" s="29">
        <f t="shared" si="5"/>
        <v>737205</v>
      </c>
      <c r="O29" s="61">
        <f t="shared" si="6"/>
        <v>817881.04999999993</v>
      </c>
      <c r="P29" s="30">
        <f t="shared" si="7"/>
        <v>99702.810113632819</v>
      </c>
      <c r="Q29" s="65">
        <f t="shared" si="8"/>
        <v>0.12190380265398353</v>
      </c>
      <c r="R29" s="61">
        <f t="shared" si="9"/>
        <v>817881</v>
      </c>
    </row>
    <row r="30" spans="1:18" s="14" customFormat="1" ht="105" customHeight="1">
      <c r="A30" s="60">
        <v>26</v>
      </c>
      <c r="B30" s="17" t="s">
        <v>32</v>
      </c>
      <c r="C30" s="17" t="s">
        <v>51</v>
      </c>
      <c r="D30" s="15" t="s">
        <v>27</v>
      </c>
      <c r="E30" s="81">
        <v>6</v>
      </c>
      <c r="F30" s="31">
        <v>285090</v>
      </c>
      <c r="G30" s="75">
        <f t="shared" si="0"/>
        <v>54167.1</v>
      </c>
      <c r="H30" s="75">
        <f t="shared" si="1"/>
        <v>339257.1</v>
      </c>
      <c r="I30" s="30">
        <v>221680.8996</v>
      </c>
      <c r="J30" s="28">
        <f t="shared" si="2"/>
        <v>42119.370924000003</v>
      </c>
      <c r="K30" s="29">
        <f t="shared" si="3"/>
        <v>263800.27052399999</v>
      </c>
      <c r="L30" s="62">
        <v>219300</v>
      </c>
      <c r="M30" s="29">
        <f t="shared" si="4"/>
        <v>41667</v>
      </c>
      <c r="N30" s="29">
        <f t="shared" si="5"/>
        <v>260967</v>
      </c>
      <c r="O30" s="61">
        <f t="shared" si="6"/>
        <v>288008.12350799999</v>
      </c>
      <c r="P30" s="30">
        <f t="shared" si="7"/>
        <v>36256.953807269674</v>
      </c>
      <c r="Q30" s="65">
        <f t="shared" si="8"/>
        <v>0.12588864982574899</v>
      </c>
      <c r="R30" s="61">
        <f t="shared" si="9"/>
        <v>288008</v>
      </c>
    </row>
    <row r="31" spans="1:18" s="14" customFormat="1" ht="41.25" customHeight="1">
      <c r="A31" s="59">
        <v>27</v>
      </c>
      <c r="B31" s="17" t="s">
        <v>32</v>
      </c>
      <c r="C31" s="17" t="s">
        <v>52</v>
      </c>
      <c r="D31" s="15" t="s">
        <v>27</v>
      </c>
      <c r="E31" s="3">
        <v>6</v>
      </c>
      <c r="F31" s="31">
        <v>147550</v>
      </c>
      <c r="G31" s="75">
        <f t="shared" si="0"/>
        <v>28034.5</v>
      </c>
      <c r="H31" s="75">
        <f t="shared" si="1"/>
        <v>175584.5</v>
      </c>
      <c r="I31" s="30">
        <v>112846.2</v>
      </c>
      <c r="J31" s="28">
        <f t="shared" si="2"/>
        <v>21440.777999999998</v>
      </c>
      <c r="K31" s="29">
        <f t="shared" si="3"/>
        <v>134286.978</v>
      </c>
      <c r="L31" s="62">
        <v>113500</v>
      </c>
      <c r="M31" s="29">
        <f t="shared" si="4"/>
        <v>21565</v>
      </c>
      <c r="N31" s="29">
        <f t="shared" si="5"/>
        <v>135065</v>
      </c>
      <c r="O31" s="61">
        <f t="shared" si="6"/>
        <v>148312.15933333334</v>
      </c>
      <c r="P31" s="30">
        <f t="shared" si="7"/>
        <v>19287.072589987249</v>
      </c>
      <c r="Q31" s="65">
        <f t="shared" si="8"/>
        <v>0.13004377170882747</v>
      </c>
      <c r="R31" s="61">
        <f t="shared" si="9"/>
        <v>148312</v>
      </c>
    </row>
    <row r="32" spans="1:18" s="14" customFormat="1" ht="35.25" customHeight="1">
      <c r="A32" s="60">
        <v>28</v>
      </c>
      <c r="B32" s="17" t="s">
        <v>32</v>
      </c>
      <c r="C32" s="17" t="s">
        <v>53</v>
      </c>
      <c r="D32" s="15" t="s">
        <v>27</v>
      </c>
      <c r="E32" s="3">
        <v>6</v>
      </c>
      <c r="F32" s="31">
        <v>281190</v>
      </c>
      <c r="G32" s="75">
        <f t="shared" si="0"/>
        <v>53426.1</v>
      </c>
      <c r="H32" s="75">
        <f t="shared" si="1"/>
        <v>334616.09999999998</v>
      </c>
      <c r="I32" s="30">
        <v>209918.2</v>
      </c>
      <c r="J32" s="28">
        <f t="shared" si="2"/>
        <v>39884.458000000006</v>
      </c>
      <c r="K32" s="29">
        <f t="shared" si="3"/>
        <v>249802.65800000002</v>
      </c>
      <c r="L32" s="62">
        <v>216300</v>
      </c>
      <c r="M32" s="29">
        <f t="shared" si="4"/>
        <v>41097</v>
      </c>
      <c r="N32" s="29">
        <f t="shared" si="5"/>
        <v>257397</v>
      </c>
      <c r="O32" s="61">
        <f t="shared" si="6"/>
        <v>280605.2526666667</v>
      </c>
      <c r="P32" s="30">
        <f t="shared" si="7"/>
        <v>38317.073912741173</v>
      </c>
      <c r="Q32" s="65">
        <f t="shared" si="8"/>
        <v>0.13655152050292638</v>
      </c>
      <c r="R32" s="61">
        <f t="shared" si="9"/>
        <v>280605</v>
      </c>
    </row>
    <row r="33" spans="1:18" s="14" customFormat="1" ht="54.75" customHeight="1">
      <c r="A33" s="59">
        <v>29</v>
      </c>
      <c r="B33" s="17" t="s">
        <v>32</v>
      </c>
      <c r="C33" s="17" t="s">
        <v>54</v>
      </c>
      <c r="D33" s="15" t="s">
        <v>27</v>
      </c>
      <c r="E33" s="3">
        <v>5</v>
      </c>
      <c r="F33" s="31">
        <v>15340</v>
      </c>
      <c r="G33" s="75">
        <f t="shared" si="0"/>
        <v>2914.6</v>
      </c>
      <c r="H33" s="75">
        <f t="shared" si="1"/>
        <v>18254.599999999999</v>
      </c>
      <c r="I33" s="30">
        <v>12134</v>
      </c>
      <c r="J33" s="28">
        <f t="shared" si="2"/>
        <v>2305.46</v>
      </c>
      <c r="K33" s="29">
        <f t="shared" si="3"/>
        <v>14439.46</v>
      </c>
      <c r="L33" s="62">
        <v>11800</v>
      </c>
      <c r="M33" s="29">
        <f t="shared" si="4"/>
        <v>2242</v>
      </c>
      <c r="N33" s="29">
        <f t="shared" si="5"/>
        <v>14042</v>
      </c>
      <c r="O33" s="61">
        <f t="shared" si="6"/>
        <v>15578.686666666666</v>
      </c>
      <c r="P33" s="30">
        <f t="shared" si="7"/>
        <v>1899.1011450215665</v>
      </c>
      <c r="Q33" s="65">
        <f t="shared" si="8"/>
        <v>0.1219038026539828</v>
      </c>
      <c r="R33" s="61">
        <f t="shared" si="9"/>
        <v>15579</v>
      </c>
    </row>
    <row r="34" spans="1:18" s="14" customFormat="1" ht="53.25" customHeight="1">
      <c r="A34" s="60">
        <v>30</v>
      </c>
      <c r="B34" s="17" t="s">
        <v>32</v>
      </c>
      <c r="C34" s="17" t="s">
        <v>55</v>
      </c>
      <c r="D34" s="15" t="s">
        <v>25</v>
      </c>
      <c r="E34" s="3">
        <v>10</v>
      </c>
      <c r="F34" s="31">
        <v>122980.00000000001</v>
      </c>
      <c r="G34" s="75">
        <f t="shared" si="0"/>
        <v>23366.200000000004</v>
      </c>
      <c r="H34" s="75">
        <f t="shared" si="1"/>
        <v>146346.20000000001</v>
      </c>
      <c r="I34" s="30">
        <v>95615.92</v>
      </c>
      <c r="J34" s="28">
        <f t="shared" si="2"/>
        <v>18167.024799999999</v>
      </c>
      <c r="K34" s="29">
        <f t="shared" si="3"/>
        <v>113782.9448</v>
      </c>
      <c r="L34" s="62">
        <v>94600</v>
      </c>
      <c r="M34" s="29">
        <f t="shared" si="4"/>
        <v>17974</v>
      </c>
      <c r="N34" s="29">
        <f t="shared" si="5"/>
        <v>112574</v>
      </c>
      <c r="O34" s="61">
        <f t="shared" si="6"/>
        <v>124234.38160000001</v>
      </c>
      <c r="P34" s="30">
        <f t="shared" si="7"/>
        <v>15643.204522481788</v>
      </c>
      <c r="Q34" s="65">
        <f t="shared" si="8"/>
        <v>0.12591687036241334</v>
      </c>
      <c r="R34" s="61">
        <f t="shared" si="9"/>
        <v>124234</v>
      </c>
    </row>
    <row r="35" spans="1:18" s="14" customFormat="1" ht="66.75" customHeight="1">
      <c r="A35" s="59">
        <v>31</v>
      </c>
      <c r="B35" s="17" t="s">
        <v>32</v>
      </c>
      <c r="C35" s="17" t="s">
        <v>56</v>
      </c>
      <c r="D35" s="15" t="s">
        <v>27</v>
      </c>
      <c r="E35" s="3">
        <v>30</v>
      </c>
      <c r="F35" s="31">
        <v>118950</v>
      </c>
      <c r="G35" s="75">
        <f t="shared" si="0"/>
        <v>22600.5</v>
      </c>
      <c r="H35" s="75">
        <f t="shared" si="1"/>
        <v>141550.5</v>
      </c>
      <c r="I35" s="30">
        <v>91005</v>
      </c>
      <c r="J35" s="28">
        <f t="shared" si="2"/>
        <v>17290.95</v>
      </c>
      <c r="K35" s="29">
        <f t="shared" si="3"/>
        <v>108295.95</v>
      </c>
      <c r="L35" s="62">
        <v>91500</v>
      </c>
      <c r="M35" s="29">
        <f t="shared" si="4"/>
        <v>17385</v>
      </c>
      <c r="N35" s="29">
        <f t="shared" si="5"/>
        <v>108885</v>
      </c>
      <c r="O35" s="61">
        <f t="shared" si="6"/>
        <v>119577.15000000001</v>
      </c>
      <c r="P35" s="30">
        <f t="shared" si="7"/>
        <v>15539.365659350378</v>
      </c>
      <c r="Q35" s="65">
        <f t="shared" si="8"/>
        <v>0.12995263442346952</v>
      </c>
      <c r="R35" s="61">
        <f t="shared" si="9"/>
        <v>119577</v>
      </c>
    </row>
    <row r="36" spans="1:18" s="14" customFormat="1" ht="77.25" customHeight="1">
      <c r="A36" s="60">
        <v>32</v>
      </c>
      <c r="B36" s="17" t="s">
        <v>32</v>
      </c>
      <c r="C36" s="17" t="s">
        <v>57</v>
      </c>
      <c r="D36" s="15" t="s">
        <v>27</v>
      </c>
      <c r="E36" s="3">
        <v>12</v>
      </c>
      <c r="F36" s="31">
        <v>422370</v>
      </c>
      <c r="G36" s="75">
        <f t="shared" si="0"/>
        <v>80250.3</v>
      </c>
      <c r="H36" s="75">
        <f t="shared" si="1"/>
        <v>502620.3</v>
      </c>
      <c r="I36" s="30">
        <v>315362.66000000003</v>
      </c>
      <c r="J36" s="28">
        <f t="shared" si="2"/>
        <v>59918.905400000003</v>
      </c>
      <c r="K36" s="29">
        <f t="shared" si="3"/>
        <v>375281.56540000002</v>
      </c>
      <c r="L36" s="62">
        <v>324900</v>
      </c>
      <c r="M36" s="29">
        <f t="shared" si="4"/>
        <v>61731</v>
      </c>
      <c r="N36" s="29">
        <f t="shared" si="5"/>
        <v>386631</v>
      </c>
      <c r="O36" s="61">
        <f t="shared" si="6"/>
        <v>421510.95513333334</v>
      </c>
      <c r="P36" s="30">
        <f t="shared" si="7"/>
        <v>57539.82264461022</v>
      </c>
      <c r="Q36" s="65">
        <f t="shared" si="8"/>
        <v>0.13650848677564997</v>
      </c>
      <c r="R36" s="61">
        <f t="shared" si="9"/>
        <v>421511</v>
      </c>
    </row>
    <row r="37" spans="1:18" s="14" customFormat="1" ht="135" customHeight="1">
      <c r="A37" s="59">
        <v>33</v>
      </c>
      <c r="B37" s="17" t="s">
        <v>32</v>
      </c>
      <c r="C37" s="17" t="s">
        <v>58</v>
      </c>
      <c r="D37" s="15" t="s">
        <v>27</v>
      </c>
      <c r="E37" s="3">
        <v>1</v>
      </c>
      <c r="F37" s="31">
        <v>2394600</v>
      </c>
      <c r="G37" s="75">
        <f t="shared" si="0"/>
        <v>454974</v>
      </c>
      <c r="H37" s="75">
        <f t="shared" si="1"/>
        <v>2849574</v>
      </c>
      <c r="I37" s="30">
        <v>1894117.4</v>
      </c>
      <c r="J37" s="28">
        <f t="shared" si="2"/>
        <v>359882.30599999998</v>
      </c>
      <c r="K37" s="29">
        <f t="shared" si="3"/>
        <v>2253999.7059999998</v>
      </c>
      <c r="L37" s="62">
        <v>1842000</v>
      </c>
      <c r="M37" s="29">
        <f t="shared" si="4"/>
        <v>349980</v>
      </c>
      <c r="N37" s="29">
        <f t="shared" si="5"/>
        <v>2191980</v>
      </c>
      <c r="O37" s="61">
        <f t="shared" si="6"/>
        <v>2431851.2353333333</v>
      </c>
      <c r="P37" s="30">
        <f t="shared" si="7"/>
        <v>296457.80146439467</v>
      </c>
      <c r="Q37" s="65">
        <f t="shared" si="8"/>
        <v>0.12190622401446331</v>
      </c>
      <c r="R37" s="61">
        <f t="shared" si="9"/>
        <v>2431851</v>
      </c>
    </row>
    <row r="38" spans="1:18" s="14" customFormat="1" ht="49.5" customHeight="1">
      <c r="A38" s="60">
        <v>34</v>
      </c>
      <c r="B38" s="17" t="s">
        <v>32</v>
      </c>
      <c r="C38" s="17" t="s">
        <v>59</v>
      </c>
      <c r="D38" s="15" t="s">
        <v>27</v>
      </c>
      <c r="E38" s="3">
        <v>35</v>
      </c>
      <c r="F38" s="31">
        <v>23400</v>
      </c>
      <c r="G38" s="75">
        <f t="shared" si="0"/>
        <v>4446</v>
      </c>
      <c r="H38" s="75">
        <f t="shared" si="1"/>
        <v>27846</v>
      </c>
      <c r="I38" s="30">
        <v>18201</v>
      </c>
      <c r="J38" s="28">
        <f t="shared" si="2"/>
        <v>3458.19</v>
      </c>
      <c r="K38" s="29">
        <f t="shared" si="3"/>
        <v>21659.19</v>
      </c>
      <c r="L38" s="62">
        <v>18000</v>
      </c>
      <c r="M38" s="29">
        <f t="shared" si="4"/>
        <v>3420</v>
      </c>
      <c r="N38" s="29">
        <f t="shared" si="5"/>
        <v>21420</v>
      </c>
      <c r="O38" s="61">
        <f t="shared" si="6"/>
        <v>23641.73</v>
      </c>
      <c r="P38" s="30">
        <f t="shared" si="7"/>
        <v>2974.4711169886823</v>
      </c>
      <c r="Q38" s="65">
        <f t="shared" si="8"/>
        <v>0.12581444407785228</v>
      </c>
      <c r="R38" s="61">
        <f t="shared" si="9"/>
        <v>23642</v>
      </c>
    </row>
    <row r="39" spans="1:18" s="14" customFormat="1" ht="73.5" customHeight="1">
      <c r="A39" s="59">
        <v>35</v>
      </c>
      <c r="B39" s="17" t="s">
        <v>32</v>
      </c>
      <c r="C39" s="17" t="s">
        <v>60</v>
      </c>
      <c r="D39" s="15" t="s">
        <v>27</v>
      </c>
      <c r="E39" s="3">
        <v>4</v>
      </c>
      <c r="F39" s="31">
        <v>539240</v>
      </c>
      <c r="G39" s="75">
        <f t="shared" si="0"/>
        <v>102455.6</v>
      </c>
      <c r="H39" s="75">
        <f t="shared" si="1"/>
        <v>641695.6</v>
      </c>
      <c r="I39" s="30">
        <v>412556</v>
      </c>
      <c r="J39" s="28">
        <f t="shared" si="2"/>
        <v>78385.64</v>
      </c>
      <c r="K39" s="29">
        <f t="shared" si="3"/>
        <v>490941.64</v>
      </c>
      <c r="L39" s="62">
        <v>414800</v>
      </c>
      <c r="M39" s="29">
        <f t="shared" si="4"/>
        <v>78812</v>
      </c>
      <c r="N39" s="29">
        <f t="shared" si="5"/>
        <v>493612</v>
      </c>
      <c r="O39" s="61">
        <f t="shared" si="6"/>
        <v>542083.07999999996</v>
      </c>
      <c r="P39" s="30">
        <f t="shared" si="7"/>
        <v>70445.124322388845</v>
      </c>
      <c r="Q39" s="65">
        <f t="shared" si="8"/>
        <v>0.12995263442347038</v>
      </c>
      <c r="R39" s="61">
        <f t="shared" si="9"/>
        <v>542083</v>
      </c>
    </row>
    <row r="40" spans="1:18" s="14" customFormat="1" ht="81" customHeight="1">
      <c r="A40" s="60">
        <v>36</v>
      </c>
      <c r="B40" s="17" t="s">
        <v>32</v>
      </c>
      <c r="C40" s="17" t="s">
        <v>61</v>
      </c>
      <c r="D40" s="15" t="s">
        <v>20</v>
      </c>
      <c r="E40" s="3">
        <v>6</v>
      </c>
      <c r="F40" s="31">
        <v>162500</v>
      </c>
      <c r="G40" s="75">
        <f t="shared" si="0"/>
        <v>30875</v>
      </c>
      <c r="H40" s="75">
        <f t="shared" si="1"/>
        <v>193375</v>
      </c>
      <c r="I40" s="30">
        <v>121340</v>
      </c>
      <c r="J40" s="28">
        <f t="shared" si="2"/>
        <v>23054.6</v>
      </c>
      <c r="K40" s="29">
        <f t="shared" si="3"/>
        <v>144394.6</v>
      </c>
      <c r="L40" s="62">
        <v>125000</v>
      </c>
      <c r="M40" s="29">
        <f t="shared" si="4"/>
        <v>23750</v>
      </c>
      <c r="N40" s="29">
        <f t="shared" si="5"/>
        <v>148750</v>
      </c>
      <c r="O40" s="61">
        <f t="shared" si="6"/>
        <v>162173.19999999998</v>
      </c>
      <c r="P40" s="30">
        <f t="shared" si="7"/>
        <v>22134.537412830749</v>
      </c>
      <c r="Q40" s="65">
        <f t="shared" si="8"/>
        <v>0.13648702382903433</v>
      </c>
      <c r="R40" s="61">
        <f t="shared" si="9"/>
        <v>162173</v>
      </c>
    </row>
    <row r="41" spans="1:18" s="14" customFormat="1" ht="117.75" customHeight="1">
      <c r="A41" s="59">
        <v>37</v>
      </c>
      <c r="B41" s="17" t="s">
        <v>32</v>
      </c>
      <c r="C41" s="17" t="s">
        <v>62</v>
      </c>
      <c r="D41" s="15" t="s">
        <v>27</v>
      </c>
      <c r="E41" s="3">
        <v>75</v>
      </c>
      <c r="F41" s="31">
        <v>61230</v>
      </c>
      <c r="G41" s="75">
        <f t="shared" si="0"/>
        <v>11633.7</v>
      </c>
      <c r="H41" s="75">
        <f t="shared" si="1"/>
        <v>72863.7</v>
      </c>
      <c r="I41" s="30">
        <v>48408.593000000001</v>
      </c>
      <c r="J41" s="28">
        <f t="shared" si="2"/>
        <v>9197.6326700000009</v>
      </c>
      <c r="K41" s="29">
        <f t="shared" si="3"/>
        <v>57606.22567</v>
      </c>
      <c r="L41" s="62">
        <v>47100</v>
      </c>
      <c r="M41" s="29">
        <f t="shared" si="4"/>
        <v>8949</v>
      </c>
      <c r="N41" s="29">
        <f t="shared" si="5"/>
        <v>56049</v>
      </c>
      <c r="O41" s="61">
        <f t="shared" si="6"/>
        <v>62172.975223333335</v>
      </c>
      <c r="P41" s="30">
        <f t="shared" si="7"/>
        <v>7586.1687798542825</v>
      </c>
      <c r="Q41" s="65">
        <f t="shared" si="8"/>
        <v>0.12201714253827788</v>
      </c>
      <c r="R41" s="61">
        <f t="shared" si="9"/>
        <v>62173</v>
      </c>
    </row>
    <row r="42" spans="1:18" s="14" customFormat="1" ht="90">
      <c r="A42" s="60">
        <v>38</v>
      </c>
      <c r="B42" s="17" t="s">
        <v>32</v>
      </c>
      <c r="C42" s="17" t="s">
        <v>63</v>
      </c>
      <c r="D42" s="15" t="s">
        <v>25</v>
      </c>
      <c r="E42" s="3">
        <v>25</v>
      </c>
      <c r="F42" s="31">
        <v>156000</v>
      </c>
      <c r="G42" s="75">
        <f t="shared" si="0"/>
        <v>29640</v>
      </c>
      <c r="H42" s="75">
        <f t="shared" si="1"/>
        <v>185640</v>
      </c>
      <c r="I42" s="30">
        <v>121340</v>
      </c>
      <c r="J42" s="28">
        <f t="shared" si="2"/>
        <v>23054.6</v>
      </c>
      <c r="K42" s="29">
        <f t="shared" si="3"/>
        <v>144394.6</v>
      </c>
      <c r="L42" s="62">
        <v>120000</v>
      </c>
      <c r="M42" s="29">
        <f t="shared" si="4"/>
        <v>22800</v>
      </c>
      <c r="N42" s="29">
        <f t="shared" si="5"/>
        <v>142800</v>
      </c>
      <c r="O42" s="61">
        <f t="shared" si="6"/>
        <v>157611.53333333333</v>
      </c>
      <c r="P42" s="30">
        <f t="shared" si="7"/>
        <v>19829.807446591432</v>
      </c>
      <c r="Q42" s="65">
        <f t="shared" si="8"/>
        <v>0.12581444407785364</v>
      </c>
      <c r="R42" s="61">
        <f t="shared" si="9"/>
        <v>157612</v>
      </c>
    </row>
    <row r="43" spans="1:18" s="14" customFormat="1" ht="265.5" customHeight="1">
      <c r="A43" s="59">
        <v>39</v>
      </c>
      <c r="B43" s="17" t="s">
        <v>32</v>
      </c>
      <c r="C43" s="17" t="s">
        <v>64</v>
      </c>
      <c r="D43" s="15" t="s">
        <v>20</v>
      </c>
      <c r="E43" s="3">
        <v>1</v>
      </c>
      <c r="F43" s="31">
        <v>8098220.0000000009</v>
      </c>
      <c r="G43" s="75">
        <f t="shared" si="0"/>
        <v>1538661.8000000003</v>
      </c>
      <c r="H43" s="75">
        <f t="shared" si="1"/>
        <v>9636881.8000000007</v>
      </c>
      <c r="I43" s="30">
        <v>6195620.4000000004</v>
      </c>
      <c r="J43" s="28">
        <f t="shared" si="2"/>
        <v>1177167.8760000002</v>
      </c>
      <c r="K43" s="29">
        <f t="shared" si="3"/>
        <v>7372788.2760000005</v>
      </c>
      <c r="L43" s="62">
        <v>6229400</v>
      </c>
      <c r="M43" s="29">
        <f t="shared" si="4"/>
        <v>1183586</v>
      </c>
      <c r="N43" s="29">
        <f t="shared" si="5"/>
        <v>7412986</v>
      </c>
      <c r="O43" s="61">
        <f t="shared" si="6"/>
        <v>8140885.3586666668</v>
      </c>
      <c r="P43" s="30">
        <f t="shared" si="7"/>
        <v>1057956.5141079628</v>
      </c>
      <c r="Q43" s="65">
        <f t="shared" si="8"/>
        <v>0.12995595288437245</v>
      </c>
      <c r="R43" s="61">
        <f t="shared" si="9"/>
        <v>8140885</v>
      </c>
    </row>
    <row r="44" spans="1:18" s="14" customFormat="1" ht="208.5" customHeight="1">
      <c r="A44" s="60">
        <v>40</v>
      </c>
      <c r="B44" s="17" t="s">
        <v>32</v>
      </c>
      <c r="C44" s="17" t="s">
        <v>65</v>
      </c>
      <c r="D44" s="15" t="s">
        <v>20</v>
      </c>
      <c r="E44" s="3">
        <v>2</v>
      </c>
      <c r="F44" s="31">
        <v>8125000</v>
      </c>
      <c r="G44" s="75">
        <f t="shared" si="0"/>
        <v>1543750</v>
      </c>
      <c r="H44" s="75">
        <f t="shared" si="1"/>
        <v>9668750</v>
      </c>
      <c r="I44" s="30">
        <v>6067000</v>
      </c>
      <c r="J44" s="28">
        <f t="shared" si="2"/>
        <v>1152730</v>
      </c>
      <c r="K44" s="29">
        <f t="shared" si="3"/>
        <v>7219730</v>
      </c>
      <c r="L44" s="62">
        <v>6250000</v>
      </c>
      <c r="M44" s="29">
        <f t="shared" si="4"/>
        <v>1187500</v>
      </c>
      <c r="N44" s="29">
        <f t="shared" si="5"/>
        <v>7437500</v>
      </c>
      <c r="O44" s="61">
        <f t="shared" si="6"/>
        <v>8108660</v>
      </c>
      <c r="P44" s="30">
        <f t="shared" si="7"/>
        <v>1106726.8706415328</v>
      </c>
      <c r="Q44" s="65">
        <f t="shared" si="8"/>
        <v>0.13648702382903374</v>
      </c>
      <c r="R44" s="61">
        <f t="shared" si="9"/>
        <v>8108660</v>
      </c>
    </row>
    <row r="45" spans="1:18" s="14" customFormat="1" ht="87.75" customHeight="1">
      <c r="A45" s="59">
        <v>41</v>
      </c>
      <c r="B45" s="17" t="s">
        <v>32</v>
      </c>
      <c r="C45" s="17" t="s">
        <v>66</v>
      </c>
      <c r="D45" s="15" t="s">
        <v>27</v>
      </c>
      <c r="E45" s="81">
        <v>12</v>
      </c>
      <c r="F45" s="31">
        <v>171340</v>
      </c>
      <c r="G45" s="75">
        <f t="shared" si="0"/>
        <v>32554.600000000002</v>
      </c>
      <c r="H45" s="75">
        <f t="shared" si="1"/>
        <v>203894.6</v>
      </c>
      <c r="I45" s="30">
        <v>135497.95120000001</v>
      </c>
      <c r="J45" s="28">
        <f t="shared" si="2"/>
        <v>25744.610728000003</v>
      </c>
      <c r="K45" s="29">
        <f t="shared" si="3"/>
        <v>161242.56192800001</v>
      </c>
      <c r="L45" s="62">
        <v>131800</v>
      </c>
      <c r="M45" s="29">
        <f t="shared" si="4"/>
        <v>25042</v>
      </c>
      <c r="N45" s="29">
        <f t="shared" si="5"/>
        <v>156842</v>
      </c>
      <c r="O45" s="61">
        <f t="shared" si="6"/>
        <v>173993.05397600002</v>
      </c>
      <c r="P45" s="30">
        <f t="shared" si="7"/>
        <v>21219.771869486663</v>
      </c>
      <c r="Q45" s="65">
        <f t="shared" si="8"/>
        <v>0.12195758040096039</v>
      </c>
      <c r="R45" s="61">
        <f t="shared" si="9"/>
        <v>173993</v>
      </c>
    </row>
    <row r="46" spans="1:18" s="14" customFormat="1" ht="35.25" customHeight="1">
      <c r="A46" s="60">
        <v>42</v>
      </c>
      <c r="B46" s="17" t="s">
        <v>32</v>
      </c>
      <c r="C46" s="17" t="s">
        <v>67</v>
      </c>
      <c r="D46" s="15" t="s">
        <v>27</v>
      </c>
      <c r="E46" s="3">
        <v>3</v>
      </c>
      <c r="F46" s="31">
        <v>31200</v>
      </c>
      <c r="G46" s="75">
        <f t="shared" si="0"/>
        <v>5928</v>
      </c>
      <c r="H46" s="75">
        <f t="shared" si="1"/>
        <v>37128</v>
      </c>
      <c r="I46" s="30">
        <v>24268</v>
      </c>
      <c r="J46" s="28">
        <f t="shared" si="2"/>
        <v>4610.92</v>
      </c>
      <c r="K46" s="29">
        <f t="shared" si="3"/>
        <v>28878.92</v>
      </c>
      <c r="L46" s="62">
        <v>24000</v>
      </c>
      <c r="M46" s="29">
        <f t="shared" si="4"/>
        <v>4560</v>
      </c>
      <c r="N46" s="29">
        <f t="shared" si="5"/>
        <v>28560</v>
      </c>
      <c r="O46" s="61">
        <f t="shared" si="6"/>
        <v>31522.306666666667</v>
      </c>
      <c r="P46" s="30">
        <f t="shared" si="7"/>
        <v>3965.9614893182579</v>
      </c>
      <c r="Q46" s="65">
        <f t="shared" si="8"/>
        <v>0.12581444407785275</v>
      </c>
      <c r="R46" s="61">
        <f t="shared" si="9"/>
        <v>31522</v>
      </c>
    </row>
    <row r="47" spans="1:18" s="14" customFormat="1" ht="93.75" customHeight="1">
      <c r="A47" s="59">
        <v>43</v>
      </c>
      <c r="B47" s="17" t="s">
        <v>32</v>
      </c>
      <c r="C47" s="17" t="s">
        <v>68</v>
      </c>
      <c r="D47" s="15" t="s">
        <v>27</v>
      </c>
      <c r="E47" s="3">
        <v>14</v>
      </c>
      <c r="F47" s="31">
        <v>964340.00000000012</v>
      </c>
      <c r="G47" s="75">
        <f t="shared" si="0"/>
        <v>183224.60000000003</v>
      </c>
      <c r="H47" s="75">
        <f t="shared" si="1"/>
        <v>1147564.6000000001</v>
      </c>
      <c r="I47" s="30">
        <v>737755.69380000001</v>
      </c>
      <c r="J47" s="28">
        <f t="shared" si="2"/>
        <v>140173.58182200001</v>
      </c>
      <c r="K47" s="29">
        <f t="shared" si="3"/>
        <v>877929.27562199999</v>
      </c>
      <c r="L47" s="62">
        <v>741800</v>
      </c>
      <c r="M47" s="29">
        <f t="shared" si="4"/>
        <v>140942</v>
      </c>
      <c r="N47" s="29">
        <f t="shared" si="5"/>
        <v>882742</v>
      </c>
      <c r="O47" s="61">
        <f t="shared" si="6"/>
        <v>969411.95854066673</v>
      </c>
      <c r="P47" s="30">
        <f t="shared" si="7"/>
        <v>125988.26221302827</v>
      </c>
      <c r="Q47" s="65">
        <f t="shared" si="8"/>
        <v>0.12996359401496188</v>
      </c>
      <c r="R47" s="61">
        <f t="shared" si="9"/>
        <v>969412</v>
      </c>
    </row>
    <row r="48" spans="1:18" s="14" customFormat="1" ht="56.25" customHeight="1">
      <c r="A48" s="60">
        <v>44</v>
      </c>
      <c r="B48" s="17" t="s">
        <v>32</v>
      </c>
      <c r="C48" s="17" t="s">
        <v>69</v>
      </c>
      <c r="D48" s="15" t="s">
        <v>27</v>
      </c>
      <c r="E48" s="79">
        <v>18</v>
      </c>
      <c r="F48" s="31">
        <v>195910</v>
      </c>
      <c r="G48" s="75">
        <f t="shared" si="0"/>
        <v>37222.9</v>
      </c>
      <c r="H48" s="75">
        <f t="shared" si="1"/>
        <v>233132.9</v>
      </c>
      <c r="I48" s="30">
        <v>146214.70000000001</v>
      </c>
      <c r="J48" s="28">
        <f t="shared" si="2"/>
        <v>27780.793000000001</v>
      </c>
      <c r="K48" s="29">
        <f t="shared" si="3"/>
        <v>173995.49300000002</v>
      </c>
      <c r="L48" s="62">
        <v>150700</v>
      </c>
      <c r="M48" s="29">
        <f t="shared" si="4"/>
        <v>28633</v>
      </c>
      <c r="N48" s="29">
        <f t="shared" si="5"/>
        <v>179333</v>
      </c>
      <c r="O48" s="61">
        <f t="shared" si="6"/>
        <v>195487.13100000002</v>
      </c>
      <c r="P48" s="30">
        <f t="shared" si="7"/>
        <v>26708.615188671283</v>
      </c>
      <c r="Q48" s="65">
        <f t="shared" si="8"/>
        <v>0.13662595103854319</v>
      </c>
      <c r="R48" s="61">
        <f t="shared" si="9"/>
        <v>195487</v>
      </c>
    </row>
    <row r="49" spans="1:18" s="14" customFormat="1" ht="55.5" customHeight="1">
      <c r="A49" s="59">
        <v>45</v>
      </c>
      <c r="B49" s="17" t="s">
        <v>32</v>
      </c>
      <c r="C49" s="17" t="s">
        <v>70</v>
      </c>
      <c r="D49" s="15" t="s">
        <v>20</v>
      </c>
      <c r="E49" s="3">
        <v>24</v>
      </c>
      <c r="F49" s="31">
        <v>199420</v>
      </c>
      <c r="G49" s="75">
        <f t="shared" si="0"/>
        <v>37889.800000000003</v>
      </c>
      <c r="H49" s="75">
        <f t="shared" si="1"/>
        <v>237309.8</v>
      </c>
      <c r="I49" s="30">
        <v>157742</v>
      </c>
      <c r="J49" s="28">
        <f t="shared" si="2"/>
        <v>29970.98</v>
      </c>
      <c r="K49" s="29">
        <f t="shared" si="3"/>
        <v>187712.98</v>
      </c>
      <c r="L49" s="62">
        <v>153400</v>
      </c>
      <c r="M49" s="29">
        <f t="shared" si="4"/>
        <v>29146</v>
      </c>
      <c r="N49" s="29">
        <f t="shared" si="5"/>
        <v>182546</v>
      </c>
      <c r="O49" s="61">
        <f t="shared" si="6"/>
        <v>202522.92666666667</v>
      </c>
      <c r="P49" s="30">
        <f t="shared" si="7"/>
        <v>24688.314885280361</v>
      </c>
      <c r="Q49" s="65">
        <f t="shared" si="8"/>
        <v>0.12190380265398279</v>
      </c>
      <c r="R49" s="61">
        <f t="shared" si="9"/>
        <v>202523</v>
      </c>
    </row>
    <row r="50" spans="1:18" s="14" customFormat="1" ht="133.5" customHeight="1">
      <c r="A50" s="60">
        <v>46</v>
      </c>
      <c r="B50" s="17" t="s">
        <v>32</v>
      </c>
      <c r="C50" s="17" t="s">
        <v>71</v>
      </c>
      <c r="D50" s="15" t="s">
        <v>25</v>
      </c>
      <c r="E50" s="3">
        <v>50</v>
      </c>
      <c r="F50" s="31">
        <v>122850</v>
      </c>
      <c r="G50" s="75">
        <f t="shared" si="0"/>
        <v>23341.5</v>
      </c>
      <c r="H50" s="75">
        <f t="shared" si="1"/>
        <v>146191.5</v>
      </c>
      <c r="I50" s="30">
        <v>95494.58</v>
      </c>
      <c r="J50" s="28">
        <f t="shared" si="2"/>
        <v>18143.9702</v>
      </c>
      <c r="K50" s="29">
        <f t="shared" si="3"/>
        <v>113638.5502</v>
      </c>
      <c r="L50" s="62">
        <v>94500</v>
      </c>
      <c r="M50" s="29">
        <f t="shared" si="4"/>
        <v>17955</v>
      </c>
      <c r="N50" s="29">
        <f t="shared" si="5"/>
        <v>112455</v>
      </c>
      <c r="O50" s="61">
        <f t="shared" si="6"/>
        <v>124095.01673333334</v>
      </c>
      <c r="P50" s="30">
        <f t="shared" si="7"/>
        <v>15632.042462722604</v>
      </c>
      <c r="Q50" s="65">
        <f t="shared" si="8"/>
        <v>0.12596833357389489</v>
      </c>
      <c r="R50" s="61">
        <f t="shared" si="9"/>
        <v>124095</v>
      </c>
    </row>
    <row r="51" spans="1:18" s="14" customFormat="1" ht="59.25" customHeight="1">
      <c r="A51" s="59">
        <v>47</v>
      </c>
      <c r="B51" s="17" t="s">
        <v>32</v>
      </c>
      <c r="C51" s="17" t="s">
        <v>72</v>
      </c>
      <c r="D51" s="15" t="s">
        <v>27</v>
      </c>
      <c r="E51" s="3">
        <v>30</v>
      </c>
      <c r="F51" s="31">
        <v>118950</v>
      </c>
      <c r="G51" s="75">
        <f t="shared" si="0"/>
        <v>22600.5</v>
      </c>
      <c r="H51" s="75">
        <f t="shared" si="1"/>
        <v>141550.5</v>
      </c>
      <c r="I51" s="30">
        <v>90913.994999999995</v>
      </c>
      <c r="J51" s="28">
        <f t="shared" si="2"/>
        <v>17273.659049999998</v>
      </c>
      <c r="K51" s="29">
        <f t="shared" si="3"/>
        <v>108187.65405</v>
      </c>
      <c r="L51" s="62">
        <v>91500</v>
      </c>
      <c r="M51" s="29">
        <f t="shared" si="4"/>
        <v>17385</v>
      </c>
      <c r="N51" s="29">
        <f t="shared" si="5"/>
        <v>108885</v>
      </c>
      <c r="O51" s="61">
        <f t="shared" si="6"/>
        <v>119541.05135000001</v>
      </c>
      <c r="P51" s="30">
        <f t="shared" si="7"/>
        <v>15565.634053928674</v>
      </c>
      <c r="Q51" s="65">
        <f t="shared" si="8"/>
        <v>0.13021162084608578</v>
      </c>
      <c r="R51" s="61">
        <f t="shared" si="9"/>
        <v>119541</v>
      </c>
    </row>
    <row r="52" spans="1:18" s="14" customFormat="1" ht="167.25" customHeight="1">
      <c r="A52" s="60">
        <v>48</v>
      </c>
      <c r="B52" s="17" t="s">
        <v>32</v>
      </c>
      <c r="C52" s="17" t="s">
        <v>73</v>
      </c>
      <c r="D52" s="15" t="s">
        <v>25</v>
      </c>
      <c r="E52" s="3">
        <v>4</v>
      </c>
      <c r="F52" s="31">
        <v>731250</v>
      </c>
      <c r="G52" s="75">
        <f t="shared" si="0"/>
        <v>138937.5</v>
      </c>
      <c r="H52" s="75">
        <f t="shared" si="1"/>
        <v>870187.5</v>
      </c>
      <c r="I52" s="30">
        <v>546030</v>
      </c>
      <c r="J52" s="28">
        <f t="shared" si="2"/>
        <v>103745.7</v>
      </c>
      <c r="K52" s="29">
        <f t="shared" si="3"/>
        <v>649775.69999999995</v>
      </c>
      <c r="L52" s="62">
        <v>562500</v>
      </c>
      <c r="M52" s="29">
        <f t="shared" si="4"/>
        <v>106875</v>
      </c>
      <c r="N52" s="29">
        <f t="shared" si="5"/>
        <v>669375</v>
      </c>
      <c r="O52" s="61">
        <f t="shared" si="6"/>
        <v>729779.4</v>
      </c>
      <c r="P52" s="30">
        <f t="shared" si="7"/>
        <v>99605.418357737115</v>
      </c>
      <c r="Q52" s="65">
        <f t="shared" si="8"/>
        <v>0.13648702382903261</v>
      </c>
      <c r="R52" s="61">
        <f t="shared" si="9"/>
        <v>729779</v>
      </c>
    </row>
    <row r="53" spans="1:18" s="14" customFormat="1" ht="93" customHeight="1">
      <c r="A53" s="59">
        <v>49</v>
      </c>
      <c r="B53" s="17" t="s">
        <v>32</v>
      </c>
      <c r="C53" s="17" t="s">
        <v>74</v>
      </c>
      <c r="D53" s="15" t="s">
        <v>25</v>
      </c>
      <c r="E53" s="3">
        <v>60</v>
      </c>
      <c r="F53" s="31">
        <v>127400</v>
      </c>
      <c r="G53" s="75">
        <f t="shared" si="0"/>
        <v>24206</v>
      </c>
      <c r="H53" s="75">
        <f t="shared" si="1"/>
        <v>151606</v>
      </c>
      <c r="I53" s="30">
        <v>100712.2</v>
      </c>
      <c r="J53" s="28">
        <f t="shared" si="2"/>
        <v>19135.317999999999</v>
      </c>
      <c r="K53" s="29">
        <f t="shared" si="3"/>
        <v>119847.518</v>
      </c>
      <c r="L53" s="62">
        <v>98000</v>
      </c>
      <c r="M53" s="29">
        <f t="shared" si="4"/>
        <v>18620</v>
      </c>
      <c r="N53" s="29">
        <f t="shared" si="5"/>
        <v>116620</v>
      </c>
      <c r="O53" s="61">
        <f t="shared" si="6"/>
        <v>129357.83933333332</v>
      </c>
      <c r="P53" s="30">
        <f t="shared" si="7"/>
        <v>15786.908244860058</v>
      </c>
      <c r="Q53" s="65">
        <f t="shared" si="8"/>
        <v>0.12204059936545368</v>
      </c>
      <c r="R53" s="61">
        <f t="shared" si="9"/>
        <v>129358</v>
      </c>
    </row>
    <row r="54" spans="1:18" s="14" customFormat="1" ht="93" customHeight="1">
      <c r="A54" s="60">
        <v>50</v>
      </c>
      <c r="B54" s="17" t="s">
        <v>32</v>
      </c>
      <c r="C54" s="17" t="s">
        <v>75</v>
      </c>
      <c r="D54" s="15" t="s">
        <v>25</v>
      </c>
      <c r="E54" s="3">
        <v>15</v>
      </c>
      <c r="F54" s="31">
        <v>462540</v>
      </c>
      <c r="G54" s="75">
        <f t="shared" si="0"/>
        <v>87882.6</v>
      </c>
      <c r="H54" s="75">
        <f t="shared" si="1"/>
        <v>550422.6</v>
      </c>
      <c r="I54" s="30">
        <v>360773.1</v>
      </c>
      <c r="J54" s="28">
        <f t="shared" si="2"/>
        <v>68546.888999999996</v>
      </c>
      <c r="K54" s="29">
        <f t="shared" si="3"/>
        <v>429319.98899999994</v>
      </c>
      <c r="L54" s="62">
        <v>355800</v>
      </c>
      <c r="M54" s="29">
        <f t="shared" si="4"/>
        <v>67602</v>
      </c>
      <c r="N54" s="29">
        <f t="shared" si="5"/>
        <v>423402</v>
      </c>
      <c r="O54" s="61">
        <f t="shared" si="6"/>
        <v>467714.86299999995</v>
      </c>
      <c r="P54" s="30">
        <f t="shared" si="7"/>
        <v>58533.084480470578</v>
      </c>
      <c r="Q54" s="65">
        <f t="shared" si="8"/>
        <v>0.12514694124755787</v>
      </c>
      <c r="R54" s="61">
        <f t="shared" si="9"/>
        <v>467715</v>
      </c>
    </row>
    <row r="55" spans="1:18" s="14" customFormat="1" ht="28.5" customHeight="1">
      <c r="A55" s="59">
        <v>51</v>
      </c>
      <c r="B55" s="17" t="s">
        <v>32</v>
      </c>
      <c r="C55" s="17" t="s">
        <v>76</v>
      </c>
      <c r="D55" s="15" t="s">
        <v>27</v>
      </c>
      <c r="E55" s="3">
        <v>3</v>
      </c>
      <c r="F55" s="31">
        <v>79300</v>
      </c>
      <c r="G55" s="75">
        <f t="shared" si="0"/>
        <v>15067</v>
      </c>
      <c r="H55" s="75">
        <f t="shared" si="1"/>
        <v>94367</v>
      </c>
      <c r="I55" s="30">
        <v>60670</v>
      </c>
      <c r="J55" s="28">
        <f t="shared" si="2"/>
        <v>11527.3</v>
      </c>
      <c r="K55" s="29">
        <f t="shared" si="3"/>
        <v>72197.3</v>
      </c>
      <c r="L55" s="62">
        <v>61000</v>
      </c>
      <c r="M55" s="29">
        <f t="shared" si="4"/>
        <v>11590</v>
      </c>
      <c r="N55" s="29">
        <f t="shared" si="5"/>
        <v>72590</v>
      </c>
      <c r="O55" s="61">
        <f t="shared" si="6"/>
        <v>79718.099999999991</v>
      </c>
      <c r="P55" s="30">
        <f t="shared" si="7"/>
        <v>10359.577106233659</v>
      </c>
      <c r="Q55" s="65">
        <f t="shared" si="8"/>
        <v>0.12995263442347046</v>
      </c>
      <c r="R55" s="61">
        <f t="shared" si="9"/>
        <v>79718</v>
      </c>
    </row>
    <row r="56" spans="1:18" s="14" customFormat="1" ht="30" customHeight="1">
      <c r="A56" s="60">
        <v>52</v>
      </c>
      <c r="B56" s="17" t="s">
        <v>32</v>
      </c>
      <c r="C56" s="17" t="s">
        <v>77</v>
      </c>
      <c r="D56" s="15" t="s">
        <v>27</v>
      </c>
      <c r="E56" s="3">
        <v>3</v>
      </c>
      <c r="F56" s="31">
        <v>81250</v>
      </c>
      <c r="G56" s="75">
        <f t="shared" si="0"/>
        <v>15437.5</v>
      </c>
      <c r="H56" s="75">
        <f t="shared" si="1"/>
        <v>96687.5</v>
      </c>
      <c r="I56" s="30">
        <v>60670</v>
      </c>
      <c r="J56" s="28">
        <f t="shared" si="2"/>
        <v>11527.3</v>
      </c>
      <c r="K56" s="29">
        <f t="shared" si="3"/>
        <v>72197.3</v>
      </c>
      <c r="L56" s="62">
        <v>62500</v>
      </c>
      <c r="M56" s="29">
        <f t="shared" si="4"/>
        <v>11875</v>
      </c>
      <c r="N56" s="29">
        <f t="shared" si="5"/>
        <v>74375</v>
      </c>
      <c r="O56" s="61">
        <f t="shared" si="6"/>
        <v>81086.599999999991</v>
      </c>
      <c r="P56" s="30">
        <f t="shared" si="7"/>
        <v>11067.268706415374</v>
      </c>
      <c r="Q56" s="65">
        <f t="shared" si="8"/>
        <v>0.13648702382903433</v>
      </c>
      <c r="R56" s="61">
        <f t="shared" si="9"/>
        <v>81087</v>
      </c>
    </row>
    <row r="57" spans="1:18" s="14" customFormat="1" ht="39.75" customHeight="1">
      <c r="A57" s="59">
        <v>53</v>
      </c>
      <c r="B57" s="17" t="s">
        <v>32</v>
      </c>
      <c r="C57" s="17" t="s">
        <v>78</v>
      </c>
      <c r="D57" s="15" t="s">
        <v>27</v>
      </c>
      <c r="E57" s="3">
        <v>3</v>
      </c>
      <c r="F57" s="31">
        <v>107380</v>
      </c>
      <c r="G57" s="75">
        <f t="shared" si="0"/>
        <v>20402.2</v>
      </c>
      <c r="H57" s="75">
        <f t="shared" si="1"/>
        <v>127782.2</v>
      </c>
      <c r="I57" s="30">
        <v>84938</v>
      </c>
      <c r="J57" s="28">
        <f t="shared" si="2"/>
        <v>16138.22</v>
      </c>
      <c r="K57" s="29">
        <f t="shared" si="3"/>
        <v>101076.22</v>
      </c>
      <c r="L57" s="62">
        <v>82600</v>
      </c>
      <c r="M57" s="29">
        <f t="shared" si="4"/>
        <v>15694</v>
      </c>
      <c r="N57" s="29">
        <f t="shared" si="5"/>
        <v>98294</v>
      </c>
      <c r="O57" s="61">
        <f t="shared" si="6"/>
        <v>109050.80666666666</v>
      </c>
      <c r="P57" s="30">
        <f t="shared" si="7"/>
        <v>13293.708015151022</v>
      </c>
      <c r="Q57" s="65">
        <f t="shared" si="8"/>
        <v>0.12190380265398333</v>
      </c>
      <c r="R57" s="61">
        <f t="shared" si="9"/>
        <v>109051</v>
      </c>
    </row>
    <row r="58" spans="1:18" s="14" customFormat="1" ht="48.75" customHeight="1">
      <c r="A58" s="60">
        <v>54</v>
      </c>
      <c r="B58" s="17" t="s">
        <v>32</v>
      </c>
      <c r="C58" s="17" t="s">
        <v>79</v>
      </c>
      <c r="D58" s="15" t="s">
        <v>27</v>
      </c>
      <c r="E58" s="3">
        <v>6</v>
      </c>
      <c r="F58" s="31">
        <v>2152930.0000000005</v>
      </c>
      <c r="G58" s="75">
        <f t="shared" si="0"/>
        <v>409056.70000000007</v>
      </c>
      <c r="H58" s="75">
        <f t="shared" si="1"/>
        <v>2561986.7000000007</v>
      </c>
      <c r="I58" s="30">
        <v>1674569.6576</v>
      </c>
      <c r="J58" s="28">
        <f t="shared" si="2"/>
        <v>318168.23494400003</v>
      </c>
      <c r="K58" s="29">
        <f t="shared" si="3"/>
        <v>1992737.8925439999</v>
      </c>
      <c r="L58" s="62">
        <v>1656100</v>
      </c>
      <c r="M58" s="29">
        <f t="shared" si="4"/>
        <v>314659</v>
      </c>
      <c r="N58" s="29">
        <f t="shared" si="5"/>
        <v>1970759</v>
      </c>
      <c r="O58" s="61">
        <f t="shared" si="6"/>
        <v>2175161.1975146667</v>
      </c>
      <c r="P58" s="30">
        <f t="shared" si="7"/>
        <v>273674.07008963457</v>
      </c>
      <c r="Q58" s="65">
        <f t="shared" si="8"/>
        <v>0.12581783382414774</v>
      </c>
      <c r="R58" s="61">
        <f t="shared" si="9"/>
        <v>2175161</v>
      </c>
    </row>
    <row r="59" spans="1:18" s="14" customFormat="1" ht="135" customHeight="1">
      <c r="A59" s="59">
        <v>55</v>
      </c>
      <c r="B59" s="17" t="s">
        <v>32</v>
      </c>
      <c r="C59" s="17" t="s">
        <v>80</v>
      </c>
      <c r="D59" s="15" t="s">
        <v>25</v>
      </c>
      <c r="E59" s="3">
        <v>24</v>
      </c>
      <c r="F59" s="31">
        <v>158600</v>
      </c>
      <c r="G59" s="75">
        <f t="shared" si="0"/>
        <v>30134</v>
      </c>
      <c r="H59" s="75">
        <f t="shared" si="1"/>
        <v>188734</v>
      </c>
      <c r="I59" s="30">
        <v>121340</v>
      </c>
      <c r="J59" s="28">
        <f t="shared" si="2"/>
        <v>23054.6</v>
      </c>
      <c r="K59" s="29">
        <f t="shared" si="3"/>
        <v>144394.6</v>
      </c>
      <c r="L59" s="62">
        <v>122000</v>
      </c>
      <c r="M59" s="29">
        <f t="shared" si="4"/>
        <v>23180</v>
      </c>
      <c r="N59" s="29">
        <f t="shared" si="5"/>
        <v>145180</v>
      </c>
      <c r="O59" s="61">
        <f t="shared" si="6"/>
        <v>159436.19999999998</v>
      </c>
      <c r="P59" s="30">
        <f t="shared" si="7"/>
        <v>20719.154212467318</v>
      </c>
      <c r="Q59" s="65">
        <f t="shared" si="8"/>
        <v>0.12995263442347046</v>
      </c>
      <c r="R59" s="61">
        <f t="shared" si="9"/>
        <v>159436</v>
      </c>
    </row>
    <row r="60" spans="1:18" s="14" customFormat="1" ht="165">
      <c r="A60" s="60">
        <v>56</v>
      </c>
      <c r="B60" s="17" t="s">
        <v>32</v>
      </c>
      <c r="C60" s="17" t="s">
        <v>81</v>
      </c>
      <c r="D60" s="15" t="s">
        <v>25</v>
      </c>
      <c r="E60" s="3">
        <v>25</v>
      </c>
      <c r="F60" s="31">
        <v>1137500</v>
      </c>
      <c r="G60" s="75">
        <f t="shared" si="0"/>
        <v>216125</v>
      </c>
      <c r="H60" s="75">
        <f t="shared" si="1"/>
        <v>1353625</v>
      </c>
      <c r="I60" s="30">
        <v>849380</v>
      </c>
      <c r="J60" s="28">
        <f t="shared" si="2"/>
        <v>161382.20000000001</v>
      </c>
      <c r="K60" s="29">
        <f t="shared" si="3"/>
        <v>1010762.2</v>
      </c>
      <c r="L60" s="62">
        <v>875000</v>
      </c>
      <c r="M60" s="29">
        <f t="shared" si="4"/>
        <v>166250</v>
      </c>
      <c r="N60" s="29">
        <f t="shared" si="5"/>
        <v>1041250</v>
      </c>
      <c r="O60" s="61">
        <f t="shared" si="6"/>
        <v>1135212.4000000001</v>
      </c>
      <c r="P60" s="30">
        <f t="shared" si="7"/>
        <v>154941.76188981379</v>
      </c>
      <c r="Q60" s="65">
        <f t="shared" si="8"/>
        <v>0.13648702382903302</v>
      </c>
      <c r="R60" s="61">
        <f t="shared" si="9"/>
        <v>1135212</v>
      </c>
    </row>
    <row r="61" spans="1:18" s="14" customFormat="1" ht="52.5" customHeight="1">
      <c r="A61" s="59">
        <v>57</v>
      </c>
      <c r="B61" s="17" t="s">
        <v>32</v>
      </c>
      <c r="C61" s="17" t="s">
        <v>82</v>
      </c>
      <c r="D61" s="15" t="s">
        <v>83</v>
      </c>
      <c r="E61" s="3">
        <v>6</v>
      </c>
      <c r="F61" s="31">
        <v>343590</v>
      </c>
      <c r="G61" s="75">
        <f t="shared" si="0"/>
        <v>65282.1</v>
      </c>
      <c r="H61" s="75">
        <f t="shared" si="1"/>
        <v>408872.1</v>
      </c>
      <c r="I61" s="30">
        <v>271680.26</v>
      </c>
      <c r="J61" s="28">
        <f t="shared" si="2"/>
        <v>51619.249400000001</v>
      </c>
      <c r="K61" s="29">
        <f t="shared" si="3"/>
        <v>323299.50939999998</v>
      </c>
      <c r="L61" s="62">
        <v>264300</v>
      </c>
      <c r="M61" s="29">
        <f t="shared" si="4"/>
        <v>50217</v>
      </c>
      <c r="N61" s="29">
        <f t="shared" si="5"/>
        <v>314517</v>
      </c>
      <c r="O61" s="61">
        <f t="shared" si="6"/>
        <v>348896.2031333333</v>
      </c>
      <c r="P61" s="30">
        <f t="shared" si="7"/>
        <v>42560.656883723459</v>
      </c>
      <c r="Q61" s="65">
        <f t="shared" si="8"/>
        <v>0.12198658655926554</v>
      </c>
      <c r="R61" s="61">
        <f t="shared" si="9"/>
        <v>348896</v>
      </c>
    </row>
    <row r="62" spans="1:18" s="14" customFormat="1" ht="46.5" customHeight="1">
      <c r="A62" s="60">
        <v>58</v>
      </c>
      <c r="B62" s="17" t="s">
        <v>32</v>
      </c>
      <c r="C62" s="17" t="s">
        <v>84</v>
      </c>
      <c r="D62" s="15" t="s">
        <v>83</v>
      </c>
      <c r="E62" s="3">
        <v>16</v>
      </c>
      <c r="F62" s="31">
        <v>54600</v>
      </c>
      <c r="G62" s="75">
        <f t="shared" si="0"/>
        <v>10374</v>
      </c>
      <c r="H62" s="75">
        <f t="shared" si="1"/>
        <v>64974</v>
      </c>
      <c r="I62" s="30">
        <v>42469</v>
      </c>
      <c r="J62" s="28">
        <f t="shared" si="2"/>
        <v>8069.11</v>
      </c>
      <c r="K62" s="29">
        <f t="shared" si="3"/>
        <v>50538.11</v>
      </c>
      <c r="L62" s="62">
        <v>42000</v>
      </c>
      <c r="M62" s="29">
        <f t="shared" si="4"/>
        <v>7980</v>
      </c>
      <c r="N62" s="29">
        <f t="shared" si="5"/>
        <v>49980</v>
      </c>
      <c r="O62" s="61">
        <f t="shared" si="6"/>
        <v>55164.03666666666</v>
      </c>
      <c r="P62" s="30">
        <f t="shared" si="7"/>
        <v>6940.4326063070303</v>
      </c>
      <c r="Q62" s="65">
        <f t="shared" si="8"/>
        <v>0.12581444407785419</v>
      </c>
      <c r="R62" s="61">
        <f t="shared" si="9"/>
        <v>55164</v>
      </c>
    </row>
    <row r="63" spans="1:18" s="14" customFormat="1" ht="101.25" customHeight="1">
      <c r="A63" s="59">
        <v>59</v>
      </c>
      <c r="B63" s="17" t="s">
        <v>32</v>
      </c>
      <c r="C63" s="17" t="s">
        <v>85</v>
      </c>
      <c r="D63" s="15" t="s">
        <v>83</v>
      </c>
      <c r="E63" s="3">
        <v>8</v>
      </c>
      <c r="F63" s="31">
        <v>87230</v>
      </c>
      <c r="G63" s="75">
        <f t="shared" si="0"/>
        <v>16573.7</v>
      </c>
      <c r="H63" s="75">
        <f t="shared" si="1"/>
        <v>103803.7</v>
      </c>
      <c r="I63" s="30">
        <v>66737</v>
      </c>
      <c r="J63" s="28">
        <f t="shared" si="2"/>
        <v>12680.03</v>
      </c>
      <c r="K63" s="29">
        <f t="shared" si="3"/>
        <v>79417.03</v>
      </c>
      <c r="L63" s="62">
        <v>67100</v>
      </c>
      <c r="M63" s="29">
        <f t="shared" si="4"/>
        <v>12749</v>
      </c>
      <c r="N63" s="29">
        <f t="shared" si="5"/>
        <v>79849</v>
      </c>
      <c r="O63" s="61">
        <f t="shared" si="6"/>
        <v>87689.909999999989</v>
      </c>
      <c r="P63" s="30">
        <f t="shared" si="7"/>
        <v>11395.534816857007</v>
      </c>
      <c r="Q63" s="65">
        <f t="shared" si="8"/>
        <v>0.12995263442347024</v>
      </c>
      <c r="R63" s="61">
        <f t="shared" si="9"/>
        <v>87690</v>
      </c>
    </row>
    <row r="64" spans="1:18" s="14" customFormat="1" ht="65.25" customHeight="1">
      <c r="A64" s="60">
        <v>60</v>
      </c>
      <c r="B64" s="17" t="s">
        <v>32</v>
      </c>
      <c r="C64" s="17" t="s">
        <v>86</v>
      </c>
      <c r="D64" s="15" t="s">
        <v>83</v>
      </c>
      <c r="E64" s="3">
        <v>10</v>
      </c>
      <c r="F64" s="31">
        <v>138190</v>
      </c>
      <c r="G64" s="75">
        <f t="shared" si="0"/>
        <v>26256.1</v>
      </c>
      <c r="H64" s="75">
        <f t="shared" si="1"/>
        <v>164446.1</v>
      </c>
      <c r="I64" s="30">
        <v>103139</v>
      </c>
      <c r="J64" s="28">
        <f t="shared" si="2"/>
        <v>19596.41</v>
      </c>
      <c r="K64" s="29">
        <f t="shared" si="3"/>
        <v>122735.41</v>
      </c>
      <c r="L64" s="62">
        <v>106300</v>
      </c>
      <c r="M64" s="29">
        <f t="shared" si="4"/>
        <v>20197</v>
      </c>
      <c r="N64" s="29">
        <f t="shared" si="5"/>
        <v>126497</v>
      </c>
      <c r="O64" s="61">
        <f t="shared" si="6"/>
        <v>137892.83666666667</v>
      </c>
      <c r="P64" s="30">
        <f t="shared" si="7"/>
        <v>18838.687765146769</v>
      </c>
      <c r="Q64" s="65">
        <f t="shared" si="8"/>
        <v>0.13661832057807477</v>
      </c>
      <c r="R64" s="61">
        <f t="shared" si="9"/>
        <v>137893</v>
      </c>
    </row>
    <row r="65" spans="1:18" s="14" customFormat="1" ht="164.25" customHeight="1">
      <c r="A65" s="59">
        <v>61</v>
      </c>
      <c r="B65" s="17" t="s">
        <v>32</v>
      </c>
      <c r="C65" s="17" t="s">
        <v>87</v>
      </c>
      <c r="D65" s="15" t="s">
        <v>83</v>
      </c>
      <c r="E65" s="3">
        <v>25</v>
      </c>
      <c r="F65" s="31">
        <v>337480</v>
      </c>
      <c r="G65" s="75">
        <f t="shared" si="0"/>
        <v>64121.200000000004</v>
      </c>
      <c r="H65" s="75">
        <f t="shared" si="1"/>
        <v>401601.2</v>
      </c>
      <c r="I65" s="30">
        <v>266948</v>
      </c>
      <c r="J65" s="28">
        <f t="shared" si="2"/>
        <v>50720.12</v>
      </c>
      <c r="K65" s="29">
        <f t="shared" si="3"/>
        <v>317668.12</v>
      </c>
      <c r="L65" s="62">
        <v>259600</v>
      </c>
      <c r="M65" s="29">
        <f t="shared" si="4"/>
        <v>49324</v>
      </c>
      <c r="N65" s="29">
        <f t="shared" si="5"/>
        <v>308924</v>
      </c>
      <c r="O65" s="61">
        <f t="shared" si="6"/>
        <v>342731.10666666669</v>
      </c>
      <c r="P65" s="30">
        <f t="shared" si="7"/>
        <v>41780.225190474288</v>
      </c>
      <c r="Q65" s="65">
        <f t="shared" si="8"/>
        <v>0.12190380265398229</v>
      </c>
      <c r="R65" s="61">
        <f t="shared" si="9"/>
        <v>342731</v>
      </c>
    </row>
    <row r="66" spans="1:18" s="14" customFormat="1" ht="78.75" customHeight="1">
      <c r="A66" s="60">
        <v>62</v>
      </c>
      <c r="B66" s="17" t="s">
        <v>32</v>
      </c>
      <c r="C66" s="17" t="s">
        <v>88</v>
      </c>
      <c r="D66" s="15" t="s">
        <v>27</v>
      </c>
      <c r="E66" s="3">
        <v>6</v>
      </c>
      <c r="F66" s="31">
        <v>148200</v>
      </c>
      <c r="G66" s="75">
        <f t="shared" si="0"/>
        <v>28158</v>
      </c>
      <c r="H66" s="75">
        <f t="shared" si="1"/>
        <v>176358</v>
      </c>
      <c r="I66" s="30">
        <v>115273</v>
      </c>
      <c r="J66" s="28">
        <f t="shared" si="2"/>
        <v>21901.87</v>
      </c>
      <c r="K66" s="29">
        <f t="shared" si="3"/>
        <v>137174.87</v>
      </c>
      <c r="L66" s="62">
        <v>114000</v>
      </c>
      <c r="M66" s="29">
        <f t="shared" si="4"/>
        <v>21660</v>
      </c>
      <c r="N66" s="29">
        <f t="shared" si="5"/>
        <v>135660</v>
      </c>
      <c r="O66" s="61">
        <f t="shared" si="6"/>
        <v>149730.95666666667</v>
      </c>
      <c r="P66" s="30">
        <f t="shared" si="7"/>
        <v>18838.31707426178</v>
      </c>
      <c r="Q66" s="65">
        <f t="shared" si="8"/>
        <v>0.12581444407785311</v>
      </c>
      <c r="R66" s="61">
        <f t="shared" si="9"/>
        <v>149731</v>
      </c>
    </row>
    <row r="67" spans="1:18" s="14" customFormat="1" ht="150">
      <c r="A67" s="59">
        <v>63</v>
      </c>
      <c r="B67" s="17" t="s">
        <v>32</v>
      </c>
      <c r="C67" s="17" t="s">
        <v>89</v>
      </c>
      <c r="D67" s="15" t="s">
        <v>25</v>
      </c>
      <c r="E67" s="3">
        <v>24</v>
      </c>
      <c r="F67" s="31">
        <v>158600</v>
      </c>
      <c r="G67" s="75">
        <f t="shared" si="0"/>
        <v>30134</v>
      </c>
      <c r="H67" s="75">
        <f t="shared" si="1"/>
        <v>188734</v>
      </c>
      <c r="I67" s="30">
        <v>121340</v>
      </c>
      <c r="J67" s="28">
        <f t="shared" si="2"/>
        <v>23054.6</v>
      </c>
      <c r="K67" s="29">
        <f t="shared" si="3"/>
        <v>144394.6</v>
      </c>
      <c r="L67" s="62">
        <v>122000</v>
      </c>
      <c r="M67" s="29">
        <f t="shared" si="4"/>
        <v>23180</v>
      </c>
      <c r="N67" s="29">
        <f t="shared" si="5"/>
        <v>145180</v>
      </c>
      <c r="O67" s="61">
        <f t="shared" si="6"/>
        <v>159436.19999999998</v>
      </c>
      <c r="P67" s="30">
        <f t="shared" si="7"/>
        <v>20719.154212467318</v>
      </c>
      <c r="Q67" s="65">
        <f t="shared" si="8"/>
        <v>0.12995263442347046</v>
      </c>
      <c r="R67" s="61">
        <f t="shared" si="9"/>
        <v>159436</v>
      </c>
    </row>
    <row r="68" spans="1:18" s="14" customFormat="1" ht="53.25" customHeight="1">
      <c r="A68" s="60">
        <v>64</v>
      </c>
      <c r="B68" s="17" t="s">
        <v>32</v>
      </c>
      <c r="C68" s="17" t="s">
        <v>90</v>
      </c>
      <c r="D68" s="15" t="s">
        <v>27</v>
      </c>
      <c r="E68" s="3">
        <v>100</v>
      </c>
      <c r="F68" s="31">
        <v>10920</v>
      </c>
      <c r="G68" s="75">
        <f t="shared" si="0"/>
        <v>2074.8000000000002</v>
      </c>
      <c r="H68" s="75">
        <f t="shared" si="1"/>
        <v>12994.8</v>
      </c>
      <c r="I68" s="30">
        <v>8154.0479999999998</v>
      </c>
      <c r="J68" s="28">
        <f t="shared" si="2"/>
        <v>1549.2691199999999</v>
      </c>
      <c r="K68" s="29">
        <f t="shared" si="3"/>
        <v>9703.3171199999997</v>
      </c>
      <c r="L68" s="62">
        <v>8400</v>
      </c>
      <c r="M68" s="29">
        <f t="shared" si="4"/>
        <v>1596</v>
      </c>
      <c r="N68" s="29">
        <f t="shared" si="5"/>
        <v>9996</v>
      </c>
      <c r="O68" s="61">
        <f t="shared" si="6"/>
        <v>10898.03904</v>
      </c>
      <c r="P68" s="30">
        <f t="shared" si="7"/>
        <v>1487.4409141422179</v>
      </c>
      <c r="Q68" s="65">
        <f t="shared" si="8"/>
        <v>0.13648702382903355</v>
      </c>
      <c r="R68" s="61">
        <f t="shared" si="9"/>
        <v>10898</v>
      </c>
    </row>
    <row r="69" spans="1:18" s="14" customFormat="1" ht="176.25" customHeight="1">
      <c r="A69" s="59">
        <v>65</v>
      </c>
      <c r="B69" s="17" t="s">
        <v>32</v>
      </c>
      <c r="C69" s="17" t="s">
        <v>91</v>
      </c>
      <c r="D69" s="15" t="s">
        <v>25</v>
      </c>
      <c r="E69" s="3">
        <v>25</v>
      </c>
      <c r="F69" s="31">
        <v>429520</v>
      </c>
      <c r="G69" s="75">
        <f t="shared" si="0"/>
        <v>81608.800000000003</v>
      </c>
      <c r="H69" s="75">
        <f t="shared" si="1"/>
        <v>511128.8</v>
      </c>
      <c r="I69" s="30">
        <v>339752</v>
      </c>
      <c r="J69" s="28">
        <f t="shared" si="2"/>
        <v>64552.88</v>
      </c>
      <c r="K69" s="29">
        <f t="shared" si="3"/>
        <v>404304.88</v>
      </c>
      <c r="L69" s="62">
        <v>330400</v>
      </c>
      <c r="M69" s="29">
        <f t="shared" si="4"/>
        <v>62776</v>
      </c>
      <c r="N69" s="29">
        <f t="shared" si="5"/>
        <v>393176</v>
      </c>
      <c r="O69" s="61">
        <f t="shared" si="6"/>
        <v>436203.22666666663</v>
      </c>
      <c r="P69" s="30">
        <f t="shared" si="7"/>
        <v>53174.832060604087</v>
      </c>
      <c r="Q69" s="65">
        <f t="shared" si="8"/>
        <v>0.12190380265398333</v>
      </c>
      <c r="R69" s="61">
        <f t="shared" si="9"/>
        <v>436203</v>
      </c>
    </row>
    <row r="70" spans="1:18" s="14" customFormat="1" ht="57.75" customHeight="1">
      <c r="A70" s="60">
        <v>66</v>
      </c>
      <c r="B70" s="17" t="s">
        <v>32</v>
      </c>
      <c r="C70" s="17" t="s">
        <v>92</v>
      </c>
      <c r="D70" s="15" t="s">
        <v>27</v>
      </c>
      <c r="E70" s="3">
        <v>6</v>
      </c>
      <c r="F70" s="31">
        <v>117000</v>
      </c>
      <c r="G70" s="75">
        <f t="shared" ref="G70:G111" si="10">+F70*0.19</f>
        <v>22230</v>
      </c>
      <c r="H70" s="75">
        <f t="shared" ref="H70:H111" si="11">+F70+G70</f>
        <v>139230</v>
      </c>
      <c r="I70" s="30">
        <v>91005</v>
      </c>
      <c r="J70" s="28">
        <f t="shared" ref="J70:J111" si="12">+I70*19%</f>
        <v>17290.95</v>
      </c>
      <c r="K70" s="29">
        <f t="shared" ref="K70:K111" si="13">+I70+J70</f>
        <v>108295.95</v>
      </c>
      <c r="L70" s="62">
        <v>90000</v>
      </c>
      <c r="M70" s="29">
        <f t="shared" ref="M70:M111" si="14">+L70*19%</f>
        <v>17100</v>
      </c>
      <c r="N70" s="29">
        <f t="shared" ref="N70:N111" si="15">+L70+M70</f>
        <v>107100</v>
      </c>
      <c r="O70" s="61">
        <f t="shared" ref="O70:O112" si="16">AVERAGE(H70,K70,N70)</f>
        <v>118208.65000000001</v>
      </c>
      <c r="P70" s="30">
        <f t="shared" ref="P70:P111" si="17">_xlfn.STDEV.P(H70,K70,N70)</f>
        <v>14872.355584943411</v>
      </c>
      <c r="Q70" s="65">
        <f t="shared" ref="Q70:Q111" si="18">P70/O70</f>
        <v>0.12581444407785225</v>
      </c>
      <c r="R70" s="61">
        <f t="shared" si="9"/>
        <v>118209</v>
      </c>
    </row>
    <row r="71" spans="1:18" s="14" customFormat="1" ht="48" customHeight="1">
      <c r="A71" s="59">
        <v>67</v>
      </c>
      <c r="B71" s="17" t="s">
        <v>32</v>
      </c>
      <c r="C71" s="17" t="s">
        <v>93</v>
      </c>
      <c r="D71" s="15" t="s">
        <v>27</v>
      </c>
      <c r="E71" s="3">
        <v>100</v>
      </c>
      <c r="F71" s="31">
        <v>47580</v>
      </c>
      <c r="G71" s="75">
        <f t="shared" si="10"/>
        <v>9040.2000000000007</v>
      </c>
      <c r="H71" s="75">
        <f t="shared" si="11"/>
        <v>56620.2</v>
      </c>
      <c r="I71" s="30">
        <v>36402</v>
      </c>
      <c r="J71" s="28">
        <f t="shared" si="12"/>
        <v>6916.38</v>
      </c>
      <c r="K71" s="29">
        <f t="shared" si="13"/>
        <v>43318.38</v>
      </c>
      <c r="L71" s="62">
        <v>36600</v>
      </c>
      <c r="M71" s="29">
        <f t="shared" si="14"/>
        <v>6954</v>
      </c>
      <c r="N71" s="29">
        <f t="shared" si="15"/>
        <v>43554</v>
      </c>
      <c r="O71" s="61">
        <f t="shared" si="16"/>
        <v>47830.859999999993</v>
      </c>
      <c r="P71" s="30">
        <f t="shared" si="17"/>
        <v>6215.7462637401832</v>
      </c>
      <c r="Q71" s="65">
        <f t="shared" si="18"/>
        <v>0.12995263442347021</v>
      </c>
      <c r="R71" s="61">
        <f t="shared" si="9"/>
        <v>47831</v>
      </c>
    </row>
    <row r="72" spans="1:18" s="14" customFormat="1" ht="150" customHeight="1">
      <c r="A72" s="60">
        <v>68</v>
      </c>
      <c r="B72" s="17" t="s">
        <v>32</v>
      </c>
      <c r="C72" s="17" t="s">
        <v>94</v>
      </c>
      <c r="D72" s="15" t="s">
        <v>25</v>
      </c>
      <c r="E72" s="3">
        <v>1</v>
      </c>
      <c r="F72" s="31">
        <v>520000</v>
      </c>
      <c r="G72" s="75">
        <f t="shared" si="10"/>
        <v>98800</v>
      </c>
      <c r="H72" s="75">
        <f t="shared" si="11"/>
        <v>618800</v>
      </c>
      <c r="I72" s="30">
        <v>388288</v>
      </c>
      <c r="J72" s="28">
        <f t="shared" si="12"/>
        <v>73774.720000000001</v>
      </c>
      <c r="K72" s="29">
        <f t="shared" si="13"/>
        <v>462062.72</v>
      </c>
      <c r="L72" s="62">
        <v>400000</v>
      </c>
      <c r="M72" s="29">
        <f t="shared" si="14"/>
        <v>76000</v>
      </c>
      <c r="N72" s="29">
        <f t="shared" si="15"/>
        <v>476000</v>
      </c>
      <c r="O72" s="61">
        <f t="shared" si="16"/>
        <v>518954.23999999999</v>
      </c>
      <c r="P72" s="30">
        <f t="shared" si="17"/>
        <v>70830.519721058008</v>
      </c>
      <c r="Q72" s="65">
        <f t="shared" si="18"/>
        <v>0.13648702382903358</v>
      </c>
      <c r="R72" s="61">
        <f t="shared" ref="R72:R112" si="19">+(ROUND(O72,0))</f>
        <v>518954</v>
      </c>
    </row>
    <row r="73" spans="1:18" s="14" customFormat="1" ht="211.5" customHeight="1">
      <c r="A73" s="59">
        <v>69</v>
      </c>
      <c r="B73" s="17" t="s">
        <v>32</v>
      </c>
      <c r="C73" s="17" t="s">
        <v>95</v>
      </c>
      <c r="D73" s="15" t="s">
        <v>25</v>
      </c>
      <c r="E73" s="3">
        <v>5</v>
      </c>
      <c r="F73" s="31">
        <v>38350</v>
      </c>
      <c r="G73" s="75">
        <f t="shared" si="10"/>
        <v>7286.5</v>
      </c>
      <c r="H73" s="75">
        <f t="shared" si="11"/>
        <v>45636.5</v>
      </c>
      <c r="I73" s="30">
        <v>30335</v>
      </c>
      <c r="J73" s="28">
        <f t="shared" si="12"/>
        <v>5763.65</v>
      </c>
      <c r="K73" s="29">
        <f t="shared" si="13"/>
        <v>36098.65</v>
      </c>
      <c r="L73" s="62">
        <v>29500</v>
      </c>
      <c r="M73" s="29">
        <f t="shared" si="14"/>
        <v>5605</v>
      </c>
      <c r="N73" s="29">
        <f t="shared" si="15"/>
        <v>35105</v>
      </c>
      <c r="O73" s="61">
        <f t="shared" si="16"/>
        <v>38946.716666666667</v>
      </c>
      <c r="P73" s="30">
        <f t="shared" si="17"/>
        <v>4747.7528625539335</v>
      </c>
      <c r="Q73" s="65">
        <f t="shared" si="18"/>
        <v>0.12190380265398325</v>
      </c>
      <c r="R73" s="61">
        <f t="shared" si="19"/>
        <v>38947</v>
      </c>
    </row>
    <row r="74" spans="1:18" s="14" customFormat="1" ht="120" customHeight="1">
      <c r="A74" s="60">
        <v>70</v>
      </c>
      <c r="B74" s="17" t="s">
        <v>32</v>
      </c>
      <c r="C74" s="17" t="s">
        <v>96</v>
      </c>
      <c r="D74" s="15" t="s">
        <v>34</v>
      </c>
      <c r="E74" s="3">
        <v>5</v>
      </c>
      <c r="F74" s="31">
        <v>702000</v>
      </c>
      <c r="G74" s="75">
        <f t="shared" si="10"/>
        <v>133380</v>
      </c>
      <c r="H74" s="75">
        <f t="shared" si="11"/>
        <v>835380</v>
      </c>
      <c r="I74" s="30">
        <v>546030</v>
      </c>
      <c r="J74" s="28">
        <f t="shared" si="12"/>
        <v>103745.7</v>
      </c>
      <c r="K74" s="29">
        <f t="shared" si="13"/>
        <v>649775.69999999995</v>
      </c>
      <c r="L74" s="62">
        <v>540000</v>
      </c>
      <c r="M74" s="29">
        <f t="shared" si="14"/>
        <v>102600</v>
      </c>
      <c r="N74" s="29">
        <f t="shared" si="15"/>
        <v>642600</v>
      </c>
      <c r="O74" s="61">
        <f t="shared" si="16"/>
        <v>709251.9</v>
      </c>
      <c r="P74" s="30">
        <f t="shared" si="17"/>
        <v>89234.133509660052</v>
      </c>
      <c r="Q74" s="65">
        <f t="shared" si="18"/>
        <v>0.12581444407785167</v>
      </c>
      <c r="R74" s="61">
        <f t="shared" si="19"/>
        <v>709252</v>
      </c>
    </row>
    <row r="75" spans="1:18" s="14" customFormat="1" ht="39" customHeight="1">
      <c r="A75" s="59">
        <v>71</v>
      </c>
      <c r="B75" s="17" t="s">
        <v>32</v>
      </c>
      <c r="C75" s="17" t="s">
        <v>97</v>
      </c>
      <c r="D75" s="15" t="s">
        <v>27</v>
      </c>
      <c r="E75" s="81">
        <v>5</v>
      </c>
      <c r="F75" s="31">
        <v>71370</v>
      </c>
      <c r="G75" s="75">
        <f t="shared" si="10"/>
        <v>13560.3</v>
      </c>
      <c r="H75" s="75">
        <f t="shared" si="11"/>
        <v>84930.3</v>
      </c>
      <c r="I75" s="30">
        <v>54603</v>
      </c>
      <c r="J75" s="28">
        <f t="shared" si="12"/>
        <v>10374.57</v>
      </c>
      <c r="K75" s="29">
        <f t="shared" si="13"/>
        <v>64977.57</v>
      </c>
      <c r="L75" s="62">
        <v>54900</v>
      </c>
      <c r="M75" s="29">
        <f t="shared" si="14"/>
        <v>10431</v>
      </c>
      <c r="N75" s="29">
        <f t="shared" si="15"/>
        <v>65331</v>
      </c>
      <c r="O75" s="61">
        <f t="shared" si="16"/>
        <v>71746.289999999994</v>
      </c>
      <c r="P75" s="30">
        <f t="shared" si="17"/>
        <v>9323.6193956102798</v>
      </c>
      <c r="Q75" s="65">
        <f t="shared" si="18"/>
        <v>0.12995263442347027</v>
      </c>
      <c r="R75" s="61">
        <f t="shared" si="19"/>
        <v>71746</v>
      </c>
    </row>
    <row r="76" spans="1:18" s="14" customFormat="1" ht="30" customHeight="1">
      <c r="A76" s="60">
        <v>72</v>
      </c>
      <c r="B76" s="17" t="s">
        <v>32</v>
      </c>
      <c r="C76" s="17" t="s">
        <v>98</v>
      </c>
      <c r="D76" s="15" t="s">
        <v>27</v>
      </c>
      <c r="E76" s="3">
        <v>6</v>
      </c>
      <c r="F76" s="31">
        <v>40690</v>
      </c>
      <c r="G76" s="75">
        <f t="shared" si="10"/>
        <v>7731.1</v>
      </c>
      <c r="H76" s="75">
        <f t="shared" si="11"/>
        <v>48421.1</v>
      </c>
      <c r="I76" s="30">
        <v>30335</v>
      </c>
      <c r="J76" s="28">
        <f t="shared" si="12"/>
        <v>5763.65</v>
      </c>
      <c r="K76" s="29">
        <f t="shared" si="13"/>
        <v>36098.65</v>
      </c>
      <c r="L76" s="62">
        <v>31300</v>
      </c>
      <c r="M76" s="29">
        <f t="shared" si="14"/>
        <v>5947</v>
      </c>
      <c r="N76" s="29">
        <f t="shared" si="15"/>
        <v>37247</v>
      </c>
      <c r="O76" s="61">
        <f t="shared" si="16"/>
        <v>40588.916666666664</v>
      </c>
      <c r="P76" s="30">
        <f t="shared" si="17"/>
        <v>5557.9971665959738</v>
      </c>
      <c r="Q76" s="65">
        <f t="shared" si="18"/>
        <v>0.13693386330659169</v>
      </c>
      <c r="R76" s="61">
        <f t="shared" si="19"/>
        <v>40589</v>
      </c>
    </row>
    <row r="77" spans="1:18" s="14" customFormat="1" ht="31.5" customHeight="1">
      <c r="A77" s="59">
        <v>73</v>
      </c>
      <c r="B77" s="17" t="s">
        <v>32</v>
      </c>
      <c r="C77" s="17" t="s">
        <v>99</v>
      </c>
      <c r="D77" s="15" t="s">
        <v>27</v>
      </c>
      <c r="E77" s="3">
        <v>6</v>
      </c>
      <c r="F77" s="31">
        <v>38350</v>
      </c>
      <c r="G77" s="75">
        <f t="shared" si="10"/>
        <v>7286.5</v>
      </c>
      <c r="H77" s="75">
        <f t="shared" si="11"/>
        <v>45636.5</v>
      </c>
      <c r="I77" s="30">
        <v>30335</v>
      </c>
      <c r="J77" s="28">
        <f t="shared" si="12"/>
        <v>5763.65</v>
      </c>
      <c r="K77" s="29">
        <f t="shared" si="13"/>
        <v>36098.65</v>
      </c>
      <c r="L77" s="62">
        <v>29500</v>
      </c>
      <c r="M77" s="29">
        <f t="shared" si="14"/>
        <v>5605</v>
      </c>
      <c r="N77" s="29">
        <f t="shared" si="15"/>
        <v>35105</v>
      </c>
      <c r="O77" s="61">
        <f t="shared" si="16"/>
        <v>38946.716666666667</v>
      </c>
      <c r="P77" s="30">
        <f t="shared" si="17"/>
        <v>4747.7528625539335</v>
      </c>
      <c r="Q77" s="65">
        <f t="shared" si="18"/>
        <v>0.12190380265398325</v>
      </c>
      <c r="R77" s="61">
        <f t="shared" si="19"/>
        <v>38947</v>
      </c>
    </row>
    <row r="78" spans="1:18" s="14" customFormat="1" ht="30" customHeight="1">
      <c r="A78" s="60">
        <v>74</v>
      </c>
      <c r="B78" s="17" t="s">
        <v>32</v>
      </c>
      <c r="C78" s="17" t="s">
        <v>100</v>
      </c>
      <c r="D78" s="15" t="s">
        <v>27</v>
      </c>
      <c r="E78" s="3">
        <v>6</v>
      </c>
      <c r="F78" s="31">
        <v>78000</v>
      </c>
      <c r="G78" s="75">
        <f t="shared" si="10"/>
        <v>14820</v>
      </c>
      <c r="H78" s="75">
        <f t="shared" si="11"/>
        <v>92820</v>
      </c>
      <c r="I78" s="30">
        <v>60670</v>
      </c>
      <c r="J78" s="28">
        <f t="shared" si="12"/>
        <v>11527.3</v>
      </c>
      <c r="K78" s="29">
        <f t="shared" si="13"/>
        <v>72197.3</v>
      </c>
      <c r="L78" s="62">
        <v>60000</v>
      </c>
      <c r="M78" s="29">
        <f t="shared" si="14"/>
        <v>11400</v>
      </c>
      <c r="N78" s="29">
        <f t="shared" si="15"/>
        <v>71400</v>
      </c>
      <c r="O78" s="61">
        <f t="shared" si="16"/>
        <v>78805.766666666663</v>
      </c>
      <c r="P78" s="30">
        <f t="shared" si="17"/>
        <v>9914.9037232957162</v>
      </c>
      <c r="Q78" s="65">
        <f t="shared" si="18"/>
        <v>0.12581444407785364</v>
      </c>
      <c r="R78" s="61">
        <f t="shared" si="19"/>
        <v>78806</v>
      </c>
    </row>
    <row r="79" spans="1:18" s="14" customFormat="1" ht="35.25" customHeight="1">
      <c r="A79" s="59">
        <v>75</v>
      </c>
      <c r="B79" s="17" t="s">
        <v>32</v>
      </c>
      <c r="C79" s="17" t="s">
        <v>101</v>
      </c>
      <c r="D79" s="15" t="s">
        <v>27</v>
      </c>
      <c r="E79" s="3">
        <v>6</v>
      </c>
      <c r="F79" s="31">
        <v>126880.00000000001</v>
      </c>
      <c r="G79" s="75">
        <f t="shared" si="10"/>
        <v>24107.200000000004</v>
      </c>
      <c r="H79" s="75">
        <f t="shared" si="11"/>
        <v>150987.20000000001</v>
      </c>
      <c r="I79" s="30">
        <v>97072</v>
      </c>
      <c r="J79" s="28">
        <f t="shared" si="12"/>
        <v>18443.68</v>
      </c>
      <c r="K79" s="29">
        <f t="shared" si="13"/>
        <v>115515.68</v>
      </c>
      <c r="L79" s="62">
        <v>97600</v>
      </c>
      <c r="M79" s="29">
        <f t="shared" si="14"/>
        <v>18544</v>
      </c>
      <c r="N79" s="29">
        <f t="shared" si="15"/>
        <v>116144</v>
      </c>
      <c r="O79" s="61">
        <f t="shared" si="16"/>
        <v>127548.96</v>
      </c>
      <c r="P79" s="30">
        <f t="shared" si="17"/>
        <v>16575.323369973819</v>
      </c>
      <c r="Q79" s="65">
        <f t="shared" si="18"/>
        <v>0.12995263442347016</v>
      </c>
      <c r="R79" s="61">
        <f t="shared" si="19"/>
        <v>127549</v>
      </c>
    </row>
    <row r="80" spans="1:18" s="14" customFormat="1" ht="173.25" customHeight="1">
      <c r="A80" s="60">
        <v>76</v>
      </c>
      <c r="B80" s="17" t="s">
        <v>32</v>
      </c>
      <c r="C80" s="17" t="s">
        <v>102</v>
      </c>
      <c r="D80" s="15" t="s">
        <v>25</v>
      </c>
      <c r="E80" s="3">
        <v>50</v>
      </c>
      <c r="F80" s="31">
        <v>127920</v>
      </c>
      <c r="G80" s="75">
        <f t="shared" si="10"/>
        <v>24304.799999999999</v>
      </c>
      <c r="H80" s="75">
        <f t="shared" si="11"/>
        <v>152224.79999999999</v>
      </c>
      <c r="I80" s="30">
        <v>95494.58</v>
      </c>
      <c r="J80" s="28">
        <f t="shared" si="12"/>
        <v>18143.9702</v>
      </c>
      <c r="K80" s="29">
        <f t="shared" si="13"/>
        <v>113638.5502</v>
      </c>
      <c r="L80" s="62">
        <v>98400</v>
      </c>
      <c r="M80" s="29">
        <f t="shared" si="14"/>
        <v>18696</v>
      </c>
      <c r="N80" s="29">
        <f t="shared" si="15"/>
        <v>117096</v>
      </c>
      <c r="O80" s="61">
        <f t="shared" si="16"/>
        <v>127653.11673333333</v>
      </c>
      <c r="P80" s="30">
        <f t="shared" si="17"/>
        <v>17432.043362687418</v>
      </c>
      <c r="Q80" s="65">
        <f t="shared" si="18"/>
        <v>0.13655791420355887</v>
      </c>
      <c r="R80" s="61">
        <f t="shared" si="19"/>
        <v>127653</v>
      </c>
    </row>
    <row r="81" spans="1:18" s="14" customFormat="1" ht="41.25" customHeight="1">
      <c r="A81" s="59">
        <v>77</v>
      </c>
      <c r="B81" s="17" t="s">
        <v>32</v>
      </c>
      <c r="C81" s="17" t="s">
        <v>103</v>
      </c>
      <c r="D81" s="15" t="s">
        <v>104</v>
      </c>
      <c r="E81" s="3">
        <v>18</v>
      </c>
      <c r="F81" s="31">
        <v>160550</v>
      </c>
      <c r="G81" s="75">
        <f t="shared" si="10"/>
        <v>30504.5</v>
      </c>
      <c r="H81" s="75">
        <f t="shared" si="11"/>
        <v>191054.5</v>
      </c>
      <c r="I81" s="30">
        <v>126921.64</v>
      </c>
      <c r="J81" s="28">
        <f t="shared" si="12"/>
        <v>24115.1116</v>
      </c>
      <c r="K81" s="29">
        <f t="shared" si="13"/>
        <v>151036.75159999999</v>
      </c>
      <c r="L81" s="62">
        <v>123500</v>
      </c>
      <c r="M81" s="29">
        <f t="shared" si="14"/>
        <v>23465</v>
      </c>
      <c r="N81" s="29">
        <f t="shared" si="15"/>
        <v>146965</v>
      </c>
      <c r="O81" s="61">
        <f t="shared" si="16"/>
        <v>163018.75053333331</v>
      </c>
      <c r="P81" s="30">
        <f t="shared" si="17"/>
        <v>19893.838684230963</v>
      </c>
      <c r="Q81" s="65">
        <f t="shared" si="18"/>
        <v>0.12203405202865399</v>
      </c>
      <c r="R81" s="61">
        <f t="shared" si="19"/>
        <v>163019</v>
      </c>
    </row>
    <row r="82" spans="1:18" s="14" customFormat="1" ht="46.5" customHeight="1">
      <c r="A82" s="60">
        <v>78</v>
      </c>
      <c r="B82" s="17" t="s">
        <v>32</v>
      </c>
      <c r="C82" s="17" t="s">
        <v>105</v>
      </c>
      <c r="D82" s="15" t="s">
        <v>27</v>
      </c>
      <c r="E82" s="3">
        <v>80</v>
      </c>
      <c r="F82" s="31">
        <v>28080</v>
      </c>
      <c r="G82" s="75">
        <f t="shared" si="10"/>
        <v>5335.2</v>
      </c>
      <c r="H82" s="75">
        <f t="shared" si="11"/>
        <v>33415.199999999997</v>
      </c>
      <c r="I82" s="30">
        <v>21841.200000000001</v>
      </c>
      <c r="J82" s="28">
        <f t="shared" si="12"/>
        <v>4149.8280000000004</v>
      </c>
      <c r="K82" s="29">
        <f t="shared" si="13"/>
        <v>25991.028000000002</v>
      </c>
      <c r="L82" s="62">
        <v>21600</v>
      </c>
      <c r="M82" s="29">
        <f t="shared" si="14"/>
        <v>4104</v>
      </c>
      <c r="N82" s="29">
        <f t="shared" si="15"/>
        <v>25704</v>
      </c>
      <c r="O82" s="61">
        <f t="shared" si="16"/>
        <v>28370.076000000001</v>
      </c>
      <c r="P82" s="30">
        <f t="shared" si="17"/>
        <v>3569.3653403864223</v>
      </c>
      <c r="Q82" s="65">
        <f t="shared" si="18"/>
        <v>0.12581444407785239</v>
      </c>
      <c r="R82" s="61">
        <f t="shared" si="19"/>
        <v>28370</v>
      </c>
    </row>
    <row r="83" spans="1:18" s="14" customFormat="1" ht="45" customHeight="1">
      <c r="A83" s="59">
        <v>79</v>
      </c>
      <c r="B83" s="17" t="s">
        <v>32</v>
      </c>
      <c r="C83" s="17" t="s">
        <v>106</v>
      </c>
      <c r="D83" s="15" t="s">
        <v>27</v>
      </c>
      <c r="E83" s="3">
        <v>3</v>
      </c>
      <c r="F83" s="31">
        <v>111020</v>
      </c>
      <c r="G83" s="75">
        <f t="shared" si="10"/>
        <v>21093.8</v>
      </c>
      <c r="H83" s="75">
        <f t="shared" si="11"/>
        <v>132113.79999999999</v>
      </c>
      <c r="I83" s="30">
        <v>84938</v>
      </c>
      <c r="J83" s="28">
        <f t="shared" si="12"/>
        <v>16138.22</v>
      </c>
      <c r="K83" s="29">
        <f t="shared" si="13"/>
        <v>101076.22</v>
      </c>
      <c r="L83" s="62">
        <v>85400</v>
      </c>
      <c r="M83" s="29">
        <f t="shared" si="14"/>
        <v>16226</v>
      </c>
      <c r="N83" s="29">
        <f t="shared" si="15"/>
        <v>101626</v>
      </c>
      <c r="O83" s="61">
        <f t="shared" si="16"/>
        <v>111605.34000000001</v>
      </c>
      <c r="P83" s="30">
        <f t="shared" si="17"/>
        <v>14503.407948726992</v>
      </c>
      <c r="Q83" s="65">
        <f t="shared" si="18"/>
        <v>0.12995263442346927</v>
      </c>
      <c r="R83" s="61">
        <f t="shared" si="19"/>
        <v>111605</v>
      </c>
    </row>
    <row r="84" spans="1:18" s="14" customFormat="1" ht="138.75" customHeight="1">
      <c r="A84" s="60">
        <v>80</v>
      </c>
      <c r="B84" s="17" t="s">
        <v>32</v>
      </c>
      <c r="C84" s="17" t="s">
        <v>107</v>
      </c>
      <c r="D84" s="15" t="s">
        <v>25</v>
      </c>
      <c r="E84" s="3">
        <v>10</v>
      </c>
      <c r="F84" s="31">
        <v>568750</v>
      </c>
      <c r="G84" s="75">
        <f t="shared" si="10"/>
        <v>108062.5</v>
      </c>
      <c r="H84" s="75">
        <f t="shared" si="11"/>
        <v>676812.5</v>
      </c>
      <c r="I84" s="30">
        <v>424690</v>
      </c>
      <c r="J84" s="28">
        <f t="shared" si="12"/>
        <v>80691.100000000006</v>
      </c>
      <c r="K84" s="29">
        <f t="shared" si="13"/>
        <v>505381.1</v>
      </c>
      <c r="L84" s="62">
        <v>437500</v>
      </c>
      <c r="M84" s="29">
        <f t="shared" si="14"/>
        <v>83125</v>
      </c>
      <c r="N84" s="29">
        <f t="shared" si="15"/>
        <v>520625</v>
      </c>
      <c r="O84" s="61">
        <f t="shared" si="16"/>
        <v>567606.20000000007</v>
      </c>
      <c r="P84" s="30">
        <f t="shared" si="17"/>
        <v>77470.880944906894</v>
      </c>
      <c r="Q84" s="65">
        <f t="shared" si="18"/>
        <v>0.13648702382903302</v>
      </c>
      <c r="R84" s="61">
        <f t="shared" si="19"/>
        <v>567606</v>
      </c>
    </row>
    <row r="85" spans="1:18" s="14" customFormat="1" ht="39.75" customHeight="1">
      <c r="A85" s="59">
        <v>81</v>
      </c>
      <c r="B85" s="17" t="s">
        <v>32</v>
      </c>
      <c r="C85" s="17" t="s">
        <v>108</v>
      </c>
      <c r="D85" s="15" t="s">
        <v>27</v>
      </c>
      <c r="E85" s="3">
        <v>15</v>
      </c>
      <c r="F85" s="31">
        <v>23010.000000000004</v>
      </c>
      <c r="G85" s="75">
        <f t="shared" si="10"/>
        <v>4371.9000000000005</v>
      </c>
      <c r="H85" s="75">
        <f t="shared" si="11"/>
        <v>27381.900000000005</v>
      </c>
      <c r="I85" s="30">
        <v>18201</v>
      </c>
      <c r="J85" s="28">
        <f t="shared" si="12"/>
        <v>3458.19</v>
      </c>
      <c r="K85" s="29">
        <f t="shared" si="13"/>
        <v>21659.19</v>
      </c>
      <c r="L85" s="62">
        <v>17700</v>
      </c>
      <c r="M85" s="29">
        <f t="shared" si="14"/>
        <v>3363</v>
      </c>
      <c r="N85" s="29">
        <f t="shared" si="15"/>
        <v>21063</v>
      </c>
      <c r="O85" s="61">
        <f t="shared" si="16"/>
        <v>23368.03</v>
      </c>
      <c r="P85" s="30">
        <f t="shared" si="17"/>
        <v>2848.6517175323593</v>
      </c>
      <c r="Q85" s="65">
        <f t="shared" si="18"/>
        <v>0.12190380265398322</v>
      </c>
      <c r="R85" s="61">
        <f t="shared" si="19"/>
        <v>23368</v>
      </c>
    </row>
    <row r="86" spans="1:18" s="14" customFormat="1" ht="48.75" customHeight="1">
      <c r="A86" s="60">
        <v>82</v>
      </c>
      <c r="B86" s="17" t="s">
        <v>32</v>
      </c>
      <c r="C86" s="17" t="s">
        <v>109</v>
      </c>
      <c r="D86" s="15" t="s">
        <v>27</v>
      </c>
      <c r="E86" s="3">
        <v>15</v>
      </c>
      <c r="F86" s="31">
        <v>15600</v>
      </c>
      <c r="G86" s="75">
        <f t="shared" si="10"/>
        <v>2964</v>
      </c>
      <c r="H86" s="75">
        <f t="shared" si="11"/>
        <v>18564</v>
      </c>
      <c r="I86" s="30">
        <v>12134</v>
      </c>
      <c r="J86" s="28">
        <f t="shared" si="12"/>
        <v>2305.46</v>
      </c>
      <c r="K86" s="29">
        <f t="shared" si="13"/>
        <v>14439.46</v>
      </c>
      <c r="L86" s="62">
        <v>12000</v>
      </c>
      <c r="M86" s="29">
        <f t="shared" si="14"/>
        <v>2280</v>
      </c>
      <c r="N86" s="29">
        <f t="shared" si="15"/>
        <v>14280</v>
      </c>
      <c r="O86" s="61">
        <f t="shared" si="16"/>
        <v>15761.153333333334</v>
      </c>
      <c r="P86" s="30">
        <f t="shared" si="17"/>
        <v>1982.980744659129</v>
      </c>
      <c r="Q86" s="65">
        <f t="shared" si="18"/>
        <v>0.12581444407785275</v>
      </c>
      <c r="R86" s="61">
        <f t="shared" si="19"/>
        <v>15761</v>
      </c>
    </row>
    <row r="87" spans="1:18" s="14" customFormat="1" ht="72" customHeight="1">
      <c r="A87" s="59">
        <v>83</v>
      </c>
      <c r="B87" s="17" t="s">
        <v>32</v>
      </c>
      <c r="C87" s="17" t="s">
        <v>110</v>
      </c>
      <c r="D87" s="15" t="s">
        <v>25</v>
      </c>
      <c r="E87" s="3">
        <v>6</v>
      </c>
      <c r="F87" s="31">
        <v>130910</v>
      </c>
      <c r="G87" s="75">
        <f t="shared" si="10"/>
        <v>24872.9</v>
      </c>
      <c r="H87" s="75">
        <f t="shared" si="11"/>
        <v>155782.9</v>
      </c>
      <c r="I87" s="30">
        <v>100105.5</v>
      </c>
      <c r="J87" s="28">
        <f t="shared" si="12"/>
        <v>19020.045000000002</v>
      </c>
      <c r="K87" s="29">
        <f t="shared" si="13"/>
        <v>119125.545</v>
      </c>
      <c r="L87" s="62">
        <v>100700</v>
      </c>
      <c r="M87" s="29">
        <f t="shared" si="14"/>
        <v>19133</v>
      </c>
      <c r="N87" s="29">
        <f t="shared" si="15"/>
        <v>119833</v>
      </c>
      <c r="O87" s="61">
        <f t="shared" si="16"/>
        <v>131580.48166666666</v>
      </c>
      <c r="P87" s="30">
        <f t="shared" si="17"/>
        <v>17116.131047066046</v>
      </c>
      <c r="Q87" s="65">
        <f t="shared" si="18"/>
        <v>0.13008107912559863</v>
      </c>
      <c r="R87" s="61">
        <f t="shared" si="19"/>
        <v>131580</v>
      </c>
    </row>
    <row r="88" spans="1:18" s="14" customFormat="1" ht="186" customHeight="1">
      <c r="A88" s="60">
        <v>84</v>
      </c>
      <c r="B88" s="17" t="s">
        <v>32</v>
      </c>
      <c r="C88" s="17" t="s">
        <v>111</v>
      </c>
      <c r="D88" s="15" t="s">
        <v>25</v>
      </c>
      <c r="E88" s="3">
        <v>25</v>
      </c>
      <c r="F88" s="31">
        <v>32500</v>
      </c>
      <c r="G88" s="75">
        <f t="shared" si="10"/>
        <v>6175</v>
      </c>
      <c r="H88" s="75">
        <f t="shared" si="11"/>
        <v>38675</v>
      </c>
      <c r="I88" s="30">
        <v>24268</v>
      </c>
      <c r="J88" s="28">
        <f t="shared" si="12"/>
        <v>4610.92</v>
      </c>
      <c r="K88" s="29">
        <f t="shared" si="13"/>
        <v>28878.92</v>
      </c>
      <c r="L88" s="62">
        <v>25000</v>
      </c>
      <c r="M88" s="29">
        <f t="shared" si="14"/>
        <v>4750</v>
      </c>
      <c r="N88" s="29">
        <f t="shared" si="15"/>
        <v>29750</v>
      </c>
      <c r="O88" s="61">
        <f t="shared" si="16"/>
        <v>32434.639999999999</v>
      </c>
      <c r="P88" s="30">
        <f t="shared" si="17"/>
        <v>4426.9074825661255</v>
      </c>
      <c r="Q88" s="65">
        <f t="shared" si="18"/>
        <v>0.13648702382903358</v>
      </c>
      <c r="R88" s="61">
        <f t="shared" si="19"/>
        <v>32435</v>
      </c>
    </row>
    <row r="89" spans="1:18" s="14" customFormat="1" ht="43.5" customHeight="1">
      <c r="A89" s="59">
        <v>85</v>
      </c>
      <c r="B89" s="17" t="s">
        <v>32</v>
      </c>
      <c r="C89" s="17" t="s">
        <v>112</v>
      </c>
      <c r="D89" s="15" t="s">
        <v>27</v>
      </c>
      <c r="E89" s="3">
        <v>3</v>
      </c>
      <c r="F89" s="31">
        <v>30680</v>
      </c>
      <c r="G89" s="75">
        <f t="shared" si="10"/>
        <v>5829.2</v>
      </c>
      <c r="H89" s="75">
        <f t="shared" si="11"/>
        <v>36509.199999999997</v>
      </c>
      <c r="I89" s="30">
        <v>24268</v>
      </c>
      <c r="J89" s="28">
        <f t="shared" si="12"/>
        <v>4610.92</v>
      </c>
      <c r="K89" s="29">
        <f t="shared" si="13"/>
        <v>28878.92</v>
      </c>
      <c r="L89" s="62">
        <v>23600</v>
      </c>
      <c r="M89" s="29">
        <f t="shared" si="14"/>
        <v>4484</v>
      </c>
      <c r="N89" s="29">
        <f t="shared" si="15"/>
        <v>28084</v>
      </c>
      <c r="O89" s="61">
        <f t="shared" si="16"/>
        <v>31157.373333333333</v>
      </c>
      <c r="P89" s="30">
        <f t="shared" si="17"/>
        <v>3798.202290043133</v>
      </c>
      <c r="Q89" s="65">
        <f t="shared" si="18"/>
        <v>0.1219038026539828</v>
      </c>
      <c r="R89" s="61">
        <f t="shared" si="19"/>
        <v>31157</v>
      </c>
    </row>
    <row r="90" spans="1:18" s="14" customFormat="1" ht="43.5" customHeight="1">
      <c r="A90" s="60">
        <v>86</v>
      </c>
      <c r="B90" s="17" t="s">
        <v>32</v>
      </c>
      <c r="C90" s="17" t="s">
        <v>113</v>
      </c>
      <c r="D90" s="15" t="s">
        <v>27</v>
      </c>
      <c r="E90" s="3">
        <v>3</v>
      </c>
      <c r="F90" s="31">
        <v>46800</v>
      </c>
      <c r="G90" s="75">
        <f t="shared" si="10"/>
        <v>8892</v>
      </c>
      <c r="H90" s="75">
        <f t="shared" si="11"/>
        <v>55692</v>
      </c>
      <c r="I90" s="30">
        <v>36402</v>
      </c>
      <c r="J90" s="28">
        <f t="shared" si="12"/>
        <v>6916.38</v>
      </c>
      <c r="K90" s="29">
        <f t="shared" si="13"/>
        <v>43318.38</v>
      </c>
      <c r="L90" s="62">
        <v>36000</v>
      </c>
      <c r="M90" s="29">
        <f t="shared" si="14"/>
        <v>6840</v>
      </c>
      <c r="N90" s="29">
        <f t="shared" si="15"/>
        <v>42840</v>
      </c>
      <c r="O90" s="61">
        <f t="shared" si="16"/>
        <v>47283.46</v>
      </c>
      <c r="P90" s="30">
        <f t="shared" si="17"/>
        <v>5948.9422339773646</v>
      </c>
      <c r="Q90" s="65">
        <f t="shared" si="18"/>
        <v>0.12581444407785228</v>
      </c>
      <c r="R90" s="61">
        <f t="shared" si="19"/>
        <v>47283</v>
      </c>
    </row>
    <row r="91" spans="1:18" s="14" customFormat="1" ht="63.75" customHeight="1">
      <c r="A91" s="59">
        <v>87</v>
      </c>
      <c r="B91" s="17" t="s">
        <v>32</v>
      </c>
      <c r="C91" s="17" t="s">
        <v>114</v>
      </c>
      <c r="D91" s="15" t="s">
        <v>27</v>
      </c>
      <c r="E91" s="3">
        <v>60</v>
      </c>
      <c r="F91" s="31">
        <v>50830</v>
      </c>
      <c r="G91" s="75">
        <f t="shared" si="10"/>
        <v>9657.7000000000007</v>
      </c>
      <c r="H91" s="75">
        <f t="shared" si="11"/>
        <v>60487.7</v>
      </c>
      <c r="I91" s="30">
        <v>38828.800000000003</v>
      </c>
      <c r="J91" s="28">
        <f t="shared" si="12"/>
        <v>7377.4720000000007</v>
      </c>
      <c r="K91" s="29">
        <f t="shared" si="13"/>
        <v>46206.272000000004</v>
      </c>
      <c r="L91" s="62">
        <v>39100</v>
      </c>
      <c r="M91" s="29">
        <f t="shared" si="14"/>
        <v>7429</v>
      </c>
      <c r="N91" s="29">
        <f t="shared" si="15"/>
        <v>46529</v>
      </c>
      <c r="O91" s="61">
        <f t="shared" si="16"/>
        <v>51074.324000000001</v>
      </c>
      <c r="P91" s="30">
        <f t="shared" si="17"/>
        <v>6657.5658278646824</v>
      </c>
      <c r="Q91" s="65">
        <f t="shared" si="18"/>
        <v>0.13035054223849701</v>
      </c>
      <c r="R91" s="61">
        <f t="shared" si="19"/>
        <v>51074</v>
      </c>
    </row>
    <row r="92" spans="1:18" s="14" customFormat="1" ht="63.75" customHeight="1">
      <c r="A92" s="60">
        <v>88</v>
      </c>
      <c r="B92" s="17" t="s">
        <v>32</v>
      </c>
      <c r="C92" s="17" t="s">
        <v>115</v>
      </c>
      <c r="D92" s="15" t="s">
        <v>27</v>
      </c>
      <c r="E92" s="3">
        <v>42</v>
      </c>
      <c r="F92" s="31">
        <v>219440.00000000003</v>
      </c>
      <c r="G92" s="75">
        <f t="shared" si="10"/>
        <v>41693.600000000006</v>
      </c>
      <c r="H92" s="75">
        <f t="shared" si="11"/>
        <v>261133.60000000003</v>
      </c>
      <c r="I92" s="30">
        <v>163809</v>
      </c>
      <c r="J92" s="28">
        <f t="shared" si="12"/>
        <v>31123.71</v>
      </c>
      <c r="K92" s="29">
        <f t="shared" si="13"/>
        <v>194932.71</v>
      </c>
      <c r="L92" s="62">
        <v>168800</v>
      </c>
      <c r="M92" s="29">
        <f t="shared" si="14"/>
        <v>32072</v>
      </c>
      <c r="N92" s="29">
        <f t="shared" si="15"/>
        <v>200872</v>
      </c>
      <c r="O92" s="61">
        <f t="shared" si="16"/>
        <v>218979.43666666668</v>
      </c>
      <c r="P92" s="30">
        <f t="shared" si="17"/>
        <v>29905.951538960995</v>
      </c>
      <c r="Q92" s="65">
        <f t="shared" si="18"/>
        <v>0.13656967975711903</v>
      </c>
      <c r="R92" s="61">
        <f t="shared" si="19"/>
        <v>218979</v>
      </c>
    </row>
    <row r="93" spans="1:18" s="14" customFormat="1" ht="129.75" customHeight="1">
      <c r="A93" s="59">
        <v>89</v>
      </c>
      <c r="B93" s="17" t="s">
        <v>32</v>
      </c>
      <c r="C93" s="17" t="s">
        <v>116</v>
      </c>
      <c r="D93" s="15" t="s">
        <v>25</v>
      </c>
      <c r="E93" s="3">
        <v>12</v>
      </c>
      <c r="F93" s="31">
        <v>227500</v>
      </c>
      <c r="G93" s="75">
        <f t="shared" si="10"/>
        <v>43225</v>
      </c>
      <c r="H93" s="75">
        <f t="shared" si="11"/>
        <v>270725</v>
      </c>
      <c r="I93" s="30">
        <v>179947.22</v>
      </c>
      <c r="J93" s="28">
        <f t="shared" si="12"/>
        <v>34189.971799999999</v>
      </c>
      <c r="K93" s="29">
        <f t="shared" si="13"/>
        <v>214137.1918</v>
      </c>
      <c r="L93" s="62">
        <v>175000</v>
      </c>
      <c r="M93" s="29">
        <f t="shared" si="14"/>
        <v>33250</v>
      </c>
      <c r="N93" s="29">
        <f t="shared" si="15"/>
        <v>208250</v>
      </c>
      <c r="O93" s="61">
        <f t="shared" si="16"/>
        <v>231037.39726666667</v>
      </c>
      <c r="P93" s="30">
        <f t="shared" si="17"/>
        <v>28166.103917790424</v>
      </c>
      <c r="Q93" s="65">
        <f t="shared" si="18"/>
        <v>0.12191144918967688</v>
      </c>
      <c r="R93" s="61">
        <f t="shared" si="19"/>
        <v>231037</v>
      </c>
    </row>
    <row r="94" spans="1:18" s="14" customFormat="1" ht="140.25" customHeight="1">
      <c r="A94" s="59">
        <f>A93+1</f>
        <v>90</v>
      </c>
      <c r="B94" s="17" t="s">
        <v>32</v>
      </c>
      <c r="C94" s="17" t="s">
        <v>117</v>
      </c>
      <c r="D94" s="15" t="s">
        <v>27</v>
      </c>
      <c r="E94" s="3">
        <v>4</v>
      </c>
      <c r="F94" s="31">
        <v>222040</v>
      </c>
      <c r="G94" s="75">
        <f t="shared" si="10"/>
        <v>42187.6</v>
      </c>
      <c r="H94" s="75">
        <f t="shared" si="11"/>
        <v>264227.59999999998</v>
      </c>
      <c r="I94" s="30">
        <v>169876</v>
      </c>
      <c r="J94" s="28">
        <f t="shared" si="12"/>
        <v>32276.44</v>
      </c>
      <c r="K94" s="29">
        <f t="shared" si="13"/>
        <v>202152.44</v>
      </c>
      <c r="L94" s="62">
        <v>170800</v>
      </c>
      <c r="M94" s="29">
        <f t="shared" si="14"/>
        <v>32452</v>
      </c>
      <c r="N94" s="29">
        <f t="shared" si="15"/>
        <v>203252</v>
      </c>
      <c r="O94" s="61">
        <f t="shared" si="16"/>
        <v>223210.68000000002</v>
      </c>
      <c r="P94" s="30">
        <f t="shared" si="17"/>
        <v>29006.815897453984</v>
      </c>
      <c r="Q94" s="65">
        <f t="shared" si="18"/>
        <v>0.12995263442346927</v>
      </c>
      <c r="R94" s="61">
        <f t="shared" si="19"/>
        <v>223211</v>
      </c>
    </row>
    <row r="95" spans="1:18" s="14" customFormat="1" ht="39.75" customHeight="1">
      <c r="A95" s="59">
        <f t="shared" ref="A95:A112" si="20">A94+1</f>
        <v>91</v>
      </c>
      <c r="B95" s="17" t="s">
        <v>32</v>
      </c>
      <c r="C95" s="17" t="s">
        <v>118</v>
      </c>
      <c r="D95" s="15" t="s">
        <v>27</v>
      </c>
      <c r="E95" s="3">
        <v>6</v>
      </c>
      <c r="F95" s="31">
        <v>138190</v>
      </c>
      <c r="G95" s="75">
        <f t="shared" si="10"/>
        <v>26256.1</v>
      </c>
      <c r="H95" s="75">
        <f t="shared" si="11"/>
        <v>164446.1</v>
      </c>
      <c r="I95" s="31">
        <v>103139</v>
      </c>
      <c r="J95" s="28">
        <f t="shared" si="12"/>
        <v>19596.41</v>
      </c>
      <c r="K95" s="29">
        <f t="shared" si="13"/>
        <v>122735.41</v>
      </c>
      <c r="L95" s="62">
        <v>106300</v>
      </c>
      <c r="M95" s="29">
        <f t="shared" si="14"/>
        <v>20197</v>
      </c>
      <c r="N95" s="29">
        <f t="shared" si="15"/>
        <v>126497</v>
      </c>
      <c r="O95" s="61">
        <f t="shared" si="16"/>
        <v>137892.83666666667</v>
      </c>
      <c r="P95" s="30">
        <f t="shared" si="17"/>
        <v>18838.687765146769</v>
      </c>
      <c r="Q95" s="65">
        <f t="shared" si="18"/>
        <v>0.13661832057807477</v>
      </c>
      <c r="R95" s="61">
        <f t="shared" si="19"/>
        <v>137893</v>
      </c>
    </row>
    <row r="96" spans="1:18" s="14" customFormat="1" ht="35.25" customHeight="1">
      <c r="A96" s="59">
        <f t="shared" si="20"/>
        <v>92</v>
      </c>
      <c r="B96" s="17" t="s">
        <v>32</v>
      </c>
      <c r="C96" s="17" t="s">
        <v>119</v>
      </c>
      <c r="D96" s="15" t="s">
        <v>27</v>
      </c>
      <c r="E96" s="3">
        <v>2</v>
      </c>
      <c r="F96" s="31">
        <v>1567800</v>
      </c>
      <c r="G96" s="75">
        <f t="shared" si="10"/>
        <v>297882</v>
      </c>
      <c r="H96" s="75">
        <f t="shared" si="11"/>
        <v>1865682</v>
      </c>
      <c r="I96" s="31">
        <v>1240094.8</v>
      </c>
      <c r="J96" s="28">
        <f t="shared" si="12"/>
        <v>235618.01200000002</v>
      </c>
      <c r="K96" s="29">
        <f t="shared" si="13"/>
        <v>1475712.8120000002</v>
      </c>
      <c r="L96" s="62">
        <v>1206000</v>
      </c>
      <c r="M96" s="29">
        <f t="shared" si="14"/>
        <v>229140</v>
      </c>
      <c r="N96" s="29">
        <f t="shared" si="15"/>
        <v>1435140</v>
      </c>
      <c r="O96" s="61">
        <f t="shared" si="16"/>
        <v>1592178.2706666666</v>
      </c>
      <c r="P96" s="30">
        <f t="shared" si="17"/>
        <v>194104.36323075983</v>
      </c>
      <c r="Q96" s="65">
        <f t="shared" si="18"/>
        <v>0.12191119977380781</v>
      </c>
      <c r="R96" s="61">
        <f t="shared" si="19"/>
        <v>1592178</v>
      </c>
    </row>
    <row r="97" spans="1:18" s="14" customFormat="1" ht="32.25" customHeight="1">
      <c r="A97" s="59">
        <f t="shared" si="20"/>
        <v>93</v>
      </c>
      <c r="B97" s="17" t="s">
        <v>32</v>
      </c>
      <c r="C97" s="17" t="s">
        <v>120</v>
      </c>
      <c r="D97" s="15" t="s">
        <v>27</v>
      </c>
      <c r="E97" s="3">
        <v>4</v>
      </c>
      <c r="F97" s="31">
        <v>1549080</v>
      </c>
      <c r="G97" s="75">
        <f t="shared" si="10"/>
        <v>294325.2</v>
      </c>
      <c r="H97" s="75">
        <f t="shared" si="11"/>
        <v>1843405.2</v>
      </c>
      <c r="I97" s="31">
        <v>1204906.2</v>
      </c>
      <c r="J97" s="28">
        <f t="shared" si="12"/>
        <v>228932.17799999999</v>
      </c>
      <c r="K97" s="29">
        <f t="shared" si="13"/>
        <v>1433838.378</v>
      </c>
      <c r="L97" s="62">
        <v>1191600</v>
      </c>
      <c r="M97" s="29">
        <f t="shared" si="14"/>
        <v>226404</v>
      </c>
      <c r="N97" s="29">
        <f t="shared" si="15"/>
        <v>1418004</v>
      </c>
      <c r="O97" s="61">
        <f t="shared" si="16"/>
        <v>1565082.5259999998</v>
      </c>
      <c r="P97" s="30">
        <f t="shared" si="17"/>
        <v>196909.98794465273</v>
      </c>
      <c r="Q97" s="65">
        <f t="shared" si="18"/>
        <v>0.12581444407785353</v>
      </c>
      <c r="R97" s="61">
        <f t="shared" si="19"/>
        <v>1565083</v>
      </c>
    </row>
    <row r="98" spans="1:18" s="14" customFormat="1" ht="120">
      <c r="A98" s="59">
        <f t="shared" si="20"/>
        <v>94</v>
      </c>
      <c r="B98" s="17" t="s">
        <v>32</v>
      </c>
      <c r="C98" s="17" t="s">
        <v>121</v>
      </c>
      <c r="D98" s="15" t="s">
        <v>25</v>
      </c>
      <c r="E98" s="3">
        <v>20</v>
      </c>
      <c r="F98" s="31">
        <v>181610</v>
      </c>
      <c r="G98" s="75">
        <f t="shared" si="10"/>
        <v>34505.9</v>
      </c>
      <c r="H98" s="75">
        <f t="shared" si="11"/>
        <v>216115.9</v>
      </c>
      <c r="I98" s="30">
        <v>138934.29999999999</v>
      </c>
      <c r="J98" s="28">
        <f t="shared" si="12"/>
        <v>26397.517</v>
      </c>
      <c r="K98" s="29">
        <f t="shared" si="13"/>
        <v>165331.81699999998</v>
      </c>
      <c r="L98" s="62">
        <v>139700</v>
      </c>
      <c r="M98" s="29">
        <f t="shared" si="14"/>
        <v>26543</v>
      </c>
      <c r="N98" s="29">
        <f t="shared" si="15"/>
        <v>166243</v>
      </c>
      <c r="O98" s="61">
        <f t="shared" si="16"/>
        <v>182563.57233333332</v>
      </c>
      <c r="P98" s="30">
        <f t="shared" si="17"/>
        <v>23727.994472119462</v>
      </c>
      <c r="Q98" s="65">
        <f t="shared" si="18"/>
        <v>0.12997113371990637</v>
      </c>
      <c r="R98" s="61">
        <f t="shared" si="19"/>
        <v>182564</v>
      </c>
    </row>
    <row r="99" spans="1:18" s="14" customFormat="1" ht="69" customHeight="1">
      <c r="A99" s="59">
        <f t="shared" si="20"/>
        <v>95</v>
      </c>
      <c r="B99" s="17" t="s">
        <v>32</v>
      </c>
      <c r="C99" s="17" t="s">
        <v>122</v>
      </c>
      <c r="D99" s="15" t="s">
        <v>27</v>
      </c>
      <c r="E99" s="3">
        <v>200</v>
      </c>
      <c r="F99" s="31">
        <v>97500</v>
      </c>
      <c r="G99" s="75">
        <f t="shared" si="10"/>
        <v>18525</v>
      </c>
      <c r="H99" s="75">
        <f t="shared" si="11"/>
        <v>116025</v>
      </c>
      <c r="I99" s="27">
        <v>72804</v>
      </c>
      <c r="J99" s="28">
        <f t="shared" si="12"/>
        <v>13832.76</v>
      </c>
      <c r="K99" s="29">
        <f t="shared" si="13"/>
        <v>86636.76</v>
      </c>
      <c r="L99" s="62">
        <v>75000</v>
      </c>
      <c r="M99" s="29">
        <f t="shared" si="14"/>
        <v>14250</v>
      </c>
      <c r="N99" s="29">
        <f t="shared" si="15"/>
        <v>89250</v>
      </c>
      <c r="O99" s="61">
        <f t="shared" si="16"/>
        <v>97303.92</v>
      </c>
      <c r="P99" s="30">
        <f t="shared" si="17"/>
        <v>13280.722447698327</v>
      </c>
      <c r="Q99" s="65">
        <f t="shared" si="18"/>
        <v>0.13648702382903305</v>
      </c>
      <c r="R99" s="61">
        <f t="shared" si="19"/>
        <v>97304</v>
      </c>
    </row>
    <row r="100" spans="1:18" s="14" customFormat="1" ht="168.75" customHeight="1">
      <c r="A100" s="59">
        <f t="shared" si="20"/>
        <v>96</v>
      </c>
      <c r="B100" s="17" t="s">
        <v>32</v>
      </c>
      <c r="C100" s="17" t="s">
        <v>123</v>
      </c>
      <c r="D100" s="15" t="s">
        <v>25</v>
      </c>
      <c r="E100" s="3">
        <v>200</v>
      </c>
      <c r="F100" s="31">
        <v>30680</v>
      </c>
      <c r="G100" s="75">
        <f t="shared" si="10"/>
        <v>5829.2</v>
      </c>
      <c r="H100" s="75">
        <f t="shared" si="11"/>
        <v>36509.199999999997</v>
      </c>
      <c r="I100" s="30">
        <v>24268</v>
      </c>
      <c r="J100" s="28">
        <f t="shared" si="12"/>
        <v>4610.92</v>
      </c>
      <c r="K100" s="29">
        <f t="shared" si="13"/>
        <v>28878.92</v>
      </c>
      <c r="L100" s="62">
        <v>23600</v>
      </c>
      <c r="M100" s="29">
        <f t="shared" si="14"/>
        <v>4484</v>
      </c>
      <c r="N100" s="29">
        <f t="shared" si="15"/>
        <v>28084</v>
      </c>
      <c r="O100" s="61">
        <f t="shared" si="16"/>
        <v>31157.373333333333</v>
      </c>
      <c r="P100" s="30">
        <f t="shared" si="17"/>
        <v>3798.202290043133</v>
      </c>
      <c r="Q100" s="65">
        <f t="shared" si="18"/>
        <v>0.1219038026539828</v>
      </c>
      <c r="R100" s="61">
        <f t="shared" si="19"/>
        <v>31157</v>
      </c>
    </row>
    <row r="101" spans="1:18" s="14" customFormat="1" ht="124.5" customHeight="1">
      <c r="A101" s="59">
        <f t="shared" si="20"/>
        <v>97</v>
      </c>
      <c r="B101" s="17" t="s">
        <v>32</v>
      </c>
      <c r="C101" s="17" t="s">
        <v>124</v>
      </c>
      <c r="D101" s="15" t="s">
        <v>25</v>
      </c>
      <c r="E101" s="3">
        <v>200</v>
      </c>
      <c r="F101" s="31">
        <v>31200</v>
      </c>
      <c r="G101" s="75">
        <f t="shared" si="10"/>
        <v>5928</v>
      </c>
      <c r="H101" s="75">
        <f t="shared" si="11"/>
        <v>37128</v>
      </c>
      <c r="I101" s="30">
        <v>24268</v>
      </c>
      <c r="J101" s="28">
        <f t="shared" si="12"/>
        <v>4610.92</v>
      </c>
      <c r="K101" s="29">
        <f t="shared" si="13"/>
        <v>28878.92</v>
      </c>
      <c r="L101" s="62">
        <v>24000</v>
      </c>
      <c r="M101" s="29">
        <f t="shared" si="14"/>
        <v>4560</v>
      </c>
      <c r="N101" s="29">
        <f t="shared" si="15"/>
        <v>28560</v>
      </c>
      <c r="O101" s="61">
        <f t="shared" si="16"/>
        <v>31522.306666666667</v>
      </c>
      <c r="P101" s="30">
        <f t="shared" si="17"/>
        <v>3965.9614893182579</v>
      </c>
      <c r="Q101" s="65">
        <f t="shared" si="18"/>
        <v>0.12581444407785275</v>
      </c>
      <c r="R101" s="61">
        <f t="shared" si="19"/>
        <v>31522</v>
      </c>
    </row>
    <row r="102" spans="1:18" s="14" customFormat="1" ht="74.25" customHeight="1">
      <c r="A102" s="59">
        <f t="shared" si="20"/>
        <v>98</v>
      </c>
      <c r="B102" s="17" t="s">
        <v>32</v>
      </c>
      <c r="C102" s="17" t="s">
        <v>125</v>
      </c>
      <c r="D102" s="15" t="s">
        <v>27</v>
      </c>
      <c r="E102" s="3">
        <v>30</v>
      </c>
      <c r="F102" s="31">
        <v>102180</v>
      </c>
      <c r="G102" s="75">
        <f t="shared" si="10"/>
        <v>19414.2</v>
      </c>
      <c r="H102" s="75">
        <f t="shared" si="11"/>
        <v>121594.2</v>
      </c>
      <c r="I102" s="30">
        <v>78172.081600000005</v>
      </c>
      <c r="J102" s="28">
        <f t="shared" si="12"/>
        <v>14852.695504000001</v>
      </c>
      <c r="K102" s="29">
        <f t="shared" si="13"/>
        <v>93024.777104000008</v>
      </c>
      <c r="L102" s="62">
        <v>78600</v>
      </c>
      <c r="M102" s="29">
        <f t="shared" si="14"/>
        <v>14934</v>
      </c>
      <c r="N102" s="29">
        <f t="shared" si="15"/>
        <v>93534</v>
      </c>
      <c r="O102" s="61">
        <f t="shared" si="16"/>
        <v>102717.65903466666</v>
      </c>
      <c r="P102" s="30">
        <f t="shared" si="17"/>
        <v>13349.348950451591</v>
      </c>
      <c r="Q102" s="65">
        <f t="shared" si="18"/>
        <v>0.1299615769664908</v>
      </c>
      <c r="R102" s="61">
        <f t="shared" si="19"/>
        <v>102718</v>
      </c>
    </row>
    <row r="103" spans="1:18" s="14" customFormat="1" ht="66" customHeight="1">
      <c r="A103" s="59">
        <f t="shared" si="20"/>
        <v>99</v>
      </c>
      <c r="B103" s="17" t="s">
        <v>32</v>
      </c>
      <c r="C103" s="17" t="s">
        <v>126</v>
      </c>
      <c r="D103" s="15" t="s">
        <v>27</v>
      </c>
      <c r="E103" s="3">
        <v>4</v>
      </c>
      <c r="F103" s="31">
        <v>601250</v>
      </c>
      <c r="G103" s="75">
        <f t="shared" si="10"/>
        <v>114237.5</v>
      </c>
      <c r="H103" s="75">
        <f t="shared" si="11"/>
        <v>715487.5</v>
      </c>
      <c r="I103" s="30">
        <v>448958</v>
      </c>
      <c r="J103" s="28">
        <f t="shared" si="12"/>
        <v>85302.02</v>
      </c>
      <c r="K103" s="29">
        <f t="shared" si="13"/>
        <v>534260.02</v>
      </c>
      <c r="L103" s="62">
        <v>462500</v>
      </c>
      <c r="M103" s="29">
        <f t="shared" si="14"/>
        <v>87875</v>
      </c>
      <c r="N103" s="29">
        <f t="shared" si="15"/>
        <v>550375</v>
      </c>
      <c r="O103" s="61">
        <f t="shared" si="16"/>
        <v>600040.84</v>
      </c>
      <c r="P103" s="30">
        <f t="shared" si="17"/>
        <v>81897.78842747341</v>
      </c>
      <c r="Q103" s="65">
        <f t="shared" si="18"/>
        <v>0.13648702382903372</v>
      </c>
      <c r="R103" s="61">
        <f t="shared" si="19"/>
        <v>600041</v>
      </c>
    </row>
    <row r="104" spans="1:18" s="14" customFormat="1" ht="105" customHeight="1">
      <c r="A104" s="59">
        <f t="shared" si="20"/>
        <v>100</v>
      </c>
      <c r="B104" s="17" t="s">
        <v>32</v>
      </c>
      <c r="C104" s="17" t="s">
        <v>127</v>
      </c>
      <c r="D104" s="15" t="s">
        <v>25</v>
      </c>
      <c r="E104" s="3">
        <v>25</v>
      </c>
      <c r="F104" s="31">
        <v>260780.00000000003</v>
      </c>
      <c r="G104" s="75">
        <f t="shared" si="10"/>
        <v>49548.200000000004</v>
      </c>
      <c r="H104" s="75">
        <f t="shared" si="11"/>
        <v>310328.2</v>
      </c>
      <c r="I104" s="30">
        <v>206278</v>
      </c>
      <c r="J104" s="28">
        <f t="shared" si="12"/>
        <v>39192.82</v>
      </c>
      <c r="K104" s="29">
        <f t="shared" si="13"/>
        <v>245470.82</v>
      </c>
      <c r="L104" s="62">
        <v>200600</v>
      </c>
      <c r="M104" s="29">
        <f t="shared" si="14"/>
        <v>38114</v>
      </c>
      <c r="N104" s="29">
        <f t="shared" si="15"/>
        <v>238714</v>
      </c>
      <c r="O104" s="61">
        <f t="shared" si="16"/>
        <v>264837.67333333334</v>
      </c>
      <c r="P104" s="30">
        <f t="shared" si="17"/>
        <v>32284.719465366656</v>
      </c>
      <c r="Q104" s="65">
        <f t="shared" si="18"/>
        <v>0.1219038026539829</v>
      </c>
      <c r="R104" s="61">
        <f t="shared" si="19"/>
        <v>264838</v>
      </c>
    </row>
    <row r="105" spans="1:18" s="14" customFormat="1" ht="82.5" customHeight="1">
      <c r="A105" s="59">
        <f t="shared" si="20"/>
        <v>101</v>
      </c>
      <c r="B105" s="17" t="s">
        <v>32</v>
      </c>
      <c r="C105" s="17" t="s">
        <v>128</v>
      </c>
      <c r="D105" s="15" t="s">
        <v>27</v>
      </c>
      <c r="E105" s="3">
        <v>25</v>
      </c>
      <c r="F105" s="31">
        <v>78000</v>
      </c>
      <c r="G105" s="75">
        <f t="shared" si="10"/>
        <v>14820</v>
      </c>
      <c r="H105" s="75">
        <f t="shared" si="11"/>
        <v>92820</v>
      </c>
      <c r="I105" s="30">
        <v>60670</v>
      </c>
      <c r="J105" s="28">
        <f t="shared" si="12"/>
        <v>11527.3</v>
      </c>
      <c r="K105" s="29">
        <f t="shared" si="13"/>
        <v>72197.3</v>
      </c>
      <c r="L105" s="62">
        <v>60000</v>
      </c>
      <c r="M105" s="29">
        <f t="shared" si="14"/>
        <v>11400</v>
      </c>
      <c r="N105" s="29">
        <f t="shared" si="15"/>
        <v>71400</v>
      </c>
      <c r="O105" s="61">
        <f t="shared" si="16"/>
        <v>78805.766666666663</v>
      </c>
      <c r="P105" s="30">
        <f t="shared" si="17"/>
        <v>9914.9037232957162</v>
      </c>
      <c r="Q105" s="65">
        <f t="shared" si="18"/>
        <v>0.12581444407785364</v>
      </c>
      <c r="R105" s="61">
        <f t="shared" si="19"/>
        <v>78806</v>
      </c>
    </row>
    <row r="106" spans="1:18" s="14" customFormat="1" ht="45" customHeight="1">
      <c r="A106" s="59">
        <f t="shared" si="20"/>
        <v>102</v>
      </c>
      <c r="B106" s="17" t="s">
        <v>32</v>
      </c>
      <c r="C106" s="17" t="s">
        <v>129</v>
      </c>
      <c r="D106" s="15" t="s">
        <v>27</v>
      </c>
      <c r="E106" s="3">
        <v>25</v>
      </c>
      <c r="F106" s="31">
        <v>111020</v>
      </c>
      <c r="G106" s="75">
        <f t="shared" si="10"/>
        <v>21093.8</v>
      </c>
      <c r="H106" s="75">
        <f t="shared" si="11"/>
        <v>132113.79999999999</v>
      </c>
      <c r="I106" s="30">
        <v>84938</v>
      </c>
      <c r="J106" s="28">
        <f t="shared" si="12"/>
        <v>16138.22</v>
      </c>
      <c r="K106" s="29">
        <f t="shared" si="13"/>
        <v>101076.22</v>
      </c>
      <c r="L106" s="62">
        <v>85400</v>
      </c>
      <c r="M106" s="29">
        <f t="shared" si="14"/>
        <v>16226</v>
      </c>
      <c r="N106" s="29">
        <f t="shared" si="15"/>
        <v>101626</v>
      </c>
      <c r="O106" s="61">
        <f t="shared" si="16"/>
        <v>111605.34000000001</v>
      </c>
      <c r="P106" s="30">
        <f t="shared" si="17"/>
        <v>14503.407948726992</v>
      </c>
      <c r="Q106" s="65">
        <f t="shared" si="18"/>
        <v>0.12995263442346927</v>
      </c>
      <c r="R106" s="61">
        <f t="shared" si="19"/>
        <v>111605</v>
      </c>
    </row>
    <row r="107" spans="1:18" s="14" customFormat="1" ht="69" customHeight="1">
      <c r="A107" s="59">
        <f t="shared" si="20"/>
        <v>103</v>
      </c>
      <c r="B107" s="17" t="s">
        <v>32</v>
      </c>
      <c r="C107" s="26" t="s">
        <v>130</v>
      </c>
      <c r="D107" s="126" t="s">
        <v>27</v>
      </c>
      <c r="E107" s="82">
        <v>18</v>
      </c>
      <c r="F107" s="31">
        <v>301860.00000000006</v>
      </c>
      <c r="G107" s="75">
        <f t="shared" si="10"/>
        <v>57353.400000000009</v>
      </c>
      <c r="H107" s="75">
        <f t="shared" si="11"/>
        <v>359213.40000000008</v>
      </c>
      <c r="I107" s="30">
        <v>225328.38</v>
      </c>
      <c r="J107" s="28">
        <f t="shared" si="12"/>
        <v>42812.392200000002</v>
      </c>
      <c r="K107" s="29">
        <f t="shared" si="13"/>
        <v>268140.77220000001</v>
      </c>
      <c r="L107" s="62">
        <v>232200</v>
      </c>
      <c r="M107" s="29">
        <f t="shared" si="14"/>
        <v>44118</v>
      </c>
      <c r="N107" s="29">
        <f t="shared" si="15"/>
        <v>276318</v>
      </c>
      <c r="O107" s="61">
        <f t="shared" si="16"/>
        <v>301224.05740000005</v>
      </c>
      <c r="P107" s="30">
        <f t="shared" si="17"/>
        <v>41140.326161471647</v>
      </c>
      <c r="Q107" s="65">
        <f t="shared" si="18"/>
        <v>0.13657715959532665</v>
      </c>
      <c r="R107" s="61">
        <f t="shared" si="19"/>
        <v>301224</v>
      </c>
    </row>
    <row r="108" spans="1:18" s="14" customFormat="1" ht="83.25" customHeight="1">
      <c r="A108" s="59">
        <f t="shared" si="20"/>
        <v>104</v>
      </c>
      <c r="B108" s="17" t="s">
        <v>32</v>
      </c>
      <c r="C108" s="17" t="s">
        <v>131</v>
      </c>
      <c r="D108" s="15" t="s">
        <v>27</v>
      </c>
      <c r="E108" s="79">
        <v>6</v>
      </c>
      <c r="F108" s="31">
        <v>200980.00000000003</v>
      </c>
      <c r="G108" s="75">
        <f t="shared" si="10"/>
        <v>38186.200000000004</v>
      </c>
      <c r="H108" s="75">
        <f t="shared" si="11"/>
        <v>239166.20000000004</v>
      </c>
      <c r="I108" s="30">
        <v>158949.33300000001</v>
      </c>
      <c r="J108" s="28">
        <f t="shared" si="12"/>
        <v>30200.373270000004</v>
      </c>
      <c r="K108" s="29">
        <f t="shared" si="13"/>
        <v>189149.70627000002</v>
      </c>
      <c r="L108" s="62">
        <v>154600</v>
      </c>
      <c r="M108" s="29">
        <f t="shared" si="14"/>
        <v>29374</v>
      </c>
      <c r="N108" s="29">
        <f t="shared" si="15"/>
        <v>183974</v>
      </c>
      <c r="O108" s="61">
        <f t="shared" si="16"/>
        <v>204096.63542333335</v>
      </c>
      <c r="P108" s="30">
        <f t="shared" si="17"/>
        <v>24887.784869236308</v>
      </c>
      <c r="Q108" s="65">
        <f t="shared" si="18"/>
        <v>0.12194118152714541</v>
      </c>
      <c r="R108" s="61">
        <f t="shared" si="19"/>
        <v>204097</v>
      </c>
    </row>
    <row r="109" spans="1:18" s="14" customFormat="1" ht="136.5" customHeight="1">
      <c r="A109" s="59">
        <f t="shared" si="20"/>
        <v>105</v>
      </c>
      <c r="B109" s="17" t="s">
        <v>32</v>
      </c>
      <c r="C109" s="17" t="s">
        <v>132</v>
      </c>
      <c r="D109" s="15" t="s">
        <v>27</v>
      </c>
      <c r="E109" s="79">
        <v>1</v>
      </c>
      <c r="F109" s="31">
        <v>2435160</v>
      </c>
      <c r="G109" s="75">
        <f t="shared" si="10"/>
        <v>462680.4</v>
      </c>
      <c r="H109" s="75">
        <f t="shared" si="11"/>
        <v>2897840.4</v>
      </c>
      <c r="I109" s="30">
        <v>1894117.4</v>
      </c>
      <c r="J109" s="28">
        <f t="shared" si="12"/>
        <v>359882.30599999998</v>
      </c>
      <c r="K109" s="29">
        <f t="shared" si="13"/>
        <v>2253999.7059999998</v>
      </c>
      <c r="L109" s="62">
        <v>1873200</v>
      </c>
      <c r="M109" s="29">
        <f t="shared" si="14"/>
        <v>355908</v>
      </c>
      <c r="N109" s="29">
        <f t="shared" si="15"/>
        <v>2229108</v>
      </c>
      <c r="O109" s="61">
        <f t="shared" si="16"/>
        <v>2460316.0353333331</v>
      </c>
      <c r="P109" s="30">
        <f t="shared" si="17"/>
        <v>309543.29424128885</v>
      </c>
      <c r="Q109" s="65">
        <f t="shared" si="18"/>
        <v>0.12581444407785228</v>
      </c>
      <c r="R109" s="61">
        <f t="shared" si="19"/>
        <v>2460316</v>
      </c>
    </row>
    <row r="110" spans="1:18" s="14" customFormat="1" ht="47.25" customHeight="1">
      <c r="A110" s="59">
        <f t="shared" si="20"/>
        <v>106</v>
      </c>
      <c r="B110" s="17" t="s">
        <v>32</v>
      </c>
      <c r="C110" s="17" t="s">
        <v>133</v>
      </c>
      <c r="D110" s="15" t="s">
        <v>27</v>
      </c>
      <c r="E110" s="79">
        <v>66</v>
      </c>
      <c r="F110" s="31">
        <v>47580</v>
      </c>
      <c r="G110" s="75">
        <f t="shared" si="10"/>
        <v>9040.2000000000007</v>
      </c>
      <c r="H110" s="75">
        <f t="shared" si="11"/>
        <v>56620.2</v>
      </c>
      <c r="I110" s="30">
        <v>36402</v>
      </c>
      <c r="J110" s="28">
        <f t="shared" si="12"/>
        <v>6916.38</v>
      </c>
      <c r="K110" s="29">
        <f t="shared" si="13"/>
        <v>43318.38</v>
      </c>
      <c r="L110" s="62">
        <v>36600</v>
      </c>
      <c r="M110" s="29">
        <f t="shared" si="14"/>
        <v>6954</v>
      </c>
      <c r="N110" s="29">
        <f t="shared" si="15"/>
        <v>43554</v>
      </c>
      <c r="O110" s="61">
        <f t="shared" si="16"/>
        <v>47830.859999999993</v>
      </c>
      <c r="P110" s="30">
        <f t="shared" si="17"/>
        <v>6215.7462637401832</v>
      </c>
      <c r="Q110" s="65">
        <f t="shared" si="18"/>
        <v>0.12995263442347021</v>
      </c>
      <c r="R110" s="61">
        <f t="shared" si="19"/>
        <v>47831</v>
      </c>
    </row>
    <row r="111" spans="1:18" s="14" customFormat="1" ht="74.25" customHeight="1">
      <c r="A111" s="59">
        <f t="shared" si="20"/>
        <v>107</v>
      </c>
      <c r="B111" s="17" t="s">
        <v>32</v>
      </c>
      <c r="C111" s="17" t="s">
        <v>134</v>
      </c>
      <c r="D111" s="15" t="s">
        <v>27</v>
      </c>
      <c r="E111" s="1">
        <v>6</v>
      </c>
      <c r="F111" s="31">
        <v>154440</v>
      </c>
      <c r="G111" s="75">
        <f t="shared" si="10"/>
        <v>29343.599999999999</v>
      </c>
      <c r="H111" s="75">
        <f t="shared" si="11"/>
        <v>183783.6</v>
      </c>
      <c r="I111" s="30">
        <v>115273</v>
      </c>
      <c r="J111" s="28">
        <f t="shared" si="12"/>
        <v>21901.87</v>
      </c>
      <c r="K111" s="29">
        <f t="shared" si="13"/>
        <v>137174.87</v>
      </c>
      <c r="L111" s="62">
        <v>118800</v>
      </c>
      <c r="M111" s="29">
        <f t="shared" si="14"/>
        <v>22572</v>
      </c>
      <c r="N111" s="29">
        <f t="shared" si="15"/>
        <v>141372</v>
      </c>
      <c r="O111" s="61">
        <f t="shared" si="16"/>
        <v>154110.15666666665</v>
      </c>
      <c r="P111" s="30">
        <f t="shared" si="17"/>
        <v>21052.140105012884</v>
      </c>
      <c r="Q111" s="65">
        <f t="shared" si="18"/>
        <v>0.13660449486497972</v>
      </c>
      <c r="R111" s="61">
        <f t="shared" si="19"/>
        <v>154110</v>
      </c>
    </row>
    <row r="112" spans="1:18" s="14" customFormat="1" ht="74.25" customHeight="1">
      <c r="A112" s="59">
        <f t="shared" si="20"/>
        <v>108</v>
      </c>
      <c r="B112" s="17" t="s">
        <v>135</v>
      </c>
      <c r="C112" s="17" t="s">
        <v>136</v>
      </c>
      <c r="D112" s="15" t="s">
        <v>83</v>
      </c>
      <c r="E112" s="1">
        <v>230</v>
      </c>
      <c r="F112" s="31">
        <v>160680.00000000003</v>
      </c>
      <c r="G112" s="75">
        <f>+F112*0.19</f>
        <v>30529.200000000004</v>
      </c>
      <c r="H112" s="75">
        <f>+F112+G112</f>
        <v>191209.20000000004</v>
      </c>
      <c r="I112" s="31">
        <v>125980.2</v>
      </c>
      <c r="J112" s="28">
        <f>+I112*19%</f>
        <v>23936.238000000001</v>
      </c>
      <c r="K112" s="29">
        <f>+I112+J112</f>
        <v>149916.43799999999</v>
      </c>
      <c r="L112" s="62">
        <v>123600</v>
      </c>
      <c r="M112" s="29">
        <f>+L112*19%</f>
        <v>23484</v>
      </c>
      <c r="N112" s="29">
        <f>+L112+M112</f>
        <v>147084</v>
      </c>
      <c r="O112" s="61">
        <f t="shared" si="16"/>
        <v>162736.546</v>
      </c>
      <c r="P112" s="30">
        <f>_xlfn.STDEV.P(H112,K112,N112)</f>
        <v>20166.386151361785</v>
      </c>
      <c r="Q112" s="65">
        <f>P112/O112</f>
        <v>0.12392045085780415</v>
      </c>
      <c r="R112" s="61">
        <f t="shared" si="19"/>
        <v>162737</v>
      </c>
    </row>
    <row r="113" spans="18:19" ht="27.75" customHeight="1">
      <c r="R113" s="93"/>
    </row>
    <row r="114" spans="18:19">
      <c r="S114" s="93"/>
    </row>
  </sheetData>
  <autoFilter ref="A1:R113" xr:uid="{0D39FD32-60A3-41B6-B418-72571B4AEACD}">
    <filterColumn colId="0" showButton="0"/>
    <filterColumn colId="1" showButton="0"/>
    <filterColumn colId="2" showButton="0"/>
    <filterColumn colId="5" showButton="0"/>
    <filterColumn colId="6" showButton="0"/>
    <filterColumn colId="8" showButton="0"/>
    <filterColumn colId="9" showButton="0"/>
    <filterColumn colId="11" showButton="0"/>
    <filterColumn colId="12" showButton="0"/>
  </autoFilter>
  <mergeCells count="10">
    <mergeCell ref="O3:R3"/>
    <mergeCell ref="A1:D1"/>
    <mergeCell ref="F1:H3"/>
    <mergeCell ref="I1:K3"/>
    <mergeCell ref="L1:N3"/>
    <mergeCell ref="A2:D2"/>
    <mergeCell ref="A3:A4"/>
    <mergeCell ref="B3:B4"/>
    <mergeCell ref="C3:C4"/>
    <mergeCell ref="D3:D4"/>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1E378-CA88-44DE-BA38-32BF36FBA77A}">
  <dimension ref="A1:R29"/>
  <sheetViews>
    <sheetView zoomScale="70" zoomScaleNormal="70" workbookViewId="0">
      <pane ySplit="3" topLeftCell="A4" activePane="bottomLeft" state="frozen"/>
      <selection activeCell="Q41" sqref="Q41"/>
      <selection pane="bottomLeft" activeCell="P4" sqref="P4"/>
    </sheetView>
  </sheetViews>
  <sheetFormatPr baseColWidth="10" defaultColWidth="11.42578125" defaultRowHeight="15"/>
  <cols>
    <col min="1" max="1" width="11.42578125" style="21"/>
    <col min="2" max="2" width="19.140625" style="21" customWidth="1"/>
    <col min="3" max="3" width="54.85546875" style="21" customWidth="1"/>
    <col min="4" max="4" width="12.85546875" style="21" customWidth="1"/>
    <col min="5" max="5" width="16.140625" style="21" hidden="1" customWidth="1"/>
    <col min="6" max="7" width="18.5703125" style="76" customWidth="1"/>
    <col min="8" max="8" width="21.5703125" style="21" customWidth="1"/>
    <col min="9" max="10" width="18.5703125" style="34" customWidth="1"/>
    <col min="11" max="14" width="17.85546875" style="4" customWidth="1"/>
    <col min="15" max="15" width="19.140625" style="4" customWidth="1"/>
    <col min="16" max="16" width="16.140625" style="4" customWidth="1"/>
    <col min="17" max="17" width="17.7109375" style="52" customWidth="1"/>
    <col min="18" max="18" width="22" style="4" customWidth="1"/>
    <col min="19" max="16384" width="11.42578125" style="4"/>
  </cols>
  <sheetData>
    <row r="1" spans="1:18" ht="31.5" customHeight="1">
      <c r="A1" s="170" t="s">
        <v>4</v>
      </c>
      <c r="B1" s="171"/>
      <c r="C1" s="171"/>
      <c r="D1" s="171"/>
      <c r="E1" s="69"/>
      <c r="F1" s="164" t="s">
        <v>1</v>
      </c>
      <c r="G1" s="165"/>
      <c r="H1" s="166"/>
      <c r="I1" s="146" t="s">
        <v>2</v>
      </c>
      <c r="J1" s="147"/>
      <c r="K1" s="148"/>
      <c r="L1" s="146" t="s">
        <v>3</v>
      </c>
      <c r="M1" s="147"/>
      <c r="N1" s="148"/>
    </row>
    <row r="2" spans="1:18" ht="22.5" customHeight="1" thickBot="1">
      <c r="A2" s="172" t="s">
        <v>5</v>
      </c>
      <c r="B2" s="174" t="s">
        <v>6</v>
      </c>
      <c r="C2" s="176" t="s">
        <v>7</v>
      </c>
      <c r="D2" s="178" t="s">
        <v>8</v>
      </c>
      <c r="E2" s="84"/>
      <c r="F2" s="167"/>
      <c r="G2" s="168"/>
      <c r="H2" s="169"/>
      <c r="I2" s="152"/>
      <c r="J2" s="153"/>
      <c r="K2" s="154"/>
      <c r="L2" s="152"/>
      <c r="M2" s="153"/>
      <c r="N2" s="154"/>
      <c r="O2" s="131" t="s">
        <v>9</v>
      </c>
      <c r="P2" s="132"/>
      <c r="Q2" s="132"/>
      <c r="R2" s="133"/>
    </row>
    <row r="3" spans="1:18" ht="75.75" thickBot="1">
      <c r="A3" s="173"/>
      <c r="B3" s="175"/>
      <c r="C3" s="177"/>
      <c r="D3" s="179"/>
      <c r="E3" s="86" t="s">
        <v>137</v>
      </c>
      <c r="F3" s="94" t="s">
        <v>11</v>
      </c>
      <c r="G3" s="67" t="s">
        <v>12</v>
      </c>
      <c r="H3" s="70" t="s">
        <v>13</v>
      </c>
      <c r="I3" s="42" t="s">
        <v>11</v>
      </c>
      <c r="J3" s="58" t="s">
        <v>12</v>
      </c>
      <c r="K3" s="41" t="s">
        <v>13</v>
      </c>
      <c r="L3" s="113" t="s">
        <v>11</v>
      </c>
      <c r="M3" s="114" t="s">
        <v>12</v>
      </c>
      <c r="N3" s="41" t="s">
        <v>13</v>
      </c>
      <c r="O3" s="97" t="s">
        <v>14</v>
      </c>
      <c r="P3" s="124" t="s">
        <v>15</v>
      </c>
      <c r="Q3" s="125" t="s">
        <v>16</v>
      </c>
      <c r="R3" s="97" t="s">
        <v>17</v>
      </c>
    </row>
    <row r="4" spans="1:18" s="14" customFormat="1" ht="102.75" customHeight="1">
      <c r="A4" s="22">
        <v>1</v>
      </c>
      <c r="B4" s="23" t="s">
        <v>138</v>
      </c>
      <c r="C4" s="24" t="s">
        <v>139</v>
      </c>
      <c r="D4" s="25" t="s">
        <v>27</v>
      </c>
      <c r="E4" s="87">
        <v>12</v>
      </c>
      <c r="F4" s="31">
        <v>629200</v>
      </c>
      <c r="G4" s="95">
        <f>+F4*0.19</f>
        <v>119548</v>
      </c>
      <c r="H4" s="96">
        <f>+F4+G4</f>
        <v>748748</v>
      </c>
      <c r="I4" s="28">
        <v>607575.23600000003</v>
      </c>
      <c r="J4" s="28">
        <f>+I4*0.19</f>
        <v>115439.29484</v>
      </c>
      <c r="K4" s="29">
        <f>+I4+J4</f>
        <v>723014.53084000002</v>
      </c>
      <c r="L4" s="95">
        <v>484000</v>
      </c>
      <c r="M4" s="29">
        <f>+L4*19%</f>
        <v>91960</v>
      </c>
      <c r="N4" s="29">
        <f>+L4+M4</f>
        <v>575960</v>
      </c>
      <c r="O4" s="45">
        <f>AVERAGE(H4,K4,N4)</f>
        <v>682574.17694666667</v>
      </c>
      <c r="P4" s="32">
        <f>_xlfn.STDEV.P(H4,K4,N4)</f>
        <v>76116.095114693104</v>
      </c>
      <c r="Q4" s="53">
        <f>+P4/O4</f>
        <v>0.11151329435751636</v>
      </c>
      <c r="R4" s="112">
        <f>(ROUND(O4,0))</f>
        <v>682574</v>
      </c>
    </row>
    <row r="5" spans="1:18" s="14" customFormat="1" ht="67.5" customHeight="1">
      <c r="A5" s="18">
        <v>2</v>
      </c>
      <c r="B5" s="17" t="s">
        <v>138</v>
      </c>
      <c r="C5" s="16" t="s">
        <v>140</v>
      </c>
      <c r="D5" s="15" t="s">
        <v>27</v>
      </c>
      <c r="E5" s="88">
        <v>15</v>
      </c>
      <c r="F5" s="31">
        <v>206180.00000000003</v>
      </c>
      <c r="G5" s="95">
        <f t="shared" ref="G5:G29" si="0">+F5*0.19</f>
        <v>39174.200000000004</v>
      </c>
      <c r="H5" s="96">
        <f t="shared" ref="H5:H29" si="1">+F5+G5</f>
        <v>245354.20000000004</v>
      </c>
      <c r="I5" s="30">
        <v>186390</v>
      </c>
      <c r="J5" s="28">
        <f t="shared" ref="J5:J29" si="2">+I5*0.19</f>
        <v>35414.1</v>
      </c>
      <c r="K5" s="29">
        <f t="shared" ref="K5:K29" si="3">+I5+J5</f>
        <v>221804.1</v>
      </c>
      <c r="L5" s="95">
        <v>158600</v>
      </c>
      <c r="M5" s="29">
        <f t="shared" ref="M5:M29" si="4">+L5*19%</f>
        <v>30134</v>
      </c>
      <c r="N5" s="29">
        <f t="shared" ref="N5:N29" si="5">+L5+M5</f>
        <v>188734</v>
      </c>
      <c r="O5" s="45">
        <f t="shared" ref="O5:O29" si="6">AVERAGE(H5,K5,N5)</f>
        <v>218630.76666666669</v>
      </c>
      <c r="P5" s="32">
        <f t="shared" ref="P5:P29" si="7">_xlfn.STDEV.P(H5,K5,N5)</f>
        <v>23223.756448133492</v>
      </c>
      <c r="Q5" s="53">
        <f t="shared" ref="Q5:Q29" si="8">+P5/O5</f>
        <v>0.10622364272975986</v>
      </c>
      <c r="R5" s="112">
        <f t="shared" ref="R5:R29" si="9">(ROUND(O5,0))</f>
        <v>218631</v>
      </c>
    </row>
    <row r="6" spans="1:18" s="14" customFormat="1" ht="62.25" customHeight="1">
      <c r="A6" s="18">
        <v>3</v>
      </c>
      <c r="B6" s="17" t="s">
        <v>138</v>
      </c>
      <c r="C6" s="16" t="s">
        <v>141</v>
      </c>
      <c r="D6" s="15" t="s">
        <v>27</v>
      </c>
      <c r="E6" s="88">
        <v>2</v>
      </c>
      <c r="F6" s="31">
        <v>2610660</v>
      </c>
      <c r="G6" s="95">
        <f t="shared" si="0"/>
        <v>496025.4</v>
      </c>
      <c r="H6" s="96">
        <f t="shared" si="1"/>
        <v>3106685.4</v>
      </c>
      <c r="I6" s="30">
        <v>1932619.5</v>
      </c>
      <c r="J6" s="28">
        <f t="shared" si="2"/>
        <v>367197.70500000002</v>
      </c>
      <c r="K6" s="29">
        <f t="shared" si="3"/>
        <v>2299817.2050000001</v>
      </c>
      <c r="L6" s="95">
        <v>2008200</v>
      </c>
      <c r="M6" s="29">
        <f t="shared" si="4"/>
        <v>381558</v>
      </c>
      <c r="N6" s="29">
        <f t="shared" si="5"/>
        <v>2389758</v>
      </c>
      <c r="O6" s="45">
        <f t="shared" si="6"/>
        <v>2598753.5350000001</v>
      </c>
      <c r="P6" s="32">
        <f t="shared" si="7"/>
        <v>361034.09004606924</v>
      </c>
      <c r="Q6" s="53">
        <f t="shared" si="8"/>
        <v>0.13892586779918289</v>
      </c>
      <c r="R6" s="112">
        <f t="shared" si="9"/>
        <v>2598754</v>
      </c>
    </row>
    <row r="7" spans="1:18" s="14" customFormat="1" ht="96.75" customHeight="1">
      <c r="A7" s="18">
        <v>4</v>
      </c>
      <c r="B7" s="17" t="s">
        <v>138</v>
      </c>
      <c r="C7" s="16" t="s">
        <v>142</v>
      </c>
      <c r="D7" s="15" t="s">
        <v>27</v>
      </c>
      <c r="E7" s="88">
        <v>3</v>
      </c>
      <c r="F7" s="31">
        <v>14449500</v>
      </c>
      <c r="G7" s="95">
        <f t="shared" si="0"/>
        <v>2745405</v>
      </c>
      <c r="H7" s="96">
        <f t="shared" si="1"/>
        <v>17194905</v>
      </c>
      <c r="I7" s="30">
        <v>11528500</v>
      </c>
      <c r="J7" s="28">
        <f t="shared" si="2"/>
        <v>2190415</v>
      </c>
      <c r="K7" s="29">
        <f t="shared" si="3"/>
        <v>13718915</v>
      </c>
      <c r="L7" s="95">
        <v>11115000</v>
      </c>
      <c r="M7" s="29">
        <f t="shared" si="4"/>
        <v>2111850</v>
      </c>
      <c r="N7" s="29">
        <f t="shared" si="5"/>
        <v>13226850</v>
      </c>
      <c r="O7" s="45">
        <f t="shared" si="6"/>
        <v>14713556.666666666</v>
      </c>
      <c r="P7" s="32">
        <f t="shared" si="7"/>
        <v>1766040.6100574874</v>
      </c>
      <c r="Q7" s="53">
        <f t="shared" si="8"/>
        <v>0.12002812440709355</v>
      </c>
      <c r="R7" s="112">
        <f t="shared" si="9"/>
        <v>14713557</v>
      </c>
    </row>
    <row r="8" spans="1:18" s="14" customFormat="1" ht="120">
      <c r="A8" s="18">
        <f>A7+1</f>
        <v>5</v>
      </c>
      <c r="B8" s="17" t="s">
        <v>138</v>
      </c>
      <c r="C8" s="16" t="s">
        <v>143</v>
      </c>
      <c r="D8" s="15" t="s">
        <v>27</v>
      </c>
      <c r="E8" s="88">
        <v>108</v>
      </c>
      <c r="F8" s="31">
        <v>574210</v>
      </c>
      <c r="G8" s="95">
        <f t="shared" si="0"/>
        <v>109099.9</v>
      </c>
      <c r="H8" s="96">
        <f t="shared" si="1"/>
        <v>683309.9</v>
      </c>
      <c r="I8" s="30">
        <v>435486</v>
      </c>
      <c r="J8" s="28">
        <f t="shared" si="2"/>
        <v>82742.34</v>
      </c>
      <c r="K8" s="29">
        <f t="shared" si="3"/>
        <v>518228.33999999997</v>
      </c>
      <c r="L8" s="95">
        <v>441700</v>
      </c>
      <c r="M8" s="29">
        <f t="shared" si="4"/>
        <v>83923</v>
      </c>
      <c r="N8" s="29">
        <f t="shared" si="5"/>
        <v>525623</v>
      </c>
      <c r="O8" s="45">
        <f t="shared" si="6"/>
        <v>575720.41333333333</v>
      </c>
      <c r="P8" s="32">
        <f t="shared" si="7"/>
        <v>76137.128393561623</v>
      </c>
      <c r="Q8" s="53">
        <f t="shared" si="8"/>
        <v>0.13224670626622265</v>
      </c>
      <c r="R8" s="112">
        <f t="shared" si="9"/>
        <v>575720</v>
      </c>
    </row>
    <row r="9" spans="1:18" s="14" customFormat="1" ht="30">
      <c r="A9" s="18">
        <f t="shared" ref="A9:A29" si="10">A8+1</f>
        <v>6</v>
      </c>
      <c r="B9" s="17" t="s">
        <v>138</v>
      </c>
      <c r="C9" s="16" t="s">
        <v>144</v>
      </c>
      <c r="D9" s="15" t="s">
        <v>27</v>
      </c>
      <c r="E9" s="88">
        <v>2</v>
      </c>
      <c r="F9" s="31">
        <v>7881250</v>
      </c>
      <c r="G9" s="95">
        <f t="shared" si="0"/>
        <v>1497437.5</v>
      </c>
      <c r="H9" s="96">
        <f t="shared" si="1"/>
        <v>9378687.5</v>
      </c>
      <c r="I9" s="30">
        <v>5834550</v>
      </c>
      <c r="J9" s="28">
        <f t="shared" si="2"/>
        <v>1108564.5</v>
      </c>
      <c r="K9" s="29">
        <f t="shared" si="3"/>
        <v>6943114.5</v>
      </c>
      <c r="L9" s="95">
        <v>6062500</v>
      </c>
      <c r="M9" s="29">
        <f t="shared" si="4"/>
        <v>1151875</v>
      </c>
      <c r="N9" s="29">
        <f t="shared" si="5"/>
        <v>7214375</v>
      </c>
      <c r="O9" s="45">
        <f t="shared" si="6"/>
        <v>7845392.333333333</v>
      </c>
      <c r="P9" s="32">
        <f t="shared" si="7"/>
        <v>1089844.3668119416</v>
      </c>
      <c r="Q9" s="53">
        <f t="shared" si="8"/>
        <v>0.13891521551846867</v>
      </c>
      <c r="R9" s="112">
        <f t="shared" si="9"/>
        <v>7845392</v>
      </c>
    </row>
    <row r="10" spans="1:18" s="14" customFormat="1">
      <c r="A10" s="18">
        <f t="shared" si="10"/>
        <v>7</v>
      </c>
      <c r="B10" s="17" t="s">
        <v>138</v>
      </c>
      <c r="C10" s="16" t="s">
        <v>145</v>
      </c>
      <c r="D10" s="15" t="s">
        <v>27</v>
      </c>
      <c r="E10" s="88">
        <v>2</v>
      </c>
      <c r="F10" s="31">
        <v>14449500</v>
      </c>
      <c r="G10" s="95">
        <f t="shared" si="0"/>
        <v>2745405</v>
      </c>
      <c r="H10" s="96">
        <f t="shared" si="1"/>
        <v>17194905</v>
      </c>
      <c r="I10" s="31">
        <v>11428500</v>
      </c>
      <c r="J10" s="28">
        <f t="shared" si="2"/>
        <v>2171415</v>
      </c>
      <c r="K10" s="29">
        <f t="shared" si="3"/>
        <v>13599915</v>
      </c>
      <c r="L10" s="95">
        <v>11115000</v>
      </c>
      <c r="M10" s="29">
        <f t="shared" si="4"/>
        <v>2111850</v>
      </c>
      <c r="N10" s="29">
        <f t="shared" si="5"/>
        <v>13226850</v>
      </c>
      <c r="O10" s="45">
        <f t="shared" si="6"/>
        <v>14673890</v>
      </c>
      <c r="P10" s="32">
        <f t="shared" si="7"/>
        <v>1789121.1708964824</v>
      </c>
      <c r="Q10" s="53">
        <f t="shared" si="8"/>
        <v>0.12192548607741249</v>
      </c>
      <c r="R10" s="112">
        <f t="shared" si="9"/>
        <v>14673890</v>
      </c>
    </row>
    <row r="11" spans="1:18" s="14" customFormat="1" ht="45" customHeight="1">
      <c r="A11" s="18">
        <f t="shared" si="10"/>
        <v>8</v>
      </c>
      <c r="B11" s="17" t="s">
        <v>138</v>
      </c>
      <c r="C11" s="16" t="s">
        <v>146</v>
      </c>
      <c r="D11" s="15" t="s">
        <v>27</v>
      </c>
      <c r="E11" s="88">
        <v>2</v>
      </c>
      <c r="F11" s="31">
        <v>5947500</v>
      </c>
      <c r="G11" s="95">
        <f t="shared" si="0"/>
        <v>1130025</v>
      </c>
      <c r="H11" s="96">
        <f t="shared" si="1"/>
        <v>7077525</v>
      </c>
      <c r="I11" s="30">
        <v>4651250</v>
      </c>
      <c r="J11" s="28">
        <f t="shared" si="2"/>
        <v>883737.5</v>
      </c>
      <c r="K11" s="29">
        <f t="shared" si="3"/>
        <v>5534987.5</v>
      </c>
      <c r="L11" s="95">
        <v>4575000</v>
      </c>
      <c r="M11" s="29">
        <f t="shared" si="4"/>
        <v>869250</v>
      </c>
      <c r="N11" s="29">
        <f t="shared" si="5"/>
        <v>5444250</v>
      </c>
      <c r="O11" s="45">
        <f t="shared" si="6"/>
        <v>6018920.833333333</v>
      </c>
      <c r="P11" s="32">
        <f t="shared" si="7"/>
        <v>749462.21151773597</v>
      </c>
      <c r="Q11" s="53">
        <f t="shared" si="8"/>
        <v>0.1245177054609434</v>
      </c>
      <c r="R11" s="112">
        <f t="shared" si="9"/>
        <v>6018921</v>
      </c>
    </row>
    <row r="12" spans="1:18" ht="198" customHeight="1">
      <c r="A12" s="18">
        <f t="shared" si="10"/>
        <v>9</v>
      </c>
      <c r="B12" s="17" t="s">
        <v>138</v>
      </c>
      <c r="C12" s="16" t="s">
        <v>147</v>
      </c>
      <c r="D12" s="15" t="s">
        <v>27</v>
      </c>
      <c r="E12" s="88">
        <v>3</v>
      </c>
      <c r="F12" s="31">
        <v>287690</v>
      </c>
      <c r="G12" s="95">
        <f t="shared" si="0"/>
        <v>54661.1</v>
      </c>
      <c r="H12" s="96">
        <f t="shared" si="1"/>
        <v>342351.1</v>
      </c>
      <c r="I12" s="32">
        <v>234931</v>
      </c>
      <c r="J12" s="28">
        <f t="shared" si="2"/>
        <v>44636.89</v>
      </c>
      <c r="K12" s="29">
        <f t="shared" si="3"/>
        <v>279567.89</v>
      </c>
      <c r="L12" s="95">
        <v>221300</v>
      </c>
      <c r="M12" s="29">
        <f t="shared" si="4"/>
        <v>42047</v>
      </c>
      <c r="N12" s="29">
        <f t="shared" si="5"/>
        <v>263347</v>
      </c>
      <c r="O12" s="45">
        <f t="shared" si="6"/>
        <v>295088.66333333333</v>
      </c>
      <c r="P12" s="32">
        <f t="shared" si="7"/>
        <v>34069.368038860885</v>
      </c>
      <c r="Q12" s="53">
        <f t="shared" si="8"/>
        <v>0.11545468285366148</v>
      </c>
      <c r="R12" s="112">
        <f t="shared" si="9"/>
        <v>295089</v>
      </c>
    </row>
    <row r="13" spans="1:18" ht="110.25" customHeight="1">
      <c r="A13" s="18">
        <f t="shared" si="10"/>
        <v>10</v>
      </c>
      <c r="B13" s="17" t="s">
        <v>138</v>
      </c>
      <c r="C13" s="16" t="s">
        <v>148</v>
      </c>
      <c r="D13" s="15" t="s">
        <v>25</v>
      </c>
      <c r="E13" s="88">
        <v>25</v>
      </c>
      <c r="F13" s="31">
        <v>304200</v>
      </c>
      <c r="G13" s="95">
        <f t="shared" si="0"/>
        <v>57798</v>
      </c>
      <c r="H13" s="96">
        <f t="shared" si="1"/>
        <v>361998</v>
      </c>
      <c r="I13" s="32">
        <v>240600</v>
      </c>
      <c r="J13" s="28">
        <f t="shared" si="2"/>
        <v>45714</v>
      </c>
      <c r="K13" s="29">
        <f t="shared" si="3"/>
        <v>286314</v>
      </c>
      <c r="L13" s="95">
        <v>234000</v>
      </c>
      <c r="M13" s="29">
        <f t="shared" si="4"/>
        <v>44460</v>
      </c>
      <c r="N13" s="29">
        <f t="shared" si="5"/>
        <v>278460</v>
      </c>
      <c r="O13" s="45">
        <f t="shared" si="6"/>
        <v>308924</v>
      </c>
      <c r="P13" s="32">
        <f t="shared" si="7"/>
        <v>37665.708860978579</v>
      </c>
      <c r="Q13" s="53">
        <f t="shared" si="8"/>
        <v>0.12192548607741249</v>
      </c>
      <c r="R13" s="112">
        <f t="shared" si="9"/>
        <v>308924</v>
      </c>
    </row>
    <row r="14" spans="1:18" ht="71.25" customHeight="1">
      <c r="A14" s="18">
        <f t="shared" si="10"/>
        <v>11</v>
      </c>
      <c r="B14" s="17" t="s">
        <v>138</v>
      </c>
      <c r="C14" s="16" t="s">
        <v>149</v>
      </c>
      <c r="D14" s="15" t="s">
        <v>27</v>
      </c>
      <c r="E14" s="88">
        <v>14</v>
      </c>
      <c r="F14" s="31">
        <v>95030</v>
      </c>
      <c r="G14" s="95">
        <f t="shared" si="0"/>
        <v>18055.7</v>
      </c>
      <c r="H14" s="96">
        <f t="shared" si="1"/>
        <v>113085.7</v>
      </c>
      <c r="I14" s="32">
        <v>72059.7</v>
      </c>
      <c r="J14" s="28">
        <f t="shared" si="2"/>
        <v>13691.342999999999</v>
      </c>
      <c r="K14" s="29">
        <f t="shared" si="3"/>
        <v>85751.042999999991</v>
      </c>
      <c r="L14" s="95">
        <v>73100</v>
      </c>
      <c r="M14" s="29">
        <f t="shared" si="4"/>
        <v>13889</v>
      </c>
      <c r="N14" s="29">
        <f t="shared" si="5"/>
        <v>86989</v>
      </c>
      <c r="O14" s="45">
        <f t="shared" si="6"/>
        <v>95275.247666666677</v>
      </c>
      <c r="P14" s="32">
        <f t="shared" si="7"/>
        <v>12604.028287863968</v>
      </c>
      <c r="Q14" s="53">
        <f t="shared" si="8"/>
        <v>0.13229069035811761</v>
      </c>
      <c r="R14" s="112">
        <f t="shared" si="9"/>
        <v>95275</v>
      </c>
    </row>
    <row r="15" spans="1:18" ht="49.5" customHeight="1">
      <c r="A15" s="18">
        <f t="shared" si="10"/>
        <v>12</v>
      </c>
      <c r="B15" s="17" t="s">
        <v>138</v>
      </c>
      <c r="C15" s="16" t="s">
        <v>150</v>
      </c>
      <c r="D15" s="15" t="s">
        <v>27</v>
      </c>
      <c r="E15" s="88">
        <v>28</v>
      </c>
      <c r="F15" s="31">
        <v>97370</v>
      </c>
      <c r="G15" s="95">
        <f t="shared" si="0"/>
        <v>18500.3</v>
      </c>
      <c r="H15" s="96">
        <f t="shared" si="1"/>
        <v>115870.3</v>
      </c>
      <c r="I15" s="32">
        <v>79059.7</v>
      </c>
      <c r="J15" s="28">
        <f t="shared" si="2"/>
        <v>15021.342999999999</v>
      </c>
      <c r="K15" s="29">
        <f t="shared" si="3"/>
        <v>94081.042999999991</v>
      </c>
      <c r="L15" s="95">
        <v>74900</v>
      </c>
      <c r="M15" s="29">
        <f t="shared" si="4"/>
        <v>14231</v>
      </c>
      <c r="N15" s="29">
        <f t="shared" si="5"/>
        <v>89131</v>
      </c>
      <c r="O15" s="45">
        <f t="shared" si="6"/>
        <v>99694.114333333331</v>
      </c>
      <c r="P15" s="32">
        <f t="shared" si="7"/>
        <v>11615.434228281945</v>
      </c>
      <c r="Q15" s="53">
        <f t="shared" si="8"/>
        <v>0.11651073191186628</v>
      </c>
      <c r="R15" s="112">
        <f t="shared" si="9"/>
        <v>99694</v>
      </c>
    </row>
    <row r="16" spans="1:18" ht="30">
      <c r="A16" s="18">
        <f t="shared" si="10"/>
        <v>13</v>
      </c>
      <c r="B16" s="17" t="s">
        <v>138</v>
      </c>
      <c r="C16" s="16" t="s">
        <v>151</v>
      </c>
      <c r="D16" s="15" t="s">
        <v>27</v>
      </c>
      <c r="E16" s="88">
        <v>10</v>
      </c>
      <c r="F16" s="31">
        <v>340210.00000000006</v>
      </c>
      <c r="G16" s="95">
        <f t="shared" si="0"/>
        <v>64639.900000000009</v>
      </c>
      <c r="H16" s="96">
        <f t="shared" si="1"/>
        <v>404849.90000000008</v>
      </c>
      <c r="I16" s="32">
        <v>268990.8</v>
      </c>
      <c r="J16" s="28">
        <f t="shared" si="2"/>
        <v>51108.252</v>
      </c>
      <c r="K16" s="29">
        <f t="shared" si="3"/>
        <v>320099.05199999997</v>
      </c>
      <c r="L16" s="95">
        <v>261700</v>
      </c>
      <c r="M16" s="29">
        <f t="shared" si="4"/>
        <v>49723</v>
      </c>
      <c r="N16" s="29">
        <f t="shared" si="5"/>
        <v>311423</v>
      </c>
      <c r="O16" s="45">
        <f t="shared" si="6"/>
        <v>345457.31733333337</v>
      </c>
      <c r="P16" s="32">
        <f t="shared" si="7"/>
        <v>42145.997251137152</v>
      </c>
      <c r="Q16" s="53">
        <f t="shared" si="8"/>
        <v>0.12200059207450593</v>
      </c>
      <c r="R16" s="112">
        <f t="shared" si="9"/>
        <v>345457</v>
      </c>
    </row>
    <row r="17" spans="1:18" ht="80.25" customHeight="1">
      <c r="A17" s="18">
        <f t="shared" si="10"/>
        <v>14</v>
      </c>
      <c r="B17" s="17" t="s">
        <v>138</v>
      </c>
      <c r="C17" s="16" t="s">
        <v>152</v>
      </c>
      <c r="D17" s="15" t="s">
        <v>27</v>
      </c>
      <c r="E17" s="88">
        <v>4</v>
      </c>
      <c r="F17" s="31">
        <v>1044940.0000000001</v>
      </c>
      <c r="G17" s="95">
        <f t="shared" si="0"/>
        <v>198538.60000000003</v>
      </c>
      <c r="H17" s="96">
        <f t="shared" si="1"/>
        <v>1243478.6000000001</v>
      </c>
      <c r="I17" s="32">
        <v>792565.272</v>
      </c>
      <c r="J17" s="28">
        <f t="shared" si="2"/>
        <v>150587.40168000001</v>
      </c>
      <c r="K17" s="29">
        <f t="shared" si="3"/>
        <v>943152.67368000001</v>
      </c>
      <c r="L17" s="95">
        <v>803800</v>
      </c>
      <c r="M17" s="29">
        <f t="shared" si="4"/>
        <v>152722</v>
      </c>
      <c r="N17" s="29">
        <f t="shared" si="5"/>
        <v>956522</v>
      </c>
      <c r="O17" s="45">
        <f t="shared" si="6"/>
        <v>1047717.7578933333</v>
      </c>
      <c r="P17" s="32">
        <f t="shared" si="7"/>
        <v>138531.38079702668</v>
      </c>
      <c r="Q17" s="53">
        <f t="shared" si="8"/>
        <v>0.13222204143563859</v>
      </c>
      <c r="R17" s="112">
        <f t="shared" si="9"/>
        <v>1047718</v>
      </c>
    </row>
    <row r="18" spans="1:18" ht="30">
      <c r="A18" s="18">
        <f t="shared" si="10"/>
        <v>15</v>
      </c>
      <c r="B18" s="17" t="s">
        <v>138</v>
      </c>
      <c r="C18" s="16" t="s">
        <v>153</v>
      </c>
      <c r="D18" s="15" t="s">
        <v>27</v>
      </c>
      <c r="E18" s="88">
        <v>1</v>
      </c>
      <c r="F18" s="31">
        <v>2128620</v>
      </c>
      <c r="G18" s="95">
        <f t="shared" si="0"/>
        <v>404437.8</v>
      </c>
      <c r="H18" s="96">
        <f t="shared" si="1"/>
        <v>2533057.7999999998</v>
      </c>
      <c r="I18" s="32">
        <v>1695809.7</v>
      </c>
      <c r="J18" s="28">
        <f t="shared" si="2"/>
        <v>322203.84299999999</v>
      </c>
      <c r="K18" s="29">
        <f t="shared" si="3"/>
        <v>2018013.5430000001</v>
      </c>
      <c r="L18" s="95">
        <v>1637400</v>
      </c>
      <c r="M18" s="29">
        <f t="shared" si="4"/>
        <v>311106</v>
      </c>
      <c r="N18" s="29">
        <f t="shared" si="5"/>
        <v>1948506</v>
      </c>
      <c r="O18" s="45">
        <f t="shared" si="6"/>
        <v>2166525.781</v>
      </c>
      <c r="P18" s="32">
        <f t="shared" si="7"/>
        <v>260726.05719111316</v>
      </c>
      <c r="Q18" s="53">
        <f t="shared" si="8"/>
        <v>0.12034292851607344</v>
      </c>
      <c r="R18" s="112">
        <f t="shared" si="9"/>
        <v>2166526</v>
      </c>
    </row>
    <row r="19" spans="1:18" s="14" customFormat="1" ht="22.5" customHeight="1">
      <c r="A19" s="18">
        <f t="shared" si="10"/>
        <v>16</v>
      </c>
      <c r="B19" s="17" t="s">
        <v>138</v>
      </c>
      <c r="C19" s="16" t="s">
        <v>154</v>
      </c>
      <c r="D19" s="15" t="s">
        <v>27</v>
      </c>
      <c r="E19" s="88">
        <v>2</v>
      </c>
      <c r="F19" s="31">
        <v>1444950</v>
      </c>
      <c r="G19" s="95">
        <f t="shared" si="0"/>
        <v>274540.5</v>
      </c>
      <c r="H19" s="96">
        <f t="shared" si="1"/>
        <v>1719490.5</v>
      </c>
      <c r="I19" s="30">
        <v>1142850</v>
      </c>
      <c r="J19" s="28">
        <f t="shared" si="2"/>
        <v>217141.5</v>
      </c>
      <c r="K19" s="29">
        <f t="shared" si="3"/>
        <v>1359991.5</v>
      </c>
      <c r="L19" s="95">
        <v>1111500</v>
      </c>
      <c r="M19" s="29">
        <f t="shared" si="4"/>
        <v>211185</v>
      </c>
      <c r="N19" s="29">
        <f t="shared" si="5"/>
        <v>1322685</v>
      </c>
      <c r="O19" s="45">
        <f t="shared" si="6"/>
        <v>1467389</v>
      </c>
      <c r="P19" s="32">
        <f t="shared" si="7"/>
        <v>178912.11708964824</v>
      </c>
      <c r="Q19" s="53">
        <f t="shared" si="8"/>
        <v>0.12192548607741249</v>
      </c>
      <c r="R19" s="112">
        <f t="shared" si="9"/>
        <v>1467389</v>
      </c>
    </row>
    <row r="20" spans="1:18" s="14" customFormat="1" ht="29.25" customHeight="1">
      <c r="A20" s="18">
        <f t="shared" si="10"/>
        <v>17</v>
      </c>
      <c r="B20" s="17" t="s">
        <v>138</v>
      </c>
      <c r="C20" s="16" t="s">
        <v>155</v>
      </c>
      <c r="D20" s="15" t="s">
        <v>27</v>
      </c>
      <c r="E20" s="88">
        <v>1</v>
      </c>
      <c r="F20" s="31">
        <v>1604330</v>
      </c>
      <c r="G20" s="95">
        <f t="shared" si="0"/>
        <v>304822.7</v>
      </c>
      <c r="H20" s="96">
        <f t="shared" si="1"/>
        <v>1909152.7</v>
      </c>
      <c r="I20" s="30">
        <v>1246834.5</v>
      </c>
      <c r="J20" s="28">
        <f t="shared" si="2"/>
        <v>236898.55499999999</v>
      </c>
      <c r="K20" s="29">
        <f t="shared" si="3"/>
        <v>1483733.0549999999</v>
      </c>
      <c r="L20" s="95">
        <v>1234100</v>
      </c>
      <c r="M20" s="29">
        <f t="shared" si="4"/>
        <v>234479</v>
      </c>
      <c r="N20" s="29">
        <f t="shared" si="5"/>
        <v>1468579</v>
      </c>
      <c r="O20" s="45">
        <f t="shared" si="6"/>
        <v>1620488.2516666667</v>
      </c>
      <c r="P20" s="32">
        <f t="shared" si="7"/>
        <v>204210.32318735681</v>
      </c>
      <c r="Q20" s="53">
        <f t="shared" si="8"/>
        <v>0.12601777456721897</v>
      </c>
      <c r="R20" s="112">
        <f t="shared" si="9"/>
        <v>1620488</v>
      </c>
    </row>
    <row r="21" spans="1:18" s="14" customFormat="1" ht="21.75" customHeight="1">
      <c r="A21" s="18">
        <f t="shared" si="10"/>
        <v>18</v>
      </c>
      <c r="B21" s="17" t="s">
        <v>138</v>
      </c>
      <c r="C21" s="16" t="s">
        <v>156</v>
      </c>
      <c r="D21" s="15" t="s">
        <v>27</v>
      </c>
      <c r="E21" s="88">
        <v>6</v>
      </c>
      <c r="F21" s="31">
        <v>274690</v>
      </c>
      <c r="G21" s="95">
        <f t="shared" si="0"/>
        <v>52191.1</v>
      </c>
      <c r="H21" s="96">
        <f t="shared" si="1"/>
        <v>326881.09999999998</v>
      </c>
      <c r="I21" s="30">
        <v>233307</v>
      </c>
      <c r="J21" s="28">
        <f t="shared" si="2"/>
        <v>44328.33</v>
      </c>
      <c r="K21" s="29">
        <f t="shared" si="3"/>
        <v>277635.33</v>
      </c>
      <c r="L21" s="95">
        <v>211300</v>
      </c>
      <c r="M21" s="29">
        <f t="shared" si="4"/>
        <v>40147</v>
      </c>
      <c r="N21" s="29">
        <f t="shared" si="5"/>
        <v>251447</v>
      </c>
      <c r="O21" s="45">
        <f t="shared" si="6"/>
        <v>285321.14333333331</v>
      </c>
      <c r="P21" s="32">
        <f t="shared" si="7"/>
        <v>31271.708786576204</v>
      </c>
      <c r="Q21" s="53">
        <f t="shared" si="8"/>
        <v>0.1096017926370156</v>
      </c>
      <c r="R21" s="112">
        <f t="shared" si="9"/>
        <v>285321</v>
      </c>
    </row>
    <row r="22" spans="1:18" s="14" customFormat="1" ht="22.5" customHeight="1">
      <c r="A22" s="18">
        <f t="shared" si="10"/>
        <v>19</v>
      </c>
      <c r="B22" s="17" t="s">
        <v>138</v>
      </c>
      <c r="C22" s="16" t="s">
        <v>157</v>
      </c>
      <c r="D22" s="15" t="s">
        <v>27</v>
      </c>
      <c r="E22" s="88">
        <v>2</v>
      </c>
      <c r="F22" s="31">
        <v>304200</v>
      </c>
      <c r="G22" s="95">
        <f t="shared" si="0"/>
        <v>57798</v>
      </c>
      <c r="H22" s="96">
        <f t="shared" si="1"/>
        <v>361998</v>
      </c>
      <c r="I22" s="30">
        <v>248600</v>
      </c>
      <c r="J22" s="28">
        <f t="shared" si="2"/>
        <v>47234</v>
      </c>
      <c r="K22" s="29">
        <f t="shared" si="3"/>
        <v>295834</v>
      </c>
      <c r="L22" s="95">
        <v>234000</v>
      </c>
      <c r="M22" s="29">
        <f t="shared" si="4"/>
        <v>44460</v>
      </c>
      <c r="N22" s="29">
        <f t="shared" si="5"/>
        <v>278460</v>
      </c>
      <c r="O22" s="45">
        <f t="shared" si="6"/>
        <v>312097.33333333331</v>
      </c>
      <c r="P22" s="32">
        <f t="shared" si="7"/>
        <v>35990.937464250019</v>
      </c>
      <c r="Q22" s="53">
        <f t="shared" si="8"/>
        <v>0.11531959302519947</v>
      </c>
      <c r="R22" s="112">
        <f t="shared" si="9"/>
        <v>312097</v>
      </c>
    </row>
    <row r="23" spans="1:18" s="14" customFormat="1" ht="21.75" customHeight="1">
      <c r="A23" s="18">
        <f t="shared" si="10"/>
        <v>20</v>
      </c>
      <c r="B23" s="17" t="s">
        <v>138</v>
      </c>
      <c r="C23" s="16" t="s">
        <v>158</v>
      </c>
      <c r="D23" s="15" t="s">
        <v>27</v>
      </c>
      <c r="E23" s="88">
        <v>4</v>
      </c>
      <c r="F23" s="31">
        <v>3806400</v>
      </c>
      <c r="G23" s="95">
        <f t="shared" si="0"/>
        <v>723216</v>
      </c>
      <c r="H23" s="96">
        <f t="shared" si="1"/>
        <v>4529616</v>
      </c>
      <c r="I23" s="30">
        <v>2887200</v>
      </c>
      <c r="J23" s="28">
        <f t="shared" si="2"/>
        <v>548568</v>
      </c>
      <c r="K23" s="29">
        <f t="shared" si="3"/>
        <v>3435768</v>
      </c>
      <c r="L23" s="95">
        <v>2928000</v>
      </c>
      <c r="M23" s="29">
        <f t="shared" si="4"/>
        <v>556320</v>
      </c>
      <c r="N23" s="29">
        <f t="shared" si="5"/>
        <v>3484320</v>
      </c>
      <c r="O23" s="45">
        <f t="shared" si="6"/>
        <v>3816568</v>
      </c>
      <c r="P23" s="32">
        <f t="shared" si="7"/>
        <v>504590.53492510144</v>
      </c>
      <c r="Q23" s="53">
        <f t="shared" si="8"/>
        <v>0.1322105448992659</v>
      </c>
      <c r="R23" s="112">
        <f t="shared" si="9"/>
        <v>3816568</v>
      </c>
    </row>
    <row r="24" spans="1:18" s="14" customFormat="1" ht="22.5" customHeight="1">
      <c r="A24" s="18">
        <f t="shared" si="10"/>
        <v>21</v>
      </c>
      <c r="B24" s="17" t="s">
        <v>138</v>
      </c>
      <c r="C24" s="16" t="s">
        <v>159</v>
      </c>
      <c r="D24" s="15" t="s">
        <v>27</v>
      </c>
      <c r="E24" s="88">
        <v>6</v>
      </c>
      <c r="F24" s="31">
        <v>406250</v>
      </c>
      <c r="G24" s="95">
        <f t="shared" si="0"/>
        <v>77187.5</v>
      </c>
      <c r="H24" s="96">
        <f t="shared" si="1"/>
        <v>483437.5</v>
      </c>
      <c r="I24" s="30">
        <v>318750</v>
      </c>
      <c r="J24" s="28">
        <f t="shared" si="2"/>
        <v>60562.5</v>
      </c>
      <c r="K24" s="29">
        <f t="shared" si="3"/>
        <v>379312.5</v>
      </c>
      <c r="L24" s="95">
        <v>312500</v>
      </c>
      <c r="M24" s="29">
        <f t="shared" si="4"/>
        <v>59375</v>
      </c>
      <c r="N24" s="29">
        <f t="shared" si="5"/>
        <v>371875</v>
      </c>
      <c r="O24" s="45">
        <f t="shared" si="6"/>
        <v>411541.66666666669</v>
      </c>
      <c r="P24" s="32">
        <f t="shared" si="7"/>
        <v>50928.624823265047</v>
      </c>
      <c r="Q24" s="53">
        <f t="shared" si="8"/>
        <v>0.12375083484442251</v>
      </c>
      <c r="R24" s="112">
        <f t="shared" si="9"/>
        <v>411542</v>
      </c>
    </row>
    <row r="25" spans="1:18" ht="23.25" customHeight="1">
      <c r="A25" s="18">
        <f t="shared" si="10"/>
        <v>22</v>
      </c>
      <c r="B25" s="17" t="s">
        <v>138</v>
      </c>
      <c r="C25" s="16" t="s">
        <v>160</v>
      </c>
      <c r="D25" s="15" t="s">
        <v>27</v>
      </c>
      <c r="E25" s="88">
        <v>2</v>
      </c>
      <c r="F25" s="31">
        <v>325910.00000000006</v>
      </c>
      <c r="G25" s="95">
        <f t="shared" si="0"/>
        <v>61922.900000000009</v>
      </c>
      <c r="H25" s="96">
        <f t="shared" si="1"/>
        <v>387832.90000000008</v>
      </c>
      <c r="I25" s="32">
        <v>297682.59999999998</v>
      </c>
      <c r="J25" s="28">
        <f t="shared" si="2"/>
        <v>56559.693999999996</v>
      </c>
      <c r="K25" s="29">
        <f t="shared" si="3"/>
        <v>354242.29399999999</v>
      </c>
      <c r="L25" s="95">
        <v>250700</v>
      </c>
      <c r="M25" s="29">
        <f t="shared" si="4"/>
        <v>47633</v>
      </c>
      <c r="N25" s="29">
        <f t="shared" si="5"/>
        <v>298333</v>
      </c>
      <c r="O25" s="45">
        <f t="shared" si="6"/>
        <v>346802.73133333336</v>
      </c>
      <c r="P25" s="32">
        <f t="shared" si="7"/>
        <v>36914.93234005195</v>
      </c>
      <c r="Q25" s="53">
        <f t="shared" si="8"/>
        <v>0.10644360324997194</v>
      </c>
      <c r="R25" s="112">
        <f t="shared" si="9"/>
        <v>346803</v>
      </c>
    </row>
    <row r="26" spans="1:18" ht="120">
      <c r="A26" s="18">
        <f t="shared" si="10"/>
        <v>23</v>
      </c>
      <c r="B26" s="17" t="s">
        <v>138</v>
      </c>
      <c r="C26" s="16" t="s">
        <v>161</v>
      </c>
      <c r="D26" s="15" t="s">
        <v>27</v>
      </c>
      <c r="E26" s="88">
        <v>4</v>
      </c>
      <c r="F26" s="31">
        <v>23790000</v>
      </c>
      <c r="G26" s="95">
        <f t="shared" si="0"/>
        <v>4520100</v>
      </c>
      <c r="H26" s="96">
        <f t="shared" si="1"/>
        <v>28310100</v>
      </c>
      <c r="I26" s="33">
        <v>19445000</v>
      </c>
      <c r="J26" s="28">
        <f t="shared" si="2"/>
        <v>3694550</v>
      </c>
      <c r="K26" s="29">
        <f t="shared" si="3"/>
        <v>23139550</v>
      </c>
      <c r="L26" s="95">
        <v>18300000</v>
      </c>
      <c r="M26" s="29">
        <f t="shared" si="4"/>
        <v>3477000</v>
      </c>
      <c r="N26" s="29">
        <f t="shared" si="5"/>
        <v>21777000</v>
      </c>
      <c r="O26" s="45">
        <f t="shared" si="6"/>
        <v>24408883.333333332</v>
      </c>
      <c r="P26" s="32">
        <f t="shared" si="7"/>
        <v>2814101.89768522</v>
      </c>
      <c r="Q26" s="53">
        <f t="shared" si="8"/>
        <v>0.11529007121117327</v>
      </c>
      <c r="R26" s="112">
        <f t="shared" si="9"/>
        <v>24408883</v>
      </c>
    </row>
    <row r="27" spans="1:18" ht="33" customHeight="1">
      <c r="A27" s="15">
        <f t="shared" si="10"/>
        <v>24</v>
      </c>
      <c r="B27" s="17" t="s">
        <v>138</v>
      </c>
      <c r="C27" s="16" t="s">
        <v>162</v>
      </c>
      <c r="D27" s="15" t="s">
        <v>27</v>
      </c>
      <c r="E27" s="88">
        <v>4</v>
      </c>
      <c r="F27" s="31">
        <v>8125000</v>
      </c>
      <c r="G27" s="95">
        <f t="shared" si="0"/>
        <v>1543750</v>
      </c>
      <c r="H27" s="96">
        <f t="shared" si="1"/>
        <v>9668750</v>
      </c>
      <c r="I27" s="32">
        <v>6915000</v>
      </c>
      <c r="J27" s="28">
        <f t="shared" si="2"/>
        <v>1313850</v>
      </c>
      <c r="K27" s="29">
        <f t="shared" si="3"/>
        <v>8228850</v>
      </c>
      <c r="L27" s="95">
        <v>6250000</v>
      </c>
      <c r="M27" s="29">
        <f t="shared" si="4"/>
        <v>1187500</v>
      </c>
      <c r="N27" s="29">
        <f t="shared" si="5"/>
        <v>7437500</v>
      </c>
      <c r="O27" s="45">
        <f t="shared" si="6"/>
        <v>8445033.333333334</v>
      </c>
      <c r="P27" s="32">
        <f t="shared" si="7"/>
        <v>923641.54873822967</v>
      </c>
      <c r="Q27" s="53">
        <f t="shared" si="8"/>
        <v>0.10937097726927025</v>
      </c>
      <c r="R27" s="112">
        <f t="shared" si="9"/>
        <v>8445033</v>
      </c>
    </row>
    <row r="28" spans="1:18" s="14" customFormat="1" ht="60" customHeight="1">
      <c r="A28" s="15">
        <f t="shared" si="10"/>
        <v>25</v>
      </c>
      <c r="B28" s="17" t="s">
        <v>138</v>
      </c>
      <c r="C28" s="16" t="s">
        <v>163</v>
      </c>
      <c r="D28" s="15" t="s">
        <v>27</v>
      </c>
      <c r="E28" s="88">
        <v>3</v>
      </c>
      <c r="F28" s="31">
        <v>530790</v>
      </c>
      <c r="G28" s="95">
        <f t="shared" si="0"/>
        <v>100850.1</v>
      </c>
      <c r="H28" s="96">
        <f t="shared" si="1"/>
        <v>631640.1</v>
      </c>
      <c r="I28" s="30">
        <v>419726.7</v>
      </c>
      <c r="J28" s="28">
        <f t="shared" si="2"/>
        <v>79748.073000000004</v>
      </c>
      <c r="K28" s="29">
        <f t="shared" si="3"/>
        <v>499474.77300000004</v>
      </c>
      <c r="L28" s="95">
        <v>408300</v>
      </c>
      <c r="M28" s="29">
        <f t="shared" si="4"/>
        <v>77577</v>
      </c>
      <c r="N28" s="29">
        <f t="shared" si="5"/>
        <v>485877</v>
      </c>
      <c r="O28" s="45">
        <f t="shared" si="6"/>
        <v>538997.29100000008</v>
      </c>
      <c r="P28" s="32">
        <f t="shared" si="7"/>
        <v>65743.148703611048</v>
      </c>
      <c r="Q28" s="53">
        <f t="shared" si="8"/>
        <v>0.12197305960784696</v>
      </c>
      <c r="R28" s="112">
        <f t="shared" si="9"/>
        <v>538997</v>
      </c>
    </row>
    <row r="29" spans="1:18" ht="35.25" customHeight="1" thickBot="1">
      <c r="A29" s="15">
        <f t="shared" si="10"/>
        <v>26</v>
      </c>
      <c r="B29" s="17" t="s">
        <v>138</v>
      </c>
      <c r="C29" s="16" t="s">
        <v>164</v>
      </c>
      <c r="D29" s="15" t="s">
        <v>27</v>
      </c>
      <c r="E29" s="63">
        <v>2</v>
      </c>
      <c r="F29" s="31">
        <v>2548000</v>
      </c>
      <c r="G29" s="95">
        <f t="shared" si="0"/>
        <v>484120</v>
      </c>
      <c r="H29" s="96">
        <f t="shared" si="1"/>
        <v>3032120</v>
      </c>
      <c r="I29" s="32">
        <v>1987619.5</v>
      </c>
      <c r="J29" s="28">
        <f t="shared" si="2"/>
        <v>377647.70500000002</v>
      </c>
      <c r="K29" s="29">
        <f t="shared" si="3"/>
        <v>2365267.2050000001</v>
      </c>
      <c r="L29" s="95">
        <v>1960000</v>
      </c>
      <c r="M29" s="29">
        <f t="shared" si="4"/>
        <v>372400</v>
      </c>
      <c r="N29" s="29">
        <f t="shared" si="5"/>
        <v>2332400</v>
      </c>
      <c r="O29" s="45">
        <f t="shared" si="6"/>
        <v>2576595.7349999999</v>
      </c>
      <c r="P29" s="32">
        <f t="shared" si="7"/>
        <v>322383.65373570053</v>
      </c>
      <c r="Q29" s="53">
        <f t="shared" si="8"/>
        <v>0.12511999820402581</v>
      </c>
      <c r="R29" s="112">
        <f t="shared" si="9"/>
        <v>2576596</v>
      </c>
    </row>
  </sheetData>
  <autoFilter ref="A1:R30" xr:uid="{50D1E378-CA88-44DE-BA38-32BF36FBA77A}">
    <filterColumn colId="0" showButton="0"/>
    <filterColumn colId="1" showButton="0"/>
    <filterColumn colId="2" showButton="0"/>
    <filterColumn colId="5" showButton="0"/>
    <filterColumn colId="6" showButton="0"/>
    <filterColumn colId="8" showButton="0"/>
    <filterColumn colId="9" showButton="0"/>
    <filterColumn colId="11" showButton="0"/>
    <filterColumn colId="12" showButton="0"/>
  </autoFilter>
  <mergeCells count="9">
    <mergeCell ref="F1:H2"/>
    <mergeCell ref="I1:K2"/>
    <mergeCell ref="L1:N2"/>
    <mergeCell ref="O2:R2"/>
    <mergeCell ref="A1:D1"/>
    <mergeCell ref="A2:A3"/>
    <mergeCell ref="B2:B3"/>
    <mergeCell ref="C2:C3"/>
    <mergeCell ref="D2:D3"/>
  </mergeCells>
  <conditionalFormatting sqref="C2:C3">
    <cfRule type="duplicateValues" dxfId="10" priority="1"/>
  </conditionalFormatting>
  <conditionalFormatting sqref="C29">
    <cfRule type="duplicateValues" dxfId="9" priority="2"/>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770DF-46CC-4C4E-9BDD-4AC602D93B0D}">
  <dimension ref="A1:R36"/>
  <sheetViews>
    <sheetView topLeftCell="H1" zoomScale="90" zoomScaleNormal="90" workbookViewId="0">
      <pane ySplit="3" topLeftCell="A4" activePane="bottomLeft" state="frozen"/>
      <selection pane="bottomLeft" activeCell="Q1" sqref="Q1"/>
    </sheetView>
  </sheetViews>
  <sheetFormatPr baseColWidth="10" defaultColWidth="11.42578125" defaultRowHeight="15"/>
  <cols>
    <col min="1" max="1" width="6.42578125" style="21" customWidth="1"/>
    <col min="2" max="2" width="14.140625" style="21" customWidth="1"/>
    <col min="3" max="3" width="45.5703125" style="21" customWidth="1"/>
    <col min="4" max="4" width="13.28515625" style="21" customWidth="1"/>
    <col min="5" max="5" width="12.85546875" style="21" bestFit="1" customWidth="1"/>
    <col min="6" max="7" width="14.5703125" style="19" customWidth="1"/>
    <col min="8" max="8" width="20.28515625" style="19" customWidth="1"/>
    <col min="9" max="10" width="14.5703125" style="4" customWidth="1"/>
    <col min="11" max="14" width="16.28515625" style="4" customWidth="1"/>
    <col min="15" max="15" width="15.5703125" style="4" customWidth="1"/>
    <col min="16" max="16" width="14.85546875" style="4" customWidth="1"/>
    <col min="17" max="17" width="15.85546875" style="4" customWidth="1"/>
    <col min="18" max="18" width="16.85546875" style="4" customWidth="1"/>
    <col min="19" max="16384" width="11.42578125" style="4"/>
  </cols>
  <sheetData>
    <row r="1" spans="1:18">
      <c r="A1" s="174" t="s">
        <v>5</v>
      </c>
      <c r="B1" s="174" t="s">
        <v>6</v>
      </c>
      <c r="C1" s="176" t="s">
        <v>7</v>
      </c>
      <c r="D1" s="174" t="s">
        <v>8</v>
      </c>
      <c r="E1" s="115"/>
      <c r="F1" s="186" t="s">
        <v>1</v>
      </c>
      <c r="G1" s="187"/>
      <c r="H1" s="187"/>
      <c r="I1" s="180" t="s">
        <v>2</v>
      </c>
      <c r="J1" s="180"/>
      <c r="K1" s="180"/>
      <c r="L1" s="180" t="s">
        <v>3</v>
      </c>
      <c r="M1" s="180"/>
      <c r="N1" s="180"/>
    </row>
    <row r="2" spans="1:18">
      <c r="A2" s="174"/>
      <c r="B2" s="174"/>
      <c r="C2" s="176"/>
      <c r="D2" s="174"/>
      <c r="E2" s="115"/>
      <c r="F2" s="188"/>
      <c r="G2" s="189"/>
      <c r="H2" s="189"/>
      <c r="I2" s="180"/>
      <c r="J2" s="180"/>
      <c r="K2" s="180"/>
      <c r="L2" s="180"/>
      <c r="M2" s="180"/>
      <c r="N2" s="180"/>
      <c r="O2" s="181" t="s">
        <v>9</v>
      </c>
      <c r="P2" s="181"/>
      <c r="Q2" s="181"/>
      <c r="R2" s="182"/>
    </row>
    <row r="3" spans="1:18" ht="75">
      <c r="A3" s="183"/>
      <c r="B3" s="184"/>
      <c r="C3" s="185"/>
      <c r="D3" s="174"/>
      <c r="E3" s="115" t="s">
        <v>137</v>
      </c>
      <c r="F3" s="99" t="s">
        <v>11</v>
      </c>
      <c r="G3" s="100" t="s">
        <v>12</v>
      </c>
      <c r="H3" s="100" t="s">
        <v>13</v>
      </c>
      <c r="I3" s="97" t="s">
        <v>11</v>
      </c>
      <c r="J3" s="97" t="s">
        <v>12</v>
      </c>
      <c r="K3" s="97" t="s">
        <v>13</v>
      </c>
      <c r="L3" s="97" t="s">
        <v>11</v>
      </c>
      <c r="M3" s="97" t="s">
        <v>12</v>
      </c>
      <c r="N3" s="97" t="s">
        <v>13</v>
      </c>
      <c r="O3" s="121" t="s">
        <v>14</v>
      </c>
      <c r="P3" s="122" t="s">
        <v>15</v>
      </c>
      <c r="Q3" s="123" t="s">
        <v>16</v>
      </c>
      <c r="R3" s="97" t="s">
        <v>17</v>
      </c>
    </row>
    <row r="4" spans="1:18" ht="75">
      <c r="A4" s="22">
        <v>1</v>
      </c>
      <c r="B4" s="23" t="s">
        <v>165</v>
      </c>
      <c r="C4" s="24" t="s">
        <v>166</v>
      </c>
      <c r="D4" s="101" t="s">
        <v>167</v>
      </c>
      <c r="E4" s="80">
        <v>2</v>
      </c>
      <c r="F4" s="31">
        <v>835380</v>
      </c>
      <c r="G4" s="96">
        <f>+F4*0.19</f>
        <v>158722.20000000001</v>
      </c>
      <c r="H4" s="119">
        <f>+F4+G4</f>
        <v>994102.2</v>
      </c>
      <c r="I4" s="13">
        <v>649620</v>
      </c>
      <c r="J4" s="13">
        <f>+I4*0.19</f>
        <v>123427.8</v>
      </c>
      <c r="K4" s="13">
        <f>+I4+J4</f>
        <v>773047.8</v>
      </c>
      <c r="L4" s="13">
        <v>642600</v>
      </c>
      <c r="M4" s="13">
        <f>+L4*19%</f>
        <v>122094</v>
      </c>
      <c r="N4" s="13">
        <f>+L4+M4</f>
        <v>764694</v>
      </c>
      <c r="O4" s="120">
        <f>AVERAGE(H4,K4,N4)</f>
        <v>843948</v>
      </c>
      <c r="P4" s="33">
        <f>_xlfn.STDEV.P(H4,K4,N4)</f>
        <v>106229.81165642774</v>
      </c>
      <c r="Q4" s="98">
        <f>P4/O4</f>
        <v>0.12587246092937923</v>
      </c>
      <c r="R4" s="45">
        <f>ROUND(O4,0)</f>
        <v>843948</v>
      </c>
    </row>
    <row r="5" spans="1:18" ht="30">
      <c r="A5" s="22">
        <v>2</v>
      </c>
      <c r="B5" s="23" t="s">
        <v>168</v>
      </c>
      <c r="C5" s="24" t="s">
        <v>169</v>
      </c>
      <c r="D5" s="25" t="s">
        <v>27</v>
      </c>
      <c r="E5" s="80">
        <v>150</v>
      </c>
      <c r="F5" s="31">
        <v>72020</v>
      </c>
      <c r="G5" s="96">
        <f t="shared" ref="G5:G35" si="0">+F5*0.19</f>
        <v>13683.8</v>
      </c>
      <c r="H5" s="61">
        <f t="shared" ref="H5:H35" si="1">+F5+G5</f>
        <v>85703.8</v>
      </c>
      <c r="I5" s="13">
        <v>58095</v>
      </c>
      <c r="J5" s="35">
        <f t="shared" ref="J5:J35" si="2">+I5*0.19</f>
        <v>11038.05</v>
      </c>
      <c r="K5" s="13">
        <f t="shared" ref="K5:K35" si="3">+I5+J5</f>
        <v>69133.05</v>
      </c>
      <c r="L5" s="13">
        <v>55400</v>
      </c>
      <c r="M5" s="13">
        <f t="shared" ref="M5:M35" si="4">+L5*19%</f>
        <v>10526</v>
      </c>
      <c r="N5" s="13">
        <f t="shared" ref="N5:N35" si="5">+L5+M5</f>
        <v>65926</v>
      </c>
      <c r="O5" s="120">
        <f t="shared" ref="O5:O35" si="6">AVERAGE(H5,K5,N5)</f>
        <v>73587.616666666669</v>
      </c>
      <c r="P5" s="33">
        <f t="shared" ref="P5:P35" si="7">_xlfn.STDEV.P(H5,K5,N5)</f>
        <v>8666.8993437035151</v>
      </c>
      <c r="Q5" s="98">
        <f t="shared" ref="Q5:Q35" si="8">P5/O5</f>
        <v>0.11777660068761817</v>
      </c>
      <c r="R5" s="45">
        <f t="shared" ref="R5:R35" si="9">ROUND(O5,0)</f>
        <v>73588</v>
      </c>
    </row>
    <row r="6" spans="1:18" ht="32.25" customHeight="1">
      <c r="A6" s="22">
        <v>3</v>
      </c>
      <c r="B6" s="23" t="s">
        <v>168</v>
      </c>
      <c r="C6" s="24" t="s">
        <v>170</v>
      </c>
      <c r="D6" s="25" t="s">
        <v>27</v>
      </c>
      <c r="E6" s="80">
        <v>35</v>
      </c>
      <c r="F6" s="31">
        <v>71370</v>
      </c>
      <c r="G6" s="96">
        <f t="shared" si="0"/>
        <v>13560.3</v>
      </c>
      <c r="H6" s="61">
        <f t="shared" si="1"/>
        <v>84930.3</v>
      </c>
      <c r="I6" s="13">
        <v>58095</v>
      </c>
      <c r="J6" s="35">
        <f t="shared" si="2"/>
        <v>11038.05</v>
      </c>
      <c r="K6" s="13">
        <f t="shared" si="3"/>
        <v>69133.05</v>
      </c>
      <c r="L6" s="13">
        <v>54900</v>
      </c>
      <c r="M6" s="13">
        <f t="shared" si="4"/>
        <v>10431</v>
      </c>
      <c r="N6" s="13">
        <f t="shared" si="5"/>
        <v>65331</v>
      </c>
      <c r="O6" s="120">
        <f t="shared" si="6"/>
        <v>73131.45</v>
      </c>
      <c r="P6" s="33">
        <f t="shared" si="7"/>
        <v>8486.2061426175915</v>
      </c>
      <c r="Q6" s="98">
        <f t="shared" si="8"/>
        <v>0.11604044692970797</v>
      </c>
      <c r="R6" s="45">
        <f t="shared" si="9"/>
        <v>73131</v>
      </c>
    </row>
    <row r="7" spans="1:18">
      <c r="A7" s="22">
        <f>A6+1</f>
        <v>4</v>
      </c>
      <c r="B7" s="23" t="s">
        <v>168</v>
      </c>
      <c r="C7" s="24" t="s">
        <v>171</v>
      </c>
      <c r="D7" s="25" t="s">
        <v>27</v>
      </c>
      <c r="E7" s="80">
        <v>40</v>
      </c>
      <c r="F7" s="31">
        <v>147030.00000000003</v>
      </c>
      <c r="G7" s="96">
        <f t="shared" si="0"/>
        <v>27935.700000000004</v>
      </c>
      <c r="H7" s="61">
        <f t="shared" si="1"/>
        <v>174965.70000000004</v>
      </c>
      <c r="I7" s="13">
        <v>114285</v>
      </c>
      <c r="J7" s="35">
        <f t="shared" si="2"/>
        <v>21714.15</v>
      </c>
      <c r="K7" s="13">
        <f t="shared" si="3"/>
        <v>135999.15</v>
      </c>
      <c r="L7" s="13">
        <v>113100</v>
      </c>
      <c r="M7" s="13">
        <f t="shared" si="4"/>
        <v>21489</v>
      </c>
      <c r="N7" s="13">
        <f t="shared" si="5"/>
        <v>134589</v>
      </c>
      <c r="O7" s="120">
        <f t="shared" si="6"/>
        <v>148517.95000000001</v>
      </c>
      <c r="P7" s="33">
        <f t="shared" si="7"/>
        <v>18710.242129245598</v>
      </c>
      <c r="Q7" s="98">
        <f t="shared" si="8"/>
        <v>0.1259796686477668</v>
      </c>
      <c r="R7" s="45">
        <f t="shared" si="9"/>
        <v>148518</v>
      </c>
    </row>
    <row r="8" spans="1:18">
      <c r="A8" s="22">
        <f t="shared" ref="A8:A35" si="10">A7+1</f>
        <v>5</v>
      </c>
      <c r="B8" s="23" t="s">
        <v>168</v>
      </c>
      <c r="C8" s="24" t="s">
        <v>172</v>
      </c>
      <c r="D8" s="25" t="s">
        <v>27</v>
      </c>
      <c r="E8" s="80">
        <v>40</v>
      </c>
      <c r="F8" s="31">
        <v>159900</v>
      </c>
      <c r="G8" s="96">
        <f t="shared" si="0"/>
        <v>30381</v>
      </c>
      <c r="H8" s="61">
        <f t="shared" si="1"/>
        <v>190281</v>
      </c>
      <c r="I8" s="13">
        <v>129300</v>
      </c>
      <c r="J8" s="35">
        <f t="shared" si="2"/>
        <v>24567</v>
      </c>
      <c r="K8" s="13">
        <f t="shared" si="3"/>
        <v>153867</v>
      </c>
      <c r="L8" s="13">
        <v>123000</v>
      </c>
      <c r="M8" s="13">
        <f t="shared" si="4"/>
        <v>23370</v>
      </c>
      <c r="N8" s="13">
        <f t="shared" si="5"/>
        <v>146370</v>
      </c>
      <c r="O8" s="120">
        <f t="shared" si="6"/>
        <v>163506</v>
      </c>
      <c r="P8" s="33">
        <f t="shared" si="7"/>
        <v>19178.576954508382</v>
      </c>
      <c r="Q8" s="98">
        <f t="shared" si="8"/>
        <v>0.11729586042413356</v>
      </c>
      <c r="R8" s="45">
        <f t="shared" si="9"/>
        <v>163506</v>
      </c>
    </row>
    <row r="9" spans="1:18">
      <c r="A9" s="22">
        <f t="shared" si="10"/>
        <v>6</v>
      </c>
      <c r="B9" s="23" t="s">
        <v>168</v>
      </c>
      <c r="C9" s="24" t="s">
        <v>173</v>
      </c>
      <c r="D9" s="25" t="s">
        <v>27</v>
      </c>
      <c r="E9" s="80">
        <v>40</v>
      </c>
      <c r="F9" s="31">
        <v>155480.00000000003</v>
      </c>
      <c r="G9" s="96">
        <f t="shared" si="0"/>
        <v>29541.200000000004</v>
      </c>
      <c r="H9" s="61">
        <f t="shared" si="1"/>
        <v>185021.20000000004</v>
      </c>
      <c r="I9" s="13">
        <v>117894</v>
      </c>
      <c r="J9" s="35">
        <f t="shared" si="2"/>
        <v>22399.86</v>
      </c>
      <c r="K9" s="13">
        <f t="shared" si="3"/>
        <v>140293.85999999999</v>
      </c>
      <c r="L9" s="13">
        <v>119600</v>
      </c>
      <c r="M9" s="13">
        <f t="shared" si="4"/>
        <v>22724</v>
      </c>
      <c r="N9" s="13">
        <f t="shared" si="5"/>
        <v>142324</v>
      </c>
      <c r="O9" s="120">
        <f t="shared" si="6"/>
        <v>155879.68666666668</v>
      </c>
      <c r="P9" s="33">
        <f t="shared" si="7"/>
        <v>20622.822577952047</v>
      </c>
      <c r="Q9" s="98">
        <f t="shared" si="8"/>
        <v>0.13229961529273482</v>
      </c>
      <c r="R9" s="45">
        <f t="shared" si="9"/>
        <v>155880</v>
      </c>
    </row>
    <row r="10" spans="1:18">
      <c r="A10" s="22">
        <f t="shared" si="10"/>
        <v>7</v>
      </c>
      <c r="B10" s="23" t="s">
        <v>168</v>
      </c>
      <c r="C10" s="24" t="s">
        <v>174</v>
      </c>
      <c r="D10" s="25" t="s">
        <v>27</v>
      </c>
      <c r="E10" s="80">
        <v>40</v>
      </c>
      <c r="F10" s="31">
        <v>151710</v>
      </c>
      <c r="G10" s="96">
        <f t="shared" si="0"/>
        <v>28824.9</v>
      </c>
      <c r="H10" s="61">
        <f t="shared" si="1"/>
        <v>180534.9</v>
      </c>
      <c r="I10" s="13">
        <v>117894</v>
      </c>
      <c r="J10" s="35">
        <f t="shared" si="2"/>
        <v>22399.86</v>
      </c>
      <c r="K10" s="13">
        <f t="shared" si="3"/>
        <v>140293.85999999999</v>
      </c>
      <c r="L10" s="13">
        <v>116700</v>
      </c>
      <c r="M10" s="13">
        <f t="shared" si="4"/>
        <v>22173</v>
      </c>
      <c r="N10" s="13">
        <f t="shared" si="5"/>
        <v>138873</v>
      </c>
      <c r="O10" s="120">
        <f t="shared" si="6"/>
        <v>153233.92000000001</v>
      </c>
      <c r="P10" s="33">
        <f t="shared" si="7"/>
        <v>19313.420938218034</v>
      </c>
      <c r="Q10" s="98">
        <f t="shared" si="8"/>
        <v>0.12603881006384249</v>
      </c>
      <c r="R10" s="45">
        <f t="shared" si="9"/>
        <v>153234</v>
      </c>
    </row>
    <row r="11" spans="1:18">
      <c r="A11" s="22">
        <f t="shared" si="10"/>
        <v>8</v>
      </c>
      <c r="B11" s="23" t="s">
        <v>168</v>
      </c>
      <c r="C11" s="102" t="s">
        <v>175</v>
      </c>
      <c r="D11" s="25" t="s">
        <v>27</v>
      </c>
      <c r="E11" s="80">
        <v>35</v>
      </c>
      <c r="F11" s="31">
        <v>72020</v>
      </c>
      <c r="G11" s="96">
        <f t="shared" si="0"/>
        <v>13683.8</v>
      </c>
      <c r="H11" s="61">
        <f t="shared" si="1"/>
        <v>85703.8</v>
      </c>
      <c r="I11" s="13">
        <v>54135</v>
      </c>
      <c r="J11" s="35">
        <f t="shared" si="2"/>
        <v>10285.65</v>
      </c>
      <c r="K11" s="13">
        <f t="shared" si="3"/>
        <v>64420.65</v>
      </c>
      <c r="L11" s="13">
        <v>55400</v>
      </c>
      <c r="M11" s="13">
        <f t="shared" si="4"/>
        <v>10526</v>
      </c>
      <c r="N11" s="13">
        <f t="shared" si="5"/>
        <v>65926</v>
      </c>
      <c r="O11" s="120">
        <f t="shared" si="6"/>
        <v>72016.816666666666</v>
      </c>
      <c r="P11" s="33">
        <f t="shared" si="7"/>
        <v>9697.6510637312731</v>
      </c>
      <c r="Q11" s="98">
        <f t="shared" si="8"/>
        <v>0.13465814670228096</v>
      </c>
      <c r="R11" s="45">
        <f t="shared" si="9"/>
        <v>72017</v>
      </c>
    </row>
    <row r="12" spans="1:18" ht="29.25" customHeight="1">
      <c r="A12" s="22">
        <f t="shared" si="10"/>
        <v>9</v>
      </c>
      <c r="B12" s="23" t="s">
        <v>168</v>
      </c>
      <c r="C12" s="24" t="s">
        <v>176</v>
      </c>
      <c r="D12" s="25" t="s">
        <v>27</v>
      </c>
      <c r="E12" s="80">
        <v>35</v>
      </c>
      <c r="F12" s="31">
        <v>31720.000000000004</v>
      </c>
      <c r="G12" s="96">
        <f t="shared" si="0"/>
        <v>6026.8000000000011</v>
      </c>
      <c r="H12" s="61">
        <f t="shared" si="1"/>
        <v>37746.800000000003</v>
      </c>
      <c r="I12" s="13">
        <v>24060</v>
      </c>
      <c r="J12" s="35">
        <f t="shared" si="2"/>
        <v>4571.3999999999996</v>
      </c>
      <c r="K12" s="13">
        <f t="shared" si="3"/>
        <v>28631.4</v>
      </c>
      <c r="L12" s="13">
        <v>24400</v>
      </c>
      <c r="M12" s="13">
        <f t="shared" si="4"/>
        <v>4636</v>
      </c>
      <c r="N12" s="13">
        <f t="shared" si="5"/>
        <v>29036</v>
      </c>
      <c r="O12" s="120">
        <f t="shared" si="6"/>
        <v>31804.733333333337</v>
      </c>
      <c r="P12" s="33">
        <f t="shared" si="7"/>
        <v>4204.9211243758327</v>
      </c>
      <c r="Q12" s="98">
        <f t="shared" si="8"/>
        <v>0.13221054489926548</v>
      </c>
      <c r="R12" s="45">
        <f t="shared" si="9"/>
        <v>31805</v>
      </c>
    </row>
    <row r="13" spans="1:18" ht="60">
      <c r="A13" s="22">
        <f t="shared" si="10"/>
        <v>10</v>
      </c>
      <c r="B13" s="23" t="s">
        <v>168</v>
      </c>
      <c r="C13" s="24" t="s">
        <v>177</v>
      </c>
      <c r="D13" s="25" t="s">
        <v>27</v>
      </c>
      <c r="E13" s="80">
        <v>30</v>
      </c>
      <c r="F13" s="31">
        <v>694720.00000000012</v>
      </c>
      <c r="G13" s="96">
        <f t="shared" si="0"/>
        <v>131996.80000000002</v>
      </c>
      <c r="H13" s="61">
        <f t="shared" si="1"/>
        <v>826716.80000000016</v>
      </c>
      <c r="I13" s="13">
        <v>540147</v>
      </c>
      <c r="J13" s="35">
        <f t="shared" si="2"/>
        <v>102627.93000000001</v>
      </c>
      <c r="K13" s="13">
        <f t="shared" si="3"/>
        <v>642774.93000000005</v>
      </c>
      <c r="L13" s="13">
        <v>534400</v>
      </c>
      <c r="M13" s="13">
        <f t="shared" si="4"/>
        <v>101536</v>
      </c>
      <c r="N13" s="13">
        <f t="shared" si="5"/>
        <v>635936</v>
      </c>
      <c r="O13" s="120">
        <f t="shared" si="6"/>
        <v>701809.24333333352</v>
      </c>
      <c r="P13" s="33">
        <f t="shared" si="7"/>
        <v>88367.098044514962</v>
      </c>
      <c r="Q13" s="98">
        <f t="shared" si="8"/>
        <v>0.12591327185262485</v>
      </c>
      <c r="R13" s="45">
        <f t="shared" si="9"/>
        <v>701809</v>
      </c>
    </row>
    <row r="14" spans="1:18" ht="75">
      <c r="A14" s="22">
        <f t="shared" si="10"/>
        <v>11</v>
      </c>
      <c r="B14" s="23" t="s">
        <v>168</v>
      </c>
      <c r="C14" s="24" t="s">
        <v>178</v>
      </c>
      <c r="D14" s="25" t="s">
        <v>27</v>
      </c>
      <c r="E14" s="80">
        <v>40</v>
      </c>
      <c r="F14" s="31">
        <v>233740</v>
      </c>
      <c r="G14" s="96">
        <f t="shared" si="0"/>
        <v>44410.6</v>
      </c>
      <c r="H14" s="61">
        <f t="shared" si="1"/>
        <v>278150.59999999998</v>
      </c>
      <c r="I14" s="13">
        <v>164775.14199999999</v>
      </c>
      <c r="J14" s="35">
        <f t="shared" si="2"/>
        <v>31307.276979999999</v>
      </c>
      <c r="K14" s="13">
        <f t="shared" si="3"/>
        <v>196082.41897999999</v>
      </c>
      <c r="L14" s="13">
        <v>179800</v>
      </c>
      <c r="M14" s="13">
        <f t="shared" si="4"/>
        <v>34162</v>
      </c>
      <c r="N14" s="13">
        <f t="shared" si="5"/>
        <v>213962</v>
      </c>
      <c r="O14" s="120">
        <f t="shared" si="6"/>
        <v>229398.33965999997</v>
      </c>
      <c r="P14" s="33">
        <f t="shared" si="7"/>
        <v>35237.357265238148</v>
      </c>
      <c r="Q14" s="98">
        <f t="shared" si="8"/>
        <v>0.1536077258338695</v>
      </c>
      <c r="R14" s="45">
        <f t="shared" si="9"/>
        <v>229398</v>
      </c>
    </row>
    <row r="15" spans="1:18" ht="148.5" customHeight="1">
      <c r="A15" s="22">
        <f t="shared" si="10"/>
        <v>12</v>
      </c>
      <c r="B15" s="23" t="s">
        <v>168</v>
      </c>
      <c r="C15" s="24" t="s">
        <v>179</v>
      </c>
      <c r="D15" s="25" t="s">
        <v>27</v>
      </c>
      <c r="E15" s="80">
        <v>14</v>
      </c>
      <c r="F15" s="31">
        <v>158470</v>
      </c>
      <c r="G15" s="96">
        <f t="shared" si="0"/>
        <v>30109.3</v>
      </c>
      <c r="H15" s="61">
        <f t="shared" si="1"/>
        <v>188579.3</v>
      </c>
      <c r="I15" s="13">
        <v>120179.7</v>
      </c>
      <c r="J15" s="35">
        <f t="shared" si="2"/>
        <v>22834.143</v>
      </c>
      <c r="K15" s="13">
        <f t="shared" si="3"/>
        <v>143013.84299999999</v>
      </c>
      <c r="L15" s="13">
        <v>121900</v>
      </c>
      <c r="M15" s="13">
        <f t="shared" si="4"/>
        <v>23161</v>
      </c>
      <c r="N15" s="13">
        <f t="shared" si="5"/>
        <v>145061</v>
      </c>
      <c r="O15" s="120">
        <f t="shared" si="6"/>
        <v>158884.71433333334</v>
      </c>
      <c r="P15" s="33">
        <f t="shared" si="7"/>
        <v>21013.86885498753</v>
      </c>
      <c r="Q15" s="98">
        <f t="shared" si="8"/>
        <v>0.13225859355420014</v>
      </c>
      <c r="R15" s="45">
        <f t="shared" si="9"/>
        <v>158885</v>
      </c>
    </row>
    <row r="16" spans="1:18" ht="180">
      <c r="A16" s="22">
        <f t="shared" si="10"/>
        <v>13</v>
      </c>
      <c r="B16" s="23" t="s">
        <v>168</v>
      </c>
      <c r="C16" s="24" t="s">
        <v>180</v>
      </c>
      <c r="D16" s="25" t="s">
        <v>25</v>
      </c>
      <c r="E16" s="80">
        <v>20</v>
      </c>
      <c r="F16" s="31">
        <v>12480.000000000002</v>
      </c>
      <c r="G16" s="96">
        <f t="shared" si="0"/>
        <v>2371.2000000000003</v>
      </c>
      <c r="H16" s="61">
        <f t="shared" si="1"/>
        <v>14851.200000000003</v>
      </c>
      <c r="I16" s="13">
        <v>9624</v>
      </c>
      <c r="J16" s="35">
        <f t="shared" si="2"/>
        <v>1828.56</v>
      </c>
      <c r="K16" s="13">
        <f t="shared" si="3"/>
        <v>11452.56</v>
      </c>
      <c r="L16" s="13">
        <v>9600</v>
      </c>
      <c r="M16" s="13">
        <f t="shared" si="4"/>
        <v>1824</v>
      </c>
      <c r="N16" s="13">
        <f t="shared" si="5"/>
        <v>11424</v>
      </c>
      <c r="O16" s="120">
        <f t="shared" si="6"/>
        <v>12575.92</v>
      </c>
      <c r="P16" s="33">
        <f t="shared" si="7"/>
        <v>1608.9081654339361</v>
      </c>
      <c r="Q16" s="98">
        <f t="shared" si="8"/>
        <v>0.12793562343223686</v>
      </c>
      <c r="R16" s="45">
        <f t="shared" si="9"/>
        <v>12576</v>
      </c>
    </row>
    <row r="17" spans="1:18" ht="123" customHeight="1">
      <c r="A17" s="22">
        <f t="shared" si="10"/>
        <v>14</v>
      </c>
      <c r="B17" s="23" t="s">
        <v>168</v>
      </c>
      <c r="C17" s="24" t="s">
        <v>181</v>
      </c>
      <c r="D17" s="25" t="s">
        <v>27</v>
      </c>
      <c r="E17" s="80">
        <v>4</v>
      </c>
      <c r="F17" s="31">
        <v>41600</v>
      </c>
      <c r="G17" s="96">
        <f t="shared" si="0"/>
        <v>7904</v>
      </c>
      <c r="H17" s="61">
        <f t="shared" si="1"/>
        <v>49504</v>
      </c>
      <c r="I17" s="13">
        <v>30278</v>
      </c>
      <c r="J17" s="35">
        <f t="shared" si="2"/>
        <v>5752.82</v>
      </c>
      <c r="K17" s="13">
        <f t="shared" si="3"/>
        <v>36030.82</v>
      </c>
      <c r="L17" s="13">
        <v>32000</v>
      </c>
      <c r="M17" s="13">
        <f t="shared" si="4"/>
        <v>6080</v>
      </c>
      <c r="N17" s="13">
        <f t="shared" si="5"/>
        <v>38080</v>
      </c>
      <c r="O17" s="120">
        <f t="shared" si="6"/>
        <v>41204.94</v>
      </c>
      <c r="P17" s="33">
        <f t="shared" si="7"/>
        <v>5927.651717771535</v>
      </c>
      <c r="Q17" s="98">
        <f t="shared" si="8"/>
        <v>0.14385779272513283</v>
      </c>
      <c r="R17" s="45">
        <f t="shared" si="9"/>
        <v>41205</v>
      </c>
    </row>
    <row r="18" spans="1:18" ht="90">
      <c r="A18" s="22">
        <f t="shared" si="10"/>
        <v>15</v>
      </c>
      <c r="B18" s="23" t="s">
        <v>168</v>
      </c>
      <c r="C18" s="24" t="s">
        <v>182</v>
      </c>
      <c r="D18" s="25" t="s">
        <v>27</v>
      </c>
      <c r="E18" s="80">
        <v>4</v>
      </c>
      <c r="F18" s="31">
        <v>111020</v>
      </c>
      <c r="G18" s="96">
        <f t="shared" si="0"/>
        <v>21093.8</v>
      </c>
      <c r="H18" s="61">
        <f t="shared" si="1"/>
        <v>132113.79999999999</v>
      </c>
      <c r="I18" s="13">
        <v>84210</v>
      </c>
      <c r="J18" s="35">
        <f t="shared" si="2"/>
        <v>15999.9</v>
      </c>
      <c r="K18" s="13">
        <f t="shared" si="3"/>
        <v>100209.9</v>
      </c>
      <c r="L18" s="13">
        <v>85400</v>
      </c>
      <c r="M18" s="13">
        <f t="shared" si="4"/>
        <v>16226</v>
      </c>
      <c r="N18" s="13">
        <f t="shared" si="5"/>
        <v>101626</v>
      </c>
      <c r="O18" s="120">
        <f t="shared" si="6"/>
        <v>111316.56666666665</v>
      </c>
      <c r="P18" s="33">
        <f t="shared" si="7"/>
        <v>14717.223935315553</v>
      </c>
      <c r="Q18" s="98">
        <f t="shared" si="8"/>
        <v>0.13221054489926676</v>
      </c>
      <c r="R18" s="45">
        <f t="shared" si="9"/>
        <v>111317</v>
      </c>
    </row>
    <row r="19" spans="1:18" ht="138" customHeight="1">
      <c r="A19" s="22">
        <f t="shared" si="10"/>
        <v>16</v>
      </c>
      <c r="B19" s="23" t="s">
        <v>165</v>
      </c>
      <c r="C19" s="24" t="s">
        <v>183</v>
      </c>
      <c r="D19" s="25" t="s">
        <v>184</v>
      </c>
      <c r="E19" s="80">
        <v>40</v>
      </c>
      <c r="F19" s="31">
        <v>102180</v>
      </c>
      <c r="G19" s="96">
        <f t="shared" si="0"/>
        <v>19414.2</v>
      </c>
      <c r="H19" s="61">
        <f t="shared" si="1"/>
        <v>121594.2</v>
      </c>
      <c r="I19" s="13">
        <v>79398</v>
      </c>
      <c r="J19" s="35">
        <f t="shared" si="2"/>
        <v>15085.62</v>
      </c>
      <c r="K19" s="13">
        <f t="shared" si="3"/>
        <v>94483.62</v>
      </c>
      <c r="L19" s="13">
        <v>78600</v>
      </c>
      <c r="M19" s="13">
        <f t="shared" si="4"/>
        <v>14934</v>
      </c>
      <c r="N19" s="13">
        <f t="shared" si="5"/>
        <v>93534</v>
      </c>
      <c r="O19" s="120">
        <f t="shared" si="6"/>
        <v>103203.94</v>
      </c>
      <c r="P19" s="33">
        <f t="shared" si="7"/>
        <v>13009.655175722328</v>
      </c>
      <c r="Q19" s="98">
        <f t="shared" si="8"/>
        <v>0.12605773748291321</v>
      </c>
      <c r="R19" s="45">
        <f t="shared" si="9"/>
        <v>103204</v>
      </c>
    </row>
    <row r="20" spans="1:18" ht="46.5" customHeight="1">
      <c r="A20" s="22">
        <f t="shared" si="10"/>
        <v>17</v>
      </c>
      <c r="B20" s="23" t="s">
        <v>168</v>
      </c>
      <c r="C20" s="24" t="s">
        <v>185</v>
      </c>
      <c r="D20" s="25" t="s">
        <v>27</v>
      </c>
      <c r="E20" s="80">
        <v>1</v>
      </c>
      <c r="F20" s="31">
        <v>11912550</v>
      </c>
      <c r="G20" s="96">
        <f t="shared" si="0"/>
        <v>2263384.5</v>
      </c>
      <c r="H20" s="61">
        <f t="shared" si="1"/>
        <v>14175934.5</v>
      </c>
      <c r="I20" s="13">
        <v>8962350</v>
      </c>
      <c r="J20" s="35">
        <f t="shared" si="2"/>
        <v>1702846.5</v>
      </c>
      <c r="K20" s="13">
        <f t="shared" si="3"/>
        <v>10665196.5</v>
      </c>
      <c r="L20" s="13">
        <v>9163500</v>
      </c>
      <c r="M20" s="13">
        <f t="shared" si="4"/>
        <v>1741065</v>
      </c>
      <c r="N20" s="13">
        <f t="shared" si="5"/>
        <v>10904565</v>
      </c>
      <c r="O20" s="120">
        <f t="shared" si="6"/>
        <v>11915232</v>
      </c>
      <c r="P20" s="33">
        <f t="shared" si="7"/>
        <v>1601542.2077542946</v>
      </c>
      <c r="Q20" s="98">
        <f t="shared" si="8"/>
        <v>0.13441133229754104</v>
      </c>
      <c r="R20" s="45">
        <f t="shared" si="9"/>
        <v>11915232</v>
      </c>
    </row>
    <row r="21" spans="1:18" ht="141" customHeight="1">
      <c r="A21" s="22">
        <f t="shared" si="10"/>
        <v>18</v>
      </c>
      <c r="B21" s="23" t="s">
        <v>168</v>
      </c>
      <c r="C21" s="24" t="s">
        <v>186</v>
      </c>
      <c r="D21" s="25" t="s">
        <v>25</v>
      </c>
      <c r="E21" s="80">
        <v>2</v>
      </c>
      <c r="F21" s="31">
        <v>396500</v>
      </c>
      <c r="G21" s="96">
        <f t="shared" si="0"/>
        <v>75335</v>
      </c>
      <c r="H21" s="61">
        <f t="shared" si="1"/>
        <v>471835</v>
      </c>
      <c r="I21" s="13">
        <v>300750</v>
      </c>
      <c r="J21" s="35">
        <f t="shared" si="2"/>
        <v>57142.5</v>
      </c>
      <c r="K21" s="13">
        <f t="shared" si="3"/>
        <v>357892.5</v>
      </c>
      <c r="L21" s="13">
        <v>305000</v>
      </c>
      <c r="M21" s="13">
        <f t="shared" si="4"/>
        <v>57950</v>
      </c>
      <c r="N21" s="13">
        <f t="shared" si="5"/>
        <v>362950</v>
      </c>
      <c r="O21" s="120">
        <f t="shared" si="6"/>
        <v>397559.16666666669</v>
      </c>
      <c r="P21" s="33">
        <f t="shared" si="7"/>
        <v>52561.514054698069</v>
      </c>
      <c r="Q21" s="98">
        <f t="shared" si="8"/>
        <v>0.1322105448992659</v>
      </c>
      <c r="R21" s="45">
        <f t="shared" si="9"/>
        <v>397559</v>
      </c>
    </row>
    <row r="22" spans="1:18" ht="75">
      <c r="A22" s="22">
        <f t="shared" si="10"/>
        <v>19</v>
      </c>
      <c r="B22" s="23" t="s">
        <v>168</v>
      </c>
      <c r="C22" s="24" t="s">
        <v>187</v>
      </c>
      <c r="D22" s="25" t="s">
        <v>25</v>
      </c>
      <c r="E22" s="80">
        <v>100</v>
      </c>
      <c r="F22" s="31">
        <v>12480.000000000002</v>
      </c>
      <c r="G22" s="96">
        <f t="shared" si="0"/>
        <v>2371.2000000000003</v>
      </c>
      <c r="H22" s="61">
        <f t="shared" si="1"/>
        <v>14851.200000000003</v>
      </c>
      <c r="I22" s="13">
        <v>12500</v>
      </c>
      <c r="J22" s="35">
        <f t="shared" si="2"/>
        <v>2375</v>
      </c>
      <c r="K22" s="13">
        <f t="shared" si="3"/>
        <v>14875</v>
      </c>
      <c r="L22" s="13">
        <v>9600</v>
      </c>
      <c r="M22" s="13">
        <f t="shared" si="4"/>
        <v>1824</v>
      </c>
      <c r="N22" s="13">
        <f t="shared" si="5"/>
        <v>11424</v>
      </c>
      <c r="O22" s="120">
        <f t="shared" si="6"/>
        <v>13716.733333333335</v>
      </c>
      <c r="P22" s="33">
        <f t="shared" si="7"/>
        <v>1621.2364033525544</v>
      </c>
      <c r="Q22" s="98">
        <f t="shared" si="8"/>
        <v>0.11819406005457234</v>
      </c>
      <c r="R22" s="45">
        <f t="shared" si="9"/>
        <v>13717</v>
      </c>
    </row>
    <row r="23" spans="1:18" ht="30">
      <c r="A23" s="22">
        <f t="shared" si="10"/>
        <v>20</v>
      </c>
      <c r="B23" s="23" t="s">
        <v>168</v>
      </c>
      <c r="C23" s="24" t="s">
        <v>188</v>
      </c>
      <c r="D23" s="25" t="s">
        <v>27</v>
      </c>
      <c r="E23" s="80">
        <v>1</v>
      </c>
      <c r="F23" s="31">
        <v>104000</v>
      </c>
      <c r="G23" s="96">
        <f t="shared" si="0"/>
        <v>19760</v>
      </c>
      <c r="H23" s="61">
        <f t="shared" si="1"/>
        <v>123760</v>
      </c>
      <c r="I23" s="13">
        <v>78195</v>
      </c>
      <c r="J23" s="35">
        <f t="shared" si="2"/>
        <v>14857.05</v>
      </c>
      <c r="K23" s="13">
        <f t="shared" si="3"/>
        <v>93052.05</v>
      </c>
      <c r="L23" s="13">
        <v>80000</v>
      </c>
      <c r="M23" s="13">
        <f t="shared" si="4"/>
        <v>15200</v>
      </c>
      <c r="N23" s="13">
        <f t="shared" si="5"/>
        <v>95200</v>
      </c>
      <c r="O23" s="120">
        <f t="shared" si="6"/>
        <v>104004.01666666666</v>
      </c>
      <c r="P23" s="33">
        <f t="shared" si="7"/>
        <v>13997.084944154934</v>
      </c>
      <c r="Q23" s="98">
        <f t="shared" si="8"/>
        <v>0.1345821574277814</v>
      </c>
      <c r="R23" s="45">
        <f t="shared" si="9"/>
        <v>104004</v>
      </c>
    </row>
    <row r="24" spans="1:18" ht="60">
      <c r="A24" s="22">
        <f t="shared" si="10"/>
        <v>21</v>
      </c>
      <c r="B24" s="23" t="s">
        <v>189</v>
      </c>
      <c r="C24" s="24" t="s">
        <v>190</v>
      </c>
      <c r="D24" s="25" t="s">
        <v>27</v>
      </c>
      <c r="E24" s="80">
        <v>2</v>
      </c>
      <c r="F24" s="31">
        <v>1506700</v>
      </c>
      <c r="G24" s="96">
        <f t="shared" si="0"/>
        <v>286273</v>
      </c>
      <c r="H24" s="61">
        <f t="shared" si="1"/>
        <v>1792973</v>
      </c>
      <c r="I24" s="13">
        <v>1142850</v>
      </c>
      <c r="J24" s="35">
        <f t="shared" si="2"/>
        <v>217141.5</v>
      </c>
      <c r="K24" s="13">
        <f t="shared" si="3"/>
        <v>1359991.5</v>
      </c>
      <c r="L24" s="13">
        <v>1159000</v>
      </c>
      <c r="M24" s="13">
        <f t="shared" si="4"/>
        <v>220210</v>
      </c>
      <c r="N24" s="13">
        <f t="shared" si="5"/>
        <v>1379210</v>
      </c>
      <c r="O24" s="120">
        <f t="shared" si="6"/>
        <v>1510724.8333333333</v>
      </c>
      <c r="P24" s="33">
        <f t="shared" si="7"/>
        <v>199733.75340785264</v>
      </c>
      <c r="Q24" s="98">
        <f t="shared" si="8"/>
        <v>0.1322105448992659</v>
      </c>
      <c r="R24" s="45">
        <f t="shared" si="9"/>
        <v>1510725</v>
      </c>
    </row>
    <row r="25" spans="1:18" ht="90.75" customHeight="1">
      <c r="A25" s="22">
        <f t="shared" si="10"/>
        <v>22</v>
      </c>
      <c r="B25" s="23" t="s">
        <v>168</v>
      </c>
      <c r="C25" s="24" t="s">
        <v>191</v>
      </c>
      <c r="D25" s="25" t="s">
        <v>27</v>
      </c>
      <c r="E25" s="80">
        <v>15</v>
      </c>
      <c r="F25" s="31">
        <v>179530.00000000003</v>
      </c>
      <c r="G25" s="96">
        <f t="shared" si="0"/>
        <v>34110.700000000004</v>
      </c>
      <c r="H25" s="61">
        <f t="shared" si="1"/>
        <v>213640.70000000004</v>
      </c>
      <c r="I25" s="13">
        <v>168548</v>
      </c>
      <c r="J25" s="35">
        <f t="shared" si="2"/>
        <v>32024.12</v>
      </c>
      <c r="K25" s="13">
        <f t="shared" si="3"/>
        <v>200572.12</v>
      </c>
      <c r="L25" s="13">
        <v>138100</v>
      </c>
      <c r="M25" s="13">
        <f t="shared" si="4"/>
        <v>26239</v>
      </c>
      <c r="N25" s="13">
        <f t="shared" si="5"/>
        <v>164339</v>
      </c>
      <c r="O25" s="120">
        <f t="shared" si="6"/>
        <v>192850.60666666669</v>
      </c>
      <c r="P25" s="33">
        <f t="shared" si="7"/>
        <v>20854.747370644869</v>
      </c>
      <c r="Q25" s="98">
        <f t="shared" si="8"/>
        <v>0.10813939209790162</v>
      </c>
      <c r="R25" s="45">
        <f t="shared" si="9"/>
        <v>192851</v>
      </c>
    </row>
    <row r="26" spans="1:18" ht="45">
      <c r="A26" s="22">
        <f t="shared" si="10"/>
        <v>23</v>
      </c>
      <c r="B26" s="23" t="s">
        <v>168</v>
      </c>
      <c r="C26" s="24" t="s">
        <v>192</v>
      </c>
      <c r="D26" s="25" t="s">
        <v>27</v>
      </c>
      <c r="E26" s="80">
        <v>25</v>
      </c>
      <c r="F26" s="31">
        <v>41470.000000000007</v>
      </c>
      <c r="G26" s="96">
        <f t="shared" si="0"/>
        <v>7879.3000000000011</v>
      </c>
      <c r="H26" s="61">
        <f t="shared" si="1"/>
        <v>49349.30000000001</v>
      </c>
      <c r="I26" s="13">
        <v>31157.7</v>
      </c>
      <c r="J26" s="35">
        <f t="shared" si="2"/>
        <v>5919.9630000000006</v>
      </c>
      <c r="K26" s="13">
        <f t="shared" si="3"/>
        <v>37077.663</v>
      </c>
      <c r="L26" s="13">
        <v>31900</v>
      </c>
      <c r="M26" s="13">
        <f t="shared" si="4"/>
        <v>6061</v>
      </c>
      <c r="N26" s="13">
        <f t="shared" si="5"/>
        <v>37961</v>
      </c>
      <c r="O26" s="120">
        <f t="shared" si="6"/>
        <v>41462.654333333339</v>
      </c>
      <c r="P26" s="33">
        <f t="shared" si="7"/>
        <v>5588.348352751841</v>
      </c>
      <c r="Q26" s="98">
        <f t="shared" si="8"/>
        <v>0.13478028463457931</v>
      </c>
      <c r="R26" s="45">
        <f t="shared" si="9"/>
        <v>41463</v>
      </c>
    </row>
    <row r="27" spans="1:18">
      <c r="A27" s="22">
        <f t="shared" si="10"/>
        <v>24</v>
      </c>
      <c r="B27" s="23" t="s">
        <v>168</v>
      </c>
      <c r="C27" s="24" t="s">
        <v>193</v>
      </c>
      <c r="D27" s="25" t="s">
        <v>27</v>
      </c>
      <c r="E27" s="80">
        <v>29</v>
      </c>
      <c r="F27" s="31">
        <v>3250</v>
      </c>
      <c r="G27" s="96">
        <f t="shared" si="0"/>
        <v>617.5</v>
      </c>
      <c r="H27" s="61">
        <f t="shared" si="1"/>
        <v>3867.5</v>
      </c>
      <c r="I27" s="13">
        <v>2406</v>
      </c>
      <c r="J27" s="35">
        <f t="shared" si="2"/>
        <v>457.14</v>
      </c>
      <c r="K27" s="13">
        <f t="shared" si="3"/>
        <v>2863.14</v>
      </c>
      <c r="L27" s="13">
        <v>2500</v>
      </c>
      <c r="M27" s="13">
        <f t="shared" si="4"/>
        <v>475</v>
      </c>
      <c r="N27" s="13">
        <f t="shared" si="5"/>
        <v>2975</v>
      </c>
      <c r="O27" s="120">
        <f t="shared" si="6"/>
        <v>3235.2133333333331</v>
      </c>
      <c r="P27" s="33">
        <f t="shared" si="7"/>
        <v>449.4203574482238</v>
      </c>
      <c r="Q27" s="98">
        <f t="shared" si="8"/>
        <v>0.1389152155184688</v>
      </c>
      <c r="R27" s="45">
        <f t="shared" si="9"/>
        <v>3235</v>
      </c>
    </row>
    <row r="28" spans="1:18">
      <c r="A28" s="22">
        <f t="shared" si="10"/>
        <v>25</v>
      </c>
      <c r="B28" s="23" t="s">
        <v>168</v>
      </c>
      <c r="C28" s="24" t="s">
        <v>194</v>
      </c>
      <c r="D28" s="25" t="s">
        <v>27</v>
      </c>
      <c r="E28" s="80">
        <v>60</v>
      </c>
      <c r="F28" s="31">
        <v>23270</v>
      </c>
      <c r="G28" s="96">
        <f t="shared" si="0"/>
        <v>4421.3</v>
      </c>
      <c r="H28" s="61">
        <f t="shared" si="1"/>
        <v>27691.3</v>
      </c>
      <c r="I28" s="13">
        <v>18045</v>
      </c>
      <c r="J28" s="35">
        <f t="shared" si="2"/>
        <v>3428.55</v>
      </c>
      <c r="K28" s="13">
        <f t="shared" si="3"/>
        <v>21473.55</v>
      </c>
      <c r="L28" s="13">
        <v>17900</v>
      </c>
      <c r="M28" s="13">
        <f t="shared" si="4"/>
        <v>3401</v>
      </c>
      <c r="N28" s="13">
        <f t="shared" si="5"/>
        <v>21301</v>
      </c>
      <c r="O28" s="120">
        <f t="shared" si="6"/>
        <v>23488.616666666669</v>
      </c>
      <c r="P28" s="33">
        <f t="shared" si="7"/>
        <v>2972.5806718330668</v>
      </c>
      <c r="Q28" s="98">
        <f t="shared" si="8"/>
        <v>0.12655409699165199</v>
      </c>
      <c r="R28" s="45">
        <f t="shared" si="9"/>
        <v>23489</v>
      </c>
    </row>
    <row r="29" spans="1:18" ht="75">
      <c r="A29" s="22">
        <f t="shared" si="10"/>
        <v>26</v>
      </c>
      <c r="B29" s="23" t="s">
        <v>165</v>
      </c>
      <c r="C29" s="24" t="s">
        <v>195</v>
      </c>
      <c r="D29" s="25" t="s">
        <v>27</v>
      </c>
      <c r="E29" s="80">
        <v>45</v>
      </c>
      <c r="F29" s="31">
        <v>420550</v>
      </c>
      <c r="G29" s="96">
        <f t="shared" si="0"/>
        <v>79904.5</v>
      </c>
      <c r="H29" s="61">
        <f t="shared" si="1"/>
        <v>500454.5</v>
      </c>
      <c r="I29" s="13">
        <v>316389</v>
      </c>
      <c r="J29" s="35">
        <f t="shared" si="2"/>
        <v>60113.91</v>
      </c>
      <c r="K29" s="13">
        <f t="shared" si="3"/>
        <v>376502.91000000003</v>
      </c>
      <c r="L29" s="13">
        <v>323500</v>
      </c>
      <c r="M29" s="13">
        <f t="shared" si="4"/>
        <v>61465</v>
      </c>
      <c r="N29" s="13">
        <f t="shared" si="5"/>
        <v>384965</v>
      </c>
      <c r="O29" s="120">
        <f t="shared" si="6"/>
        <v>420640.8033333334</v>
      </c>
      <c r="P29" s="33">
        <f t="shared" si="7"/>
        <v>56542.440540953932</v>
      </c>
      <c r="Q29" s="98">
        <f t="shared" si="8"/>
        <v>0.13441977119881862</v>
      </c>
      <c r="R29" s="45">
        <f t="shared" si="9"/>
        <v>420641</v>
      </c>
    </row>
    <row r="30" spans="1:18" ht="90">
      <c r="A30" s="22">
        <f t="shared" si="10"/>
        <v>27</v>
      </c>
      <c r="B30" s="23" t="s">
        <v>168</v>
      </c>
      <c r="C30" s="24" t="s">
        <v>196</v>
      </c>
      <c r="D30" s="25" t="s">
        <v>27</v>
      </c>
      <c r="E30" s="80">
        <v>13</v>
      </c>
      <c r="F30" s="31">
        <v>32630</v>
      </c>
      <c r="G30" s="96">
        <f t="shared" si="0"/>
        <v>6199.7</v>
      </c>
      <c r="H30" s="61">
        <f t="shared" si="1"/>
        <v>38829.699999999997</v>
      </c>
      <c r="I30" s="13">
        <v>25661.5</v>
      </c>
      <c r="J30" s="35">
        <f t="shared" si="2"/>
        <v>4875.6850000000004</v>
      </c>
      <c r="K30" s="13">
        <f t="shared" si="3"/>
        <v>30537.185000000001</v>
      </c>
      <c r="L30" s="13">
        <v>25100</v>
      </c>
      <c r="M30" s="13">
        <f t="shared" si="4"/>
        <v>4769</v>
      </c>
      <c r="N30" s="13">
        <f t="shared" si="5"/>
        <v>29869</v>
      </c>
      <c r="O30" s="120">
        <f t="shared" si="6"/>
        <v>33078.628333333334</v>
      </c>
      <c r="P30" s="33">
        <f t="shared" si="7"/>
        <v>4075.7606067177444</v>
      </c>
      <c r="Q30" s="98">
        <f t="shared" si="8"/>
        <v>0.12321431728203193</v>
      </c>
      <c r="R30" s="45">
        <f t="shared" si="9"/>
        <v>33079</v>
      </c>
    </row>
    <row r="31" spans="1:18" ht="124.5" customHeight="1">
      <c r="A31" s="22">
        <f t="shared" si="10"/>
        <v>28</v>
      </c>
      <c r="B31" s="23" t="s">
        <v>165</v>
      </c>
      <c r="C31" s="24" t="s">
        <v>197</v>
      </c>
      <c r="D31" s="25" t="s">
        <v>27</v>
      </c>
      <c r="E31" s="80">
        <v>3</v>
      </c>
      <c r="F31" s="31">
        <v>262860.00000000006</v>
      </c>
      <c r="G31" s="96">
        <f t="shared" si="0"/>
        <v>49943.400000000009</v>
      </c>
      <c r="H31" s="61">
        <f t="shared" si="1"/>
        <v>312803.40000000008</v>
      </c>
      <c r="I31" s="13">
        <v>204389.7</v>
      </c>
      <c r="J31" s="35">
        <f t="shared" si="2"/>
        <v>38834.043000000005</v>
      </c>
      <c r="K31" s="13">
        <f t="shared" si="3"/>
        <v>243223.74300000002</v>
      </c>
      <c r="L31" s="13">
        <v>202200</v>
      </c>
      <c r="M31" s="13">
        <f t="shared" si="4"/>
        <v>38418</v>
      </c>
      <c r="N31" s="13">
        <f t="shared" si="5"/>
        <v>240618</v>
      </c>
      <c r="O31" s="120">
        <f t="shared" si="6"/>
        <v>265548.38100000005</v>
      </c>
      <c r="P31" s="33">
        <f t="shared" si="7"/>
        <v>33431.273678630801</v>
      </c>
      <c r="Q31" s="98">
        <f t="shared" si="8"/>
        <v>0.12589522689890092</v>
      </c>
      <c r="R31" s="45">
        <f t="shared" si="9"/>
        <v>265548</v>
      </c>
    </row>
    <row r="32" spans="1:18" ht="19.5" customHeight="1">
      <c r="A32" s="22">
        <f t="shared" si="10"/>
        <v>29</v>
      </c>
      <c r="B32" s="23" t="s">
        <v>168</v>
      </c>
      <c r="C32" s="102" t="s">
        <v>198</v>
      </c>
      <c r="D32" s="25" t="s">
        <v>27</v>
      </c>
      <c r="E32" s="80">
        <v>4</v>
      </c>
      <c r="F32" s="31">
        <v>143910</v>
      </c>
      <c r="G32" s="96">
        <f t="shared" si="0"/>
        <v>27342.9</v>
      </c>
      <c r="H32" s="61">
        <f t="shared" si="1"/>
        <v>171252.9</v>
      </c>
      <c r="I32" s="13">
        <v>108270</v>
      </c>
      <c r="J32" s="35">
        <f t="shared" si="2"/>
        <v>20571.3</v>
      </c>
      <c r="K32" s="13">
        <f t="shared" si="3"/>
        <v>128841.3</v>
      </c>
      <c r="L32" s="13">
        <v>110700</v>
      </c>
      <c r="M32" s="13">
        <f t="shared" si="4"/>
        <v>21033</v>
      </c>
      <c r="N32" s="13">
        <f t="shared" si="5"/>
        <v>131733</v>
      </c>
      <c r="O32" s="120">
        <f t="shared" si="6"/>
        <v>143942.39999999999</v>
      </c>
      <c r="P32" s="33">
        <f t="shared" si="7"/>
        <v>19347.489758105548</v>
      </c>
      <c r="Q32" s="98">
        <f t="shared" si="8"/>
        <v>0.13441133229754088</v>
      </c>
      <c r="R32" s="45">
        <f t="shared" si="9"/>
        <v>143942</v>
      </c>
    </row>
    <row r="33" spans="1:18" ht="24">
      <c r="A33" s="22">
        <f t="shared" si="10"/>
        <v>30</v>
      </c>
      <c r="B33" s="23" t="s">
        <v>32</v>
      </c>
      <c r="C33" s="103" t="s">
        <v>199</v>
      </c>
      <c r="D33" s="25" t="s">
        <v>27</v>
      </c>
      <c r="E33" s="80">
        <v>25</v>
      </c>
      <c r="F33" s="31">
        <v>150670</v>
      </c>
      <c r="G33" s="96">
        <f t="shared" si="0"/>
        <v>28627.3</v>
      </c>
      <c r="H33" s="61">
        <f t="shared" si="1"/>
        <v>179297.3</v>
      </c>
      <c r="I33" s="13">
        <v>114285</v>
      </c>
      <c r="J33" s="35">
        <f t="shared" si="2"/>
        <v>21714.15</v>
      </c>
      <c r="K33" s="13">
        <f t="shared" si="3"/>
        <v>135999.15</v>
      </c>
      <c r="L33" s="13">
        <v>115900</v>
      </c>
      <c r="M33" s="13">
        <f t="shared" si="4"/>
        <v>22021</v>
      </c>
      <c r="N33" s="13">
        <f t="shared" si="5"/>
        <v>137921</v>
      </c>
      <c r="O33" s="120">
        <f t="shared" si="6"/>
        <v>151072.48333333331</v>
      </c>
      <c r="P33" s="33">
        <f t="shared" si="7"/>
        <v>19973.375340785275</v>
      </c>
      <c r="Q33" s="98">
        <f t="shared" si="8"/>
        <v>0.13221054489926598</v>
      </c>
      <c r="R33" s="45">
        <f t="shared" si="9"/>
        <v>151072</v>
      </c>
    </row>
    <row r="34" spans="1:18" ht="30">
      <c r="A34" s="22">
        <f t="shared" si="10"/>
        <v>31</v>
      </c>
      <c r="B34" s="104" t="s">
        <v>168</v>
      </c>
      <c r="C34" s="105" t="s">
        <v>200</v>
      </c>
      <c r="D34" s="106" t="s">
        <v>27</v>
      </c>
      <c r="E34" s="107">
        <v>75</v>
      </c>
      <c r="F34" s="31">
        <v>69680</v>
      </c>
      <c r="G34" s="96">
        <f t="shared" si="0"/>
        <v>13239.2</v>
      </c>
      <c r="H34" s="61">
        <f t="shared" si="1"/>
        <v>82919.199999999997</v>
      </c>
      <c r="I34" s="13">
        <v>54122.97</v>
      </c>
      <c r="J34" s="35">
        <f t="shared" si="2"/>
        <v>10283.364300000001</v>
      </c>
      <c r="K34" s="13">
        <f t="shared" si="3"/>
        <v>64406.334300000002</v>
      </c>
      <c r="L34" s="13">
        <v>53600</v>
      </c>
      <c r="M34" s="13">
        <f t="shared" si="4"/>
        <v>10184</v>
      </c>
      <c r="N34" s="13">
        <f t="shared" si="5"/>
        <v>63784</v>
      </c>
      <c r="O34" s="120">
        <f t="shared" si="6"/>
        <v>70369.844766666662</v>
      </c>
      <c r="P34" s="33">
        <f t="shared" si="7"/>
        <v>8877.370578218588</v>
      </c>
      <c r="Q34" s="98">
        <f t="shared" si="8"/>
        <v>0.12615305046720368</v>
      </c>
      <c r="R34" s="45">
        <f t="shared" si="9"/>
        <v>70370</v>
      </c>
    </row>
    <row r="35" spans="1:18">
      <c r="A35" s="22">
        <f t="shared" si="10"/>
        <v>32</v>
      </c>
      <c r="B35" s="17" t="s">
        <v>168</v>
      </c>
      <c r="C35" s="16" t="s">
        <v>201</v>
      </c>
      <c r="D35" s="15" t="s">
        <v>27</v>
      </c>
      <c r="E35" s="83">
        <v>35</v>
      </c>
      <c r="F35" s="31">
        <v>5720</v>
      </c>
      <c r="G35" s="96">
        <f t="shared" si="0"/>
        <v>1086.8</v>
      </c>
      <c r="H35" s="61">
        <f t="shared" si="1"/>
        <v>6806.8</v>
      </c>
      <c r="I35" s="13">
        <v>4210.5</v>
      </c>
      <c r="J35" s="35">
        <f t="shared" si="2"/>
        <v>799.995</v>
      </c>
      <c r="K35" s="13">
        <f t="shared" si="3"/>
        <v>5010.4949999999999</v>
      </c>
      <c r="L35" s="13">
        <v>4400</v>
      </c>
      <c r="M35" s="13">
        <f t="shared" si="4"/>
        <v>836</v>
      </c>
      <c r="N35" s="13">
        <f t="shared" si="5"/>
        <v>5236</v>
      </c>
      <c r="O35" s="120">
        <f t="shared" si="6"/>
        <v>5684.4316666666664</v>
      </c>
      <c r="P35" s="33">
        <f t="shared" si="7"/>
        <v>798.95604093021745</v>
      </c>
      <c r="Q35" s="98">
        <f t="shared" si="8"/>
        <v>0.14055161320968484</v>
      </c>
      <c r="R35" s="45">
        <f t="shared" si="9"/>
        <v>5684</v>
      </c>
    </row>
    <row r="36" spans="1:18">
      <c r="D36" s="108"/>
      <c r="E36" s="108"/>
    </row>
  </sheetData>
  <autoFilter ref="A1:R36" xr:uid="{9F7770DF-46CC-4C4E-9BDD-4AC602D93B0D}">
    <filterColumn colId="5" showButton="0"/>
    <filterColumn colId="6" showButton="0"/>
    <filterColumn colId="8" showButton="0"/>
    <filterColumn colId="9" showButton="0"/>
    <filterColumn colId="11" showButton="0"/>
    <filterColumn colId="12" showButton="0"/>
  </autoFilter>
  <mergeCells count="8">
    <mergeCell ref="L1:N2"/>
    <mergeCell ref="O2:R2"/>
    <mergeCell ref="I1:K2"/>
    <mergeCell ref="A1:A3"/>
    <mergeCell ref="B1:B3"/>
    <mergeCell ref="C1:C3"/>
    <mergeCell ref="D1:D3"/>
    <mergeCell ref="F1:H2"/>
  </mergeCells>
  <conditionalFormatting sqref="C1:C3">
    <cfRule type="duplicateValues" dxfId="8" priority="6"/>
  </conditionalFormatting>
  <conditionalFormatting sqref="C4:C14">
    <cfRule type="duplicateValues" dxfId="7" priority="8"/>
  </conditionalFormatting>
  <conditionalFormatting sqref="C15:C17 C19:C24 C26:C29 C31:C32 C34:C35">
    <cfRule type="duplicateValues" dxfId="6" priority="5"/>
  </conditionalFormatting>
  <conditionalFormatting sqref="C18">
    <cfRule type="duplicateValues" dxfId="5" priority="4"/>
  </conditionalFormatting>
  <conditionalFormatting sqref="C25">
    <cfRule type="duplicateValues" dxfId="4" priority="3"/>
  </conditionalFormatting>
  <conditionalFormatting sqref="C30">
    <cfRule type="duplicateValues" dxfId="3" priority="2"/>
  </conditionalFormatting>
  <conditionalFormatting sqref="C33">
    <cfRule type="duplicateValues" dxfId="2"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C37C7-5052-49AC-AF6E-FCAB0FA1405A}">
  <dimension ref="A1:S246"/>
  <sheetViews>
    <sheetView zoomScale="70" zoomScaleNormal="70" workbookViewId="0">
      <pane ySplit="3" topLeftCell="A4" activePane="bottomLeft" state="frozen"/>
      <selection activeCell="C1" sqref="C1"/>
      <selection pane="bottomLeft" activeCell="A4" sqref="A4"/>
    </sheetView>
  </sheetViews>
  <sheetFormatPr baseColWidth="10" defaultColWidth="11.42578125" defaultRowHeight="15"/>
  <cols>
    <col min="1" max="1" width="6.5703125" style="4" customWidth="1"/>
    <col min="2" max="2" width="14.85546875" style="4" customWidth="1"/>
    <col min="3" max="3" width="35.5703125" style="4" customWidth="1"/>
    <col min="4" max="4" width="14" style="4" customWidth="1"/>
    <col min="5" max="5" width="14" style="4" hidden="1" customWidth="1"/>
    <col min="6" max="7" width="16.5703125" style="4" customWidth="1"/>
    <col min="8" max="8" width="18.7109375" style="4" customWidth="1"/>
    <col min="9" max="10" width="16.5703125" style="4" customWidth="1"/>
    <col min="11" max="14" width="18.7109375" style="4" customWidth="1"/>
    <col min="15" max="15" width="19" style="4" customWidth="1"/>
    <col min="16" max="16" width="15.140625" style="34" customWidth="1"/>
    <col min="17" max="17" width="18.7109375" style="55" customWidth="1"/>
    <col min="18" max="18" width="23" style="4" customWidth="1"/>
    <col min="19" max="16384" width="11.42578125" style="4"/>
  </cols>
  <sheetData>
    <row r="1" spans="1:19" ht="29.25" customHeight="1">
      <c r="A1" s="190" t="s">
        <v>4</v>
      </c>
      <c r="B1" s="190"/>
      <c r="C1" s="190"/>
      <c r="D1" s="190"/>
      <c r="E1" s="97"/>
      <c r="F1" s="192" t="s">
        <v>1</v>
      </c>
      <c r="G1" s="193"/>
      <c r="H1" s="194"/>
      <c r="I1" s="146" t="s">
        <v>2</v>
      </c>
      <c r="J1" s="147"/>
      <c r="K1" s="148"/>
      <c r="L1" s="146" t="s">
        <v>3</v>
      </c>
      <c r="M1" s="147"/>
      <c r="N1" s="147"/>
      <c r="O1" s="44"/>
      <c r="P1" s="32"/>
      <c r="Q1" s="53"/>
      <c r="R1" s="44"/>
    </row>
    <row r="2" spans="1:19">
      <c r="A2" s="190" t="s">
        <v>5</v>
      </c>
      <c r="B2" s="190" t="s">
        <v>6</v>
      </c>
      <c r="C2" s="174" t="s">
        <v>7</v>
      </c>
      <c r="D2" s="174" t="s">
        <v>8</v>
      </c>
      <c r="E2" s="174" t="s">
        <v>137</v>
      </c>
      <c r="F2" s="195"/>
      <c r="G2" s="196"/>
      <c r="H2" s="197"/>
      <c r="I2" s="198"/>
      <c r="J2" s="199"/>
      <c r="K2" s="200"/>
      <c r="L2" s="198"/>
      <c r="M2" s="199"/>
      <c r="N2" s="199"/>
      <c r="O2" s="201" t="s">
        <v>9</v>
      </c>
      <c r="P2" s="181"/>
      <c r="Q2" s="181"/>
      <c r="R2" s="182"/>
    </row>
    <row r="3" spans="1:19" s="50" customFormat="1" ht="88.5" customHeight="1" thickBot="1">
      <c r="A3" s="191"/>
      <c r="B3" s="191"/>
      <c r="C3" s="191"/>
      <c r="D3" s="174"/>
      <c r="E3" s="174"/>
      <c r="F3" s="109" t="s">
        <v>11</v>
      </c>
      <c r="G3" s="110" t="s">
        <v>12</v>
      </c>
      <c r="H3" s="111" t="s">
        <v>13</v>
      </c>
      <c r="I3" s="46" t="s">
        <v>11</v>
      </c>
      <c r="J3" s="48" t="s">
        <v>12</v>
      </c>
      <c r="K3" s="47" t="s">
        <v>13</v>
      </c>
      <c r="L3" s="46" t="s">
        <v>11</v>
      </c>
      <c r="M3" s="48" t="s">
        <v>12</v>
      </c>
      <c r="N3" s="48" t="s">
        <v>13</v>
      </c>
      <c r="O3" s="49" t="s">
        <v>14</v>
      </c>
      <c r="P3" s="51" t="s">
        <v>15</v>
      </c>
      <c r="Q3" s="54" t="s">
        <v>16</v>
      </c>
      <c r="R3" s="130" t="s">
        <v>17</v>
      </c>
    </row>
    <row r="4" spans="1:19" ht="30">
      <c r="A4" s="77">
        <v>1</v>
      </c>
      <c r="B4" s="116" t="s">
        <v>202</v>
      </c>
      <c r="C4" s="117" t="s">
        <v>203</v>
      </c>
      <c r="D4" s="77" t="s">
        <v>204</v>
      </c>
      <c r="E4" s="118">
        <v>50</v>
      </c>
      <c r="F4" s="31">
        <v>184340</v>
      </c>
      <c r="G4" s="112">
        <f>+F4*0.19</f>
        <v>35024.6</v>
      </c>
      <c r="H4" s="61">
        <v>219364.6</v>
      </c>
      <c r="I4" s="36">
        <v>173753.7</v>
      </c>
      <c r="J4" s="36">
        <f>+I4*0.19</f>
        <v>33013.203000000001</v>
      </c>
      <c r="K4" s="8">
        <f>+I4+J4</f>
        <v>206766.90300000002</v>
      </c>
      <c r="L4" s="37">
        <v>141800</v>
      </c>
      <c r="M4" s="43">
        <f>+L4*19%</f>
        <v>26942</v>
      </c>
      <c r="N4" s="43">
        <f>+L4+M4</f>
        <v>168742</v>
      </c>
      <c r="O4" s="45">
        <f>AVERAGE(H4,K4,N4)</f>
        <v>198291.16766666668</v>
      </c>
      <c r="P4" s="32">
        <f>_xlfn.STDEV.P(H4,K4,N4)</f>
        <v>21518.061789584091</v>
      </c>
      <c r="Q4" s="53">
        <f>P4/O4</f>
        <v>0.10851750001168277</v>
      </c>
      <c r="R4" s="45">
        <f>ROUND(O4,0)</f>
        <v>198291</v>
      </c>
    </row>
    <row r="5" spans="1:19" ht="30">
      <c r="A5" s="1">
        <v>2</v>
      </c>
      <c r="B5" s="5" t="s">
        <v>205</v>
      </c>
      <c r="C5" s="7" t="s">
        <v>206</v>
      </c>
      <c r="D5" s="1" t="s">
        <v>207</v>
      </c>
      <c r="E5" s="83">
        <v>200</v>
      </c>
      <c r="F5" s="31">
        <v>28600</v>
      </c>
      <c r="G5" s="112">
        <f t="shared" ref="G5:G68" si="0">+F5*0.19</f>
        <v>5434</v>
      </c>
      <c r="H5" s="61">
        <v>34034</v>
      </c>
      <c r="I5" s="36">
        <v>23726</v>
      </c>
      <c r="J5" s="36">
        <f t="shared" ref="J5:J68" si="1">+I5*0.19</f>
        <v>4507.9399999999996</v>
      </c>
      <c r="K5" s="8">
        <f t="shared" ref="K5:K68" si="2">+I5+J5</f>
        <v>28233.94</v>
      </c>
      <c r="L5" s="37">
        <v>22000</v>
      </c>
      <c r="M5" s="43">
        <f t="shared" ref="M5:M68" si="3">+L5*19%</f>
        <v>4180</v>
      </c>
      <c r="N5" s="43">
        <f t="shared" ref="N5:N68" si="4">+L5+M5</f>
        <v>26180</v>
      </c>
      <c r="O5" s="45">
        <f t="shared" ref="O5:O68" si="5">AVERAGE(H5,K5,N5)</f>
        <v>29482.646666666667</v>
      </c>
      <c r="P5" s="32">
        <f t="shared" ref="P5:P68" si="6">_xlfn.STDEV.P(H5,K5,N5)</f>
        <v>3325.736034277053</v>
      </c>
      <c r="Q5" s="53">
        <f t="shared" ref="Q5:Q7" si="7">P5/O5</f>
        <v>0.11280317102728632</v>
      </c>
      <c r="R5" s="45">
        <f t="shared" ref="R5:R68" si="8">ROUND(O5,0)</f>
        <v>29483</v>
      </c>
      <c r="S5" s="52"/>
    </row>
    <row r="6" spans="1:19" ht="45">
      <c r="A6" s="1">
        <f>A5+1</f>
        <v>3</v>
      </c>
      <c r="B6" s="5" t="s">
        <v>205</v>
      </c>
      <c r="C6" s="7" t="s">
        <v>208</v>
      </c>
      <c r="D6" s="1" t="s">
        <v>209</v>
      </c>
      <c r="E6" s="83">
        <v>50</v>
      </c>
      <c r="F6" s="31">
        <v>28080</v>
      </c>
      <c r="G6" s="112">
        <f t="shared" si="0"/>
        <v>5335.2</v>
      </c>
      <c r="H6" s="61">
        <v>33415.199999999997</v>
      </c>
      <c r="I6" s="36">
        <v>21122.5</v>
      </c>
      <c r="J6" s="36">
        <f t="shared" si="1"/>
        <v>4013.2750000000001</v>
      </c>
      <c r="K6" s="8">
        <f t="shared" si="2"/>
        <v>25135.775000000001</v>
      </c>
      <c r="L6" s="37">
        <v>21600</v>
      </c>
      <c r="M6" s="43">
        <f t="shared" si="3"/>
        <v>4104</v>
      </c>
      <c r="N6" s="43">
        <f t="shared" si="4"/>
        <v>25704</v>
      </c>
      <c r="O6" s="45">
        <f t="shared" si="5"/>
        <v>28084.991666666669</v>
      </c>
      <c r="P6" s="32">
        <f t="shared" si="6"/>
        <v>3776.1585922034783</v>
      </c>
      <c r="Q6" s="53">
        <f t="shared" si="7"/>
        <v>0.13445468088513982</v>
      </c>
      <c r="R6" s="45">
        <f t="shared" si="8"/>
        <v>28085</v>
      </c>
    </row>
    <row r="7" spans="1:19" ht="30">
      <c r="A7" s="1">
        <f t="shared" ref="A7:A70" si="9">A6+1</f>
        <v>4</v>
      </c>
      <c r="B7" s="5" t="s">
        <v>205</v>
      </c>
      <c r="C7" s="7" t="s">
        <v>210</v>
      </c>
      <c r="D7" s="1" t="s">
        <v>209</v>
      </c>
      <c r="E7" s="83">
        <v>150</v>
      </c>
      <c r="F7" s="31">
        <v>38480</v>
      </c>
      <c r="G7" s="112">
        <f t="shared" si="0"/>
        <v>7311.2</v>
      </c>
      <c r="H7" s="61">
        <v>45791.199999999997</v>
      </c>
      <c r="I7" s="36">
        <v>30933.599999999999</v>
      </c>
      <c r="J7" s="36">
        <f t="shared" si="1"/>
        <v>5877.384</v>
      </c>
      <c r="K7" s="8">
        <f t="shared" si="2"/>
        <v>36810.983999999997</v>
      </c>
      <c r="L7" s="37">
        <v>29600</v>
      </c>
      <c r="M7" s="43">
        <f t="shared" si="3"/>
        <v>5624</v>
      </c>
      <c r="N7" s="43">
        <f t="shared" si="4"/>
        <v>35224</v>
      </c>
      <c r="O7" s="45">
        <f t="shared" si="5"/>
        <v>39275.394666666667</v>
      </c>
      <c r="P7" s="32">
        <f t="shared" si="6"/>
        <v>4652.6994967427663</v>
      </c>
      <c r="Q7" s="53">
        <f t="shared" si="7"/>
        <v>0.11846346895379638</v>
      </c>
      <c r="R7" s="45">
        <f t="shared" si="8"/>
        <v>39275</v>
      </c>
    </row>
    <row r="8" spans="1:19" ht="30">
      <c r="A8" s="1">
        <f t="shared" si="9"/>
        <v>5</v>
      </c>
      <c r="B8" s="5" t="s">
        <v>205</v>
      </c>
      <c r="C8" s="7" t="s">
        <v>211</v>
      </c>
      <c r="D8" s="1" t="s">
        <v>207</v>
      </c>
      <c r="E8" s="83">
        <v>50</v>
      </c>
      <c r="F8" s="31">
        <v>71370</v>
      </c>
      <c r="G8" s="112">
        <f t="shared" si="0"/>
        <v>13560.3</v>
      </c>
      <c r="H8" s="61">
        <v>84930.3</v>
      </c>
      <c r="I8" s="36">
        <v>56315</v>
      </c>
      <c r="J8" s="36">
        <f t="shared" si="1"/>
        <v>10699.85</v>
      </c>
      <c r="K8" s="8">
        <f t="shared" si="2"/>
        <v>67014.850000000006</v>
      </c>
      <c r="L8" s="37">
        <v>54900</v>
      </c>
      <c r="M8" s="43">
        <f t="shared" si="3"/>
        <v>10431</v>
      </c>
      <c r="N8" s="43">
        <f t="shared" si="4"/>
        <v>65331</v>
      </c>
      <c r="O8" s="45">
        <f t="shared" si="5"/>
        <v>72425.383333333346</v>
      </c>
      <c r="P8" s="32">
        <f t="shared" si="6"/>
        <v>8868.9925521760724</v>
      </c>
      <c r="Q8" s="53">
        <f t="shared" ref="Q8:Q68" si="10">P8/O8</f>
        <v>0.12245696389837639</v>
      </c>
      <c r="R8" s="45">
        <f t="shared" si="8"/>
        <v>72425</v>
      </c>
    </row>
    <row r="9" spans="1:19" ht="30">
      <c r="A9" s="1">
        <f t="shared" si="9"/>
        <v>6</v>
      </c>
      <c r="B9" s="5" t="s">
        <v>205</v>
      </c>
      <c r="C9" s="7" t="s">
        <v>212</v>
      </c>
      <c r="D9" s="1" t="s">
        <v>27</v>
      </c>
      <c r="E9" s="83">
        <v>300</v>
      </c>
      <c r="F9" s="31">
        <v>19240</v>
      </c>
      <c r="G9" s="112">
        <f t="shared" si="0"/>
        <v>3655.6</v>
      </c>
      <c r="H9" s="61">
        <v>22895.599999999999</v>
      </c>
      <c r="I9" s="36">
        <v>18484</v>
      </c>
      <c r="J9" s="36">
        <f t="shared" si="1"/>
        <v>3511.96</v>
      </c>
      <c r="K9" s="8">
        <f t="shared" si="2"/>
        <v>21995.96</v>
      </c>
      <c r="L9" s="37">
        <v>14800</v>
      </c>
      <c r="M9" s="43">
        <f t="shared" si="3"/>
        <v>2812</v>
      </c>
      <c r="N9" s="43">
        <f t="shared" si="4"/>
        <v>17612</v>
      </c>
      <c r="O9" s="45">
        <f t="shared" si="5"/>
        <v>20834.52</v>
      </c>
      <c r="P9" s="32">
        <f t="shared" si="6"/>
        <v>2308.0748681097866</v>
      </c>
      <c r="Q9" s="53">
        <f t="shared" si="10"/>
        <v>0.11078128356735775</v>
      </c>
      <c r="R9" s="45">
        <f t="shared" si="8"/>
        <v>20835</v>
      </c>
    </row>
    <row r="10" spans="1:19" ht="45">
      <c r="A10" s="1">
        <f t="shared" si="9"/>
        <v>7</v>
      </c>
      <c r="B10" s="5" t="s">
        <v>202</v>
      </c>
      <c r="C10" s="7" t="s">
        <v>213</v>
      </c>
      <c r="D10" s="3" t="s">
        <v>214</v>
      </c>
      <c r="E10" s="83">
        <v>30</v>
      </c>
      <c r="F10" s="31">
        <v>162500</v>
      </c>
      <c r="G10" s="112">
        <f t="shared" si="0"/>
        <v>30875</v>
      </c>
      <c r="H10" s="61">
        <v>193375</v>
      </c>
      <c r="I10" s="36">
        <v>129735</v>
      </c>
      <c r="J10" s="36">
        <f t="shared" si="1"/>
        <v>24649.65</v>
      </c>
      <c r="K10" s="8">
        <f t="shared" si="2"/>
        <v>154384.65</v>
      </c>
      <c r="L10" s="37">
        <v>125000</v>
      </c>
      <c r="M10" s="43">
        <f t="shared" si="3"/>
        <v>23750</v>
      </c>
      <c r="N10" s="43">
        <f t="shared" si="4"/>
        <v>148750</v>
      </c>
      <c r="O10" s="45">
        <f t="shared" si="5"/>
        <v>165503.21666666667</v>
      </c>
      <c r="P10" s="32">
        <f t="shared" si="6"/>
        <v>19842.119338935336</v>
      </c>
      <c r="Q10" s="53">
        <f t="shared" si="10"/>
        <v>0.11988962957075659</v>
      </c>
      <c r="R10" s="45">
        <f t="shared" si="8"/>
        <v>165503</v>
      </c>
    </row>
    <row r="11" spans="1:19" ht="30">
      <c r="A11" s="1">
        <f t="shared" si="9"/>
        <v>8</v>
      </c>
      <c r="B11" s="5" t="s">
        <v>205</v>
      </c>
      <c r="C11" s="7" t="s">
        <v>215</v>
      </c>
      <c r="D11" s="1" t="s">
        <v>204</v>
      </c>
      <c r="E11" s="83">
        <v>8</v>
      </c>
      <c r="F11" s="31">
        <v>21450</v>
      </c>
      <c r="G11" s="112">
        <f t="shared" si="0"/>
        <v>4075.5</v>
      </c>
      <c r="H11" s="61">
        <v>25525.5</v>
      </c>
      <c r="I11" s="36">
        <v>16294.5</v>
      </c>
      <c r="J11" s="36">
        <f t="shared" si="1"/>
        <v>3095.9549999999999</v>
      </c>
      <c r="K11" s="8">
        <f t="shared" si="2"/>
        <v>19390.455000000002</v>
      </c>
      <c r="L11" s="37">
        <v>16500</v>
      </c>
      <c r="M11" s="43">
        <f t="shared" si="3"/>
        <v>3135</v>
      </c>
      <c r="N11" s="43">
        <f t="shared" si="4"/>
        <v>19635</v>
      </c>
      <c r="O11" s="45">
        <f t="shared" si="5"/>
        <v>21516.985000000001</v>
      </c>
      <c r="P11" s="32">
        <f t="shared" si="6"/>
        <v>2836.2057921543701</v>
      </c>
      <c r="Q11" s="53">
        <f t="shared" si="10"/>
        <v>0.1318124166631324</v>
      </c>
      <c r="R11" s="45">
        <f t="shared" si="8"/>
        <v>21517</v>
      </c>
    </row>
    <row r="12" spans="1:19" ht="30">
      <c r="A12" s="1">
        <f t="shared" si="9"/>
        <v>9</v>
      </c>
      <c r="B12" s="5" t="s">
        <v>202</v>
      </c>
      <c r="C12" s="7" t="s">
        <v>216</v>
      </c>
      <c r="D12" s="1" t="s">
        <v>217</v>
      </c>
      <c r="E12" s="83">
        <v>25</v>
      </c>
      <c r="F12" s="31">
        <v>18980</v>
      </c>
      <c r="G12" s="112">
        <f t="shared" si="0"/>
        <v>3606.2</v>
      </c>
      <c r="H12" s="61">
        <v>22586.2</v>
      </c>
      <c r="I12" s="36">
        <v>14302.95</v>
      </c>
      <c r="J12" s="36">
        <f t="shared" si="1"/>
        <v>2717.5605</v>
      </c>
      <c r="K12" s="8">
        <f t="shared" si="2"/>
        <v>17020.5105</v>
      </c>
      <c r="L12" s="37">
        <v>14600</v>
      </c>
      <c r="M12" s="43">
        <f t="shared" si="3"/>
        <v>2774</v>
      </c>
      <c r="N12" s="43">
        <f t="shared" si="4"/>
        <v>17374</v>
      </c>
      <c r="O12" s="45">
        <f t="shared" si="5"/>
        <v>18993.570166666668</v>
      </c>
      <c r="P12" s="32">
        <f t="shared" si="6"/>
        <v>2544.4685818680064</v>
      </c>
      <c r="Q12" s="53">
        <f t="shared" si="10"/>
        <v>0.13396473435697187</v>
      </c>
      <c r="R12" s="45">
        <f t="shared" si="8"/>
        <v>18994</v>
      </c>
    </row>
    <row r="13" spans="1:19" ht="45">
      <c r="A13" s="1">
        <f t="shared" si="9"/>
        <v>10</v>
      </c>
      <c r="B13" s="5" t="s">
        <v>205</v>
      </c>
      <c r="C13" s="7" t="s">
        <v>218</v>
      </c>
      <c r="D13" s="1" t="s">
        <v>22</v>
      </c>
      <c r="E13" s="83">
        <v>300</v>
      </c>
      <c r="F13" s="31">
        <v>16770</v>
      </c>
      <c r="G13" s="112">
        <f t="shared" si="0"/>
        <v>3186.3</v>
      </c>
      <c r="H13" s="61">
        <v>19956.3</v>
      </c>
      <c r="I13" s="36">
        <v>13035.6</v>
      </c>
      <c r="J13" s="36">
        <f t="shared" si="1"/>
        <v>2476.7640000000001</v>
      </c>
      <c r="K13" s="8">
        <f t="shared" si="2"/>
        <v>15512.364000000001</v>
      </c>
      <c r="L13" s="37">
        <v>12900</v>
      </c>
      <c r="M13" s="43">
        <f t="shared" si="3"/>
        <v>2451</v>
      </c>
      <c r="N13" s="43">
        <f t="shared" si="4"/>
        <v>15351</v>
      </c>
      <c r="O13" s="45">
        <f t="shared" si="5"/>
        <v>16939.888000000003</v>
      </c>
      <c r="P13" s="32">
        <f t="shared" si="6"/>
        <v>2133.9424547742487</v>
      </c>
      <c r="Q13" s="53">
        <f t="shared" si="10"/>
        <v>0.12597146184049438</v>
      </c>
      <c r="R13" s="45">
        <f t="shared" si="8"/>
        <v>16940</v>
      </c>
    </row>
    <row r="14" spans="1:19" ht="45">
      <c r="A14" s="1">
        <f t="shared" si="9"/>
        <v>11</v>
      </c>
      <c r="B14" s="6" t="s">
        <v>205</v>
      </c>
      <c r="C14" s="9" t="s">
        <v>219</v>
      </c>
      <c r="D14" s="1" t="s">
        <v>22</v>
      </c>
      <c r="E14" s="83">
        <v>70</v>
      </c>
      <c r="F14" s="31">
        <v>304590</v>
      </c>
      <c r="G14" s="112">
        <f t="shared" si="0"/>
        <v>57872.1</v>
      </c>
      <c r="H14" s="61">
        <v>362462.1</v>
      </c>
      <c r="I14" s="36">
        <v>231744</v>
      </c>
      <c r="J14" s="36">
        <f t="shared" si="1"/>
        <v>44031.360000000001</v>
      </c>
      <c r="K14" s="8">
        <f t="shared" si="2"/>
        <v>275775.35999999999</v>
      </c>
      <c r="L14" s="37">
        <v>234300</v>
      </c>
      <c r="M14" s="43">
        <f t="shared" si="3"/>
        <v>44517</v>
      </c>
      <c r="N14" s="43">
        <f t="shared" si="4"/>
        <v>278817</v>
      </c>
      <c r="O14" s="45">
        <f t="shared" si="5"/>
        <v>305684.82</v>
      </c>
      <c r="P14" s="32">
        <f t="shared" si="6"/>
        <v>40166.79836731821</v>
      </c>
      <c r="Q14" s="53">
        <f t="shared" si="10"/>
        <v>0.13139938832199194</v>
      </c>
      <c r="R14" s="45">
        <f t="shared" si="8"/>
        <v>305685</v>
      </c>
    </row>
    <row r="15" spans="1:19" ht="45">
      <c r="A15" s="1">
        <f t="shared" si="9"/>
        <v>12</v>
      </c>
      <c r="B15" s="6" t="s">
        <v>205</v>
      </c>
      <c r="C15" s="9" t="s">
        <v>220</v>
      </c>
      <c r="D15" s="1" t="s">
        <v>22</v>
      </c>
      <c r="E15" s="83">
        <v>70</v>
      </c>
      <c r="F15" s="31">
        <v>383760.00000000006</v>
      </c>
      <c r="G15" s="112">
        <f t="shared" si="0"/>
        <v>72914.400000000009</v>
      </c>
      <c r="H15" s="61">
        <v>456674.4</v>
      </c>
      <c r="I15" s="36">
        <v>289680</v>
      </c>
      <c r="J15" s="36">
        <f t="shared" si="1"/>
        <v>55039.199999999997</v>
      </c>
      <c r="K15" s="8">
        <f t="shared" si="2"/>
        <v>344719.2</v>
      </c>
      <c r="L15" s="37">
        <v>295200</v>
      </c>
      <c r="M15" s="43">
        <f t="shared" si="3"/>
        <v>56088</v>
      </c>
      <c r="N15" s="43">
        <f t="shared" si="4"/>
        <v>351288</v>
      </c>
      <c r="O15" s="45">
        <f t="shared" si="5"/>
        <v>384227.2</v>
      </c>
      <c r="P15" s="32">
        <f t="shared" si="6"/>
        <v>51298.049828038944</v>
      </c>
      <c r="Q15" s="53">
        <f t="shared" si="10"/>
        <v>0.13350967820091586</v>
      </c>
      <c r="R15" s="45">
        <f t="shared" si="8"/>
        <v>384227</v>
      </c>
    </row>
    <row r="16" spans="1:19" ht="30">
      <c r="A16" s="1">
        <f t="shared" si="9"/>
        <v>13</v>
      </c>
      <c r="B16" s="5" t="s">
        <v>205</v>
      </c>
      <c r="C16" s="7" t="s">
        <v>221</v>
      </c>
      <c r="D16" s="1" t="s">
        <v>22</v>
      </c>
      <c r="E16" s="83">
        <v>300</v>
      </c>
      <c r="F16" s="31">
        <v>13260</v>
      </c>
      <c r="G16" s="112">
        <f t="shared" si="0"/>
        <v>2519.4</v>
      </c>
      <c r="H16" s="61">
        <v>15779.4</v>
      </c>
      <c r="I16" s="36">
        <v>12259.5</v>
      </c>
      <c r="J16" s="36">
        <f t="shared" si="1"/>
        <v>2329.3049999999998</v>
      </c>
      <c r="K16" s="8">
        <f t="shared" si="2"/>
        <v>14588.805</v>
      </c>
      <c r="L16" s="37">
        <v>10200</v>
      </c>
      <c r="M16" s="43">
        <f t="shared" si="3"/>
        <v>1938</v>
      </c>
      <c r="N16" s="43">
        <f t="shared" si="4"/>
        <v>12138</v>
      </c>
      <c r="O16" s="45">
        <f t="shared" si="5"/>
        <v>14168.735000000001</v>
      </c>
      <c r="P16" s="32">
        <f t="shared" si="6"/>
        <v>1515.9799017302259</v>
      </c>
      <c r="Q16" s="53">
        <f t="shared" si="10"/>
        <v>0.10699472477466943</v>
      </c>
      <c r="R16" s="45">
        <f t="shared" si="8"/>
        <v>14169</v>
      </c>
    </row>
    <row r="17" spans="1:18" ht="30">
      <c r="A17" s="1">
        <f t="shared" si="9"/>
        <v>14</v>
      </c>
      <c r="B17" s="5" t="s">
        <v>205</v>
      </c>
      <c r="C17" s="7" t="s">
        <v>222</v>
      </c>
      <c r="D17" s="1" t="s">
        <v>22</v>
      </c>
      <c r="E17" s="83">
        <v>15</v>
      </c>
      <c r="F17" s="31">
        <v>152360</v>
      </c>
      <c r="G17" s="112">
        <f t="shared" si="0"/>
        <v>28948.400000000001</v>
      </c>
      <c r="H17" s="61">
        <v>181308.4</v>
      </c>
      <c r="I17" s="36">
        <v>119872</v>
      </c>
      <c r="J17" s="36">
        <f t="shared" si="1"/>
        <v>22775.68</v>
      </c>
      <c r="K17" s="8">
        <f t="shared" si="2"/>
        <v>142647.67999999999</v>
      </c>
      <c r="L17" s="37">
        <v>117200</v>
      </c>
      <c r="M17" s="43">
        <f t="shared" si="3"/>
        <v>22268</v>
      </c>
      <c r="N17" s="43">
        <f t="shared" si="4"/>
        <v>139468</v>
      </c>
      <c r="O17" s="45">
        <f t="shared" si="5"/>
        <v>154474.69333333333</v>
      </c>
      <c r="P17" s="32">
        <f t="shared" si="6"/>
        <v>19018.647889727232</v>
      </c>
      <c r="Q17" s="53">
        <f t="shared" si="10"/>
        <v>0.12311821101135206</v>
      </c>
      <c r="R17" s="45">
        <f t="shared" si="8"/>
        <v>154475</v>
      </c>
    </row>
    <row r="18" spans="1:18" ht="30">
      <c r="A18" s="1">
        <f t="shared" si="9"/>
        <v>15</v>
      </c>
      <c r="B18" s="5" t="s">
        <v>205</v>
      </c>
      <c r="C18" s="7" t="s">
        <v>223</v>
      </c>
      <c r="D18" s="1" t="s">
        <v>22</v>
      </c>
      <c r="E18" s="83">
        <v>300</v>
      </c>
      <c r="F18" s="31">
        <v>28730</v>
      </c>
      <c r="G18" s="112">
        <f t="shared" si="0"/>
        <v>5458.7</v>
      </c>
      <c r="H18" s="61">
        <v>34188.699999999997</v>
      </c>
      <c r="I18" s="36">
        <v>26605.3</v>
      </c>
      <c r="J18" s="36">
        <f t="shared" si="1"/>
        <v>5055.0069999999996</v>
      </c>
      <c r="K18" s="8">
        <f t="shared" si="2"/>
        <v>31660.307000000001</v>
      </c>
      <c r="L18" s="37">
        <v>22100</v>
      </c>
      <c r="M18" s="43">
        <f t="shared" si="3"/>
        <v>4199</v>
      </c>
      <c r="N18" s="43">
        <f t="shared" si="4"/>
        <v>26299</v>
      </c>
      <c r="O18" s="45">
        <f t="shared" si="5"/>
        <v>30716.002333333334</v>
      </c>
      <c r="P18" s="32">
        <f t="shared" si="6"/>
        <v>3289.4401752797298</v>
      </c>
      <c r="Q18" s="53">
        <f t="shared" si="10"/>
        <v>0.10709206685109521</v>
      </c>
      <c r="R18" s="45">
        <f t="shared" si="8"/>
        <v>30716</v>
      </c>
    </row>
    <row r="19" spans="1:18" ht="35.25" customHeight="1">
      <c r="A19" s="1">
        <f t="shared" si="9"/>
        <v>16</v>
      </c>
      <c r="B19" s="5" t="s">
        <v>205</v>
      </c>
      <c r="C19" s="7" t="s">
        <v>224</v>
      </c>
      <c r="D19" s="1" t="s">
        <v>225</v>
      </c>
      <c r="E19" s="83">
        <v>200</v>
      </c>
      <c r="F19" s="31">
        <v>37180</v>
      </c>
      <c r="G19" s="112">
        <f t="shared" si="0"/>
        <v>7064.2</v>
      </c>
      <c r="H19" s="61">
        <v>44244.2</v>
      </c>
      <c r="I19" s="36">
        <v>27868</v>
      </c>
      <c r="J19" s="36">
        <f t="shared" si="1"/>
        <v>5294.92</v>
      </c>
      <c r="K19" s="8">
        <f t="shared" si="2"/>
        <v>33162.92</v>
      </c>
      <c r="L19" s="37">
        <v>28600</v>
      </c>
      <c r="M19" s="43">
        <f t="shared" si="3"/>
        <v>5434</v>
      </c>
      <c r="N19" s="43">
        <f t="shared" si="4"/>
        <v>34034</v>
      </c>
      <c r="O19" s="45">
        <f t="shared" si="5"/>
        <v>37147.040000000001</v>
      </c>
      <c r="P19" s="32">
        <f t="shared" si="6"/>
        <v>5031.0340316082247</v>
      </c>
      <c r="Q19" s="53">
        <f t="shared" si="10"/>
        <v>0.13543566409620322</v>
      </c>
      <c r="R19" s="45">
        <f t="shared" si="8"/>
        <v>37147</v>
      </c>
    </row>
    <row r="20" spans="1:18">
      <c r="A20" s="1">
        <f t="shared" si="9"/>
        <v>17</v>
      </c>
      <c r="B20" s="5" t="s">
        <v>205</v>
      </c>
      <c r="C20" s="7" t="s">
        <v>226</v>
      </c>
      <c r="D20" s="1" t="s">
        <v>225</v>
      </c>
      <c r="E20" s="83">
        <v>100</v>
      </c>
      <c r="F20" s="31">
        <v>50830</v>
      </c>
      <c r="G20" s="112">
        <f t="shared" si="0"/>
        <v>9657.7000000000007</v>
      </c>
      <c r="H20" s="61">
        <v>60487.7</v>
      </c>
      <c r="I20" s="37">
        <v>38624</v>
      </c>
      <c r="J20" s="36">
        <f t="shared" si="1"/>
        <v>7338.56</v>
      </c>
      <c r="K20" s="8">
        <f t="shared" si="2"/>
        <v>45962.559999999998</v>
      </c>
      <c r="L20" s="37">
        <v>39100</v>
      </c>
      <c r="M20" s="43">
        <f t="shared" si="3"/>
        <v>7429</v>
      </c>
      <c r="N20" s="43">
        <f t="shared" si="4"/>
        <v>46529</v>
      </c>
      <c r="O20" s="45">
        <f t="shared" si="5"/>
        <v>50993.08666666667</v>
      </c>
      <c r="P20" s="32">
        <f t="shared" si="6"/>
        <v>6717.6868702717757</v>
      </c>
      <c r="Q20" s="53">
        <f t="shared" si="10"/>
        <v>0.1317372081079182</v>
      </c>
      <c r="R20" s="45">
        <f t="shared" si="8"/>
        <v>50993</v>
      </c>
    </row>
    <row r="21" spans="1:18">
      <c r="A21" s="1">
        <f t="shared" si="9"/>
        <v>18</v>
      </c>
      <c r="B21" s="5" t="s">
        <v>205</v>
      </c>
      <c r="C21" s="7" t="s">
        <v>227</v>
      </c>
      <c r="D21" s="1" t="s">
        <v>225</v>
      </c>
      <c r="E21" s="83">
        <v>25</v>
      </c>
      <c r="F21" s="31">
        <v>28860.000000000004</v>
      </c>
      <c r="G21" s="112">
        <f t="shared" si="0"/>
        <v>5483.4000000000005</v>
      </c>
      <c r="H21" s="61">
        <v>34343.4</v>
      </c>
      <c r="I21" s="36">
        <v>21726</v>
      </c>
      <c r="J21" s="36">
        <f t="shared" si="1"/>
        <v>4127.9399999999996</v>
      </c>
      <c r="K21" s="8">
        <f t="shared" si="2"/>
        <v>25853.94</v>
      </c>
      <c r="L21" s="37">
        <v>22200</v>
      </c>
      <c r="M21" s="43">
        <f t="shared" si="3"/>
        <v>4218</v>
      </c>
      <c r="N21" s="43">
        <f t="shared" si="4"/>
        <v>26418</v>
      </c>
      <c r="O21" s="45">
        <f t="shared" si="5"/>
        <v>28871.78</v>
      </c>
      <c r="P21" s="32">
        <f t="shared" si="6"/>
        <v>3875.8663538362721</v>
      </c>
      <c r="Q21" s="53">
        <f t="shared" si="10"/>
        <v>0.13424410804724449</v>
      </c>
      <c r="R21" s="45">
        <f t="shared" si="8"/>
        <v>28872</v>
      </c>
    </row>
    <row r="22" spans="1:18">
      <c r="A22" s="1">
        <f t="shared" si="9"/>
        <v>19</v>
      </c>
      <c r="B22" s="5" t="s">
        <v>205</v>
      </c>
      <c r="C22" s="7" t="s">
        <v>228</v>
      </c>
      <c r="D22" s="1" t="s">
        <v>225</v>
      </c>
      <c r="E22" s="83">
        <v>30</v>
      </c>
      <c r="F22" s="31">
        <v>34190</v>
      </c>
      <c r="G22" s="112">
        <f t="shared" si="0"/>
        <v>6496.1</v>
      </c>
      <c r="H22" s="61">
        <v>40686.1</v>
      </c>
      <c r="I22" s="36">
        <v>26674.7</v>
      </c>
      <c r="J22" s="36">
        <f t="shared" si="1"/>
        <v>5068.1930000000002</v>
      </c>
      <c r="K22" s="8">
        <f t="shared" si="2"/>
        <v>31742.893</v>
      </c>
      <c r="L22" s="37">
        <v>26300</v>
      </c>
      <c r="M22" s="43">
        <f t="shared" si="3"/>
        <v>4997</v>
      </c>
      <c r="N22" s="43">
        <f t="shared" si="4"/>
        <v>31297</v>
      </c>
      <c r="O22" s="45">
        <f t="shared" si="5"/>
        <v>34575.330999999998</v>
      </c>
      <c r="P22" s="32">
        <f t="shared" si="6"/>
        <v>4324.7989140446762</v>
      </c>
      <c r="Q22" s="53">
        <f t="shared" si="10"/>
        <v>0.12508336981776622</v>
      </c>
      <c r="R22" s="45">
        <f t="shared" si="8"/>
        <v>34575</v>
      </c>
    </row>
    <row r="23" spans="1:18">
      <c r="A23" s="1">
        <f t="shared" si="9"/>
        <v>20</v>
      </c>
      <c r="B23" s="5" t="s">
        <v>205</v>
      </c>
      <c r="C23" s="7" t="s">
        <v>229</v>
      </c>
      <c r="D23" s="1" t="s">
        <v>225</v>
      </c>
      <c r="E23" s="83">
        <v>20</v>
      </c>
      <c r="F23" s="31">
        <v>31980</v>
      </c>
      <c r="G23" s="112">
        <f t="shared" si="0"/>
        <v>6076.2</v>
      </c>
      <c r="H23" s="61">
        <v>38056.199999999997</v>
      </c>
      <c r="I23" s="36">
        <v>24260.7</v>
      </c>
      <c r="J23" s="36">
        <f t="shared" si="1"/>
        <v>4609.5330000000004</v>
      </c>
      <c r="K23" s="8">
        <f t="shared" si="2"/>
        <v>28870.233</v>
      </c>
      <c r="L23" s="37">
        <v>24600</v>
      </c>
      <c r="M23" s="43">
        <f t="shared" si="3"/>
        <v>4674</v>
      </c>
      <c r="N23" s="43">
        <f t="shared" si="4"/>
        <v>29274</v>
      </c>
      <c r="O23" s="45">
        <f t="shared" si="5"/>
        <v>32066.810999999998</v>
      </c>
      <c r="P23" s="32">
        <f t="shared" si="6"/>
        <v>4238.3442044083822</v>
      </c>
      <c r="Q23" s="53">
        <f t="shared" si="10"/>
        <v>0.13217230127462262</v>
      </c>
      <c r="R23" s="45">
        <f t="shared" si="8"/>
        <v>32067</v>
      </c>
    </row>
    <row r="24" spans="1:18" ht="166.5" customHeight="1">
      <c r="A24" s="1">
        <f t="shared" si="9"/>
        <v>21</v>
      </c>
      <c r="B24" s="5" t="s">
        <v>202</v>
      </c>
      <c r="C24" s="7" t="s">
        <v>230</v>
      </c>
      <c r="D24" s="1" t="s">
        <v>231</v>
      </c>
      <c r="E24" s="83">
        <v>8</v>
      </c>
      <c r="F24" s="31">
        <v>272220</v>
      </c>
      <c r="G24" s="112">
        <f t="shared" si="0"/>
        <v>51721.8</v>
      </c>
      <c r="H24" s="61">
        <v>323941.8</v>
      </c>
      <c r="I24" s="36">
        <v>215479.67999999999</v>
      </c>
      <c r="J24" s="36">
        <f t="shared" si="1"/>
        <v>40941.139199999998</v>
      </c>
      <c r="K24" s="8">
        <f t="shared" si="2"/>
        <v>256420.8192</v>
      </c>
      <c r="L24" s="37">
        <v>209400</v>
      </c>
      <c r="M24" s="43">
        <f t="shared" si="3"/>
        <v>39786</v>
      </c>
      <c r="N24" s="43">
        <f t="shared" si="4"/>
        <v>249186</v>
      </c>
      <c r="O24" s="45">
        <f t="shared" si="5"/>
        <v>276516.20639999997</v>
      </c>
      <c r="P24" s="32">
        <f t="shared" si="6"/>
        <v>33664.777324363276</v>
      </c>
      <c r="Q24" s="53">
        <f t="shared" si="10"/>
        <v>0.12174612751508976</v>
      </c>
      <c r="R24" s="45">
        <f t="shared" si="8"/>
        <v>276516</v>
      </c>
    </row>
    <row r="25" spans="1:18" ht="30">
      <c r="A25" s="1">
        <f t="shared" si="9"/>
        <v>22</v>
      </c>
      <c r="B25" s="5" t="s">
        <v>205</v>
      </c>
      <c r="C25" s="7" t="s">
        <v>232</v>
      </c>
      <c r="D25" s="1" t="s">
        <v>27</v>
      </c>
      <c r="E25" s="83">
        <v>100</v>
      </c>
      <c r="F25" s="31">
        <v>12740</v>
      </c>
      <c r="G25" s="112">
        <f t="shared" si="0"/>
        <v>2420.6</v>
      </c>
      <c r="H25" s="61">
        <v>15160.6</v>
      </c>
      <c r="I25" s="36">
        <v>9997.4</v>
      </c>
      <c r="J25" s="36">
        <f t="shared" si="1"/>
        <v>1899.5059999999999</v>
      </c>
      <c r="K25" s="8">
        <f t="shared" si="2"/>
        <v>11896.905999999999</v>
      </c>
      <c r="L25" s="37">
        <v>9800</v>
      </c>
      <c r="M25" s="43">
        <f t="shared" si="3"/>
        <v>1862</v>
      </c>
      <c r="N25" s="43">
        <f t="shared" si="4"/>
        <v>11662</v>
      </c>
      <c r="O25" s="45">
        <f t="shared" si="5"/>
        <v>12906.502</v>
      </c>
      <c r="P25" s="32">
        <f t="shared" si="6"/>
        <v>1596.7703972731945</v>
      </c>
      <c r="Q25" s="53">
        <f t="shared" si="10"/>
        <v>0.12371829309546416</v>
      </c>
      <c r="R25" s="45">
        <f t="shared" si="8"/>
        <v>12907</v>
      </c>
    </row>
    <row r="26" spans="1:18" ht="30">
      <c r="A26" s="1">
        <f t="shared" si="9"/>
        <v>23</v>
      </c>
      <c r="B26" s="5" t="s">
        <v>205</v>
      </c>
      <c r="C26" s="7" t="s">
        <v>233</v>
      </c>
      <c r="D26" s="1" t="s">
        <v>27</v>
      </c>
      <c r="E26" s="83">
        <v>100</v>
      </c>
      <c r="F26" s="31">
        <v>18330</v>
      </c>
      <c r="G26" s="112">
        <f t="shared" si="0"/>
        <v>3482.7</v>
      </c>
      <c r="H26" s="61">
        <v>21812.7</v>
      </c>
      <c r="I26" s="38">
        <v>14880.5</v>
      </c>
      <c r="J26" s="36">
        <f t="shared" si="1"/>
        <v>2827.2950000000001</v>
      </c>
      <c r="K26" s="8">
        <f t="shared" si="2"/>
        <v>17707.794999999998</v>
      </c>
      <c r="L26" s="37">
        <v>14100</v>
      </c>
      <c r="M26" s="43">
        <f t="shared" si="3"/>
        <v>2679</v>
      </c>
      <c r="N26" s="43">
        <f t="shared" si="4"/>
        <v>16779</v>
      </c>
      <c r="O26" s="45">
        <f t="shared" si="5"/>
        <v>18766.498333333333</v>
      </c>
      <c r="P26" s="32">
        <f t="shared" si="6"/>
        <v>2187.1097341024338</v>
      </c>
      <c r="Q26" s="53">
        <f t="shared" si="10"/>
        <v>0.1165433047366997</v>
      </c>
      <c r="R26" s="45">
        <f t="shared" si="8"/>
        <v>18766</v>
      </c>
    </row>
    <row r="27" spans="1:18" ht="30">
      <c r="A27" s="1">
        <f t="shared" si="9"/>
        <v>24</v>
      </c>
      <c r="B27" s="5" t="s">
        <v>205</v>
      </c>
      <c r="C27" s="7" t="s">
        <v>234</v>
      </c>
      <c r="D27" s="1" t="s">
        <v>27</v>
      </c>
      <c r="E27" s="83">
        <v>100</v>
      </c>
      <c r="F27" s="31">
        <v>18460.000000000004</v>
      </c>
      <c r="G27" s="112">
        <f t="shared" si="0"/>
        <v>3507.4000000000005</v>
      </c>
      <c r="H27" s="61">
        <v>21967.4</v>
      </c>
      <c r="I27" s="36">
        <v>13880.5</v>
      </c>
      <c r="J27" s="36">
        <f t="shared" si="1"/>
        <v>2637.2950000000001</v>
      </c>
      <c r="K27" s="8">
        <f t="shared" si="2"/>
        <v>16517.794999999998</v>
      </c>
      <c r="L27" s="37">
        <v>14200</v>
      </c>
      <c r="M27" s="43">
        <f t="shared" si="3"/>
        <v>2698</v>
      </c>
      <c r="N27" s="43">
        <f t="shared" si="4"/>
        <v>16898</v>
      </c>
      <c r="O27" s="45">
        <f t="shared" si="5"/>
        <v>18461.064999999999</v>
      </c>
      <c r="P27" s="32">
        <f t="shared" si="6"/>
        <v>2484.2071585216154</v>
      </c>
      <c r="Q27" s="53">
        <f t="shared" si="10"/>
        <v>0.13456467210974099</v>
      </c>
      <c r="R27" s="45">
        <f t="shared" si="8"/>
        <v>18461</v>
      </c>
    </row>
    <row r="28" spans="1:18" ht="30">
      <c r="A28" s="1">
        <f t="shared" si="9"/>
        <v>25</v>
      </c>
      <c r="B28" s="5" t="s">
        <v>205</v>
      </c>
      <c r="C28" s="7" t="s">
        <v>235</v>
      </c>
      <c r="D28" s="1" t="s">
        <v>27</v>
      </c>
      <c r="E28" s="83">
        <v>100</v>
      </c>
      <c r="F28" s="31">
        <v>15210.000000000002</v>
      </c>
      <c r="G28" s="112">
        <f t="shared" si="0"/>
        <v>2889.9000000000005</v>
      </c>
      <c r="H28" s="61">
        <v>18099.900000000001</v>
      </c>
      <c r="I28" s="36">
        <v>13880.5</v>
      </c>
      <c r="J28" s="36">
        <f t="shared" si="1"/>
        <v>2637.2950000000001</v>
      </c>
      <c r="K28" s="8">
        <f t="shared" si="2"/>
        <v>16517.794999999998</v>
      </c>
      <c r="L28" s="37">
        <v>11700</v>
      </c>
      <c r="M28" s="43">
        <f t="shared" si="3"/>
        <v>2223</v>
      </c>
      <c r="N28" s="43">
        <f t="shared" si="4"/>
        <v>13923</v>
      </c>
      <c r="O28" s="45">
        <f t="shared" si="5"/>
        <v>16180.231666666667</v>
      </c>
      <c r="P28" s="32">
        <f t="shared" si="6"/>
        <v>1721.8372272098118</v>
      </c>
      <c r="Q28" s="53">
        <f t="shared" si="10"/>
        <v>0.10641610470615295</v>
      </c>
      <c r="R28" s="45">
        <f t="shared" si="8"/>
        <v>16180</v>
      </c>
    </row>
    <row r="29" spans="1:18" ht="30">
      <c r="A29" s="1">
        <f t="shared" si="9"/>
        <v>26</v>
      </c>
      <c r="B29" s="5" t="s">
        <v>205</v>
      </c>
      <c r="C29" s="7" t="s">
        <v>236</v>
      </c>
      <c r="D29" s="1" t="s">
        <v>27</v>
      </c>
      <c r="E29" s="83">
        <v>100</v>
      </c>
      <c r="F29" s="31">
        <v>15600</v>
      </c>
      <c r="G29" s="112">
        <f t="shared" si="0"/>
        <v>2964</v>
      </c>
      <c r="H29" s="61">
        <v>18564</v>
      </c>
      <c r="I29" s="36">
        <v>13880.5</v>
      </c>
      <c r="J29" s="36">
        <f t="shared" si="1"/>
        <v>2637.2950000000001</v>
      </c>
      <c r="K29" s="8">
        <f t="shared" si="2"/>
        <v>16517.794999999998</v>
      </c>
      <c r="L29" s="37">
        <v>12000</v>
      </c>
      <c r="M29" s="43">
        <f t="shared" si="3"/>
        <v>2280</v>
      </c>
      <c r="N29" s="43">
        <f t="shared" si="4"/>
        <v>14280</v>
      </c>
      <c r="O29" s="45">
        <f t="shared" si="5"/>
        <v>16453.931666666667</v>
      </c>
      <c r="P29" s="32">
        <f t="shared" si="6"/>
        <v>1749.518580259213</v>
      </c>
      <c r="Q29" s="53">
        <f t="shared" si="10"/>
        <v>0.10632829986789659</v>
      </c>
      <c r="R29" s="45">
        <f t="shared" si="8"/>
        <v>16454</v>
      </c>
    </row>
    <row r="30" spans="1:18" ht="30">
      <c r="A30" s="1">
        <f t="shared" si="9"/>
        <v>27</v>
      </c>
      <c r="B30" s="5" t="s">
        <v>205</v>
      </c>
      <c r="C30" s="7" t="s">
        <v>237</v>
      </c>
      <c r="D30" s="1" t="s">
        <v>27</v>
      </c>
      <c r="E30" s="83">
        <v>100</v>
      </c>
      <c r="F30" s="31">
        <v>15730.000000000002</v>
      </c>
      <c r="G30" s="112">
        <f t="shared" si="0"/>
        <v>2988.7000000000003</v>
      </c>
      <c r="H30" s="61">
        <v>18718.7</v>
      </c>
      <c r="I30" s="36">
        <v>13880.5</v>
      </c>
      <c r="J30" s="36">
        <f t="shared" si="1"/>
        <v>2637.2950000000001</v>
      </c>
      <c r="K30" s="8">
        <f t="shared" si="2"/>
        <v>16517.794999999998</v>
      </c>
      <c r="L30" s="37">
        <v>12100</v>
      </c>
      <c r="M30" s="43">
        <f t="shared" si="3"/>
        <v>2299</v>
      </c>
      <c r="N30" s="43">
        <f t="shared" si="4"/>
        <v>14399</v>
      </c>
      <c r="O30" s="45">
        <f t="shared" si="5"/>
        <v>16545.164999999997</v>
      </c>
      <c r="P30" s="32">
        <f t="shared" si="6"/>
        <v>1763.6163339712057</v>
      </c>
      <c r="Q30" s="53">
        <f t="shared" si="10"/>
        <v>0.10659406140532331</v>
      </c>
      <c r="R30" s="45">
        <f t="shared" si="8"/>
        <v>16545</v>
      </c>
    </row>
    <row r="31" spans="1:18" ht="30">
      <c r="A31" s="1">
        <f t="shared" si="9"/>
        <v>28</v>
      </c>
      <c r="B31" s="5" t="s">
        <v>205</v>
      </c>
      <c r="C31" s="7" t="s">
        <v>238</v>
      </c>
      <c r="D31" s="1" t="s">
        <v>207</v>
      </c>
      <c r="E31" s="83">
        <v>100</v>
      </c>
      <c r="F31" s="31">
        <v>17810.000000000004</v>
      </c>
      <c r="G31" s="112">
        <f t="shared" si="0"/>
        <v>3383.9000000000005</v>
      </c>
      <c r="H31" s="61">
        <v>21193.9</v>
      </c>
      <c r="I31" s="36">
        <v>13880.5</v>
      </c>
      <c r="J31" s="36">
        <f t="shared" si="1"/>
        <v>2637.2950000000001</v>
      </c>
      <c r="K31" s="8">
        <f t="shared" si="2"/>
        <v>16517.794999999998</v>
      </c>
      <c r="L31" s="37">
        <v>13700</v>
      </c>
      <c r="M31" s="43">
        <f t="shared" si="3"/>
        <v>2603</v>
      </c>
      <c r="N31" s="43">
        <f t="shared" si="4"/>
        <v>16303</v>
      </c>
      <c r="O31" s="45">
        <f t="shared" si="5"/>
        <v>18004.898333333334</v>
      </c>
      <c r="P31" s="32">
        <f t="shared" si="6"/>
        <v>2256.6690712210216</v>
      </c>
      <c r="Q31" s="53">
        <f t="shared" si="10"/>
        <v>0.12533639620964376</v>
      </c>
      <c r="R31" s="45">
        <f t="shared" si="8"/>
        <v>18005</v>
      </c>
    </row>
    <row r="32" spans="1:18" ht="58.5" customHeight="1">
      <c r="A32" s="1">
        <f t="shared" si="9"/>
        <v>29</v>
      </c>
      <c r="B32" s="5" t="s">
        <v>205</v>
      </c>
      <c r="C32" s="7" t="s">
        <v>239</v>
      </c>
      <c r="D32" s="1" t="s">
        <v>22</v>
      </c>
      <c r="E32" s="83">
        <v>300</v>
      </c>
      <c r="F32" s="31">
        <v>18330</v>
      </c>
      <c r="G32" s="112">
        <f t="shared" si="0"/>
        <v>3482.7</v>
      </c>
      <c r="H32" s="61">
        <v>21812.7</v>
      </c>
      <c r="I32" s="36">
        <v>13880.5</v>
      </c>
      <c r="J32" s="36">
        <f t="shared" si="1"/>
        <v>2637.2950000000001</v>
      </c>
      <c r="K32" s="8">
        <f t="shared" si="2"/>
        <v>16517.794999999998</v>
      </c>
      <c r="L32" s="37">
        <v>14100</v>
      </c>
      <c r="M32" s="43">
        <f t="shared" si="3"/>
        <v>2679</v>
      </c>
      <c r="N32" s="43">
        <f t="shared" si="4"/>
        <v>16779</v>
      </c>
      <c r="O32" s="45">
        <f t="shared" si="5"/>
        <v>18369.831666666665</v>
      </c>
      <c r="P32" s="32">
        <f t="shared" si="6"/>
        <v>2436.8099068944462</v>
      </c>
      <c r="Q32" s="53">
        <f t="shared" si="10"/>
        <v>0.13265281637371817</v>
      </c>
      <c r="R32" s="45">
        <f t="shared" si="8"/>
        <v>18370</v>
      </c>
    </row>
    <row r="33" spans="1:18" ht="45">
      <c r="A33" s="1">
        <f t="shared" si="9"/>
        <v>30</v>
      </c>
      <c r="B33" s="5" t="s">
        <v>202</v>
      </c>
      <c r="C33" s="7" t="s">
        <v>240</v>
      </c>
      <c r="D33" s="1" t="s">
        <v>22</v>
      </c>
      <c r="E33" s="83">
        <v>200</v>
      </c>
      <c r="F33" s="31">
        <v>24050</v>
      </c>
      <c r="G33" s="112">
        <f t="shared" si="0"/>
        <v>4569.5</v>
      </c>
      <c r="H33" s="61">
        <v>28619.5</v>
      </c>
      <c r="I33" s="36">
        <v>18105</v>
      </c>
      <c r="J33" s="36">
        <f t="shared" si="1"/>
        <v>3439.95</v>
      </c>
      <c r="K33" s="8">
        <f t="shared" si="2"/>
        <v>21544.95</v>
      </c>
      <c r="L33" s="37">
        <v>18500</v>
      </c>
      <c r="M33" s="43">
        <f t="shared" si="3"/>
        <v>3515</v>
      </c>
      <c r="N33" s="43">
        <f t="shared" si="4"/>
        <v>22015</v>
      </c>
      <c r="O33" s="45">
        <f t="shared" si="5"/>
        <v>24059.816666666666</v>
      </c>
      <c r="P33" s="32">
        <f t="shared" si="6"/>
        <v>3229.8886281968839</v>
      </c>
      <c r="Q33" s="53">
        <f t="shared" si="10"/>
        <v>0.1342441080472441</v>
      </c>
      <c r="R33" s="45">
        <f t="shared" si="8"/>
        <v>24060</v>
      </c>
    </row>
    <row r="34" spans="1:18" ht="165">
      <c r="A34" s="1">
        <f t="shared" si="9"/>
        <v>31</v>
      </c>
      <c r="B34" s="5" t="s">
        <v>202</v>
      </c>
      <c r="C34" s="7" t="s">
        <v>241</v>
      </c>
      <c r="D34" s="1" t="s">
        <v>207</v>
      </c>
      <c r="E34" s="83">
        <v>10</v>
      </c>
      <c r="F34" s="31">
        <v>9360</v>
      </c>
      <c r="G34" s="112">
        <f t="shared" si="0"/>
        <v>1778.4</v>
      </c>
      <c r="H34" s="61">
        <v>11138.4</v>
      </c>
      <c r="I34" s="36">
        <v>7242</v>
      </c>
      <c r="J34" s="36">
        <f t="shared" si="1"/>
        <v>1375.98</v>
      </c>
      <c r="K34" s="8">
        <f t="shared" si="2"/>
        <v>8617.98</v>
      </c>
      <c r="L34" s="37">
        <v>7200</v>
      </c>
      <c r="M34" s="43">
        <f t="shared" si="3"/>
        <v>1368</v>
      </c>
      <c r="N34" s="43">
        <f t="shared" si="4"/>
        <v>8568</v>
      </c>
      <c r="O34" s="45">
        <f t="shared" si="5"/>
        <v>9441.4599999999991</v>
      </c>
      <c r="P34" s="32">
        <f t="shared" si="6"/>
        <v>1200.0912528637168</v>
      </c>
      <c r="Q34" s="53">
        <f t="shared" si="10"/>
        <v>0.12710865193134505</v>
      </c>
      <c r="R34" s="45">
        <f t="shared" si="8"/>
        <v>9441</v>
      </c>
    </row>
    <row r="35" spans="1:18" ht="197.25" customHeight="1">
      <c r="A35" s="1">
        <f t="shared" si="9"/>
        <v>32</v>
      </c>
      <c r="B35" s="5" t="s">
        <v>202</v>
      </c>
      <c r="C35" s="7" t="s">
        <v>242</v>
      </c>
      <c r="D35" s="1" t="s">
        <v>209</v>
      </c>
      <c r="E35" s="83">
        <v>16</v>
      </c>
      <c r="F35" s="31">
        <v>31720.000000000004</v>
      </c>
      <c r="G35" s="112">
        <f t="shared" si="0"/>
        <v>6026.8000000000011</v>
      </c>
      <c r="H35" s="61">
        <v>37746.800000000003</v>
      </c>
      <c r="I35" s="36">
        <v>24140</v>
      </c>
      <c r="J35" s="36">
        <f t="shared" si="1"/>
        <v>4586.6000000000004</v>
      </c>
      <c r="K35" s="8">
        <f t="shared" si="2"/>
        <v>28726.6</v>
      </c>
      <c r="L35" s="37">
        <v>24400</v>
      </c>
      <c r="M35" s="43">
        <f t="shared" si="3"/>
        <v>4636</v>
      </c>
      <c r="N35" s="43">
        <f t="shared" si="4"/>
        <v>29036</v>
      </c>
      <c r="O35" s="45">
        <f t="shared" si="5"/>
        <v>31836.466666666664</v>
      </c>
      <c r="P35" s="32">
        <f t="shared" si="6"/>
        <v>4181.1451520154778</v>
      </c>
      <c r="Q35" s="53">
        <f t="shared" si="10"/>
        <v>0.13133194697115086</v>
      </c>
      <c r="R35" s="45">
        <f t="shared" si="8"/>
        <v>31836</v>
      </c>
    </row>
    <row r="36" spans="1:18" ht="30">
      <c r="A36" s="1">
        <f t="shared" si="9"/>
        <v>33</v>
      </c>
      <c r="B36" s="5" t="s">
        <v>205</v>
      </c>
      <c r="C36" s="7" t="s">
        <v>243</v>
      </c>
      <c r="D36" s="1" t="s">
        <v>27</v>
      </c>
      <c r="E36" s="83">
        <v>30</v>
      </c>
      <c r="F36" s="31">
        <v>31980</v>
      </c>
      <c r="G36" s="112">
        <f t="shared" si="0"/>
        <v>6076.2</v>
      </c>
      <c r="H36" s="61">
        <v>38056.199999999997</v>
      </c>
      <c r="I36" s="36">
        <v>24140</v>
      </c>
      <c r="J36" s="36">
        <f t="shared" si="1"/>
        <v>4586.6000000000004</v>
      </c>
      <c r="K36" s="8">
        <f t="shared" si="2"/>
        <v>28726.6</v>
      </c>
      <c r="L36" s="37">
        <v>24600</v>
      </c>
      <c r="M36" s="43">
        <f t="shared" si="3"/>
        <v>4674</v>
      </c>
      <c r="N36" s="43">
        <f t="shared" si="4"/>
        <v>29274</v>
      </c>
      <c r="O36" s="45">
        <f t="shared" si="5"/>
        <v>32018.933333333331</v>
      </c>
      <c r="P36" s="32">
        <f t="shared" si="6"/>
        <v>4274.8374856699675</v>
      </c>
      <c r="Q36" s="53">
        <f t="shared" si="10"/>
        <v>0.13350967820091761</v>
      </c>
      <c r="R36" s="45">
        <f t="shared" si="8"/>
        <v>32019</v>
      </c>
    </row>
    <row r="37" spans="1:18" ht="30">
      <c r="A37" s="1">
        <f t="shared" si="9"/>
        <v>34</v>
      </c>
      <c r="B37" s="5" t="s">
        <v>205</v>
      </c>
      <c r="C37" s="7" t="s">
        <v>244</v>
      </c>
      <c r="D37" s="1" t="s">
        <v>225</v>
      </c>
      <c r="E37" s="83">
        <v>50</v>
      </c>
      <c r="F37" s="31">
        <v>78910</v>
      </c>
      <c r="G37" s="112">
        <f t="shared" si="0"/>
        <v>14992.9</v>
      </c>
      <c r="H37" s="61">
        <v>93902.9</v>
      </c>
      <c r="I37" s="36">
        <v>61557</v>
      </c>
      <c r="J37" s="36">
        <f t="shared" si="1"/>
        <v>11695.83</v>
      </c>
      <c r="K37" s="8">
        <f t="shared" si="2"/>
        <v>73252.83</v>
      </c>
      <c r="L37" s="37">
        <v>60700</v>
      </c>
      <c r="M37" s="43">
        <f t="shared" si="3"/>
        <v>11533</v>
      </c>
      <c r="N37" s="43">
        <f t="shared" si="4"/>
        <v>72233</v>
      </c>
      <c r="O37" s="45">
        <f t="shared" si="5"/>
        <v>79796.243333333332</v>
      </c>
      <c r="P37" s="32">
        <f t="shared" si="6"/>
        <v>9983.5977162755698</v>
      </c>
      <c r="Q37" s="53">
        <f t="shared" si="10"/>
        <v>0.12511363065766173</v>
      </c>
      <c r="R37" s="45">
        <f t="shared" si="8"/>
        <v>79796</v>
      </c>
    </row>
    <row r="38" spans="1:18">
      <c r="A38" s="1">
        <f t="shared" si="9"/>
        <v>35</v>
      </c>
      <c r="B38" s="5" t="s">
        <v>202</v>
      </c>
      <c r="C38" s="7" t="s">
        <v>245</v>
      </c>
      <c r="D38" s="1" t="s">
        <v>27</v>
      </c>
      <c r="E38" s="83">
        <v>100</v>
      </c>
      <c r="F38" s="31">
        <v>19890</v>
      </c>
      <c r="G38" s="112">
        <f t="shared" si="0"/>
        <v>3779.1</v>
      </c>
      <c r="H38" s="61">
        <v>23669.1</v>
      </c>
      <c r="I38" s="36">
        <v>15087.5</v>
      </c>
      <c r="J38" s="36">
        <f t="shared" si="1"/>
        <v>2866.625</v>
      </c>
      <c r="K38" s="8">
        <f t="shared" si="2"/>
        <v>17954.125</v>
      </c>
      <c r="L38" s="37">
        <v>15300</v>
      </c>
      <c r="M38" s="43">
        <f t="shared" si="3"/>
        <v>2907</v>
      </c>
      <c r="N38" s="43">
        <f t="shared" si="4"/>
        <v>18207</v>
      </c>
      <c r="O38" s="45">
        <f t="shared" si="5"/>
        <v>19943.408333333333</v>
      </c>
      <c r="P38" s="32">
        <f t="shared" si="6"/>
        <v>2636.483799521417</v>
      </c>
      <c r="Q38" s="53">
        <f t="shared" si="10"/>
        <v>0.13219825595782486</v>
      </c>
      <c r="R38" s="45">
        <f t="shared" si="8"/>
        <v>19943</v>
      </c>
    </row>
    <row r="39" spans="1:18" ht="34.5" customHeight="1">
      <c r="A39" s="1">
        <f t="shared" si="9"/>
        <v>36</v>
      </c>
      <c r="B39" s="5" t="s">
        <v>202</v>
      </c>
      <c r="C39" s="7" t="s">
        <v>246</v>
      </c>
      <c r="D39" s="1" t="s">
        <v>27</v>
      </c>
      <c r="E39" s="83">
        <v>100</v>
      </c>
      <c r="F39" s="31">
        <v>20020</v>
      </c>
      <c r="G39" s="112">
        <f t="shared" si="0"/>
        <v>3803.8</v>
      </c>
      <c r="H39" s="61">
        <v>23823.8</v>
      </c>
      <c r="I39" s="36">
        <v>15087.5</v>
      </c>
      <c r="J39" s="36">
        <f t="shared" si="1"/>
        <v>2866.625</v>
      </c>
      <c r="K39" s="8">
        <f t="shared" si="2"/>
        <v>17954.125</v>
      </c>
      <c r="L39" s="37">
        <v>15400</v>
      </c>
      <c r="M39" s="43">
        <f t="shared" si="3"/>
        <v>2926</v>
      </c>
      <c r="N39" s="43">
        <f t="shared" si="4"/>
        <v>18326</v>
      </c>
      <c r="O39" s="45">
        <f t="shared" si="5"/>
        <v>20034.641666666666</v>
      </c>
      <c r="P39" s="32">
        <f t="shared" si="6"/>
        <v>2683.6372594184313</v>
      </c>
      <c r="Q39" s="53">
        <f t="shared" si="10"/>
        <v>0.13394985066707862</v>
      </c>
      <c r="R39" s="45">
        <f t="shared" si="8"/>
        <v>20035</v>
      </c>
    </row>
    <row r="40" spans="1:18" ht="178.5" customHeight="1">
      <c r="A40" s="1">
        <f t="shared" si="9"/>
        <v>37</v>
      </c>
      <c r="B40" s="5" t="s">
        <v>202</v>
      </c>
      <c r="C40" s="7" t="s">
        <v>247</v>
      </c>
      <c r="D40" s="1" t="s">
        <v>207</v>
      </c>
      <c r="E40" s="83">
        <v>40</v>
      </c>
      <c r="F40" s="31">
        <v>19370</v>
      </c>
      <c r="G40" s="112">
        <f t="shared" si="0"/>
        <v>3680.3</v>
      </c>
      <c r="H40" s="61">
        <v>23050.3</v>
      </c>
      <c r="I40" s="36">
        <v>15087.5</v>
      </c>
      <c r="J40" s="36">
        <f t="shared" si="1"/>
        <v>2866.625</v>
      </c>
      <c r="K40" s="8">
        <f t="shared" si="2"/>
        <v>17954.125</v>
      </c>
      <c r="L40" s="37">
        <v>14900</v>
      </c>
      <c r="M40" s="43">
        <f t="shared" si="3"/>
        <v>2831</v>
      </c>
      <c r="N40" s="43">
        <f t="shared" si="4"/>
        <v>17731</v>
      </c>
      <c r="O40" s="45">
        <f t="shared" si="5"/>
        <v>19578.475000000002</v>
      </c>
      <c r="P40" s="32">
        <f t="shared" si="6"/>
        <v>2456.6403636368709</v>
      </c>
      <c r="Q40" s="53">
        <f t="shared" si="10"/>
        <v>0.12547659425143534</v>
      </c>
      <c r="R40" s="45">
        <f t="shared" si="8"/>
        <v>19578</v>
      </c>
    </row>
    <row r="41" spans="1:18" ht="30">
      <c r="A41" s="1">
        <f t="shared" si="9"/>
        <v>38</v>
      </c>
      <c r="B41" s="5" t="s">
        <v>202</v>
      </c>
      <c r="C41" s="7" t="s">
        <v>248</v>
      </c>
      <c r="D41" s="1" t="s">
        <v>249</v>
      </c>
      <c r="E41" s="83">
        <v>26</v>
      </c>
      <c r="F41" s="31">
        <v>21450</v>
      </c>
      <c r="G41" s="112">
        <f t="shared" si="0"/>
        <v>4075.5</v>
      </c>
      <c r="H41" s="61">
        <v>25525.5</v>
      </c>
      <c r="I41" s="36">
        <v>16294.5</v>
      </c>
      <c r="J41" s="36">
        <f t="shared" si="1"/>
        <v>3095.9549999999999</v>
      </c>
      <c r="K41" s="8">
        <f t="shared" si="2"/>
        <v>19390.455000000002</v>
      </c>
      <c r="L41" s="37">
        <v>16500</v>
      </c>
      <c r="M41" s="43">
        <f t="shared" si="3"/>
        <v>3135</v>
      </c>
      <c r="N41" s="43">
        <f t="shared" si="4"/>
        <v>19635</v>
      </c>
      <c r="O41" s="45">
        <f t="shared" si="5"/>
        <v>21516.985000000001</v>
      </c>
      <c r="P41" s="32">
        <f t="shared" si="6"/>
        <v>2836.2057921543701</v>
      </c>
      <c r="Q41" s="53">
        <f t="shared" si="10"/>
        <v>0.1318124166631324</v>
      </c>
      <c r="R41" s="45">
        <f t="shared" si="8"/>
        <v>21517</v>
      </c>
    </row>
    <row r="42" spans="1:18" ht="30">
      <c r="A42" s="1">
        <f t="shared" si="9"/>
        <v>39</v>
      </c>
      <c r="B42" s="5" t="s">
        <v>202</v>
      </c>
      <c r="C42" s="7" t="s">
        <v>250</v>
      </c>
      <c r="D42" s="1" t="s">
        <v>204</v>
      </c>
      <c r="E42" s="83">
        <v>24</v>
      </c>
      <c r="F42" s="31">
        <v>28860.000000000004</v>
      </c>
      <c r="G42" s="112">
        <f t="shared" si="0"/>
        <v>5483.4000000000005</v>
      </c>
      <c r="H42" s="61">
        <v>34343.4</v>
      </c>
      <c r="I42" s="36">
        <v>21726</v>
      </c>
      <c r="J42" s="36">
        <f t="shared" si="1"/>
        <v>4127.9399999999996</v>
      </c>
      <c r="K42" s="8">
        <f t="shared" si="2"/>
        <v>25853.94</v>
      </c>
      <c r="L42" s="37">
        <v>22200</v>
      </c>
      <c r="M42" s="43">
        <f t="shared" si="3"/>
        <v>4218</v>
      </c>
      <c r="N42" s="43">
        <f t="shared" si="4"/>
        <v>26418</v>
      </c>
      <c r="O42" s="45">
        <f t="shared" si="5"/>
        <v>28871.78</v>
      </c>
      <c r="P42" s="32">
        <f t="shared" si="6"/>
        <v>3875.8663538362721</v>
      </c>
      <c r="Q42" s="53">
        <f t="shared" si="10"/>
        <v>0.13424410804724449</v>
      </c>
      <c r="R42" s="45">
        <f t="shared" si="8"/>
        <v>28872</v>
      </c>
    </row>
    <row r="43" spans="1:18" ht="30">
      <c r="A43" s="1">
        <f t="shared" si="9"/>
        <v>40</v>
      </c>
      <c r="B43" s="5" t="s">
        <v>202</v>
      </c>
      <c r="C43" s="9" t="s">
        <v>251</v>
      </c>
      <c r="D43" s="1" t="s">
        <v>27</v>
      </c>
      <c r="E43" s="83">
        <v>8</v>
      </c>
      <c r="F43" s="31">
        <v>86580</v>
      </c>
      <c r="G43" s="112">
        <f t="shared" si="0"/>
        <v>16450.2</v>
      </c>
      <c r="H43" s="61">
        <v>103030.2</v>
      </c>
      <c r="I43" s="36">
        <v>69471.3</v>
      </c>
      <c r="J43" s="36">
        <f t="shared" si="1"/>
        <v>13199.547</v>
      </c>
      <c r="K43" s="8">
        <f t="shared" si="2"/>
        <v>82670.847000000009</v>
      </c>
      <c r="L43" s="37">
        <v>66600</v>
      </c>
      <c r="M43" s="43">
        <f t="shared" si="3"/>
        <v>12654</v>
      </c>
      <c r="N43" s="43">
        <f t="shared" si="4"/>
        <v>79254</v>
      </c>
      <c r="O43" s="45">
        <f t="shared" si="5"/>
        <v>88318.349000000002</v>
      </c>
      <c r="P43" s="32">
        <f t="shared" si="6"/>
        <v>10495.955752574511</v>
      </c>
      <c r="Q43" s="53">
        <f t="shared" si="10"/>
        <v>0.11884230028546515</v>
      </c>
      <c r="R43" s="45">
        <f t="shared" si="8"/>
        <v>88318</v>
      </c>
    </row>
    <row r="44" spans="1:18">
      <c r="A44" s="1">
        <f t="shared" si="9"/>
        <v>41</v>
      </c>
      <c r="B44" s="5" t="s">
        <v>202</v>
      </c>
      <c r="C44" s="7" t="s">
        <v>252</v>
      </c>
      <c r="D44" s="1" t="s">
        <v>27</v>
      </c>
      <c r="E44" s="83">
        <v>6</v>
      </c>
      <c r="F44" s="31">
        <v>20540</v>
      </c>
      <c r="G44" s="112">
        <f t="shared" si="0"/>
        <v>3902.6</v>
      </c>
      <c r="H44" s="61">
        <v>24442.6</v>
      </c>
      <c r="I44" s="36">
        <v>15570.3</v>
      </c>
      <c r="J44" s="36">
        <f t="shared" si="1"/>
        <v>2958.357</v>
      </c>
      <c r="K44" s="8">
        <f t="shared" si="2"/>
        <v>18528.656999999999</v>
      </c>
      <c r="L44" s="37">
        <v>15800</v>
      </c>
      <c r="M44" s="43">
        <f t="shared" si="3"/>
        <v>3002</v>
      </c>
      <c r="N44" s="43">
        <f t="shared" si="4"/>
        <v>18802</v>
      </c>
      <c r="O44" s="45">
        <f t="shared" si="5"/>
        <v>20591.085666666666</v>
      </c>
      <c r="P44" s="32">
        <f t="shared" si="6"/>
        <v>2725.7171648107928</v>
      </c>
      <c r="Q44" s="53">
        <f t="shared" si="10"/>
        <v>0.13237364988594302</v>
      </c>
      <c r="R44" s="45">
        <f t="shared" si="8"/>
        <v>20591</v>
      </c>
    </row>
    <row r="45" spans="1:18" ht="30">
      <c r="A45" s="1">
        <f t="shared" si="9"/>
        <v>42</v>
      </c>
      <c r="B45" s="5" t="s">
        <v>205</v>
      </c>
      <c r="C45" s="7" t="s">
        <v>253</v>
      </c>
      <c r="D45" s="1" t="s">
        <v>27</v>
      </c>
      <c r="E45" s="83">
        <v>100</v>
      </c>
      <c r="F45" s="31">
        <v>17680</v>
      </c>
      <c r="G45" s="112">
        <f t="shared" si="0"/>
        <v>3359.2</v>
      </c>
      <c r="H45" s="61">
        <v>21039.200000000001</v>
      </c>
      <c r="I45" s="36">
        <v>13277</v>
      </c>
      <c r="J45" s="36">
        <f t="shared" si="1"/>
        <v>2522.63</v>
      </c>
      <c r="K45" s="8">
        <f t="shared" si="2"/>
        <v>15799.630000000001</v>
      </c>
      <c r="L45" s="37">
        <v>13600</v>
      </c>
      <c r="M45" s="43">
        <f t="shared" si="3"/>
        <v>2584</v>
      </c>
      <c r="N45" s="43">
        <f t="shared" si="4"/>
        <v>16184</v>
      </c>
      <c r="O45" s="45">
        <f t="shared" si="5"/>
        <v>17674.276666666668</v>
      </c>
      <c r="P45" s="32">
        <f t="shared" si="6"/>
        <v>2384.5288638266084</v>
      </c>
      <c r="Q45" s="53">
        <f t="shared" si="10"/>
        <v>0.13491521654879274</v>
      </c>
      <c r="R45" s="45">
        <f t="shared" si="8"/>
        <v>17674</v>
      </c>
    </row>
    <row r="46" spans="1:18" ht="30">
      <c r="A46" s="1">
        <f t="shared" si="9"/>
        <v>43</v>
      </c>
      <c r="B46" s="5" t="s">
        <v>205</v>
      </c>
      <c r="C46" s="7" t="s">
        <v>254</v>
      </c>
      <c r="D46" s="1" t="s">
        <v>27</v>
      </c>
      <c r="E46" s="83">
        <v>100</v>
      </c>
      <c r="F46" s="31">
        <v>30940</v>
      </c>
      <c r="G46" s="112">
        <f t="shared" si="0"/>
        <v>5878.6</v>
      </c>
      <c r="H46" s="61">
        <v>36818.6</v>
      </c>
      <c r="I46" s="36">
        <v>24140</v>
      </c>
      <c r="J46" s="36">
        <f t="shared" si="1"/>
        <v>4586.6000000000004</v>
      </c>
      <c r="K46" s="8">
        <f t="shared" si="2"/>
        <v>28726.6</v>
      </c>
      <c r="L46" s="37">
        <v>23800</v>
      </c>
      <c r="M46" s="43">
        <f t="shared" si="3"/>
        <v>4522</v>
      </c>
      <c r="N46" s="43">
        <f t="shared" si="4"/>
        <v>28322</v>
      </c>
      <c r="O46" s="45">
        <f t="shared" si="5"/>
        <v>31289.066666666666</v>
      </c>
      <c r="P46" s="32">
        <f t="shared" si="6"/>
        <v>3913.4579298733493</v>
      </c>
      <c r="Q46" s="53">
        <f t="shared" si="10"/>
        <v>0.12507429421161009</v>
      </c>
      <c r="R46" s="45">
        <f t="shared" si="8"/>
        <v>31289</v>
      </c>
    </row>
    <row r="47" spans="1:18" ht="30">
      <c r="A47" s="1">
        <f t="shared" si="9"/>
        <v>44</v>
      </c>
      <c r="B47" s="5" t="s">
        <v>205</v>
      </c>
      <c r="C47" s="7" t="s">
        <v>255</v>
      </c>
      <c r="D47" s="1" t="s">
        <v>207</v>
      </c>
      <c r="E47" s="83">
        <v>200</v>
      </c>
      <c r="F47" s="31">
        <v>28990</v>
      </c>
      <c r="G47" s="112">
        <f t="shared" si="0"/>
        <v>5508.1</v>
      </c>
      <c r="H47" s="61">
        <v>34498.1</v>
      </c>
      <c r="I47" s="36">
        <v>21967.4</v>
      </c>
      <c r="J47" s="36">
        <f t="shared" si="1"/>
        <v>4173.8060000000005</v>
      </c>
      <c r="K47" s="8">
        <f t="shared" si="2"/>
        <v>26141.206000000002</v>
      </c>
      <c r="L47" s="37">
        <v>22300</v>
      </c>
      <c r="M47" s="43">
        <f t="shared" si="3"/>
        <v>4237</v>
      </c>
      <c r="N47" s="43">
        <f t="shared" si="4"/>
        <v>26537</v>
      </c>
      <c r="O47" s="45">
        <f t="shared" si="5"/>
        <v>29058.768666666667</v>
      </c>
      <c r="P47" s="32">
        <f t="shared" si="6"/>
        <v>3849.5806904082042</v>
      </c>
      <c r="Q47" s="53">
        <f t="shared" si="10"/>
        <v>0.13247569897289077</v>
      </c>
      <c r="R47" s="45">
        <f t="shared" si="8"/>
        <v>29059</v>
      </c>
    </row>
    <row r="48" spans="1:18" ht="30">
      <c r="A48" s="1">
        <f t="shared" si="9"/>
        <v>45</v>
      </c>
      <c r="B48" s="5" t="s">
        <v>205</v>
      </c>
      <c r="C48" s="7" t="s">
        <v>256</v>
      </c>
      <c r="D48" s="1" t="s">
        <v>207</v>
      </c>
      <c r="E48" s="83">
        <v>200</v>
      </c>
      <c r="F48" s="31">
        <v>29120.000000000004</v>
      </c>
      <c r="G48" s="112">
        <f t="shared" si="0"/>
        <v>5532.8000000000011</v>
      </c>
      <c r="H48" s="61">
        <v>34652.800000000003</v>
      </c>
      <c r="I48" s="36">
        <v>21967.4</v>
      </c>
      <c r="J48" s="36">
        <f t="shared" si="1"/>
        <v>4173.8060000000005</v>
      </c>
      <c r="K48" s="8">
        <f t="shared" si="2"/>
        <v>26141.206000000002</v>
      </c>
      <c r="L48" s="37">
        <v>22400</v>
      </c>
      <c r="M48" s="43">
        <f t="shared" si="3"/>
        <v>4256</v>
      </c>
      <c r="N48" s="43">
        <f t="shared" si="4"/>
        <v>26656</v>
      </c>
      <c r="O48" s="45">
        <f t="shared" si="5"/>
        <v>29150.002000000004</v>
      </c>
      <c r="P48" s="32">
        <f t="shared" si="6"/>
        <v>3896.7373179119927</v>
      </c>
      <c r="Q48" s="53">
        <f t="shared" si="10"/>
        <v>0.13367880104817806</v>
      </c>
      <c r="R48" s="45">
        <f t="shared" si="8"/>
        <v>29150</v>
      </c>
    </row>
    <row r="49" spans="1:18" ht="30">
      <c r="A49" s="1">
        <f t="shared" si="9"/>
        <v>46</v>
      </c>
      <c r="B49" s="5" t="s">
        <v>205</v>
      </c>
      <c r="C49" s="7" t="s">
        <v>257</v>
      </c>
      <c r="D49" s="1" t="s">
        <v>207</v>
      </c>
      <c r="E49" s="83">
        <v>200</v>
      </c>
      <c r="F49" s="31">
        <v>28210.000000000004</v>
      </c>
      <c r="G49" s="112">
        <f t="shared" si="0"/>
        <v>5359.9000000000005</v>
      </c>
      <c r="H49" s="61">
        <v>33569.9</v>
      </c>
      <c r="I49" s="36">
        <v>21967.4</v>
      </c>
      <c r="J49" s="36">
        <f t="shared" si="1"/>
        <v>4173.8060000000005</v>
      </c>
      <c r="K49" s="8">
        <f t="shared" si="2"/>
        <v>26141.206000000002</v>
      </c>
      <c r="L49" s="37">
        <v>21700</v>
      </c>
      <c r="M49" s="43">
        <f t="shared" si="3"/>
        <v>4123</v>
      </c>
      <c r="N49" s="43">
        <f t="shared" si="4"/>
        <v>25823</v>
      </c>
      <c r="O49" s="45">
        <f t="shared" si="5"/>
        <v>28511.368666666665</v>
      </c>
      <c r="P49" s="32">
        <f t="shared" si="6"/>
        <v>3579.2800209302068</v>
      </c>
      <c r="Q49" s="53">
        <f t="shared" si="10"/>
        <v>0.12553869520528596</v>
      </c>
      <c r="R49" s="45">
        <f t="shared" si="8"/>
        <v>28511</v>
      </c>
    </row>
    <row r="50" spans="1:18" ht="30">
      <c r="A50" s="1">
        <f t="shared" si="9"/>
        <v>47</v>
      </c>
      <c r="B50" s="5" t="s">
        <v>205</v>
      </c>
      <c r="C50" s="7" t="s">
        <v>258</v>
      </c>
      <c r="D50" s="1" t="s">
        <v>207</v>
      </c>
      <c r="E50" s="83">
        <v>200</v>
      </c>
      <c r="F50" s="31">
        <v>28990</v>
      </c>
      <c r="G50" s="112">
        <f t="shared" si="0"/>
        <v>5508.1</v>
      </c>
      <c r="H50" s="61">
        <v>34498.1</v>
      </c>
      <c r="I50" s="36">
        <v>21967.4</v>
      </c>
      <c r="J50" s="36">
        <f t="shared" si="1"/>
        <v>4173.8060000000005</v>
      </c>
      <c r="K50" s="8">
        <f t="shared" si="2"/>
        <v>26141.206000000002</v>
      </c>
      <c r="L50" s="37">
        <v>22300</v>
      </c>
      <c r="M50" s="43">
        <f t="shared" si="3"/>
        <v>4237</v>
      </c>
      <c r="N50" s="43">
        <f t="shared" si="4"/>
        <v>26537</v>
      </c>
      <c r="O50" s="45">
        <f t="shared" si="5"/>
        <v>29058.768666666667</v>
      </c>
      <c r="P50" s="32">
        <f t="shared" si="6"/>
        <v>3849.5806904082042</v>
      </c>
      <c r="Q50" s="53">
        <f t="shared" si="10"/>
        <v>0.13247569897289077</v>
      </c>
      <c r="R50" s="45">
        <f t="shared" si="8"/>
        <v>29059</v>
      </c>
    </row>
    <row r="51" spans="1:18" ht="30">
      <c r="A51" s="1">
        <f t="shared" si="9"/>
        <v>48</v>
      </c>
      <c r="B51" s="5" t="s">
        <v>205</v>
      </c>
      <c r="C51" s="7" t="s">
        <v>259</v>
      </c>
      <c r="D51" s="1" t="s">
        <v>207</v>
      </c>
      <c r="E51" s="83">
        <v>200</v>
      </c>
      <c r="F51" s="31">
        <v>29120.000000000004</v>
      </c>
      <c r="G51" s="112">
        <f t="shared" si="0"/>
        <v>5532.8000000000011</v>
      </c>
      <c r="H51" s="61">
        <v>34652.800000000003</v>
      </c>
      <c r="I51" s="36">
        <v>21967.4</v>
      </c>
      <c r="J51" s="36">
        <f t="shared" si="1"/>
        <v>4173.8060000000005</v>
      </c>
      <c r="K51" s="8">
        <f t="shared" si="2"/>
        <v>26141.206000000002</v>
      </c>
      <c r="L51" s="37">
        <v>22400</v>
      </c>
      <c r="M51" s="43">
        <f t="shared" si="3"/>
        <v>4256</v>
      </c>
      <c r="N51" s="43">
        <f t="shared" si="4"/>
        <v>26656</v>
      </c>
      <c r="O51" s="45">
        <f t="shared" si="5"/>
        <v>29150.002000000004</v>
      </c>
      <c r="P51" s="32">
        <f t="shared" si="6"/>
        <v>3896.7373179119927</v>
      </c>
      <c r="Q51" s="53">
        <f t="shared" si="10"/>
        <v>0.13367880104817806</v>
      </c>
      <c r="R51" s="45">
        <f t="shared" si="8"/>
        <v>29150</v>
      </c>
    </row>
    <row r="52" spans="1:18" ht="30">
      <c r="A52" s="1">
        <f t="shared" si="9"/>
        <v>49</v>
      </c>
      <c r="B52" s="5" t="s">
        <v>205</v>
      </c>
      <c r="C52" s="7" t="s">
        <v>260</v>
      </c>
      <c r="D52" s="1" t="s">
        <v>207</v>
      </c>
      <c r="E52" s="83">
        <v>50</v>
      </c>
      <c r="F52" s="31">
        <v>191100</v>
      </c>
      <c r="G52" s="112">
        <f t="shared" si="0"/>
        <v>36309</v>
      </c>
      <c r="H52" s="61">
        <v>227409</v>
      </c>
      <c r="I52" s="36">
        <v>159064.5</v>
      </c>
      <c r="J52" s="36">
        <f t="shared" si="1"/>
        <v>30222.255000000001</v>
      </c>
      <c r="K52" s="8">
        <f t="shared" si="2"/>
        <v>189286.755</v>
      </c>
      <c r="L52" s="37">
        <v>147000</v>
      </c>
      <c r="M52" s="43">
        <f t="shared" si="3"/>
        <v>27930</v>
      </c>
      <c r="N52" s="43">
        <f t="shared" si="4"/>
        <v>174930</v>
      </c>
      <c r="O52" s="45">
        <f t="shared" si="5"/>
        <v>197208.58499999999</v>
      </c>
      <c r="P52" s="32">
        <f t="shared" si="6"/>
        <v>22144.644245831721</v>
      </c>
      <c r="Q52" s="53">
        <f t="shared" si="10"/>
        <v>0.11229046770875478</v>
      </c>
      <c r="R52" s="45">
        <f t="shared" si="8"/>
        <v>197209</v>
      </c>
    </row>
    <row r="53" spans="1:18" ht="30">
      <c r="A53" s="1">
        <f t="shared" si="9"/>
        <v>50</v>
      </c>
      <c r="B53" s="5" t="s">
        <v>205</v>
      </c>
      <c r="C53" s="7" t="s">
        <v>261</v>
      </c>
      <c r="D53" s="1" t="s">
        <v>22</v>
      </c>
      <c r="E53" s="83">
        <v>100</v>
      </c>
      <c r="F53" s="31">
        <v>25480</v>
      </c>
      <c r="G53" s="112">
        <f t="shared" si="0"/>
        <v>4841.2</v>
      </c>
      <c r="H53" s="61">
        <v>30321.200000000001</v>
      </c>
      <c r="I53" s="36">
        <v>19312</v>
      </c>
      <c r="J53" s="36">
        <f t="shared" si="1"/>
        <v>3669.28</v>
      </c>
      <c r="K53" s="8">
        <f t="shared" si="2"/>
        <v>22981.279999999999</v>
      </c>
      <c r="L53" s="37">
        <v>19600</v>
      </c>
      <c r="M53" s="43">
        <f t="shared" si="3"/>
        <v>3724</v>
      </c>
      <c r="N53" s="43">
        <f t="shared" si="4"/>
        <v>23324</v>
      </c>
      <c r="O53" s="45">
        <f t="shared" si="5"/>
        <v>25542.16</v>
      </c>
      <c r="P53" s="32">
        <f t="shared" si="6"/>
        <v>3382.186840965494</v>
      </c>
      <c r="Q53" s="53">
        <f t="shared" si="10"/>
        <v>0.13241585053752283</v>
      </c>
      <c r="R53" s="45">
        <f t="shared" si="8"/>
        <v>25542</v>
      </c>
    </row>
    <row r="54" spans="1:18" ht="30">
      <c r="A54" s="1">
        <f t="shared" si="9"/>
        <v>51</v>
      </c>
      <c r="B54" s="5" t="s">
        <v>205</v>
      </c>
      <c r="C54" s="7" t="s">
        <v>262</v>
      </c>
      <c r="D54" s="1" t="s">
        <v>27</v>
      </c>
      <c r="E54" s="83">
        <v>150</v>
      </c>
      <c r="F54" s="31">
        <v>22490</v>
      </c>
      <c r="G54" s="112">
        <f t="shared" si="0"/>
        <v>4273.1000000000004</v>
      </c>
      <c r="H54" s="61">
        <v>26763.1</v>
      </c>
      <c r="I54" s="36">
        <v>16898</v>
      </c>
      <c r="J54" s="36">
        <f t="shared" si="1"/>
        <v>3210.62</v>
      </c>
      <c r="K54" s="8">
        <f t="shared" si="2"/>
        <v>20108.62</v>
      </c>
      <c r="L54" s="37">
        <v>17300</v>
      </c>
      <c r="M54" s="43">
        <f t="shared" si="3"/>
        <v>3287</v>
      </c>
      <c r="N54" s="43">
        <f t="shared" si="4"/>
        <v>20587</v>
      </c>
      <c r="O54" s="45">
        <f t="shared" si="5"/>
        <v>22486.240000000002</v>
      </c>
      <c r="P54" s="32">
        <f t="shared" si="6"/>
        <v>3030.4961585852507</v>
      </c>
      <c r="Q54" s="53">
        <f t="shared" si="10"/>
        <v>0.13477113819763778</v>
      </c>
      <c r="R54" s="45">
        <f t="shared" si="8"/>
        <v>22486</v>
      </c>
    </row>
    <row r="55" spans="1:18" ht="30">
      <c r="A55" s="1">
        <f t="shared" si="9"/>
        <v>52</v>
      </c>
      <c r="B55" s="5" t="s">
        <v>205</v>
      </c>
      <c r="C55" s="7" t="s">
        <v>263</v>
      </c>
      <c r="D55" s="1" t="s">
        <v>204</v>
      </c>
      <c r="E55" s="83">
        <v>100</v>
      </c>
      <c r="F55" s="31">
        <v>30940</v>
      </c>
      <c r="G55" s="112">
        <f t="shared" si="0"/>
        <v>5878.6</v>
      </c>
      <c r="H55" s="61">
        <v>36818.6</v>
      </c>
      <c r="I55" s="36">
        <v>24140</v>
      </c>
      <c r="J55" s="36">
        <f t="shared" si="1"/>
        <v>4586.6000000000004</v>
      </c>
      <c r="K55" s="8">
        <f t="shared" si="2"/>
        <v>28726.6</v>
      </c>
      <c r="L55" s="37">
        <v>23800</v>
      </c>
      <c r="M55" s="43">
        <f t="shared" si="3"/>
        <v>4522</v>
      </c>
      <c r="N55" s="43">
        <f t="shared" si="4"/>
        <v>28322</v>
      </c>
      <c r="O55" s="45">
        <f t="shared" si="5"/>
        <v>31289.066666666666</v>
      </c>
      <c r="P55" s="32">
        <f t="shared" si="6"/>
        <v>3913.4579298733493</v>
      </c>
      <c r="Q55" s="53">
        <f t="shared" si="10"/>
        <v>0.12507429421161009</v>
      </c>
      <c r="R55" s="45">
        <f t="shared" si="8"/>
        <v>31289</v>
      </c>
    </row>
    <row r="56" spans="1:18" ht="184.5" customHeight="1">
      <c r="A56" s="1">
        <f t="shared" si="9"/>
        <v>53</v>
      </c>
      <c r="B56" s="5" t="s">
        <v>202</v>
      </c>
      <c r="C56" s="7" t="s">
        <v>264</v>
      </c>
      <c r="D56" s="1" t="s">
        <v>207</v>
      </c>
      <c r="E56" s="83">
        <v>32</v>
      </c>
      <c r="F56" s="31">
        <v>31720.000000000004</v>
      </c>
      <c r="G56" s="112">
        <f t="shared" si="0"/>
        <v>6026.8000000000011</v>
      </c>
      <c r="H56" s="61">
        <v>37746.800000000003</v>
      </c>
      <c r="I56" s="36">
        <v>24140</v>
      </c>
      <c r="J56" s="36">
        <f t="shared" si="1"/>
        <v>4586.6000000000004</v>
      </c>
      <c r="K56" s="8">
        <f t="shared" si="2"/>
        <v>28726.6</v>
      </c>
      <c r="L56" s="37">
        <v>24400</v>
      </c>
      <c r="M56" s="43">
        <f t="shared" si="3"/>
        <v>4636</v>
      </c>
      <c r="N56" s="43">
        <f t="shared" si="4"/>
        <v>29036</v>
      </c>
      <c r="O56" s="45">
        <f t="shared" si="5"/>
        <v>31836.466666666664</v>
      </c>
      <c r="P56" s="32">
        <f t="shared" si="6"/>
        <v>4181.1451520154778</v>
      </c>
      <c r="Q56" s="53">
        <f t="shared" si="10"/>
        <v>0.13133194697115086</v>
      </c>
      <c r="R56" s="45">
        <f t="shared" si="8"/>
        <v>31836</v>
      </c>
    </row>
    <row r="57" spans="1:18" ht="30">
      <c r="A57" s="1">
        <f t="shared" si="9"/>
        <v>54</v>
      </c>
      <c r="B57" s="5" t="s">
        <v>202</v>
      </c>
      <c r="C57" s="7" t="s">
        <v>265</v>
      </c>
      <c r="D57" s="1" t="s">
        <v>25</v>
      </c>
      <c r="E57" s="83">
        <v>6</v>
      </c>
      <c r="F57" s="31">
        <v>299390</v>
      </c>
      <c r="G57" s="112">
        <f t="shared" si="0"/>
        <v>56884.1</v>
      </c>
      <c r="H57" s="61">
        <v>356274.1</v>
      </c>
      <c r="I57" s="36">
        <v>225987.81699999998</v>
      </c>
      <c r="J57" s="36">
        <f t="shared" si="1"/>
        <v>42937.685229999995</v>
      </c>
      <c r="K57" s="8">
        <f t="shared" si="2"/>
        <v>268925.50222999998</v>
      </c>
      <c r="L57" s="37">
        <v>230300</v>
      </c>
      <c r="M57" s="43">
        <f t="shared" si="3"/>
        <v>43757</v>
      </c>
      <c r="N57" s="43">
        <f t="shared" si="4"/>
        <v>274057</v>
      </c>
      <c r="O57" s="45">
        <f t="shared" si="5"/>
        <v>299752.20074333332</v>
      </c>
      <c r="P57" s="32">
        <f t="shared" si="6"/>
        <v>40021.884755105748</v>
      </c>
      <c r="Q57" s="53">
        <f t="shared" si="10"/>
        <v>0.13351656687042976</v>
      </c>
      <c r="R57" s="45">
        <f t="shared" si="8"/>
        <v>299752</v>
      </c>
    </row>
    <row r="58" spans="1:18" ht="30">
      <c r="A58" s="1">
        <f t="shared" si="9"/>
        <v>55</v>
      </c>
      <c r="B58" s="5" t="s">
        <v>202</v>
      </c>
      <c r="C58" s="7" t="s">
        <v>266</v>
      </c>
      <c r="D58" s="1" t="s">
        <v>22</v>
      </c>
      <c r="E58" s="83">
        <v>50</v>
      </c>
      <c r="F58" s="31">
        <v>17030</v>
      </c>
      <c r="G58" s="112">
        <f t="shared" si="0"/>
        <v>3235.7</v>
      </c>
      <c r="H58" s="61">
        <v>20265.7</v>
      </c>
      <c r="I58" s="36">
        <v>13277</v>
      </c>
      <c r="J58" s="36">
        <f t="shared" si="1"/>
        <v>2522.63</v>
      </c>
      <c r="K58" s="8">
        <f t="shared" si="2"/>
        <v>15799.630000000001</v>
      </c>
      <c r="L58" s="37">
        <v>13100</v>
      </c>
      <c r="M58" s="43">
        <f t="shared" si="3"/>
        <v>2489</v>
      </c>
      <c r="N58" s="43">
        <f t="shared" si="4"/>
        <v>15589</v>
      </c>
      <c r="O58" s="45">
        <f t="shared" si="5"/>
        <v>17218.11</v>
      </c>
      <c r="P58" s="32">
        <f t="shared" si="6"/>
        <v>2156.6864793474192</v>
      </c>
      <c r="Q58" s="53">
        <f t="shared" si="10"/>
        <v>0.12525686497225416</v>
      </c>
      <c r="R58" s="45">
        <f t="shared" si="8"/>
        <v>17218</v>
      </c>
    </row>
    <row r="59" spans="1:18" ht="165">
      <c r="A59" s="1">
        <f t="shared" si="9"/>
        <v>56</v>
      </c>
      <c r="B59" s="5" t="s">
        <v>202</v>
      </c>
      <c r="C59" s="7" t="s">
        <v>267</v>
      </c>
      <c r="D59" s="1" t="s">
        <v>22</v>
      </c>
      <c r="E59" s="83">
        <v>16</v>
      </c>
      <c r="F59" s="31">
        <v>31720.000000000004</v>
      </c>
      <c r="G59" s="112">
        <f t="shared" si="0"/>
        <v>6026.8000000000011</v>
      </c>
      <c r="H59" s="61">
        <v>37746.800000000003</v>
      </c>
      <c r="I59" s="36">
        <v>24140</v>
      </c>
      <c r="J59" s="36">
        <f t="shared" si="1"/>
        <v>4586.6000000000004</v>
      </c>
      <c r="K59" s="8">
        <f t="shared" si="2"/>
        <v>28726.6</v>
      </c>
      <c r="L59" s="37">
        <v>24400</v>
      </c>
      <c r="M59" s="43">
        <f t="shared" si="3"/>
        <v>4636</v>
      </c>
      <c r="N59" s="43">
        <f t="shared" si="4"/>
        <v>29036</v>
      </c>
      <c r="O59" s="45">
        <f t="shared" si="5"/>
        <v>31836.466666666664</v>
      </c>
      <c r="P59" s="32">
        <f t="shared" si="6"/>
        <v>4181.1451520154778</v>
      </c>
      <c r="Q59" s="53">
        <f t="shared" si="10"/>
        <v>0.13133194697115086</v>
      </c>
      <c r="R59" s="45">
        <f t="shared" si="8"/>
        <v>31836</v>
      </c>
    </row>
    <row r="60" spans="1:18" ht="30">
      <c r="A60" s="1">
        <f t="shared" si="9"/>
        <v>57</v>
      </c>
      <c r="B60" s="5" t="s">
        <v>202</v>
      </c>
      <c r="C60" s="7" t="s">
        <v>268</v>
      </c>
      <c r="D60" s="1" t="s">
        <v>27</v>
      </c>
      <c r="E60" s="83">
        <v>30</v>
      </c>
      <c r="F60" s="31">
        <v>167960</v>
      </c>
      <c r="G60" s="112">
        <f t="shared" si="0"/>
        <v>31912.400000000001</v>
      </c>
      <c r="H60" s="61">
        <v>199872.4</v>
      </c>
      <c r="I60" s="36">
        <v>126735</v>
      </c>
      <c r="J60" s="36">
        <f t="shared" si="1"/>
        <v>24079.65</v>
      </c>
      <c r="K60" s="8">
        <f t="shared" si="2"/>
        <v>150814.65</v>
      </c>
      <c r="L60" s="37">
        <v>129200</v>
      </c>
      <c r="M60" s="43">
        <f t="shared" si="3"/>
        <v>24548</v>
      </c>
      <c r="N60" s="43">
        <f t="shared" si="4"/>
        <v>153748</v>
      </c>
      <c r="O60" s="45">
        <f t="shared" si="5"/>
        <v>168145.01666666666</v>
      </c>
      <c r="P60" s="32">
        <f t="shared" si="6"/>
        <v>22466.586678010324</v>
      </c>
      <c r="Q60" s="53">
        <f t="shared" si="10"/>
        <v>0.13361434744479189</v>
      </c>
      <c r="R60" s="45">
        <f t="shared" si="8"/>
        <v>168145</v>
      </c>
    </row>
    <row r="61" spans="1:18" ht="30">
      <c r="A61" s="1">
        <f t="shared" si="9"/>
        <v>58</v>
      </c>
      <c r="B61" s="5" t="s">
        <v>202</v>
      </c>
      <c r="C61" s="20" t="s">
        <v>269</v>
      </c>
      <c r="D61" s="1" t="s">
        <v>207</v>
      </c>
      <c r="E61" s="83">
        <v>10</v>
      </c>
      <c r="F61" s="31">
        <v>128440.00000000001</v>
      </c>
      <c r="G61" s="112">
        <f t="shared" si="0"/>
        <v>24403.600000000002</v>
      </c>
      <c r="H61" s="61">
        <v>152843.6</v>
      </c>
      <c r="I61" s="36">
        <v>100181</v>
      </c>
      <c r="J61" s="36">
        <f t="shared" si="1"/>
        <v>19034.39</v>
      </c>
      <c r="K61" s="8">
        <f t="shared" si="2"/>
        <v>119215.39</v>
      </c>
      <c r="L61" s="37">
        <v>98800</v>
      </c>
      <c r="M61" s="43">
        <f t="shared" si="3"/>
        <v>18772</v>
      </c>
      <c r="N61" s="43">
        <f t="shared" si="4"/>
        <v>117572</v>
      </c>
      <c r="O61" s="45">
        <f t="shared" si="5"/>
        <v>129876.99666666666</v>
      </c>
      <c r="P61" s="32">
        <f t="shared" si="6"/>
        <v>16253.6936146021</v>
      </c>
      <c r="Q61" s="53">
        <f t="shared" si="10"/>
        <v>0.12514682377756015</v>
      </c>
      <c r="R61" s="45">
        <f t="shared" si="8"/>
        <v>129877</v>
      </c>
    </row>
    <row r="62" spans="1:18" ht="30">
      <c r="A62" s="1">
        <f t="shared" si="9"/>
        <v>59</v>
      </c>
      <c r="B62" s="5" t="s">
        <v>205</v>
      </c>
      <c r="C62" s="7" t="s">
        <v>270</v>
      </c>
      <c r="D62" s="1" t="s">
        <v>27</v>
      </c>
      <c r="E62" s="83">
        <v>30</v>
      </c>
      <c r="F62" s="31">
        <v>11180.000000000002</v>
      </c>
      <c r="G62" s="112">
        <f t="shared" si="0"/>
        <v>2124.2000000000003</v>
      </c>
      <c r="H62" s="61">
        <v>13304.2</v>
      </c>
      <c r="I62" s="36">
        <v>8449</v>
      </c>
      <c r="J62" s="36">
        <f t="shared" si="1"/>
        <v>1605.31</v>
      </c>
      <c r="K62" s="8">
        <f t="shared" si="2"/>
        <v>10054.31</v>
      </c>
      <c r="L62" s="37">
        <v>8600</v>
      </c>
      <c r="M62" s="43">
        <f t="shared" si="3"/>
        <v>1634</v>
      </c>
      <c r="N62" s="43">
        <f t="shared" si="4"/>
        <v>10234</v>
      </c>
      <c r="O62" s="45">
        <f t="shared" si="5"/>
        <v>11197.503333333334</v>
      </c>
      <c r="P62" s="32">
        <f t="shared" si="6"/>
        <v>1491.4646622326916</v>
      </c>
      <c r="Q62" s="53">
        <f t="shared" si="10"/>
        <v>0.13319617934766037</v>
      </c>
      <c r="R62" s="45">
        <f t="shared" si="8"/>
        <v>11198</v>
      </c>
    </row>
    <row r="63" spans="1:18" ht="30">
      <c r="A63" s="1">
        <f t="shared" si="9"/>
        <v>60</v>
      </c>
      <c r="B63" s="5" t="s">
        <v>205</v>
      </c>
      <c r="C63" s="7" t="s">
        <v>271</v>
      </c>
      <c r="D63" s="1" t="s">
        <v>272</v>
      </c>
      <c r="E63" s="83">
        <v>100</v>
      </c>
      <c r="F63" s="31">
        <v>31980</v>
      </c>
      <c r="G63" s="112">
        <f t="shared" si="0"/>
        <v>6076.2</v>
      </c>
      <c r="H63" s="61">
        <v>38056.199999999997</v>
      </c>
      <c r="I63" s="36">
        <v>24140</v>
      </c>
      <c r="J63" s="36">
        <f t="shared" si="1"/>
        <v>4586.6000000000004</v>
      </c>
      <c r="K63" s="8">
        <f t="shared" si="2"/>
        <v>28726.6</v>
      </c>
      <c r="L63" s="37">
        <v>24600</v>
      </c>
      <c r="M63" s="43">
        <f t="shared" si="3"/>
        <v>4674</v>
      </c>
      <c r="N63" s="43">
        <f t="shared" si="4"/>
        <v>29274</v>
      </c>
      <c r="O63" s="45">
        <f t="shared" si="5"/>
        <v>32018.933333333331</v>
      </c>
      <c r="P63" s="32">
        <f t="shared" si="6"/>
        <v>4274.8374856699675</v>
      </c>
      <c r="Q63" s="53">
        <f t="shared" si="10"/>
        <v>0.13350967820091761</v>
      </c>
      <c r="R63" s="45">
        <f t="shared" si="8"/>
        <v>32019</v>
      </c>
    </row>
    <row r="64" spans="1:18">
      <c r="A64" s="1">
        <f t="shared" si="9"/>
        <v>61</v>
      </c>
      <c r="B64" s="5" t="s">
        <v>205</v>
      </c>
      <c r="C64" s="7" t="s">
        <v>273</v>
      </c>
      <c r="D64" s="1" t="s">
        <v>274</v>
      </c>
      <c r="E64" s="83">
        <v>100</v>
      </c>
      <c r="F64" s="31">
        <v>44200</v>
      </c>
      <c r="G64" s="112">
        <f t="shared" si="0"/>
        <v>8398</v>
      </c>
      <c r="H64" s="61">
        <v>52598</v>
      </c>
      <c r="I64" s="36">
        <v>34399.5</v>
      </c>
      <c r="J64" s="36">
        <f t="shared" si="1"/>
        <v>6535.9049999999997</v>
      </c>
      <c r="K64" s="8">
        <f t="shared" si="2"/>
        <v>40935.404999999999</v>
      </c>
      <c r="L64" s="37">
        <v>34000</v>
      </c>
      <c r="M64" s="43">
        <f t="shared" si="3"/>
        <v>6460</v>
      </c>
      <c r="N64" s="43">
        <f t="shared" si="4"/>
        <v>40460</v>
      </c>
      <c r="O64" s="45">
        <f t="shared" si="5"/>
        <v>44664.468333333331</v>
      </c>
      <c r="P64" s="32">
        <f t="shared" si="6"/>
        <v>5613.2103712586395</v>
      </c>
      <c r="Q64" s="53">
        <f t="shared" si="10"/>
        <v>0.12567507418574758</v>
      </c>
      <c r="R64" s="45">
        <f t="shared" si="8"/>
        <v>44664</v>
      </c>
    </row>
    <row r="65" spans="1:18" ht="30">
      <c r="A65" s="1">
        <f t="shared" si="9"/>
        <v>62</v>
      </c>
      <c r="B65" s="5" t="s">
        <v>205</v>
      </c>
      <c r="C65" s="7" t="s">
        <v>275</v>
      </c>
      <c r="D65" s="1" t="s">
        <v>217</v>
      </c>
      <c r="E65" s="83">
        <v>50</v>
      </c>
      <c r="F65" s="31">
        <v>41340</v>
      </c>
      <c r="G65" s="112">
        <f t="shared" si="0"/>
        <v>7854.6</v>
      </c>
      <c r="H65" s="61">
        <v>49194.6</v>
      </c>
      <c r="I65" s="36">
        <v>31382</v>
      </c>
      <c r="J65" s="36">
        <f t="shared" si="1"/>
        <v>5962.58</v>
      </c>
      <c r="K65" s="8">
        <f t="shared" si="2"/>
        <v>37344.58</v>
      </c>
      <c r="L65" s="37">
        <v>31800</v>
      </c>
      <c r="M65" s="43">
        <f t="shared" si="3"/>
        <v>6042</v>
      </c>
      <c r="N65" s="43">
        <f t="shared" si="4"/>
        <v>37842</v>
      </c>
      <c r="O65" s="45">
        <f t="shared" si="5"/>
        <v>41460.393333333333</v>
      </c>
      <c r="P65" s="32">
        <f t="shared" si="6"/>
        <v>5472.6788830902897</v>
      </c>
      <c r="Q65" s="53">
        <f t="shared" si="10"/>
        <v>0.13199775600513575</v>
      </c>
      <c r="R65" s="45">
        <f t="shared" si="8"/>
        <v>41460</v>
      </c>
    </row>
    <row r="66" spans="1:18" ht="30">
      <c r="A66" s="1">
        <f t="shared" si="9"/>
        <v>63</v>
      </c>
      <c r="B66" s="5" t="s">
        <v>205</v>
      </c>
      <c r="C66" s="7" t="s">
        <v>276</v>
      </c>
      <c r="D66" s="1" t="s">
        <v>217</v>
      </c>
      <c r="E66" s="83">
        <v>50</v>
      </c>
      <c r="F66" s="31">
        <v>41600</v>
      </c>
      <c r="G66" s="112">
        <f t="shared" si="0"/>
        <v>7904</v>
      </c>
      <c r="H66" s="61">
        <v>49504</v>
      </c>
      <c r="I66" s="36">
        <v>31382</v>
      </c>
      <c r="J66" s="36">
        <f t="shared" si="1"/>
        <v>5962.58</v>
      </c>
      <c r="K66" s="8">
        <f t="shared" si="2"/>
        <v>37344.58</v>
      </c>
      <c r="L66" s="37">
        <v>32000</v>
      </c>
      <c r="M66" s="43">
        <f t="shared" si="3"/>
        <v>6080</v>
      </c>
      <c r="N66" s="43">
        <f t="shared" si="4"/>
        <v>38080</v>
      </c>
      <c r="O66" s="45">
        <f t="shared" si="5"/>
        <v>41642.86</v>
      </c>
      <c r="P66" s="32">
        <f t="shared" si="6"/>
        <v>5566.7675970171358</v>
      </c>
      <c r="Q66" s="53">
        <f t="shared" si="10"/>
        <v>0.13367880104817814</v>
      </c>
      <c r="R66" s="45">
        <f t="shared" si="8"/>
        <v>41643</v>
      </c>
    </row>
    <row r="67" spans="1:18" ht="30">
      <c r="A67" s="1">
        <f t="shared" si="9"/>
        <v>64</v>
      </c>
      <c r="B67" s="5" t="s">
        <v>205</v>
      </c>
      <c r="C67" s="7" t="s">
        <v>277</v>
      </c>
      <c r="D67" s="1" t="s">
        <v>217</v>
      </c>
      <c r="E67" s="83">
        <v>50</v>
      </c>
      <c r="F67" s="31">
        <v>40300</v>
      </c>
      <c r="G67" s="112">
        <f t="shared" si="0"/>
        <v>7657</v>
      </c>
      <c r="H67" s="61">
        <v>47957</v>
      </c>
      <c r="I67" s="36">
        <v>31382</v>
      </c>
      <c r="J67" s="36">
        <f t="shared" si="1"/>
        <v>5962.58</v>
      </c>
      <c r="K67" s="8">
        <f t="shared" si="2"/>
        <v>37344.58</v>
      </c>
      <c r="L67" s="37">
        <v>31000</v>
      </c>
      <c r="M67" s="43">
        <f t="shared" si="3"/>
        <v>5890</v>
      </c>
      <c r="N67" s="43">
        <f t="shared" si="4"/>
        <v>36890</v>
      </c>
      <c r="O67" s="45">
        <f t="shared" si="5"/>
        <v>40730.526666666665</v>
      </c>
      <c r="P67" s="32">
        <f t="shared" si="6"/>
        <v>5113.2571727574496</v>
      </c>
      <c r="Q67" s="53">
        <f t="shared" si="10"/>
        <v>0.12553869520528624</v>
      </c>
      <c r="R67" s="45">
        <f t="shared" si="8"/>
        <v>40731</v>
      </c>
    </row>
    <row r="68" spans="1:18" ht="30">
      <c r="A68" s="1">
        <f t="shared" si="9"/>
        <v>65</v>
      </c>
      <c r="B68" s="5" t="s">
        <v>205</v>
      </c>
      <c r="C68" s="7" t="s">
        <v>278</v>
      </c>
      <c r="D68" s="1" t="s">
        <v>217</v>
      </c>
      <c r="E68" s="83">
        <v>50</v>
      </c>
      <c r="F68" s="31">
        <v>41340</v>
      </c>
      <c r="G68" s="112">
        <f t="shared" si="0"/>
        <v>7854.6</v>
      </c>
      <c r="H68" s="61">
        <v>49194.6</v>
      </c>
      <c r="I68" s="36">
        <v>31382</v>
      </c>
      <c r="J68" s="36">
        <f t="shared" si="1"/>
        <v>5962.58</v>
      </c>
      <c r="K68" s="8">
        <f t="shared" si="2"/>
        <v>37344.58</v>
      </c>
      <c r="L68" s="37">
        <v>31800</v>
      </c>
      <c r="M68" s="43">
        <f t="shared" si="3"/>
        <v>6042</v>
      </c>
      <c r="N68" s="43">
        <f t="shared" si="4"/>
        <v>37842</v>
      </c>
      <c r="O68" s="45">
        <f t="shared" si="5"/>
        <v>41460.393333333333</v>
      </c>
      <c r="P68" s="32">
        <f t="shared" si="6"/>
        <v>5472.6788830902897</v>
      </c>
      <c r="Q68" s="53">
        <f t="shared" si="10"/>
        <v>0.13199775600513575</v>
      </c>
      <c r="R68" s="45">
        <f t="shared" si="8"/>
        <v>41460</v>
      </c>
    </row>
    <row r="69" spans="1:18" ht="30">
      <c r="A69" s="1">
        <f t="shared" si="9"/>
        <v>66</v>
      </c>
      <c r="B69" s="5" t="s">
        <v>205</v>
      </c>
      <c r="C69" s="7" t="s">
        <v>279</v>
      </c>
      <c r="D69" s="1" t="s">
        <v>217</v>
      </c>
      <c r="E69" s="83">
        <v>50</v>
      </c>
      <c r="F69" s="31">
        <v>41600</v>
      </c>
      <c r="G69" s="112">
        <f t="shared" ref="G69:G132" si="11">+F69*0.19</f>
        <v>7904</v>
      </c>
      <c r="H69" s="61">
        <v>49504</v>
      </c>
      <c r="I69" s="36">
        <v>31382</v>
      </c>
      <c r="J69" s="36">
        <f t="shared" ref="J69:J132" si="12">+I69*0.19</f>
        <v>5962.58</v>
      </c>
      <c r="K69" s="8">
        <f t="shared" ref="K69:K132" si="13">+I69+J69</f>
        <v>37344.58</v>
      </c>
      <c r="L69" s="37">
        <v>32000</v>
      </c>
      <c r="M69" s="43">
        <f t="shared" ref="M69:M132" si="14">+L69*19%</f>
        <v>6080</v>
      </c>
      <c r="N69" s="43">
        <f t="shared" ref="N69:N132" si="15">+L69+M69</f>
        <v>38080</v>
      </c>
      <c r="O69" s="45">
        <f t="shared" ref="O69:O132" si="16">AVERAGE(H69,K69,N69)</f>
        <v>41642.86</v>
      </c>
      <c r="P69" s="32">
        <f t="shared" ref="P69:P132" si="17">_xlfn.STDEV.P(H69,K69,N69)</f>
        <v>5566.7675970171358</v>
      </c>
      <c r="Q69" s="53">
        <f t="shared" ref="Q69:Q132" si="18">P69/O69</f>
        <v>0.13367880104817814</v>
      </c>
      <c r="R69" s="45">
        <f t="shared" ref="R69:R132" si="19">ROUND(O69,0)</f>
        <v>41643</v>
      </c>
    </row>
    <row r="70" spans="1:18" ht="30">
      <c r="A70" s="1">
        <f t="shared" si="9"/>
        <v>67</v>
      </c>
      <c r="B70" s="5" t="s">
        <v>205</v>
      </c>
      <c r="C70" s="7" t="s">
        <v>280</v>
      </c>
      <c r="D70" s="1" t="s">
        <v>274</v>
      </c>
      <c r="E70" s="83">
        <v>60</v>
      </c>
      <c r="F70" s="31">
        <v>20930</v>
      </c>
      <c r="G70" s="112">
        <f t="shared" si="11"/>
        <v>3976.7000000000003</v>
      </c>
      <c r="H70" s="61">
        <v>24906.7</v>
      </c>
      <c r="I70" s="36">
        <v>16294.5</v>
      </c>
      <c r="J70" s="36">
        <f t="shared" si="12"/>
        <v>3095.9549999999999</v>
      </c>
      <c r="K70" s="8">
        <f t="shared" si="13"/>
        <v>19390.455000000002</v>
      </c>
      <c r="L70" s="37">
        <v>16100</v>
      </c>
      <c r="M70" s="43">
        <f t="shared" si="14"/>
        <v>3059</v>
      </c>
      <c r="N70" s="43">
        <f t="shared" si="15"/>
        <v>19159</v>
      </c>
      <c r="O70" s="45">
        <f t="shared" si="16"/>
        <v>21152.051666666666</v>
      </c>
      <c r="P70" s="32">
        <f t="shared" si="17"/>
        <v>2656.6182682134822</v>
      </c>
      <c r="Q70" s="53">
        <f t="shared" si="18"/>
        <v>0.12559624522854318</v>
      </c>
      <c r="R70" s="45">
        <f t="shared" si="19"/>
        <v>21152</v>
      </c>
    </row>
    <row r="71" spans="1:18" ht="30">
      <c r="A71" s="1">
        <f t="shared" ref="A71:A134" si="20">A70+1</f>
        <v>68</v>
      </c>
      <c r="B71" s="5" t="s">
        <v>202</v>
      </c>
      <c r="C71" s="7" t="s">
        <v>281</v>
      </c>
      <c r="D71" s="1" t="s">
        <v>104</v>
      </c>
      <c r="E71" s="83">
        <v>3</v>
      </c>
      <c r="F71" s="31">
        <v>118950</v>
      </c>
      <c r="G71" s="112">
        <f t="shared" si="11"/>
        <v>22600.5</v>
      </c>
      <c r="H71" s="61">
        <v>141550.5</v>
      </c>
      <c r="I71" s="36">
        <v>90525</v>
      </c>
      <c r="J71" s="36">
        <f t="shared" si="12"/>
        <v>17199.75</v>
      </c>
      <c r="K71" s="8">
        <f t="shared" si="13"/>
        <v>107724.75</v>
      </c>
      <c r="L71" s="37">
        <v>91500</v>
      </c>
      <c r="M71" s="43">
        <f t="shared" si="14"/>
        <v>17385</v>
      </c>
      <c r="N71" s="43">
        <f t="shared" si="15"/>
        <v>108885</v>
      </c>
      <c r="O71" s="45">
        <f t="shared" si="16"/>
        <v>119386.75</v>
      </c>
      <c r="P71" s="32">
        <f t="shared" si="17"/>
        <v>15679.294320057903</v>
      </c>
      <c r="Q71" s="53">
        <f t="shared" si="18"/>
        <v>0.13133194697114967</v>
      </c>
      <c r="R71" s="45">
        <f t="shared" si="19"/>
        <v>119387</v>
      </c>
    </row>
    <row r="72" spans="1:18" ht="30">
      <c r="A72" s="1">
        <f t="shared" si="20"/>
        <v>69</v>
      </c>
      <c r="B72" s="5" t="s">
        <v>205</v>
      </c>
      <c r="C72" s="7" t="s">
        <v>282</v>
      </c>
      <c r="D72" s="1" t="s">
        <v>104</v>
      </c>
      <c r="E72" s="83">
        <v>40</v>
      </c>
      <c r="F72" s="31">
        <v>119990.00000000001</v>
      </c>
      <c r="G72" s="112">
        <f t="shared" si="11"/>
        <v>22798.100000000002</v>
      </c>
      <c r="H72" s="61">
        <v>142788.1</v>
      </c>
      <c r="I72" s="36">
        <v>90525</v>
      </c>
      <c r="J72" s="36">
        <f t="shared" si="12"/>
        <v>17199.75</v>
      </c>
      <c r="K72" s="8">
        <f t="shared" si="13"/>
        <v>107724.75</v>
      </c>
      <c r="L72" s="37">
        <v>92300</v>
      </c>
      <c r="M72" s="43">
        <f t="shared" si="14"/>
        <v>17537</v>
      </c>
      <c r="N72" s="43">
        <f t="shared" si="15"/>
        <v>109837</v>
      </c>
      <c r="O72" s="45">
        <f t="shared" si="16"/>
        <v>120116.61666666665</v>
      </c>
      <c r="P72" s="32">
        <f t="shared" si="17"/>
        <v>16054.335186398255</v>
      </c>
      <c r="Q72" s="53">
        <f t="shared" si="18"/>
        <v>0.13365623867803683</v>
      </c>
      <c r="R72" s="45">
        <f t="shared" si="19"/>
        <v>120117</v>
      </c>
    </row>
    <row r="73" spans="1:18" ht="30">
      <c r="A73" s="1">
        <f t="shared" si="20"/>
        <v>70</v>
      </c>
      <c r="B73" s="5" t="s">
        <v>205</v>
      </c>
      <c r="C73" s="7" t="s">
        <v>283</v>
      </c>
      <c r="D73" s="1" t="s">
        <v>27</v>
      </c>
      <c r="E73" s="83">
        <v>150</v>
      </c>
      <c r="F73" s="31">
        <v>26390</v>
      </c>
      <c r="G73" s="112">
        <f t="shared" si="11"/>
        <v>5014.1000000000004</v>
      </c>
      <c r="H73" s="61">
        <v>31404.1</v>
      </c>
      <c r="I73" s="36">
        <v>20519</v>
      </c>
      <c r="J73" s="36">
        <f t="shared" si="12"/>
        <v>3898.61</v>
      </c>
      <c r="K73" s="8">
        <f t="shared" si="13"/>
        <v>24417.61</v>
      </c>
      <c r="L73" s="37">
        <v>20300</v>
      </c>
      <c r="M73" s="43">
        <f t="shared" si="14"/>
        <v>3857</v>
      </c>
      <c r="N73" s="43">
        <f t="shared" si="15"/>
        <v>24157</v>
      </c>
      <c r="O73" s="45">
        <f t="shared" si="16"/>
        <v>26659.569999999996</v>
      </c>
      <c r="P73" s="32">
        <f t="shared" si="17"/>
        <v>3356.5759422065994</v>
      </c>
      <c r="Q73" s="53">
        <f t="shared" si="18"/>
        <v>0.12590510432863694</v>
      </c>
      <c r="R73" s="45">
        <f t="shared" si="19"/>
        <v>26660</v>
      </c>
    </row>
    <row r="74" spans="1:18" ht="134.25" customHeight="1">
      <c r="A74" s="1">
        <f t="shared" si="20"/>
        <v>71</v>
      </c>
      <c r="B74" s="5" t="s">
        <v>202</v>
      </c>
      <c r="C74" s="7" t="s">
        <v>284</v>
      </c>
      <c r="D74" s="1" t="s">
        <v>285</v>
      </c>
      <c r="E74" s="83">
        <v>8</v>
      </c>
      <c r="F74" s="31">
        <v>47580</v>
      </c>
      <c r="G74" s="112">
        <f t="shared" si="11"/>
        <v>9040.2000000000007</v>
      </c>
      <c r="H74" s="61">
        <v>56620.2</v>
      </c>
      <c r="I74" s="36">
        <v>36210</v>
      </c>
      <c r="J74" s="36">
        <f t="shared" si="12"/>
        <v>6879.9</v>
      </c>
      <c r="K74" s="8">
        <f t="shared" si="13"/>
        <v>43089.9</v>
      </c>
      <c r="L74" s="37">
        <v>36600</v>
      </c>
      <c r="M74" s="43">
        <f t="shared" si="14"/>
        <v>6954</v>
      </c>
      <c r="N74" s="43">
        <f t="shared" si="15"/>
        <v>43554</v>
      </c>
      <c r="O74" s="45">
        <f t="shared" si="16"/>
        <v>47754.700000000004</v>
      </c>
      <c r="P74" s="32">
        <f t="shared" si="17"/>
        <v>6271.717728023129</v>
      </c>
      <c r="Q74" s="53">
        <f t="shared" si="18"/>
        <v>0.13133194697114897</v>
      </c>
      <c r="R74" s="45">
        <f t="shared" si="19"/>
        <v>47755</v>
      </c>
    </row>
    <row r="75" spans="1:18">
      <c r="A75" s="1">
        <f t="shared" si="20"/>
        <v>72</v>
      </c>
      <c r="B75" s="5" t="s">
        <v>205</v>
      </c>
      <c r="C75" s="7" t="s">
        <v>286</v>
      </c>
      <c r="D75" s="1" t="s">
        <v>27</v>
      </c>
      <c r="E75" s="83">
        <v>150</v>
      </c>
      <c r="F75" s="31">
        <v>17680</v>
      </c>
      <c r="G75" s="112">
        <f t="shared" si="11"/>
        <v>3359.2</v>
      </c>
      <c r="H75" s="61">
        <v>21039.200000000001</v>
      </c>
      <c r="I75" s="36">
        <v>13277</v>
      </c>
      <c r="J75" s="36">
        <f t="shared" si="12"/>
        <v>2522.63</v>
      </c>
      <c r="K75" s="8">
        <f t="shared" si="13"/>
        <v>15799.630000000001</v>
      </c>
      <c r="L75" s="37">
        <v>13600</v>
      </c>
      <c r="M75" s="43">
        <f t="shared" si="14"/>
        <v>2584</v>
      </c>
      <c r="N75" s="43">
        <f t="shared" si="15"/>
        <v>16184</v>
      </c>
      <c r="O75" s="45">
        <f t="shared" si="16"/>
        <v>17674.276666666668</v>
      </c>
      <c r="P75" s="32">
        <f t="shared" si="17"/>
        <v>2384.5288638266084</v>
      </c>
      <c r="Q75" s="53">
        <f t="shared" si="18"/>
        <v>0.13491521654879274</v>
      </c>
      <c r="R75" s="45">
        <f t="shared" si="19"/>
        <v>17674</v>
      </c>
    </row>
    <row r="76" spans="1:18" ht="44.25" customHeight="1">
      <c r="A76" s="1">
        <f t="shared" si="20"/>
        <v>73</v>
      </c>
      <c r="B76" s="5" t="s">
        <v>205</v>
      </c>
      <c r="C76" s="7" t="s">
        <v>287</v>
      </c>
      <c r="D76" s="1" t="s">
        <v>22</v>
      </c>
      <c r="E76" s="83">
        <v>100</v>
      </c>
      <c r="F76" s="31">
        <v>21710.000000000004</v>
      </c>
      <c r="G76" s="112">
        <f t="shared" si="11"/>
        <v>4124.9000000000005</v>
      </c>
      <c r="H76" s="61">
        <v>25834.9</v>
      </c>
      <c r="I76" s="36">
        <v>16898</v>
      </c>
      <c r="J76" s="36">
        <f t="shared" si="12"/>
        <v>3210.62</v>
      </c>
      <c r="K76" s="8">
        <f t="shared" si="13"/>
        <v>20108.62</v>
      </c>
      <c r="L76" s="37">
        <v>16700</v>
      </c>
      <c r="M76" s="43">
        <f t="shared" si="14"/>
        <v>3173</v>
      </c>
      <c r="N76" s="43">
        <f t="shared" si="15"/>
        <v>19873</v>
      </c>
      <c r="O76" s="45">
        <f t="shared" si="16"/>
        <v>21938.84</v>
      </c>
      <c r="P76" s="32">
        <f t="shared" si="17"/>
        <v>2756.6092503653967</v>
      </c>
      <c r="Q76" s="53">
        <f t="shared" si="18"/>
        <v>0.12564972671141211</v>
      </c>
      <c r="R76" s="45">
        <f t="shared" si="19"/>
        <v>21939</v>
      </c>
    </row>
    <row r="77" spans="1:18" ht="31.5" customHeight="1">
      <c r="A77" s="1">
        <f t="shared" si="20"/>
        <v>74</v>
      </c>
      <c r="B77" s="5" t="s">
        <v>205</v>
      </c>
      <c r="C77" s="7" t="s">
        <v>288</v>
      </c>
      <c r="D77" s="1" t="s">
        <v>207</v>
      </c>
      <c r="E77" s="83">
        <v>50</v>
      </c>
      <c r="F77" s="31">
        <v>15860.000000000002</v>
      </c>
      <c r="G77" s="112">
        <f t="shared" si="11"/>
        <v>3013.4000000000005</v>
      </c>
      <c r="H77" s="61">
        <v>18873.400000000001</v>
      </c>
      <c r="I77" s="36">
        <v>12070</v>
      </c>
      <c r="J77" s="36">
        <f t="shared" si="12"/>
        <v>2293.3000000000002</v>
      </c>
      <c r="K77" s="8">
        <f t="shared" si="13"/>
        <v>14363.3</v>
      </c>
      <c r="L77" s="37">
        <v>12200</v>
      </c>
      <c r="M77" s="43">
        <f t="shared" si="14"/>
        <v>2318</v>
      </c>
      <c r="N77" s="43">
        <f t="shared" si="15"/>
        <v>14518</v>
      </c>
      <c r="O77" s="45">
        <f t="shared" si="16"/>
        <v>15918.233333333332</v>
      </c>
      <c r="P77" s="32">
        <f t="shared" si="17"/>
        <v>2090.5725760077389</v>
      </c>
      <c r="Q77" s="53">
        <f t="shared" si="18"/>
        <v>0.13133194697115086</v>
      </c>
      <c r="R77" s="45">
        <f t="shared" si="19"/>
        <v>15918</v>
      </c>
    </row>
    <row r="78" spans="1:18" ht="30">
      <c r="A78" s="1">
        <f t="shared" si="20"/>
        <v>75</v>
      </c>
      <c r="B78" s="5" t="s">
        <v>205</v>
      </c>
      <c r="C78" s="7" t="s">
        <v>289</v>
      </c>
      <c r="D78" s="1" t="s">
        <v>22</v>
      </c>
      <c r="E78" s="83">
        <v>50</v>
      </c>
      <c r="F78" s="31">
        <v>15990</v>
      </c>
      <c r="G78" s="112">
        <f t="shared" si="11"/>
        <v>3038.1</v>
      </c>
      <c r="H78" s="61">
        <v>19028.099999999999</v>
      </c>
      <c r="I78" s="36">
        <v>12070</v>
      </c>
      <c r="J78" s="36">
        <f t="shared" si="12"/>
        <v>2293.3000000000002</v>
      </c>
      <c r="K78" s="8">
        <f t="shared" si="13"/>
        <v>14363.3</v>
      </c>
      <c r="L78" s="37">
        <v>12300</v>
      </c>
      <c r="M78" s="43">
        <f t="shared" si="14"/>
        <v>2337</v>
      </c>
      <c r="N78" s="43">
        <f t="shared" si="15"/>
        <v>14637</v>
      </c>
      <c r="O78" s="45">
        <f t="shared" si="16"/>
        <v>16009.466666666665</v>
      </c>
      <c r="P78" s="32">
        <f t="shared" si="17"/>
        <v>2137.4187428349837</v>
      </c>
      <c r="Q78" s="53">
        <f t="shared" si="18"/>
        <v>0.13350967820091761</v>
      </c>
      <c r="R78" s="45">
        <f t="shared" si="19"/>
        <v>16009</v>
      </c>
    </row>
    <row r="79" spans="1:18" ht="150">
      <c r="A79" s="1">
        <f t="shared" si="20"/>
        <v>76</v>
      </c>
      <c r="B79" s="5" t="s">
        <v>202</v>
      </c>
      <c r="C79" s="7" t="s">
        <v>290</v>
      </c>
      <c r="D79" s="1" t="s">
        <v>22</v>
      </c>
      <c r="E79" s="83">
        <v>200</v>
      </c>
      <c r="F79" s="31">
        <v>13260</v>
      </c>
      <c r="G79" s="112">
        <f t="shared" si="11"/>
        <v>2519.4</v>
      </c>
      <c r="H79" s="61">
        <v>15779.4</v>
      </c>
      <c r="I79" s="36">
        <v>10259.5</v>
      </c>
      <c r="J79" s="36">
        <f t="shared" si="12"/>
        <v>1949.3050000000001</v>
      </c>
      <c r="K79" s="8">
        <f t="shared" si="13"/>
        <v>12208.805</v>
      </c>
      <c r="L79" s="37">
        <v>10200</v>
      </c>
      <c r="M79" s="43">
        <f t="shared" si="14"/>
        <v>1938</v>
      </c>
      <c r="N79" s="43">
        <f t="shared" si="15"/>
        <v>12138</v>
      </c>
      <c r="O79" s="45">
        <f t="shared" si="16"/>
        <v>13375.401666666667</v>
      </c>
      <c r="P79" s="32">
        <f t="shared" si="17"/>
        <v>1700.1292748902611</v>
      </c>
      <c r="Q79" s="53">
        <f t="shared" si="18"/>
        <v>0.12710865193134468</v>
      </c>
      <c r="R79" s="45">
        <f t="shared" si="19"/>
        <v>13375</v>
      </c>
    </row>
    <row r="80" spans="1:18" ht="174.75" customHeight="1">
      <c r="A80" s="1">
        <f t="shared" si="20"/>
        <v>77</v>
      </c>
      <c r="B80" s="5" t="s">
        <v>202</v>
      </c>
      <c r="C80" s="7" t="s">
        <v>291</v>
      </c>
      <c r="D80" s="1" t="s">
        <v>22</v>
      </c>
      <c r="E80" s="83">
        <v>200</v>
      </c>
      <c r="F80" s="31">
        <v>31720.000000000004</v>
      </c>
      <c r="G80" s="112">
        <f t="shared" si="11"/>
        <v>6026.8000000000011</v>
      </c>
      <c r="H80" s="61">
        <v>37746.800000000003</v>
      </c>
      <c r="I80" s="36">
        <v>24140</v>
      </c>
      <c r="J80" s="36">
        <f t="shared" si="12"/>
        <v>4586.6000000000004</v>
      </c>
      <c r="K80" s="8">
        <f t="shared" si="13"/>
        <v>28726.6</v>
      </c>
      <c r="L80" s="37">
        <v>24400</v>
      </c>
      <c r="M80" s="43">
        <f t="shared" si="14"/>
        <v>4636</v>
      </c>
      <c r="N80" s="43">
        <f t="shared" si="15"/>
        <v>29036</v>
      </c>
      <c r="O80" s="45">
        <f t="shared" si="16"/>
        <v>31836.466666666664</v>
      </c>
      <c r="P80" s="32">
        <f t="shared" si="17"/>
        <v>4181.1451520154778</v>
      </c>
      <c r="Q80" s="53">
        <f t="shared" si="18"/>
        <v>0.13133194697115086</v>
      </c>
      <c r="R80" s="45">
        <f t="shared" si="19"/>
        <v>31836</v>
      </c>
    </row>
    <row r="81" spans="1:18" ht="30">
      <c r="A81" s="1">
        <f t="shared" si="20"/>
        <v>78</v>
      </c>
      <c r="B81" s="5" t="s">
        <v>202</v>
      </c>
      <c r="C81" s="7" t="s">
        <v>292</v>
      </c>
      <c r="D81" s="1" t="s">
        <v>22</v>
      </c>
      <c r="E81" s="83">
        <v>30</v>
      </c>
      <c r="F81" s="31">
        <v>81510</v>
      </c>
      <c r="G81" s="112">
        <f t="shared" si="11"/>
        <v>15486.9</v>
      </c>
      <c r="H81" s="61">
        <v>96996.9</v>
      </c>
      <c r="I81" s="36">
        <v>61435.093000000001</v>
      </c>
      <c r="J81" s="36">
        <f t="shared" si="12"/>
        <v>11672.667670000001</v>
      </c>
      <c r="K81" s="8">
        <f t="shared" si="13"/>
        <v>73107.760670000003</v>
      </c>
      <c r="L81" s="37">
        <v>62700</v>
      </c>
      <c r="M81" s="43">
        <f t="shared" si="14"/>
        <v>11913</v>
      </c>
      <c r="N81" s="43">
        <f t="shared" si="15"/>
        <v>74613</v>
      </c>
      <c r="O81" s="45">
        <f t="shared" si="16"/>
        <v>81572.553556666666</v>
      </c>
      <c r="P81" s="32">
        <f t="shared" si="17"/>
        <v>10923.95788357319</v>
      </c>
      <c r="Q81" s="53">
        <f t="shared" si="18"/>
        <v>0.13391707636055006</v>
      </c>
      <c r="R81" s="45">
        <f t="shared" si="19"/>
        <v>81573</v>
      </c>
    </row>
    <row r="82" spans="1:18" ht="30">
      <c r="A82" s="1">
        <f t="shared" si="20"/>
        <v>79</v>
      </c>
      <c r="B82" s="5" t="s">
        <v>205</v>
      </c>
      <c r="C82" s="7" t="s">
        <v>293</v>
      </c>
      <c r="D82" s="1" t="s">
        <v>25</v>
      </c>
      <c r="E82" s="83">
        <v>12</v>
      </c>
      <c r="F82" s="31">
        <v>156520</v>
      </c>
      <c r="G82" s="112">
        <f t="shared" si="11"/>
        <v>29738.799999999999</v>
      </c>
      <c r="H82" s="61">
        <v>186258.8</v>
      </c>
      <c r="I82" s="36">
        <v>122027.7</v>
      </c>
      <c r="J82" s="36">
        <f t="shared" si="12"/>
        <v>23185.262999999999</v>
      </c>
      <c r="K82" s="8">
        <f t="shared" si="13"/>
        <v>145212.96299999999</v>
      </c>
      <c r="L82" s="37">
        <v>120400</v>
      </c>
      <c r="M82" s="43">
        <f t="shared" si="14"/>
        <v>22876</v>
      </c>
      <c r="N82" s="43">
        <f t="shared" si="15"/>
        <v>143276</v>
      </c>
      <c r="O82" s="45">
        <f t="shared" si="16"/>
        <v>158249.25433333332</v>
      </c>
      <c r="P82" s="32">
        <f t="shared" si="17"/>
        <v>19821.519328844781</v>
      </c>
      <c r="Q82" s="53">
        <f t="shared" si="18"/>
        <v>0.12525505672900739</v>
      </c>
      <c r="R82" s="45">
        <f t="shared" si="19"/>
        <v>158249</v>
      </c>
    </row>
    <row r="83" spans="1:18" ht="45">
      <c r="A83" s="1">
        <f t="shared" si="20"/>
        <v>80</v>
      </c>
      <c r="B83" s="5" t="s">
        <v>202</v>
      </c>
      <c r="C83" s="7" t="s">
        <v>294</v>
      </c>
      <c r="D83" s="1" t="s">
        <v>104</v>
      </c>
      <c r="E83" s="83">
        <v>3</v>
      </c>
      <c r="F83" s="31">
        <v>63440.000000000007</v>
      </c>
      <c r="G83" s="112">
        <f t="shared" si="11"/>
        <v>12053.600000000002</v>
      </c>
      <c r="H83" s="61">
        <v>75493.600000000006</v>
      </c>
      <c r="I83" s="36">
        <v>48280</v>
      </c>
      <c r="J83" s="36">
        <f t="shared" si="12"/>
        <v>9173.2000000000007</v>
      </c>
      <c r="K83" s="8">
        <f t="shared" si="13"/>
        <v>57453.2</v>
      </c>
      <c r="L83" s="37">
        <v>48800</v>
      </c>
      <c r="M83" s="43">
        <f t="shared" si="14"/>
        <v>9272</v>
      </c>
      <c r="N83" s="43">
        <f t="shared" si="15"/>
        <v>58072</v>
      </c>
      <c r="O83" s="45">
        <f t="shared" si="16"/>
        <v>63672.933333333327</v>
      </c>
      <c r="P83" s="32">
        <f t="shared" si="17"/>
        <v>8362.2903040309557</v>
      </c>
      <c r="Q83" s="53">
        <f t="shared" si="18"/>
        <v>0.13133194697115086</v>
      </c>
      <c r="R83" s="45">
        <f t="shared" si="19"/>
        <v>63673</v>
      </c>
    </row>
    <row r="84" spans="1:18" ht="45">
      <c r="A84" s="1">
        <f t="shared" si="20"/>
        <v>81</v>
      </c>
      <c r="B84" s="5" t="s">
        <v>202</v>
      </c>
      <c r="C84" s="7" t="s">
        <v>294</v>
      </c>
      <c r="D84" s="1" t="s">
        <v>104</v>
      </c>
      <c r="E84" s="89">
        <v>3</v>
      </c>
      <c r="F84" s="31">
        <v>63960</v>
      </c>
      <c r="G84" s="112">
        <f t="shared" si="11"/>
        <v>12152.4</v>
      </c>
      <c r="H84" s="61">
        <v>76112.399999999994</v>
      </c>
      <c r="I84" s="36">
        <v>48280</v>
      </c>
      <c r="J84" s="36">
        <f t="shared" si="12"/>
        <v>9173.2000000000007</v>
      </c>
      <c r="K84" s="8">
        <f t="shared" si="13"/>
        <v>57453.2</v>
      </c>
      <c r="L84" s="37">
        <v>49200</v>
      </c>
      <c r="M84" s="43">
        <f t="shared" si="14"/>
        <v>9348</v>
      </c>
      <c r="N84" s="43">
        <f t="shared" si="15"/>
        <v>58548</v>
      </c>
      <c r="O84" s="45">
        <f t="shared" si="16"/>
        <v>64037.866666666661</v>
      </c>
      <c r="P84" s="32">
        <f t="shared" si="17"/>
        <v>8549.6749713399349</v>
      </c>
      <c r="Q84" s="53">
        <f t="shared" si="18"/>
        <v>0.13350967820091761</v>
      </c>
      <c r="R84" s="45">
        <f t="shared" si="19"/>
        <v>64038</v>
      </c>
    </row>
    <row r="85" spans="1:18" ht="135" customHeight="1">
      <c r="A85" s="1">
        <f t="shared" si="20"/>
        <v>82</v>
      </c>
      <c r="B85" s="5" t="s">
        <v>202</v>
      </c>
      <c r="C85" s="7" t="s">
        <v>295</v>
      </c>
      <c r="D85" s="1" t="s">
        <v>25</v>
      </c>
      <c r="E85" s="83">
        <v>4</v>
      </c>
      <c r="F85" s="31">
        <v>61880</v>
      </c>
      <c r="G85" s="112">
        <f t="shared" si="11"/>
        <v>11757.2</v>
      </c>
      <c r="H85" s="61">
        <v>73637.2</v>
      </c>
      <c r="I85" s="36">
        <v>48280</v>
      </c>
      <c r="J85" s="36">
        <f t="shared" si="12"/>
        <v>9173.2000000000007</v>
      </c>
      <c r="K85" s="8">
        <f t="shared" si="13"/>
        <v>57453.2</v>
      </c>
      <c r="L85" s="37">
        <v>47600</v>
      </c>
      <c r="M85" s="43">
        <f t="shared" si="14"/>
        <v>9044</v>
      </c>
      <c r="N85" s="43">
        <f t="shared" si="15"/>
        <v>56644</v>
      </c>
      <c r="O85" s="45">
        <f t="shared" si="16"/>
        <v>62578.133333333331</v>
      </c>
      <c r="P85" s="32">
        <f t="shared" si="17"/>
        <v>7826.9158597466985</v>
      </c>
      <c r="Q85" s="53">
        <f t="shared" si="18"/>
        <v>0.12507429421161009</v>
      </c>
      <c r="R85" s="45">
        <f t="shared" si="19"/>
        <v>62578</v>
      </c>
    </row>
    <row r="86" spans="1:18" ht="30">
      <c r="A86" s="1">
        <f t="shared" si="20"/>
        <v>83</v>
      </c>
      <c r="B86" s="5" t="s">
        <v>205</v>
      </c>
      <c r="C86" s="7" t="s">
        <v>296</v>
      </c>
      <c r="D86" s="1" t="s">
        <v>22</v>
      </c>
      <c r="E86" s="83">
        <v>20</v>
      </c>
      <c r="F86" s="31">
        <v>42900</v>
      </c>
      <c r="G86" s="112">
        <f t="shared" si="11"/>
        <v>8151</v>
      </c>
      <c r="H86" s="61">
        <v>51051</v>
      </c>
      <c r="I86" s="36">
        <v>32589</v>
      </c>
      <c r="J86" s="36">
        <f t="shared" si="12"/>
        <v>6191.91</v>
      </c>
      <c r="K86" s="8">
        <f t="shared" si="13"/>
        <v>38780.910000000003</v>
      </c>
      <c r="L86" s="37">
        <v>33000</v>
      </c>
      <c r="M86" s="43">
        <f t="shared" si="14"/>
        <v>6270</v>
      </c>
      <c r="N86" s="43">
        <f t="shared" si="15"/>
        <v>39270</v>
      </c>
      <c r="O86" s="45">
        <f t="shared" si="16"/>
        <v>43033.97</v>
      </c>
      <c r="P86" s="32">
        <f t="shared" si="17"/>
        <v>5672.4115843087402</v>
      </c>
      <c r="Q86" s="53">
        <f t="shared" si="18"/>
        <v>0.1318124166631324</v>
      </c>
      <c r="R86" s="45">
        <f t="shared" si="19"/>
        <v>43034</v>
      </c>
    </row>
    <row r="87" spans="1:18" ht="30">
      <c r="A87" s="1">
        <f t="shared" si="20"/>
        <v>84</v>
      </c>
      <c r="B87" s="5" t="s">
        <v>205</v>
      </c>
      <c r="C87" s="7" t="s">
        <v>297</v>
      </c>
      <c r="D87" s="1" t="s">
        <v>22</v>
      </c>
      <c r="E87" s="83">
        <v>40</v>
      </c>
      <c r="F87" s="31">
        <v>15990</v>
      </c>
      <c r="G87" s="112">
        <f t="shared" si="11"/>
        <v>3038.1</v>
      </c>
      <c r="H87" s="61">
        <v>19028.099999999999</v>
      </c>
      <c r="I87" s="36">
        <v>14070</v>
      </c>
      <c r="J87" s="36">
        <f t="shared" si="12"/>
        <v>2673.3</v>
      </c>
      <c r="K87" s="8">
        <f t="shared" si="13"/>
        <v>16743.3</v>
      </c>
      <c r="L87" s="37">
        <v>12300</v>
      </c>
      <c r="M87" s="43">
        <f t="shared" si="14"/>
        <v>2337</v>
      </c>
      <c r="N87" s="43">
        <f t="shared" si="15"/>
        <v>14637</v>
      </c>
      <c r="O87" s="45">
        <f t="shared" si="16"/>
        <v>16802.8</v>
      </c>
      <c r="P87" s="32">
        <f t="shared" si="17"/>
        <v>1793.1527151918933</v>
      </c>
      <c r="Q87" s="53">
        <f t="shared" si="18"/>
        <v>0.10671749441711462</v>
      </c>
      <c r="R87" s="45">
        <f t="shared" si="19"/>
        <v>16803</v>
      </c>
    </row>
    <row r="88" spans="1:18" ht="30">
      <c r="A88" s="1">
        <f t="shared" si="20"/>
        <v>85</v>
      </c>
      <c r="B88" s="5" t="s">
        <v>205</v>
      </c>
      <c r="C88" s="7" t="s">
        <v>298</v>
      </c>
      <c r="D88" s="1" t="s">
        <v>207</v>
      </c>
      <c r="E88" s="83">
        <v>26</v>
      </c>
      <c r="F88" s="31">
        <v>24830</v>
      </c>
      <c r="G88" s="112">
        <f t="shared" si="11"/>
        <v>4717.7</v>
      </c>
      <c r="H88" s="61">
        <v>29547.7</v>
      </c>
      <c r="I88" s="36">
        <v>20312</v>
      </c>
      <c r="J88" s="36">
        <f t="shared" si="12"/>
        <v>3859.28</v>
      </c>
      <c r="K88" s="8">
        <f t="shared" si="13"/>
        <v>24171.279999999999</v>
      </c>
      <c r="L88" s="37">
        <v>19100</v>
      </c>
      <c r="M88" s="43">
        <f t="shared" si="14"/>
        <v>3629</v>
      </c>
      <c r="N88" s="43">
        <f t="shared" si="15"/>
        <v>22729</v>
      </c>
      <c r="O88" s="45">
        <f t="shared" si="16"/>
        <v>25482.66</v>
      </c>
      <c r="P88" s="32">
        <f t="shared" si="17"/>
        <v>2934.1046960188733</v>
      </c>
      <c r="Q88" s="53">
        <f t="shared" si="18"/>
        <v>0.11514122528883849</v>
      </c>
      <c r="R88" s="45">
        <f t="shared" si="19"/>
        <v>25483</v>
      </c>
    </row>
    <row r="89" spans="1:18" ht="75" customHeight="1">
      <c r="A89" s="1">
        <f t="shared" si="20"/>
        <v>86</v>
      </c>
      <c r="B89" s="5" t="s">
        <v>205</v>
      </c>
      <c r="C89" s="7" t="s">
        <v>299</v>
      </c>
      <c r="D89" s="1" t="s">
        <v>225</v>
      </c>
      <c r="E89" s="83">
        <v>30</v>
      </c>
      <c r="F89" s="31">
        <v>111020</v>
      </c>
      <c r="G89" s="112">
        <f t="shared" si="11"/>
        <v>21093.8</v>
      </c>
      <c r="H89" s="61">
        <v>132113.79999999999</v>
      </c>
      <c r="I89" s="36">
        <v>87490</v>
      </c>
      <c r="J89" s="36">
        <f t="shared" si="12"/>
        <v>16623.099999999999</v>
      </c>
      <c r="K89" s="8">
        <f t="shared" si="13"/>
        <v>104113.1</v>
      </c>
      <c r="L89" s="37">
        <v>85400</v>
      </c>
      <c r="M89" s="43">
        <f t="shared" si="14"/>
        <v>16226</v>
      </c>
      <c r="N89" s="43">
        <f t="shared" si="15"/>
        <v>101626</v>
      </c>
      <c r="O89" s="45">
        <f t="shared" si="16"/>
        <v>112617.63333333335</v>
      </c>
      <c r="P89" s="32">
        <f t="shared" si="17"/>
        <v>13823.212425080063</v>
      </c>
      <c r="Q89" s="53">
        <f t="shared" si="18"/>
        <v>0.12274465388706204</v>
      </c>
      <c r="R89" s="45">
        <f t="shared" si="19"/>
        <v>112618</v>
      </c>
    </row>
    <row r="90" spans="1:18" ht="30">
      <c r="A90" s="1">
        <f t="shared" si="20"/>
        <v>87</v>
      </c>
      <c r="B90" s="5" t="s">
        <v>205</v>
      </c>
      <c r="C90" s="7" t="s">
        <v>300</v>
      </c>
      <c r="D90" s="1" t="s">
        <v>20</v>
      </c>
      <c r="E90" s="83">
        <v>50</v>
      </c>
      <c r="F90" s="31">
        <v>45630</v>
      </c>
      <c r="G90" s="112">
        <f t="shared" si="11"/>
        <v>8669.7000000000007</v>
      </c>
      <c r="H90" s="61">
        <v>54299.7</v>
      </c>
      <c r="I90" s="36">
        <v>38399.5</v>
      </c>
      <c r="J90" s="36">
        <f t="shared" si="12"/>
        <v>7295.9049999999997</v>
      </c>
      <c r="K90" s="8">
        <f t="shared" si="13"/>
        <v>45695.404999999999</v>
      </c>
      <c r="L90" s="37">
        <v>35100</v>
      </c>
      <c r="M90" s="43">
        <f t="shared" si="14"/>
        <v>6669</v>
      </c>
      <c r="N90" s="43">
        <f t="shared" si="15"/>
        <v>41769</v>
      </c>
      <c r="O90" s="45">
        <f t="shared" si="16"/>
        <v>47254.70166666666</v>
      </c>
      <c r="P90" s="32">
        <f t="shared" si="17"/>
        <v>5233.1103048129216</v>
      </c>
      <c r="Q90" s="53">
        <f t="shared" si="18"/>
        <v>0.11074263766867337</v>
      </c>
      <c r="R90" s="45">
        <f t="shared" si="19"/>
        <v>47255</v>
      </c>
    </row>
    <row r="91" spans="1:18" ht="33" customHeight="1">
      <c r="A91" s="1">
        <f t="shared" si="20"/>
        <v>88</v>
      </c>
      <c r="B91" s="5" t="s">
        <v>205</v>
      </c>
      <c r="C91" s="7" t="s">
        <v>301</v>
      </c>
      <c r="D91" s="1" t="s">
        <v>20</v>
      </c>
      <c r="E91" s="83">
        <v>10</v>
      </c>
      <c r="F91" s="31">
        <v>37180</v>
      </c>
      <c r="G91" s="112">
        <f t="shared" si="11"/>
        <v>7064.2</v>
      </c>
      <c r="H91" s="61">
        <v>44244.2</v>
      </c>
      <c r="I91" s="36">
        <v>29968</v>
      </c>
      <c r="J91" s="36">
        <f t="shared" si="12"/>
        <v>5693.92</v>
      </c>
      <c r="K91" s="8">
        <f t="shared" si="13"/>
        <v>35661.919999999998</v>
      </c>
      <c r="L91" s="37">
        <v>28600</v>
      </c>
      <c r="M91" s="43">
        <f t="shared" si="14"/>
        <v>5434</v>
      </c>
      <c r="N91" s="43">
        <f t="shared" si="15"/>
        <v>34034</v>
      </c>
      <c r="O91" s="45">
        <f t="shared" si="16"/>
        <v>37980.04</v>
      </c>
      <c r="P91" s="32">
        <f t="shared" si="17"/>
        <v>4479.0107732846582</v>
      </c>
      <c r="Q91" s="53">
        <f t="shared" si="18"/>
        <v>0.11793064918532624</v>
      </c>
      <c r="R91" s="45">
        <f t="shared" si="19"/>
        <v>37980</v>
      </c>
    </row>
    <row r="92" spans="1:18" ht="34.5" customHeight="1">
      <c r="A92" s="1">
        <f t="shared" si="20"/>
        <v>89</v>
      </c>
      <c r="B92" s="5" t="s">
        <v>205</v>
      </c>
      <c r="C92" s="7" t="s">
        <v>302</v>
      </c>
      <c r="D92" s="1" t="s">
        <v>20</v>
      </c>
      <c r="E92" s="83">
        <v>300</v>
      </c>
      <c r="F92" s="31">
        <v>23010.000000000004</v>
      </c>
      <c r="G92" s="112">
        <f t="shared" si="11"/>
        <v>4371.9000000000005</v>
      </c>
      <c r="H92" s="61">
        <v>27381.9</v>
      </c>
      <c r="I92" s="36">
        <v>19501.5</v>
      </c>
      <c r="J92" s="36">
        <f t="shared" si="12"/>
        <v>3705.2849999999999</v>
      </c>
      <c r="K92" s="8">
        <f t="shared" si="13"/>
        <v>23206.785</v>
      </c>
      <c r="L92" s="37">
        <v>17700</v>
      </c>
      <c r="M92" s="43">
        <f t="shared" si="14"/>
        <v>3363</v>
      </c>
      <c r="N92" s="43">
        <f t="shared" si="15"/>
        <v>21063</v>
      </c>
      <c r="O92" s="45">
        <f t="shared" si="16"/>
        <v>23883.895</v>
      </c>
      <c r="P92" s="32">
        <f t="shared" si="17"/>
        <v>2623.7356023521143</v>
      </c>
      <c r="Q92" s="53">
        <f t="shared" si="18"/>
        <v>0.10985375720133228</v>
      </c>
      <c r="R92" s="45">
        <f t="shared" si="19"/>
        <v>23884</v>
      </c>
    </row>
    <row r="93" spans="1:18" ht="125.25" customHeight="1">
      <c r="A93" s="1">
        <f t="shared" si="20"/>
        <v>90</v>
      </c>
      <c r="B93" s="5" t="s">
        <v>202</v>
      </c>
      <c r="C93" s="7" t="s">
        <v>303</v>
      </c>
      <c r="D93" s="1" t="s">
        <v>25</v>
      </c>
      <c r="E93" s="83">
        <v>16</v>
      </c>
      <c r="F93" s="31">
        <v>22490</v>
      </c>
      <c r="G93" s="112">
        <f t="shared" si="11"/>
        <v>4273.1000000000004</v>
      </c>
      <c r="H93" s="61">
        <v>26763.1</v>
      </c>
      <c r="I93" s="36">
        <v>19898</v>
      </c>
      <c r="J93" s="36">
        <f t="shared" si="12"/>
        <v>3780.62</v>
      </c>
      <c r="K93" s="8">
        <f t="shared" si="13"/>
        <v>23678.62</v>
      </c>
      <c r="L93" s="37">
        <v>17300</v>
      </c>
      <c r="M93" s="43">
        <f t="shared" si="14"/>
        <v>3287</v>
      </c>
      <c r="N93" s="43">
        <f t="shared" si="15"/>
        <v>20587</v>
      </c>
      <c r="O93" s="45">
        <f t="shared" si="16"/>
        <v>23676.240000000002</v>
      </c>
      <c r="P93" s="32">
        <f t="shared" si="17"/>
        <v>2521.3828283701791</v>
      </c>
      <c r="Q93" s="53">
        <f t="shared" si="18"/>
        <v>0.10649422494324179</v>
      </c>
      <c r="R93" s="45">
        <f t="shared" si="19"/>
        <v>23676</v>
      </c>
    </row>
    <row r="94" spans="1:18" ht="165">
      <c r="A94" s="1">
        <f t="shared" si="20"/>
        <v>91</v>
      </c>
      <c r="B94" s="5" t="s">
        <v>202</v>
      </c>
      <c r="C94" s="7" t="s">
        <v>304</v>
      </c>
      <c r="D94" s="1" t="s">
        <v>207</v>
      </c>
      <c r="E94" s="83">
        <v>4</v>
      </c>
      <c r="F94" s="31">
        <v>49530</v>
      </c>
      <c r="G94" s="112">
        <f t="shared" si="11"/>
        <v>9410.7000000000007</v>
      </c>
      <c r="H94" s="61">
        <v>58940.7</v>
      </c>
      <c r="I94" s="36">
        <v>39624</v>
      </c>
      <c r="J94" s="36">
        <f t="shared" si="12"/>
        <v>7528.56</v>
      </c>
      <c r="K94" s="8">
        <f t="shared" si="13"/>
        <v>47152.56</v>
      </c>
      <c r="L94" s="37">
        <v>38100</v>
      </c>
      <c r="M94" s="43">
        <f t="shared" si="14"/>
        <v>7239</v>
      </c>
      <c r="N94" s="43">
        <f t="shared" si="15"/>
        <v>45339</v>
      </c>
      <c r="O94" s="45">
        <f t="shared" si="16"/>
        <v>50477.420000000006</v>
      </c>
      <c r="P94" s="32">
        <f t="shared" si="17"/>
        <v>6030.0680613737213</v>
      </c>
      <c r="Q94" s="53">
        <f t="shared" si="18"/>
        <v>0.11946070265425057</v>
      </c>
      <c r="R94" s="45">
        <f t="shared" si="19"/>
        <v>50477</v>
      </c>
    </row>
    <row r="95" spans="1:18" ht="30">
      <c r="A95" s="1">
        <f t="shared" si="20"/>
        <v>92</v>
      </c>
      <c r="B95" s="5" t="s">
        <v>205</v>
      </c>
      <c r="C95" s="7" t="s">
        <v>305</v>
      </c>
      <c r="D95" s="1" t="s">
        <v>306</v>
      </c>
      <c r="E95" s="83">
        <v>300</v>
      </c>
      <c r="F95" s="31">
        <v>20670</v>
      </c>
      <c r="G95" s="112">
        <f t="shared" si="11"/>
        <v>3927.3</v>
      </c>
      <c r="H95" s="61">
        <v>24597.3</v>
      </c>
      <c r="I95" s="36">
        <v>18691</v>
      </c>
      <c r="J95" s="36">
        <f t="shared" si="12"/>
        <v>3551.29</v>
      </c>
      <c r="K95" s="8">
        <f t="shared" si="13"/>
        <v>22242.29</v>
      </c>
      <c r="L95" s="37">
        <v>15900</v>
      </c>
      <c r="M95" s="43">
        <f t="shared" si="14"/>
        <v>3021</v>
      </c>
      <c r="N95" s="43">
        <f t="shared" si="15"/>
        <v>18921</v>
      </c>
      <c r="O95" s="45">
        <f t="shared" si="16"/>
        <v>21920.196666666667</v>
      </c>
      <c r="P95" s="32">
        <f t="shared" si="17"/>
        <v>2328.5050295605552</v>
      </c>
      <c r="Q95" s="53">
        <f t="shared" si="18"/>
        <v>0.10622646616585504</v>
      </c>
      <c r="R95" s="45">
        <f t="shared" si="19"/>
        <v>21920</v>
      </c>
    </row>
    <row r="96" spans="1:18" ht="30">
      <c r="A96" s="1">
        <f t="shared" si="20"/>
        <v>93</v>
      </c>
      <c r="B96" s="5" t="s">
        <v>205</v>
      </c>
      <c r="C96" s="7" t="s">
        <v>307</v>
      </c>
      <c r="D96" s="1" t="s">
        <v>27</v>
      </c>
      <c r="E96" s="83">
        <v>25</v>
      </c>
      <c r="F96" s="31">
        <v>31980</v>
      </c>
      <c r="G96" s="112">
        <f t="shared" si="11"/>
        <v>6076.2</v>
      </c>
      <c r="H96" s="61">
        <v>38056.199999999997</v>
      </c>
      <c r="I96" s="36">
        <v>26140</v>
      </c>
      <c r="J96" s="36">
        <f t="shared" si="12"/>
        <v>4966.6000000000004</v>
      </c>
      <c r="K96" s="8">
        <f t="shared" si="13"/>
        <v>31106.6</v>
      </c>
      <c r="L96" s="37">
        <v>24600</v>
      </c>
      <c r="M96" s="43">
        <f t="shared" si="14"/>
        <v>4674</v>
      </c>
      <c r="N96" s="43">
        <f t="shared" si="15"/>
        <v>29274</v>
      </c>
      <c r="O96" s="45">
        <f t="shared" si="16"/>
        <v>32812.266666666663</v>
      </c>
      <c r="P96" s="32">
        <f t="shared" si="17"/>
        <v>3782.7444440365157</v>
      </c>
      <c r="Q96" s="53">
        <f t="shared" si="18"/>
        <v>0.11528445999981256</v>
      </c>
      <c r="R96" s="45">
        <f t="shared" si="19"/>
        <v>32812</v>
      </c>
    </row>
    <row r="97" spans="1:18" ht="60" customHeight="1">
      <c r="A97" s="1">
        <f t="shared" si="20"/>
        <v>94</v>
      </c>
      <c r="B97" s="5" t="s">
        <v>205</v>
      </c>
      <c r="C97" s="7" t="s">
        <v>308</v>
      </c>
      <c r="D97" s="1" t="s">
        <v>27</v>
      </c>
      <c r="E97" s="83">
        <v>60</v>
      </c>
      <c r="F97" s="31">
        <v>7800</v>
      </c>
      <c r="G97" s="112">
        <f t="shared" si="11"/>
        <v>1482</v>
      </c>
      <c r="H97" s="61">
        <v>9282</v>
      </c>
      <c r="I97" s="36">
        <v>7035</v>
      </c>
      <c r="J97" s="36">
        <f t="shared" si="12"/>
        <v>1336.65</v>
      </c>
      <c r="K97" s="8">
        <f t="shared" si="13"/>
        <v>8371.65</v>
      </c>
      <c r="L97" s="37">
        <v>6000</v>
      </c>
      <c r="M97" s="43">
        <f t="shared" si="14"/>
        <v>1140</v>
      </c>
      <c r="N97" s="43">
        <f t="shared" si="15"/>
        <v>7140</v>
      </c>
      <c r="O97" s="45">
        <f t="shared" si="16"/>
        <v>8264.5500000000011</v>
      </c>
      <c r="P97" s="32">
        <f t="shared" si="17"/>
        <v>877.74096691449347</v>
      </c>
      <c r="Q97" s="53">
        <f t="shared" si="18"/>
        <v>0.10620553652824333</v>
      </c>
      <c r="R97" s="45">
        <f t="shared" si="19"/>
        <v>8265</v>
      </c>
    </row>
    <row r="98" spans="1:18" ht="30">
      <c r="A98" s="1">
        <f t="shared" si="20"/>
        <v>95</v>
      </c>
      <c r="B98" s="5" t="s">
        <v>205</v>
      </c>
      <c r="C98" s="7" t="s">
        <v>309</v>
      </c>
      <c r="D98" s="1" t="s">
        <v>27</v>
      </c>
      <c r="E98" s="83">
        <v>50</v>
      </c>
      <c r="F98" s="31">
        <v>11960</v>
      </c>
      <c r="G98" s="112">
        <f t="shared" si="11"/>
        <v>2272.4</v>
      </c>
      <c r="H98" s="61">
        <v>14232.4</v>
      </c>
      <c r="I98" s="36">
        <v>10052.5</v>
      </c>
      <c r="J98" s="36">
        <f t="shared" si="12"/>
        <v>1909.9749999999999</v>
      </c>
      <c r="K98" s="8">
        <f t="shared" si="13"/>
        <v>11962.475</v>
      </c>
      <c r="L98" s="37">
        <v>9200</v>
      </c>
      <c r="M98" s="43">
        <f t="shared" si="14"/>
        <v>1748</v>
      </c>
      <c r="N98" s="43">
        <f t="shared" si="15"/>
        <v>10948</v>
      </c>
      <c r="O98" s="45">
        <f t="shared" si="16"/>
        <v>12380.958333333334</v>
      </c>
      <c r="P98" s="32">
        <f t="shared" si="17"/>
        <v>1373.1149661040417</v>
      </c>
      <c r="Q98" s="53">
        <f t="shared" si="18"/>
        <v>0.11090538625004459</v>
      </c>
      <c r="R98" s="45">
        <f t="shared" si="19"/>
        <v>12381</v>
      </c>
    </row>
    <row r="99" spans="1:18" ht="45">
      <c r="A99" s="1">
        <f t="shared" si="20"/>
        <v>96</v>
      </c>
      <c r="B99" s="5" t="s">
        <v>205</v>
      </c>
      <c r="C99" s="7" t="s">
        <v>310</v>
      </c>
      <c r="D99" s="1" t="s">
        <v>27</v>
      </c>
      <c r="E99" s="83">
        <v>250</v>
      </c>
      <c r="F99" s="31">
        <v>8840</v>
      </c>
      <c r="G99" s="112">
        <f t="shared" si="11"/>
        <v>1679.6</v>
      </c>
      <c r="H99" s="61">
        <v>10519.6</v>
      </c>
      <c r="I99" s="36">
        <v>7638.5</v>
      </c>
      <c r="J99" s="36">
        <f t="shared" si="12"/>
        <v>1451.3150000000001</v>
      </c>
      <c r="K99" s="8">
        <f t="shared" si="13"/>
        <v>9089.8150000000005</v>
      </c>
      <c r="L99" s="37">
        <v>6800</v>
      </c>
      <c r="M99" s="43">
        <f t="shared" si="14"/>
        <v>1292</v>
      </c>
      <c r="N99" s="43">
        <f t="shared" si="15"/>
        <v>8092</v>
      </c>
      <c r="O99" s="45">
        <f t="shared" si="16"/>
        <v>9233.8050000000003</v>
      </c>
      <c r="P99" s="32">
        <f t="shared" si="17"/>
        <v>996.27984023064312</v>
      </c>
      <c r="Q99" s="53">
        <f t="shared" si="18"/>
        <v>0.10789483211207547</v>
      </c>
      <c r="R99" s="45">
        <f t="shared" si="19"/>
        <v>9234</v>
      </c>
    </row>
    <row r="100" spans="1:18" ht="150">
      <c r="A100" s="1">
        <f t="shared" si="20"/>
        <v>97</v>
      </c>
      <c r="B100" s="5" t="s">
        <v>202</v>
      </c>
      <c r="C100" s="7" t="s">
        <v>311</v>
      </c>
      <c r="D100" s="1" t="s">
        <v>25</v>
      </c>
      <c r="E100" s="83">
        <v>200</v>
      </c>
      <c r="F100" s="31">
        <v>8580.0000000000018</v>
      </c>
      <c r="G100" s="112">
        <f t="shared" si="11"/>
        <v>1630.2000000000003</v>
      </c>
      <c r="H100" s="61">
        <v>10210.200000000001</v>
      </c>
      <c r="I100" s="36">
        <v>7638.5</v>
      </c>
      <c r="J100" s="36">
        <f t="shared" si="12"/>
        <v>1451.3150000000001</v>
      </c>
      <c r="K100" s="8">
        <f t="shared" si="13"/>
        <v>9089.8150000000005</v>
      </c>
      <c r="L100" s="37">
        <v>6600</v>
      </c>
      <c r="M100" s="43">
        <f t="shared" si="14"/>
        <v>1254</v>
      </c>
      <c r="N100" s="43">
        <f t="shared" si="15"/>
        <v>7854</v>
      </c>
      <c r="O100" s="45">
        <f t="shared" si="16"/>
        <v>9051.3383333333331</v>
      </c>
      <c r="P100" s="32">
        <f t="shared" si="17"/>
        <v>962.29931255244401</v>
      </c>
      <c r="Q100" s="53">
        <f t="shared" si="18"/>
        <v>0.10631569355976757</v>
      </c>
      <c r="R100" s="45">
        <f t="shared" si="19"/>
        <v>9051</v>
      </c>
    </row>
    <row r="101" spans="1:18" ht="150">
      <c r="A101" s="1">
        <f t="shared" si="20"/>
        <v>98</v>
      </c>
      <c r="B101" s="5" t="s">
        <v>202</v>
      </c>
      <c r="C101" s="7" t="s">
        <v>312</v>
      </c>
      <c r="D101" s="1" t="s">
        <v>22</v>
      </c>
      <c r="E101" s="83">
        <v>40</v>
      </c>
      <c r="F101" s="31">
        <v>15860.000000000002</v>
      </c>
      <c r="G101" s="112">
        <f t="shared" si="11"/>
        <v>3013.4000000000005</v>
      </c>
      <c r="H101" s="61">
        <v>18873.400000000001</v>
      </c>
      <c r="I101" s="36">
        <v>12970</v>
      </c>
      <c r="J101" s="36">
        <f t="shared" si="12"/>
        <v>2464.3000000000002</v>
      </c>
      <c r="K101" s="8">
        <f t="shared" si="13"/>
        <v>15434.3</v>
      </c>
      <c r="L101" s="37">
        <v>12200</v>
      </c>
      <c r="M101" s="43">
        <f t="shared" si="14"/>
        <v>2318</v>
      </c>
      <c r="N101" s="43">
        <f t="shared" si="15"/>
        <v>14518</v>
      </c>
      <c r="O101" s="45">
        <f t="shared" si="16"/>
        <v>16275.233333333332</v>
      </c>
      <c r="P101" s="32">
        <f t="shared" si="17"/>
        <v>1874.8784748765963</v>
      </c>
      <c r="Q101" s="53">
        <f t="shared" si="18"/>
        <v>0.11519825470253964</v>
      </c>
      <c r="R101" s="45">
        <f t="shared" si="19"/>
        <v>16275</v>
      </c>
    </row>
    <row r="102" spans="1:18">
      <c r="A102" s="1">
        <f t="shared" si="20"/>
        <v>99</v>
      </c>
      <c r="B102" s="5" t="s">
        <v>205</v>
      </c>
      <c r="C102" s="7" t="s">
        <v>313</v>
      </c>
      <c r="D102" s="1" t="s">
        <v>27</v>
      </c>
      <c r="E102" s="83">
        <v>100</v>
      </c>
      <c r="F102" s="31">
        <v>19240</v>
      </c>
      <c r="G102" s="112">
        <f t="shared" si="11"/>
        <v>3655.6</v>
      </c>
      <c r="H102" s="61">
        <v>22895.599999999999</v>
      </c>
      <c r="I102" s="36">
        <v>14884</v>
      </c>
      <c r="J102" s="36">
        <f t="shared" si="12"/>
        <v>2827.96</v>
      </c>
      <c r="K102" s="8">
        <f t="shared" si="13"/>
        <v>17711.96</v>
      </c>
      <c r="L102" s="37">
        <v>14800</v>
      </c>
      <c r="M102" s="43">
        <f t="shared" si="14"/>
        <v>2812</v>
      </c>
      <c r="N102" s="43">
        <f t="shared" si="15"/>
        <v>17612</v>
      </c>
      <c r="O102" s="45">
        <f t="shared" si="16"/>
        <v>19406.52</v>
      </c>
      <c r="P102" s="32">
        <f t="shared" si="17"/>
        <v>2467.4896062192406</v>
      </c>
      <c r="Q102" s="53">
        <f t="shared" si="18"/>
        <v>0.12714745385670592</v>
      </c>
      <c r="R102" s="45">
        <f t="shared" si="19"/>
        <v>19407</v>
      </c>
    </row>
    <row r="103" spans="1:18">
      <c r="A103" s="1">
        <f t="shared" si="20"/>
        <v>100</v>
      </c>
      <c r="B103" s="5" t="s">
        <v>205</v>
      </c>
      <c r="C103" s="7" t="s">
        <v>314</v>
      </c>
      <c r="D103" s="1" t="s">
        <v>27</v>
      </c>
      <c r="E103" s="83">
        <v>100</v>
      </c>
      <c r="F103" s="31">
        <v>18590</v>
      </c>
      <c r="G103" s="112">
        <f t="shared" si="11"/>
        <v>3532.1</v>
      </c>
      <c r="H103" s="61">
        <v>22122.1</v>
      </c>
      <c r="I103" s="36">
        <v>14884</v>
      </c>
      <c r="J103" s="36">
        <f t="shared" si="12"/>
        <v>2827.96</v>
      </c>
      <c r="K103" s="8">
        <f t="shared" si="13"/>
        <v>17711.96</v>
      </c>
      <c r="L103" s="37">
        <v>14300</v>
      </c>
      <c r="M103" s="43">
        <f t="shared" si="14"/>
        <v>2717</v>
      </c>
      <c r="N103" s="43">
        <f t="shared" si="15"/>
        <v>17017</v>
      </c>
      <c r="O103" s="45">
        <f t="shared" si="16"/>
        <v>18950.353333333333</v>
      </c>
      <c r="P103" s="32">
        <f t="shared" si="17"/>
        <v>2260.637821284558</v>
      </c>
      <c r="Q103" s="53">
        <f t="shared" si="18"/>
        <v>0.1192926475575596</v>
      </c>
      <c r="R103" s="45">
        <f t="shared" si="19"/>
        <v>18950</v>
      </c>
    </row>
    <row r="104" spans="1:18" ht="45">
      <c r="A104" s="1">
        <f t="shared" si="20"/>
        <v>101</v>
      </c>
      <c r="B104" s="5" t="s">
        <v>202</v>
      </c>
      <c r="C104" s="7" t="s">
        <v>315</v>
      </c>
      <c r="D104" s="1" t="s">
        <v>207</v>
      </c>
      <c r="E104" s="83">
        <v>6</v>
      </c>
      <c r="F104" s="31">
        <v>142740</v>
      </c>
      <c r="G104" s="112">
        <f t="shared" si="11"/>
        <v>27120.6</v>
      </c>
      <c r="H104" s="61">
        <v>169860.6</v>
      </c>
      <c r="I104" s="36">
        <v>118630</v>
      </c>
      <c r="J104" s="36">
        <f t="shared" si="12"/>
        <v>22539.7</v>
      </c>
      <c r="K104" s="8">
        <f t="shared" si="13"/>
        <v>141169.70000000001</v>
      </c>
      <c r="L104" s="37">
        <v>109800</v>
      </c>
      <c r="M104" s="43">
        <f t="shared" si="14"/>
        <v>20862</v>
      </c>
      <c r="N104" s="43">
        <f t="shared" si="15"/>
        <v>130662</v>
      </c>
      <c r="O104" s="45">
        <f t="shared" si="16"/>
        <v>147230.76666666669</v>
      </c>
      <c r="P104" s="32">
        <f t="shared" si="17"/>
        <v>16566.732877332368</v>
      </c>
      <c r="Q104" s="53">
        <f t="shared" si="18"/>
        <v>0.11252222108467161</v>
      </c>
      <c r="R104" s="45">
        <f t="shared" si="19"/>
        <v>147231</v>
      </c>
    </row>
    <row r="105" spans="1:18" ht="150.75" customHeight="1">
      <c r="A105" s="1">
        <f t="shared" si="20"/>
        <v>102</v>
      </c>
      <c r="B105" s="5" t="s">
        <v>202</v>
      </c>
      <c r="C105" s="7" t="s">
        <v>316</v>
      </c>
      <c r="D105" s="1" t="s">
        <v>207</v>
      </c>
      <c r="E105" s="83">
        <v>32</v>
      </c>
      <c r="F105" s="31">
        <v>88010</v>
      </c>
      <c r="G105" s="112">
        <f t="shared" si="11"/>
        <v>16721.900000000001</v>
      </c>
      <c r="H105" s="61">
        <v>104731.9</v>
      </c>
      <c r="I105" s="36">
        <v>69385</v>
      </c>
      <c r="J105" s="36">
        <f t="shared" si="12"/>
        <v>13183.15</v>
      </c>
      <c r="K105" s="8">
        <f t="shared" si="13"/>
        <v>82568.149999999994</v>
      </c>
      <c r="L105" s="37">
        <v>67700</v>
      </c>
      <c r="M105" s="43">
        <f t="shared" si="14"/>
        <v>12863</v>
      </c>
      <c r="N105" s="43">
        <f t="shared" si="15"/>
        <v>80563</v>
      </c>
      <c r="O105" s="45">
        <f t="shared" si="16"/>
        <v>89287.683333333334</v>
      </c>
      <c r="P105" s="32">
        <f t="shared" si="17"/>
        <v>10951.347800334381</v>
      </c>
      <c r="Q105" s="53">
        <f t="shared" si="18"/>
        <v>0.12265239046969391</v>
      </c>
      <c r="R105" s="45">
        <f t="shared" si="19"/>
        <v>89288</v>
      </c>
    </row>
    <row r="106" spans="1:18" ht="180">
      <c r="A106" s="1">
        <f t="shared" si="20"/>
        <v>103</v>
      </c>
      <c r="B106" s="5" t="s">
        <v>202</v>
      </c>
      <c r="C106" s="7" t="s">
        <v>317</v>
      </c>
      <c r="D106" s="1" t="s">
        <v>207</v>
      </c>
      <c r="E106" s="83">
        <v>32</v>
      </c>
      <c r="F106" s="31">
        <v>130780.00000000001</v>
      </c>
      <c r="G106" s="112">
        <f t="shared" si="11"/>
        <v>24848.200000000004</v>
      </c>
      <c r="H106" s="61">
        <v>155628.20000000001</v>
      </c>
      <c r="I106" s="36">
        <v>108991.5</v>
      </c>
      <c r="J106" s="36">
        <f t="shared" si="12"/>
        <v>20708.385000000002</v>
      </c>
      <c r="K106" s="8">
        <f t="shared" si="13"/>
        <v>129699.88500000001</v>
      </c>
      <c r="L106" s="37">
        <v>100600</v>
      </c>
      <c r="M106" s="43">
        <f t="shared" si="14"/>
        <v>19114</v>
      </c>
      <c r="N106" s="43">
        <f t="shared" si="15"/>
        <v>119714</v>
      </c>
      <c r="O106" s="45">
        <f t="shared" si="16"/>
        <v>135014.02833333335</v>
      </c>
      <c r="P106" s="32">
        <f t="shared" si="17"/>
        <v>15135.775058569228</v>
      </c>
      <c r="Q106" s="53">
        <f t="shared" si="18"/>
        <v>0.11210520303268653</v>
      </c>
      <c r="R106" s="45">
        <f t="shared" si="19"/>
        <v>135014</v>
      </c>
    </row>
    <row r="107" spans="1:18" ht="144.75" customHeight="1">
      <c r="A107" s="1">
        <f t="shared" si="20"/>
        <v>104</v>
      </c>
      <c r="B107" s="10" t="s">
        <v>202</v>
      </c>
      <c r="C107" s="11" t="s">
        <v>317</v>
      </c>
      <c r="D107" s="1" t="s">
        <v>25</v>
      </c>
      <c r="E107" s="90">
        <v>32</v>
      </c>
      <c r="F107" s="31">
        <v>150670</v>
      </c>
      <c r="G107" s="112">
        <f t="shared" si="11"/>
        <v>28627.3</v>
      </c>
      <c r="H107" s="61">
        <v>179297.3</v>
      </c>
      <c r="I107" s="36">
        <v>114665</v>
      </c>
      <c r="J107" s="36">
        <f t="shared" si="12"/>
        <v>21786.35</v>
      </c>
      <c r="K107" s="8">
        <f t="shared" si="13"/>
        <v>136451.35</v>
      </c>
      <c r="L107" s="37">
        <v>115900</v>
      </c>
      <c r="M107" s="43">
        <f t="shared" si="14"/>
        <v>22021</v>
      </c>
      <c r="N107" s="43">
        <f t="shared" si="15"/>
        <v>137921</v>
      </c>
      <c r="O107" s="45">
        <f t="shared" si="16"/>
        <v>151223.21666666667</v>
      </c>
      <c r="P107" s="32">
        <f t="shared" si="17"/>
        <v>19860.439472073333</v>
      </c>
      <c r="Q107" s="53">
        <f t="shared" si="18"/>
        <v>0.13133194697114958</v>
      </c>
      <c r="R107" s="45">
        <f t="shared" si="19"/>
        <v>151223</v>
      </c>
    </row>
    <row r="108" spans="1:18" ht="30">
      <c r="A108" s="1">
        <f t="shared" si="20"/>
        <v>105</v>
      </c>
      <c r="B108" s="5" t="s">
        <v>318</v>
      </c>
      <c r="C108" s="7" t="s">
        <v>319</v>
      </c>
      <c r="D108" s="1" t="s">
        <v>320</v>
      </c>
      <c r="E108" s="83">
        <v>5</v>
      </c>
      <c r="F108" s="31">
        <v>163150</v>
      </c>
      <c r="G108" s="112">
        <f t="shared" si="11"/>
        <v>30998.5</v>
      </c>
      <c r="H108" s="61">
        <v>194148.5</v>
      </c>
      <c r="I108" s="36">
        <v>143114</v>
      </c>
      <c r="J108" s="36">
        <f t="shared" si="12"/>
        <v>27191.66</v>
      </c>
      <c r="K108" s="8">
        <f t="shared" si="13"/>
        <v>170305.66</v>
      </c>
      <c r="L108" s="37">
        <v>125500</v>
      </c>
      <c r="M108" s="43">
        <f t="shared" si="14"/>
        <v>23845</v>
      </c>
      <c r="N108" s="43">
        <f t="shared" si="15"/>
        <v>149345</v>
      </c>
      <c r="O108" s="45">
        <f t="shared" si="16"/>
        <v>171266.38666666669</v>
      </c>
      <c r="P108" s="32">
        <f t="shared" si="17"/>
        <v>18303.563402764514</v>
      </c>
      <c r="Q108" s="53">
        <f t="shared" si="18"/>
        <v>0.10687189564166188</v>
      </c>
      <c r="R108" s="45">
        <f t="shared" si="19"/>
        <v>171266</v>
      </c>
    </row>
    <row r="109" spans="1:18" ht="30">
      <c r="A109" s="1">
        <f t="shared" si="20"/>
        <v>106</v>
      </c>
      <c r="B109" s="5" t="s">
        <v>318</v>
      </c>
      <c r="C109" s="12" t="s">
        <v>321</v>
      </c>
      <c r="D109" s="1" t="s">
        <v>320</v>
      </c>
      <c r="E109" s="83">
        <v>5</v>
      </c>
      <c r="F109" s="31">
        <v>157820</v>
      </c>
      <c r="G109" s="112">
        <f t="shared" si="11"/>
        <v>29985.8</v>
      </c>
      <c r="H109" s="61">
        <v>187805.8</v>
      </c>
      <c r="I109" s="36">
        <v>143114</v>
      </c>
      <c r="J109" s="36">
        <f t="shared" si="12"/>
        <v>27191.66</v>
      </c>
      <c r="K109" s="8">
        <f t="shared" si="13"/>
        <v>170305.66</v>
      </c>
      <c r="L109" s="37">
        <v>121400</v>
      </c>
      <c r="M109" s="43">
        <f t="shared" si="14"/>
        <v>23066</v>
      </c>
      <c r="N109" s="43">
        <f t="shared" si="15"/>
        <v>144466</v>
      </c>
      <c r="O109" s="45">
        <f t="shared" si="16"/>
        <v>167525.81999999998</v>
      </c>
      <c r="P109" s="32">
        <f t="shared" si="17"/>
        <v>17802.250772101885</v>
      </c>
      <c r="Q109" s="53">
        <f t="shared" si="18"/>
        <v>0.10626571338138734</v>
      </c>
      <c r="R109" s="45">
        <f t="shared" si="19"/>
        <v>167526</v>
      </c>
    </row>
    <row r="110" spans="1:18" ht="30">
      <c r="A110" s="1">
        <f t="shared" si="20"/>
        <v>107</v>
      </c>
      <c r="B110" s="5" t="s">
        <v>318</v>
      </c>
      <c r="C110" s="12" t="s">
        <v>322</v>
      </c>
      <c r="D110" s="1" t="s">
        <v>320</v>
      </c>
      <c r="E110" s="83">
        <v>5</v>
      </c>
      <c r="F110" s="31">
        <v>161850</v>
      </c>
      <c r="G110" s="112">
        <f t="shared" si="11"/>
        <v>30751.5</v>
      </c>
      <c r="H110" s="61">
        <v>192601.5</v>
      </c>
      <c r="I110" s="36">
        <v>143114</v>
      </c>
      <c r="J110" s="36">
        <f t="shared" si="12"/>
        <v>27191.66</v>
      </c>
      <c r="K110" s="8">
        <f t="shared" si="13"/>
        <v>170305.66</v>
      </c>
      <c r="L110" s="37">
        <v>124500</v>
      </c>
      <c r="M110" s="43">
        <f t="shared" si="14"/>
        <v>23655</v>
      </c>
      <c r="N110" s="43">
        <f t="shared" si="15"/>
        <v>148155</v>
      </c>
      <c r="O110" s="45">
        <f t="shared" si="16"/>
        <v>170354.05333333334</v>
      </c>
      <c r="P110" s="32">
        <f t="shared" si="17"/>
        <v>18145.239908371379</v>
      </c>
      <c r="Q110" s="53">
        <f t="shared" si="18"/>
        <v>0.10651487037333018</v>
      </c>
      <c r="R110" s="45">
        <f t="shared" si="19"/>
        <v>170354</v>
      </c>
    </row>
    <row r="111" spans="1:18">
      <c r="A111" s="1">
        <f t="shared" si="20"/>
        <v>108</v>
      </c>
      <c r="B111" s="5" t="s">
        <v>318</v>
      </c>
      <c r="C111" s="7" t="s">
        <v>323</v>
      </c>
      <c r="D111" s="1" t="s">
        <v>320</v>
      </c>
      <c r="E111" s="83">
        <v>5</v>
      </c>
      <c r="F111" s="31">
        <v>163150</v>
      </c>
      <c r="G111" s="112">
        <f t="shared" si="11"/>
        <v>30998.5</v>
      </c>
      <c r="H111" s="61">
        <v>194148.5</v>
      </c>
      <c r="I111" s="36">
        <v>143114</v>
      </c>
      <c r="J111" s="36">
        <f t="shared" si="12"/>
        <v>27191.66</v>
      </c>
      <c r="K111" s="8">
        <f t="shared" si="13"/>
        <v>170305.66</v>
      </c>
      <c r="L111" s="37">
        <v>125500</v>
      </c>
      <c r="M111" s="43">
        <f t="shared" si="14"/>
        <v>23845</v>
      </c>
      <c r="N111" s="43">
        <f t="shared" si="15"/>
        <v>149345</v>
      </c>
      <c r="O111" s="45">
        <f t="shared" si="16"/>
        <v>171266.38666666669</v>
      </c>
      <c r="P111" s="32">
        <f t="shared" si="17"/>
        <v>18303.563402764514</v>
      </c>
      <c r="Q111" s="53">
        <f t="shared" si="18"/>
        <v>0.10687189564166188</v>
      </c>
      <c r="R111" s="45">
        <f t="shared" si="19"/>
        <v>171266</v>
      </c>
    </row>
    <row r="112" spans="1:18" ht="45">
      <c r="A112" s="1">
        <f t="shared" si="20"/>
        <v>109</v>
      </c>
      <c r="B112" s="5" t="s">
        <v>324</v>
      </c>
      <c r="C112" s="7" t="s">
        <v>325</v>
      </c>
      <c r="D112" s="1" t="s">
        <v>27</v>
      </c>
      <c r="E112" s="91">
        <v>10</v>
      </c>
      <c r="F112" s="31">
        <v>32110.000000000004</v>
      </c>
      <c r="G112" s="112">
        <f t="shared" si="11"/>
        <v>6100.9000000000005</v>
      </c>
      <c r="H112" s="61">
        <v>38210.9</v>
      </c>
      <c r="I112" s="39">
        <v>28027.145</v>
      </c>
      <c r="J112" s="36">
        <f t="shared" si="12"/>
        <v>5325.1575499999999</v>
      </c>
      <c r="K112" s="8">
        <f t="shared" si="13"/>
        <v>33352.30255</v>
      </c>
      <c r="L112" s="39">
        <v>24700</v>
      </c>
      <c r="M112" s="43">
        <f t="shared" si="14"/>
        <v>4693</v>
      </c>
      <c r="N112" s="43">
        <f t="shared" si="15"/>
        <v>29393</v>
      </c>
      <c r="O112" s="45">
        <f t="shared" si="16"/>
        <v>33652.06751666667</v>
      </c>
      <c r="P112" s="32">
        <f t="shared" si="17"/>
        <v>3606.1275979394118</v>
      </c>
      <c r="Q112" s="53">
        <f t="shared" si="18"/>
        <v>0.10715916922945151</v>
      </c>
      <c r="R112" s="45">
        <f t="shared" si="19"/>
        <v>33652</v>
      </c>
    </row>
    <row r="113" spans="1:18" ht="60">
      <c r="A113" s="1">
        <f t="shared" si="20"/>
        <v>110</v>
      </c>
      <c r="B113" s="6" t="s">
        <v>324</v>
      </c>
      <c r="C113" s="9" t="s">
        <v>326</v>
      </c>
      <c r="D113" s="2" t="s">
        <v>27</v>
      </c>
      <c r="E113" s="91">
        <v>10</v>
      </c>
      <c r="F113" s="31">
        <v>32890</v>
      </c>
      <c r="G113" s="112">
        <f t="shared" si="11"/>
        <v>6249.1</v>
      </c>
      <c r="H113" s="61">
        <v>39139.1</v>
      </c>
      <c r="I113" s="39">
        <v>28027.145</v>
      </c>
      <c r="J113" s="36">
        <f t="shared" si="12"/>
        <v>5325.1575499999999</v>
      </c>
      <c r="K113" s="8">
        <f t="shared" si="13"/>
        <v>33352.30255</v>
      </c>
      <c r="L113" s="39">
        <v>25300</v>
      </c>
      <c r="M113" s="43">
        <f t="shared" si="14"/>
        <v>4807</v>
      </c>
      <c r="N113" s="43">
        <f t="shared" si="15"/>
        <v>30107</v>
      </c>
      <c r="O113" s="45">
        <f t="shared" si="16"/>
        <v>34199.467516666664</v>
      </c>
      <c r="P113" s="32">
        <f t="shared" si="17"/>
        <v>3735.6814606405878</v>
      </c>
      <c r="Q113" s="53">
        <f t="shared" si="18"/>
        <v>0.10923215277606449</v>
      </c>
      <c r="R113" s="45">
        <f t="shared" si="19"/>
        <v>34199</v>
      </c>
    </row>
    <row r="114" spans="1:18" ht="45">
      <c r="A114" s="1">
        <f t="shared" si="20"/>
        <v>111</v>
      </c>
      <c r="B114" s="6" t="s">
        <v>324</v>
      </c>
      <c r="C114" s="9" t="s">
        <v>327</v>
      </c>
      <c r="D114" s="2" t="s">
        <v>27</v>
      </c>
      <c r="E114" s="91">
        <v>10</v>
      </c>
      <c r="F114" s="31">
        <v>33280</v>
      </c>
      <c r="G114" s="112">
        <f t="shared" si="11"/>
        <v>6323.2</v>
      </c>
      <c r="H114" s="61">
        <v>39603.199999999997</v>
      </c>
      <c r="I114" s="39">
        <v>28027.145</v>
      </c>
      <c r="J114" s="36">
        <f t="shared" si="12"/>
        <v>5325.1575499999999</v>
      </c>
      <c r="K114" s="8">
        <f t="shared" si="13"/>
        <v>33352.30255</v>
      </c>
      <c r="L114" s="39">
        <v>25600</v>
      </c>
      <c r="M114" s="43">
        <f t="shared" si="14"/>
        <v>4864</v>
      </c>
      <c r="N114" s="43">
        <f t="shared" si="15"/>
        <v>30464</v>
      </c>
      <c r="O114" s="45">
        <f t="shared" si="16"/>
        <v>34473.167516666668</v>
      </c>
      <c r="P114" s="32">
        <f t="shared" si="17"/>
        <v>3814.3149551066749</v>
      </c>
      <c r="Q114" s="53">
        <f t="shared" si="18"/>
        <v>0.11064590897435161</v>
      </c>
      <c r="R114" s="45">
        <f t="shared" si="19"/>
        <v>34473</v>
      </c>
    </row>
    <row r="115" spans="1:18" ht="45">
      <c r="A115" s="1">
        <f t="shared" si="20"/>
        <v>112</v>
      </c>
      <c r="B115" s="6" t="s">
        <v>324</v>
      </c>
      <c r="C115" s="9" t="s">
        <v>328</v>
      </c>
      <c r="D115" s="2" t="s">
        <v>27</v>
      </c>
      <c r="E115" s="91">
        <v>10</v>
      </c>
      <c r="F115" s="31">
        <v>32110.000000000004</v>
      </c>
      <c r="G115" s="112">
        <f t="shared" si="11"/>
        <v>6100.9000000000005</v>
      </c>
      <c r="H115" s="61">
        <v>38210.9</v>
      </c>
      <c r="I115" s="39">
        <v>28027.145</v>
      </c>
      <c r="J115" s="36">
        <f t="shared" si="12"/>
        <v>5325.1575499999999</v>
      </c>
      <c r="K115" s="8">
        <f t="shared" si="13"/>
        <v>33352.30255</v>
      </c>
      <c r="L115" s="39">
        <v>24700</v>
      </c>
      <c r="M115" s="43">
        <f t="shared" si="14"/>
        <v>4693</v>
      </c>
      <c r="N115" s="43">
        <f t="shared" si="15"/>
        <v>29393</v>
      </c>
      <c r="O115" s="45">
        <f t="shared" si="16"/>
        <v>33652.06751666667</v>
      </c>
      <c r="P115" s="32">
        <f t="shared" si="17"/>
        <v>3606.1275979394118</v>
      </c>
      <c r="Q115" s="53">
        <f t="shared" si="18"/>
        <v>0.10715916922945151</v>
      </c>
      <c r="R115" s="45">
        <f t="shared" si="19"/>
        <v>33652</v>
      </c>
    </row>
    <row r="116" spans="1:18" ht="45">
      <c r="A116" s="1">
        <f t="shared" si="20"/>
        <v>113</v>
      </c>
      <c r="B116" s="6" t="s">
        <v>324</v>
      </c>
      <c r="C116" s="9" t="s">
        <v>329</v>
      </c>
      <c r="D116" s="2" t="s">
        <v>27</v>
      </c>
      <c r="E116" s="91">
        <v>10</v>
      </c>
      <c r="F116" s="31">
        <v>32890</v>
      </c>
      <c r="G116" s="112">
        <f t="shared" si="11"/>
        <v>6249.1</v>
      </c>
      <c r="H116" s="61">
        <v>39139.1</v>
      </c>
      <c r="I116" s="39">
        <v>28027.145</v>
      </c>
      <c r="J116" s="36">
        <f t="shared" si="12"/>
        <v>5325.1575499999999</v>
      </c>
      <c r="K116" s="8">
        <f t="shared" si="13"/>
        <v>33352.30255</v>
      </c>
      <c r="L116" s="39">
        <v>25300</v>
      </c>
      <c r="M116" s="43">
        <f t="shared" si="14"/>
        <v>4807</v>
      </c>
      <c r="N116" s="43">
        <f t="shared" si="15"/>
        <v>30107</v>
      </c>
      <c r="O116" s="45">
        <f t="shared" si="16"/>
        <v>34199.467516666664</v>
      </c>
      <c r="P116" s="32">
        <f t="shared" si="17"/>
        <v>3735.6814606405878</v>
      </c>
      <c r="Q116" s="53">
        <f t="shared" si="18"/>
        <v>0.10923215277606449</v>
      </c>
      <c r="R116" s="45">
        <f t="shared" si="19"/>
        <v>34199</v>
      </c>
    </row>
    <row r="117" spans="1:18" ht="45">
      <c r="A117" s="1">
        <f t="shared" si="20"/>
        <v>114</v>
      </c>
      <c r="B117" s="6" t="s">
        <v>324</v>
      </c>
      <c r="C117" s="9" t="s">
        <v>330</v>
      </c>
      <c r="D117" s="2" t="s">
        <v>27</v>
      </c>
      <c r="E117" s="91">
        <v>10</v>
      </c>
      <c r="F117" s="31">
        <v>33280</v>
      </c>
      <c r="G117" s="112">
        <f t="shared" si="11"/>
        <v>6323.2</v>
      </c>
      <c r="H117" s="61">
        <v>39603.199999999997</v>
      </c>
      <c r="I117" s="39">
        <v>28027.145</v>
      </c>
      <c r="J117" s="36">
        <f t="shared" si="12"/>
        <v>5325.1575499999999</v>
      </c>
      <c r="K117" s="8">
        <f t="shared" si="13"/>
        <v>33352.30255</v>
      </c>
      <c r="L117" s="39">
        <v>25600</v>
      </c>
      <c r="M117" s="43">
        <f t="shared" si="14"/>
        <v>4864</v>
      </c>
      <c r="N117" s="43">
        <f t="shared" si="15"/>
        <v>30464</v>
      </c>
      <c r="O117" s="45">
        <f t="shared" si="16"/>
        <v>34473.167516666668</v>
      </c>
      <c r="P117" s="32">
        <f t="shared" si="17"/>
        <v>3814.3149551066749</v>
      </c>
      <c r="Q117" s="53">
        <f t="shared" si="18"/>
        <v>0.11064590897435161</v>
      </c>
      <c r="R117" s="45">
        <f t="shared" si="19"/>
        <v>34473</v>
      </c>
    </row>
    <row r="118" spans="1:18" ht="60">
      <c r="A118" s="1">
        <f t="shared" si="20"/>
        <v>115</v>
      </c>
      <c r="B118" s="6" t="s">
        <v>324</v>
      </c>
      <c r="C118" s="9" t="s">
        <v>331</v>
      </c>
      <c r="D118" s="2" t="s">
        <v>27</v>
      </c>
      <c r="E118" s="91">
        <v>10</v>
      </c>
      <c r="F118" s="31">
        <v>32110.000000000004</v>
      </c>
      <c r="G118" s="112">
        <f t="shared" si="11"/>
        <v>6100.9000000000005</v>
      </c>
      <c r="H118" s="61">
        <v>38210.9</v>
      </c>
      <c r="I118" s="39">
        <v>28027.145</v>
      </c>
      <c r="J118" s="36">
        <f t="shared" si="12"/>
        <v>5325.1575499999999</v>
      </c>
      <c r="K118" s="8">
        <f t="shared" si="13"/>
        <v>33352.30255</v>
      </c>
      <c r="L118" s="39">
        <v>24700</v>
      </c>
      <c r="M118" s="43">
        <f t="shared" si="14"/>
        <v>4693</v>
      </c>
      <c r="N118" s="43">
        <f t="shared" si="15"/>
        <v>29393</v>
      </c>
      <c r="O118" s="45">
        <f t="shared" si="16"/>
        <v>33652.06751666667</v>
      </c>
      <c r="P118" s="32">
        <f t="shared" si="17"/>
        <v>3606.1275979394118</v>
      </c>
      <c r="Q118" s="53">
        <f t="shared" si="18"/>
        <v>0.10715916922945151</v>
      </c>
      <c r="R118" s="45">
        <f t="shared" si="19"/>
        <v>33652</v>
      </c>
    </row>
    <row r="119" spans="1:18" ht="45">
      <c r="A119" s="1">
        <f t="shared" si="20"/>
        <v>116</v>
      </c>
      <c r="B119" s="6" t="s">
        <v>324</v>
      </c>
      <c r="C119" s="9" t="s">
        <v>332</v>
      </c>
      <c r="D119" s="2" t="s">
        <v>27</v>
      </c>
      <c r="E119" s="91">
        <v>10</v>
      </c>
      <c r="F119" s="31">
        <v>32890</v>
      </c>
      <c r="G119" s="112">
        <f t="shared" si="11"/>
        <v>6249.1</v>
      </c>
      <c r="H119" s="61">
        <v>39139.1</v>
      </c>
      <c r="I119" s="39">
        <v>28027.145</v>
      </c>
      <c r="J119" s="36">
        <f t="shared" si="12"/>
        <v>5325.1575499999999</v>
      </c>
      <c r="K119" s="8">
        <f t="shared" si="13"/>
        <v>33352.30255</v>
      </c>
      <c r="L119" s="39">
        <v>25300</v>
      </c>
      <c r="M119" s="43">
        <f t="shared" si="14"/>
        <v>4807</v>
      </c>
      <c r="N119" s="43">
        <f t="shared" si="15"/>
        <v>30107</v>
      </c>
      <c r="O119" s="45">
        <f t="shared" si="16"/>
        <v>34199.467516666664</v>
      </c>
      <c r="P119" s="32">
        <f t="shared" si="17"/>
        <v>3735.6814606405878</v>
      </c>
      <c r="Q119" s="53">
        <f t="shared" si="18"/>
        <v>0.10923215277606449</v>
      </c>
      <c r="R119" s="45">
        <f t="shared" si="19"/>
        <v>34199</v>
      </c>
    </row>
    <row r="120" spans="1:18" ht="45">
      <c r="A120" s="1">
        <f t="shared" si="20"/>
        <v>117</v>
      </c>
      <c r="B120" s="6" t="s">
        <v>324</v>
      </c>
      <c r="C120" s="9" t="s">
        <v>333</v>
      </c>
      <c r="D120" s="2" t="s">
        <v>27</v>
      </c>
      <c r="E120" s="91">
        <v>10</v>
      </c>
      <c r="F120" s="31">
        <v>33280</v>
      </c>
      <c r="G120" s="112">
        <f t="shared" si="11"/>
        <v>6323.2</v>
      </c>
      <c r="H120" s="61">
        <v>39603.199999999997</v>
      </c>
      <c r="I120" s="39">
        <v>28027.145</v>
      </c>
      <c r="J120" s="36">
        <f t="shared" si="12"/>
        <v>5325.1575499999999</v>
      </c>
      <c r="K120" s="8">
        <f t="shared" si="13"/>
        <v>33352.30255</v>
      </c>
      <c r="L120" s="39">
        <v>25600</v>
      </c>
      <c r="M120" s="43">
        <f t="shared" si="14"/>
        <v>4864</v>
      </c>
      <c r="N120" s="43">
        <f t="shared" si="15"/>
        <v>30464</v>
      </c>
      <c r="O120" s="45">
        <f t="shared" si="16"/>
        <v>34473.167516666668</v>
      </c>
      <c r="P120" s="32">
        <f t="shared" si="17"/>
        <v>3814.3149551066749</v>
      </c>
      <c r="Q120" s="53">
        <f t="shared" si="18"/>
        <v>0.11064590897435161</v>
      </c>
      <c r="R120" s="45">
        <f t="shared" si="19"/>
        <v>34473</v>
      </c>
    </row>
    <row r="121" spans="1:18" ht="45">
      <c r="A121" s="1">
        <f t="shared" si="20"/>
        <v>118</v>
      </c>
      <c r="B121" s="6" t="s">
        <v>324</v>
      </c>
      <c r="C121" s="9" t="s">
        <v>334</v>
      </c>
      <c r="D121" s="2" t="s">
        <v>27</v>
      </c>
      <c r="E121" s="91">
        <v>10</v>
      </c>
      <c r="F121" s="31">
        <v>32110.000000000004</v>
      </c>
      <c r="G121" s="112">
        <f t="shared" si="11"/>
        <v>6100.9000000000005</v>
      </c>
      <c r="H121" s="61">
        <v>38210.9</v>
      </c>
      <c r="I121" s="39">
        <v>28027.145</v>
      </c>
      <c r="J121" s="36">
        <f t="shared" si="12"/>
        <v>5325.1575499999999</v>
      </c>
      <c r="K121" s="8">
        <f t="shared" si="13"/>
        <v>33352.30255</v>
      </c>
      <c r="L121" s="39">
        <v>24700</v>
      </c>
      <c r="M121" s="43">
        <f t="shared" si="14"/>
        <v>4693</v>
      </c>
      <c r="N121" s="43">
        <f t="shared" si="15"/>
        <v>29393</v>
      </c>
      <c r="O121" s="45">
        <f t="shared" si="16"/>
        <v>33652.06751666667</v>
      </c>
      <c r="P121" s="32">
        <f t="shared" si="17"/>
        <v>3606.1275979394118</v>
      </c>
      <c r="Q121" s="53">
        <f t="shared" si="18"/>
        <v>0.10715916922945151</v>
      </c>
      <c r="R121" s="45">
        <f t="shared" si="19"/>
        <v>33652</v>
      </c>
    </row>
    <row r="122" spans="1:18" ht="45">
      <c r="A122" s="1">
        <f t="shared" si="20"/>
        <v>119</v>
      </c>
      <c r="B122" s="6" t="s">
        <v>324</v>
      </c>
      <c r="C122" s="9" t="s">
        <v>335</v>
      </c>
      <c r="D122" s="2" t="s">
        <v>27</v>
      </c>
      <c r="E122" s="91">
        <v>10</v>
      </c>
      <c r="F122" s="31">
        <v>32890</v>
      </c>
      <c r="G122" s="112">
        <f t="shared" si="11"/>
        <v>6249.1</v>
      </c>
      <c r="H122" s="61">
        <v>39139.1</v>
      </c>
      <c r="I122" s="39">
        <v>28027.145</v>
      </c>
      <c r="J122" s="36">
        <f t="shared" si="12"/>
        <v>5325.1575499999999</v>
      </c>
      <c r="K122" s="8">
        <f t="shared" si="13"/>
        <v>33352.30255</v>
      </c>
      <c r="L122" s="39">
        <v>25300</v>
      </c>
      <c r="M122" s="43">
        <f t="shared" si="14"/>
        <v>4807</v>
      </c>
      <c r="N122" s="43">
        <f t="shared" si="15"/>
        <v>30107</v>
      </c>
      <c r="O122" s="45">
        <f t="shared" si="16"/>
        <v>34199.467516666664</v>
      </c>
      <c r="P122" s="32">
        <f t="shared" si="17"/>
        <v>3735.6814606405878</v>
      </c>
      <c r="Q122" s="53">
        <f t="shared" si="18"/>
        <v>0.10923215277606449</v>
      </c>
      <c r="R122" s="45">
        <f t="shared" si="19"/>
        <v>34199</v>
      </c>
    </row>
    <row r="123" spans="1:18" ht="45">
      <c r="A123" s="1">
        <f t="shared" si="20"/>
        <v>120</v>
      </c>
      <c r="B123" s="6" t="s">
        <v>324</v>
      </c>
      <c r="C123" s="9" t="s">
        <v>336</v>
      </c>
      <c r="D123" s="2" t="s">
        <v>27</v>
      </c>
      <c r="E123" s="91">
        <v>10</v>
      </c>
      <c r="F123" s="31">
        <v>33280</v>
      </c>
      <c r="G123" s="112">
        <f t="shared" si="11"/>
        <v>6323.2</v>
      </c>
      <c r="H123" s="61">
        <v>39603.199999999997</v>
      </c>
      <c r="I123" s="39">
        <v>28027.145</v>
      </c>
      <c r="J123" s="36">
        <f t="shared" si="12"/>
        <v>5325.1575499999999</v>
      </c>
      <c r="K123" s="8">
        <f t="shared" si="13"/>
        <v>33352.30255</v>
      </c>
      <c r="L123" s="39">
        <v>25600</v>
      </c>
      <c r="M123" s="43">
        <f t="shared" si="14"/>
        <v>4864</v>
      </c>
      <c r="N123" s="43">
        <f t="shared" si="15"/>
        <v>30464</v>
      </c>
      <c r="O123" s="45">
        <f t="shared" si="16"/>
        <v>34473.167516666668</v>
      </c>
      <c r="P123" s="32">
        <f t="shared" si="17"/>
        <v>3814.3149551066749</v>
      </c>
      <c r="Q123" s="53">
        <f t="shared" si="18"/>
        <v>0.11064590897435161</v>
      </c>
      <c r="R123" s="45">
        <f t="shared" si="19"/>
        <v>34473</v>
      </c>
    </row>
    <row r="124" spans="1:18" ht="45">
      <c r="A124" s="1">
        <f t="shared" si="20"/>
        <v>121</v>
      </c>
      <c r="B124" s="6" t="s">
        <v>324</v>
      </c>
      <c r="C124" s="9" t="s">
        <v>337</v>
      </c>
      <c r="D124" s="2" t="s">
        <v>27</v>
      </c>
      <c r="E124" s="91">
        <v>10</v>
      </c>
      <c r="F124" s="31">
        <v>32110.000000000004</v>
      </c>
      <c r="G124" s="112">
        <f t="shared" si="11"/>
        <v>6100.9000000000005</v>
      </c>
      <c r="H124" s="61">
        <v>38210.9</v>
      </c>
      <c r="I124" s="39">
        <v>28027.145</v>
      </c>
      <c r="J124" s="36">
        <f t="shared" si="12"/>
        <v>5325.1575499999999</v>
      </c>
      <c r="K124" s="8">
        <f t="shared" si="13"/>
        <v>33352.30255</v>
      </c>
      <c r="L124" s="39">
        <v>24700</v>
      </c>
      <c r="M124" s="43">
        <f t="shared" si="14"/>
        <v>4693</v>
      </c>
      <c r="N124" s="43">
        <f t="shared" si="15"/>
        <v>29393</v>
      </c>
      <c r="O124" s="45">
        <f t="shared" si="16"/>
        <v>33652.06751666667</v>
      </c>
      <c r="P124" s="32">
        <f t="shared" si="17"/>
        <v>3606.1275979394118</v>
      </c>
      <c r="Q124" s="53">
        <f t="shared" si="18"/>
        <v>0.10715916922945151</v>
      </c>
      <c r="R124" s="45">
        <f t="shared" si="19"/>
        <v>33652</v>
      </c>
    </row>
    <row r="125" spans="1:18" ht="45">
      <c r="A125" s="1">
        <f t="shared" si="20"/>
        <v>122</v>
      </c>
      <c r="B125" s="6" t="s">
        <v>324</v>
      </c>
      <c r="C125" s="9" t="s">
        <v>338</v>
      </c>
      <c r="D125" s="2" t="s">
        <v>27</v>
      </c>
      <c r="E125" s="91">
        <v>10</v>
      </c>
      <c r="F125" s="31">
        <v>32890</v>
      </c>
      <c r="G125" s="112">
        <f t="shared" si="11"/>
        <v>6249.1</v>
      </c>
      <c r="H125" s="61">
        <v>39139.1</v>
      </c>
      <c r="I125" s="39">
        <v>28027.145</v>
      </c>
      <c r="J125" s="36">
        <f t="shared" si="12"/>
        <v>5325.1575499999999</v>
      </c>
      <c r="K125" s="8">
        <f t="shared" si="13"/>
        <v>33352.30255</v>
      </c>
      <c r="L125" s="39">
        <v>25300</v>
      </c>
      <c r="M125" s="43">
        <f t="shared" si="14"/>
        <v>4807</v>
      </c>
      <c r="N125" s="43">
        <f t="shared" si="15"/>
        <v>30107</v>
      </c>
      <c r="O125" s="45">
        <f t="shared" si="16"/>
        <v>34199.467516666664</v>
      </c>
      <c r="P125" s="32">
        <f t="shared" si="17"/>
        <v>3735.6814606405878</v>
      </c>
      <c r="Q125" s="53">
        <f t="shared" si="18"/>
        <v>0.10923215277606449</v>
      </c>
      <c r="R125" s="45">
        <f t="shared" si="19"/>
        <v>34199</v>
      </c>
    </row>
    <row r="126" spans="1:18" ht="45">
      <c r="A126" s="1">
        <f t="shared" si="20"/>
        <v>123</v>
      </c>
      <c r="B126" s="6" t="s">
        <v>324</v>
      </c>
      <c r="C126" s="9" t="s">
        <v>339</v>
      </c>
      <c r="D126" s="2" t="s">
        <v>27</v>
      </c>
      <c r="E126" s="91">
        <v>9</v>
      </c>
      <c r="F126" s="31">
        <v>33280</v>
      </c>
      <c r="G126" s="112">
        <f t="shared" si="11"/>
        <v>6323.2</v>
      </c>
      <c r="H126" s="61">
        <v>39603.199999999997</v>
      </c>
      <c r="I126" s="39">
        <v>28027.145</v>
      </c>
      <c r="J126" s="36">
        <f t="shared" si="12"/>
        <v>5325.1575499999999</v>
      </c>
      <c r="K126" s="8">
        <f t="shared" si="13"/>
        <v>33352.30255</v>
      </c>
      <c r="L126" s="39">
        <v>25600</v>
      </c>
      <c r="M126" s="43">
        <f t="shared" si="14"/>
        <v>4864</v>
      </c>
      <c r="N126" s="43">
        <f t="shared" si="15"/>
        <v>30464</v>
      </c>
      <c r="O126" s="45">
        <f t="shared" si="16"/>
        <v>34473.167516666668</v>
      </c>
      <c r="P126" s="32">
        <f t="shared" si="17"/>
        <v>3814.3149551066749</v>
      </c>
      <c r="Q126" s="53">
        <f t="shared" si="18"/>
        <v>0.11064590897435161</v>
      </c>
      <c r="R126" s="45">
        <f t="shared" si="19"/>
        <v>34473</v>
      </c>
    </row>
    <row r="127" spans="1:18" ht="45">
      <c r="A127" s="1">
        <f t="shared" si="20"/>
        <v>124</v>
      </c>
      <c r="B127" s="6" t="s">
        <v>324</v>
      </c>
      <c r="C127" s="9" t="s">
        <v>340</v>
      </c>
      <c r="D127" s="2" t="s">
        <v>27</v>
      </c>
      <c r="E127" s="91">
        <v>10</v>
      </c>
      <c r="F127" s="31">
        <v>32110.000000000004</v>
      </c>
      <c r="G127" s="112">
        <f t="shared" si="11"/>
        <v>6100.9000000000005</v>
      </c>
      <c r="H127" s="61">
        <v>38210.9</v>
      </c>
      <c r="I127" s="39">
        <v>28027.145</v>
      </c>
      <c r="J127" s="36">
        <f t="shared" si="12"/>
        <v>5325.1575499999999</v>
      </c>
      <c r="K127" s="8">
        <f t="shared" si="13"/>
        <v>33352.30255</v>
      </c>
      <c r="L127" s="39">
        <v>24700</v>
      </c>
      <c r="M127" s="43">
        <f t="shared" si="14"/>
        <v>4693</v>
      </c>
      <c r="N127" s="43">
        <f t="shared" si="15"/>
        <v>29393</v>
      </c>
      <c r="O127" s="45">
        <f t="shared" si="16"/>
        <v>33652.06751666667</v>
      </c>
      <c r="P127" s="32">
        <f t="shared" si="17"/>
        <v>3606.1275979394118</v>
      </c>
      <c r="Q127" s="53">
        <f t="shared" si="18"/>
        <v>0.10715916922945151</v>
      </c>
      <c r="R127" s="45">
        <f t="shared" si="19"/>
        <v>33652</v>
      </c>
    </row>
    <row r="128" spans="1:18" ht="45">
      <c r="A128" s="1">
        <f t="shared" si="20"/>
        <v>125</v>
      </c>
      <c r="B128" s="6" t="s">
        <v>324</v>
      </c>
      <c r="C128" s="9" t="s">
        <v>341</v>
      </c>
      <c r="D128" s="2" t="s">
        <v>27</v>
      </c>
      <c r="E128" s="91">
        <v>10</v>
      </c>
      <c r="F128" s="31">
        <v>32890</v>
      </c>
      <c r="G128" s="112">
        <f t="shared" si="11"/>
        <v>6249.1</v>
      </c>
      <c r="H128" s="61">
        <v>39139.1</v>
      </c>
      <c r="I128" s="39">
        <v>28027.145</v>
      </c>
      <c r="J128" s="36">
        <f t="shared" si="12"/>
        <v>5325.1575499999999</v>
      </c>
      <c r="K128" s="8">
        <f t="shared" si="13"/>
        <v>33352.30255</v>
      </c>
      <c r="L128" s="39">
        <v>25300</v>
      </c>
      <c r="M128" s="43">
        <f t="shared" si="14"/>
        <v>4807</v>
      </c>
      <c r="N128" s="43">
        <f t="shared" si="15"/>
        <v>30107</v>
      </c>
      <c r="O128" s="45">
        <f t="shared" si="16"/>
        <v>34199.467516666664</v>
      </c>
      <c r="P128" s="32">
        <f t="shared" si="17"/>
        <v>3735.6814606405878</v>
      </c>
      <c r="Q128" s="53">
        <f t="shared" si="18"/>
        <v>0.10923215277606449</v>
      </c>
      <c r="R128" s="45">
        <f t="shared" si="19"/>
        <v>34199</v>
      </c>
    </row>
    <row r="129" spans="1:18" ht="60">
      <c r="A129" s="1">
        <f t="shared" si="20"/>
        <v>126</v>
      </c>
      <c r="B129" s="6" t="s">
        <v>324</v>
      </c>
      <c r="C129" s="9" t="s">
        <v>342</v>
      </c>
      <c r="D129" s="2" t="s">
        <v>27</v>
      </c>
      <c r="E129" s="91">
        <v>10</v>
      </c>
      <c r="F129" s="31">
        <v>33280</v>
      </c>
      <c r="G129" s="112">
        <f t="shared" si="11"/>
        <v>6323.2</v>
      </c>
      <c r="H129" s="61">
        <v>39603.199999999997</v>
      </c>
      <c r="I129" s="39">
        <v>28027.145</v>
      </c>
      <c r="J129" s="36">
        <f t="shared" si="12"/>
        <v>5325.1575499999999</v>
      </c>
      <c r="K129" s="8">
        <f t="shared" si="13"/>
        <v>33352.30255</v>
      </c>
      <c r="L129" s="39">
        <v>25600</v>
      </c>
      <c r="M129" s="43">
        <f t="shared" si="14"/>
        <v>4864</v>
      </c>
      <c r="N129" s="43">
        <f t="shared" si="15"/>
        <v>30464</v>
      </c>
      <c r="O129" s="45">
        <f t="shared" si="16"/>
        <v>34473.167516666668</v>
      </c>
      <c r="P129" s="32">
        <f t="shared" si="17"/>
        <v>3814.3149551066749</v>
      </c>
      <c r="Q129" s="53">
        <f t="shared" si="18"/>
        <v>0.11064590897435161</v>
      </c>
      <c r="R129" s="45">
        <f t="shared" si="19"/>
        <v>34473</v>
      </c>
    </row>
    <row r="130" spans="1:18" ht="45">
      <c r="A130" s="1">
        <f t="shared" si="20"/>
        <v>127</v>
      </c>
      <c r="B130" s="6" t="s">
        <v>324</v>
      </c>
      <c r="C130" s="9" t="s">
        <v>343</v>
      </c>
      <c r="D130" s="2" t="s">
        <v>27</v>
      </c>
      <c r="E130" s="91">
        <v>7</v>
      </c>
      <c r="F130" s="31">
        <v>32110.000000000004</v>
      </c>
      <c r="G130" s="112">
        <f t="shared" si="11"/>
        <v>6100.9000000000005</v>
      </c>
      <c r="H130" s="61">
        <v>38210.9</v>
      </c>
      <c r="I130" s="39">
        <v>28027.145</v>
      </c>
      <c r="J130" s="36">
        <f t="shared" si="12"/>
        <v>5325.1575499999999</v>
      </c>
      <c r="K130" s="8">
        <f t="shared" si="13"/>
        <v>33352.30255</v>
      </c>
      <c r="L130" s="39">
        <v>24700</v>
      </c>
      <c r="M130" s="43">
        <f t="shared" si="14"/>
        <v>4693</v>
      </c>
      <c r="N130" s="43">
        <f t="shared" si="15"/>
        <v>29393</v>
      </c>
      <c r="O130" s="45">
        <f t="shared" si="16"/>
        <v>33652.06751666667</v>
      </c>
      <c r="P130" s="32">
        <f t="shared" si="17"/>
        <v>3606.1275979394118</v>
      </c>
      <c r="Q130" s="53">
        <f t="shared" si="18"/>
        <v>0.10715916922945151</v>
      </c>
      <c r="R130" s="45">
        <f t="shared" si="19"/>
        <v>33652</v>
      </c>
    </row>
    <row r="131" spans="1:18" ht="45">
      <c r="A131" s="1">
        <f t="shared" si="20"/>
        <v>128</v>
      </c>
      <c r="B131" s="6" t="s">
        <v>324</v>
      </c>
      <c r="C131" s="9" t="s">
        <v>344</v>
      </c>
      <c r="D131" s="2" t="s">
        <v>27</v>
      </c>
      <c r="E131" s="91">
        <v>10</v>
      </c>
      <c r="F131" s="31">
        <v>32890</v>
      </c>
      <c r="G131" s="112">
        <f t="shared" si="11"/>
        <v>6249.1</v>
      </c>
      <c r="H131" s="61">
        <v>39139.1</v>
      </c>
      <c r="I131" s="39">
        <v>28027.145</v>
      </c>
      <c r="J131" s="36">
        <f t="shared" si="12"/>
        <v>5325.1575499999999</v>
      </c>
      <c r="K131" s="8">
        <f t="shared" si="13"/>
        <v>33352.30255</v>
      </c>
      <c r="L131" s="39">
        <v>25300</v>
      </c>
      <c r="M131" s="43">
        <f t="shared" si="14"/>
        <v>4807</v>
      </c>
      <c r="N131" s="43">
        <f t="shared" si="15"/>
        <v>30107</v>
      </c>
      <c r="O131" s="45">
        <f t="shared" si="16"/>
        <v>34199.467516666664</v>
      </c>
      <c r="P131" s="32">
        <f t="shared" si="17"/>
        <v>3735.6814606405878</v>
      </c>
      <c r="Q131" s="53">
        <f t="shared" si="18"/>
        <v>0.10923215277606449</v>
      </c>
      <c r="R131" s="45">
        <f t="shared" si="19"/>
        <v>34199</v>
      </c>
    </row>
    <row r="132" spans="1:18" ht="45">
      <c r="A132" s="1">
        <f t="shared" si="20"/>
        <v>129</v>
      </c>
      <c r="B132" s="6" t="s">
        <v>324</v>
      </c>
      <c r="C132" s="9" t="s">
        <v>345</v>
      </c>
      <c r="D132" s="2" t="s">
        <v>27</v>
      </c>
      <c r="E132" s="91">
        <v>10</v>
      </c>
      <c r="F132" s="31">
        <v>33280</v>
      </c>
      <c r="G132" s="112">
        <f t="shared" si="11"/>
        <v>6323.2</v>
      </c>
      <c r="H132" s="61">
        <v>39603.199999999997</v>
      </c>
      <c r="I132" s="39">
        <v>28027.145</v>
      </c>
      <c r="J132" s="36">
        <f t="shared" si="12"/>
        <v>5325.1575499999999</v>
      </c>
      <c r="K132" s="8">
        <f t="shared" si="13"/>
        <v>33352.30255</v>
      </c>
      <c r="L132" s="39">
        <v>25600</v>
      </c>
      <c r="M132" s="43">
        <f t="shared" si="14"/>
        <v>4864</v>
      </c>
      <c r="N132" s="43">
        <f t="shared" si="15"/>
        <v>30464</v>
      </c>
      <c r="O132" s="45">
        <f t="shared" si="16"/>
        <v>34473.167516666668</v>
      </c>
      <c r="P132" s="32">
        <f t="shared" si="17"/>
        <v>3814.3149551066749</v>
      </c>
      <c r="Q132" s="53">
        <f t="shared" si="18"/>
        <v>0.11064590897435161</v>
      </c>
      <c r="R132" s="45">
        <f t="shared" si="19"/>
        <v>34473</v>
      </c>
    </row>
    <row r="133" spans="1:18" ht="45">
      <c r="A133" s="1">
        <f t="shared" si="20"/>
        <v>130</v>
      </c>
      <c r="B133" s="6" t="s">
        <v>324</v>
      </c>
      <c r="C133" s="9" t="s">
        <v>346</v>
      </c>
      <c r="D133" s="2" t="s">
        <v>27</v>
      </c>
      <c r="E133" s="91">
        <v>10</v>
      </c>
      <c r="F133" s="31">
        <v>32110.000000000004</v>
      </c>
      <c r="G133" s="112">
        <f t="shared" ref="G133:G196" si="21">+F133*0.19</f>
        <v>6100.9000000000005</v>
      </c>
      <c r="H133" s="61">
        <v>38210.9</v>
      </c>
      <c r="I133" s="39">
        <v>28027.145</v>
      </c>
      <c r="J133" s="36">
        <f t="shared" ref="J133:J196" si="22">+I133*0.19</f>
        <v>5325.1575499999999</v>
      </c>
      <c r="K133" s="8">
        <f t="shared" ref="K133:K196" si="23">+I133+J133</f>
        <v>33352.30255</v>
      </c>
      <c r="L133" s="39">
        <v>24700</v>
      </c>
      <c r="M133" s="43">
        <f t="shared" ref="M133:M196" si="24">+L133*19%</f>
        <v>4693</v>
      </c>
      <c r="N133" s="43">
        <f t="shared" ref="N133:N196" si="25">+L133+M133</f>
        <v>29393</v>
      </c>
      <c r="O133" s="45">
        <f t="shared" ref="O133:O196" si="26">AVERAGE(H133,K133,N133)</f>
        <v>33652.06751666667</v>
      </c>
      <c r="P133" s="32">
        <f t="shared" ref="P133:P196" si="27">_xlfn.STDEV.P(H133,K133,N133)</f>
        <v>3606.1275979394118</v>
      </c>
      <c r="Q133" s="53">
        <f t="shared" ref="Q133:Q196" si="28">P133/O133</f>
        <v>0.10715916922945151</v>
      </c>
      <c r="R133" s="45">
        <f t="shared" ref="R133:R196" si="29">ROUND(O133,0)</f>
        <v>33652</v>
      </c>
    </row>
    <row r="134" spans="1:18" ht="45">
      <c r="A134" s="1">
        <f t="shared" si="20"/>
        <v>131</v>
      </c>
      <c r="B134" s="6" t="s">
        <v>324</v>
      </c>
      <c r="C134" s="9" t="s">
        <v>347</v>
      </c>
      <c r="D134" s="2" t="s">
        <v>27</v>
      </c>
      <c r="E134" s="91">
        <v>10</v>
      </c>
      <c r="F134" s="31">
        <v>32890</v>
      </c>
      <c r="G134" s="112">
        <f t="shared" si="21"/>
        <v>6249.1</v>
      </c>
      <c r="H134" s="61">
        <v>39139.1</v>
      </c>
      <c r="I134" s="39">
        <v>28027.145</v>
      </c>
      <c r="J134" s="36">
        <f t="shared" si="22"/>
        <v>5325.1575499999999</v>
      </c>
      <c r="K134" s="8">
        <f t="shared" si="23"/>
        <v>33352.30255</v>
      </c>
      <c r="L134" s="39">
        <v>25300</v>
      </c>
      <c r="M134" s="43">
        <f t="shared" si="24"/>
        <v>4807</v>
      </c>
      <c r="N134" s="43">
        <f t="shared" si="25"/>
        <v>30107</v>
      </c>
      <c r="O134" s="45">
        <f t="shared" si="26"/>
        <v>34199.467516666664</v>
      </c>
      <c r="P134" s="32">
        <f t="shared" si="27"/>
        <v>3735.6814606405878</v>
      </c>
      <c r="Q134" s="53">
        <f t="shared" si="28"/>
        <v>0.10923215277606449</v>
      </c>
      <c r="R134" s="45">
        <f t="shared" si="29"/>
        <v>34199</v>
      </c>
    </row>
    <row r="135" spans="1:18" ht="45">
      <c r="A135" s="1">
        <f t="shared" ref="A135:A198" si="30">A134+1</f>
        <v>132</v>
      </c>
      <c r="B135" s="6" t="s">
        <v>324</v>
      </c>
      <c r="C135" s="9" t="s">
        <v>348</v>
      </c>
      <c r="D135" s="2" t="s">
        <v>27</v>
      </c>
      <c r="E135" s="91">
        <v>9</v>
      </c>
      <c r="F135" s="31">
        <v>33280</v>
      </c>
      <c r="G135" s="112">
        <f t="shared" si="21"/>
        <v>6323.2</v>
      </c>
      <c r="H135" s="61">
        <v>39603.199999999997</v>
      </c>
      <c r="I135" s="39">
        <v>28027.145</v>
      </c>
      <c r="J135" s="36">
        <f t="shared" si="22"/>
        <v>5325.1575499999999</v>
      </c>
      <c r="K135" s="8">
        <f t="shared" si="23"/>
        <v>33352.30255</v>
      </c>
      <c r="L135" s="39">
        <v>25600</v>
      </c>
      <c r="M135" s="43">
        <f t="shared" si="24"/>
        <v>4864</v>
      </c>
      <c r="N135" s="43">
        <f t="shared" si="25"/>
        <v>30464</v>
      </c>
      <c r="O135" s="45">
        <f t="shared" si="26"/>
        <v>34473.167516666668</v>
      </c>
      <c r="P135" s="32">
        <f t="shared" si="27"/>
        <v>3814.3149551066749</v>
      </c>
      <c r="Q135" s="53">
        <f t="shared" si="28"/>
        <v>0.11064590897435161</v>
      </c>
      <c r="R135" s="45">
        <f t="shared" si="29"/>
        <v>34473</v>
      </c>
    </row>
    <row r="136" spans="1:18" ht="60">
      <c r="A136" s="1">
        <f t="shared" si="30"/>
        <v>133</v>
      </c>
      <c r="B136" s="6" t="s">
        <v>324</v>
      </c>
      <c r="C136" s="9" t="s">
        <v>349</v>
      </c>
      <c r="D136" s="2" t="s">
        <v>27</v>
      </c>
      <c r="E136" s="91">
        <v>9</v>
      </c>
      <c r="F136" s="31">
        <v>32110.000000000004</v>
      </c>
      <c r="G136" s="112">
        <f t="shared" si="21"/>
        <v>6100.9000000000005</v>
      </c>
      <c r="H136" s="61">
        <v>38210.9</v>
      </c>
      <c r="I136" s="39">
        <v>28027.145</v>
      </c>
      <c r="J136" s="36">
        <f t="shared" si="22"/>
        <v>5325.1575499999999</v>
      </c>
      <c r="K136" s="8">
        <f t="shared" si="23"/>
        <v>33352.30255</v>
      </c>
      <c r="L136" s="39">
        <v>24700</v>
      </c>
      <c r="M136" s="43">
        <f t="shared" si="24"/>
        <v>4693</v>
      </c>
      <c r="N136" s="43">
        <f t="shared" si="25"/>
        <v>29393</v>
      </c>
      <c r="O136" s="45">
        <f t="shared" si="26"/>
        <v>33652.06751666667</v>
      </c>
      <c r="P136" s="32">
        <f t="shared" si="27"/>
        <v>3606.1275979394118</v>
      </c>
      <c r="Q136" s="53">
        <f t="shared" si="28"/>
        <v>0.10715916922945151</v>
      </c>
      <c r="R136" s="45">
        <f t="shared" si="29"/>
        <v>33652</v>
      </c>
    </row>
    <row r="137" spans="1:18" ht="30">
      <c r="A137" s="1">
        <f t="shared" si="30"/>
        <v>134</v>
      </c>
      <c r="B137" s="6" t="s">
        <v>324</v>
      </c>
      <c r="C137" s="9" t="s">
        <v>350</v>
      </c>
      <c r="D137" s="2" t="s">
        <v>27</v>
      </c>
      <c r="E137" s="91">
        <v>10</v>
      </c>
      <c r="F137" s="31">
        <v>32890</v>
      </c>
      <c r="G137" s="112">
        <f t="shared" si="21"/>
        <v>6249.1</v>
      </c>
      <c r="H137" s="61">
        <v>39139.1</v>
      </c>
      <c r="I137" s="39">
        <v>28027.145</v>
      </c>
      <c r="J137" s="36">
        <f t="shared" si="22"/>
        <v>5325.1575499999999</v>
      </c>
      <c r="K137" s="8">
        <f t="shared" si="23"/>
        <v>33352.30255</v>
      </c>
      <c r="L137" s="39">
        <v>25300</v>
      </c>
      <c r="M137" s="43">
        <f t="shared" si="24"/>
        <v>4807</v>
      </c>
      <c r="N137" s="43">
        <f t="shared" si="25"/>
        <v>30107</v>
      </c>
      <c r="O137" s="45">
        <f t="shared" si="26"/>
        <v>34199.467516666664</v>
      </c>
      <c r="P137" s="32">
        <f t="shared" si="27"/>
        <v>3735.6814606405878</v>
      </c>
      <c r="Q137" s="53">
        <f t="shared" si="28"/>
        <v>0.10923215277606449</v>
      </c>
      <c r="R137" s="45">
        <f t="shared" si="29"/>
        <v>34199</v>
      </c>
    </row>
    <row r="138" spans="1:18" ht="45">
      <c r="A138" s="1">
        <f t="shared" si="30"/>
        <v>135</v>
      </c>
      <c r="B138" s="6" t="s">
        <v>324</v>
      </c>
      <c r="C138" s="9" t="s">
        <v>351</v>
      </c>
      <c r="D138" s="2" t="s">
        <v>27</v>
      </c>
      <c r="E138" s="91">
        <v>10</v>
      </c>
      <c r="F138" s="31">
        <v>33280</v>
      </c>
      <c r="G138" s="112">
        <f t="shared" si="21"/>
        <v>6323.2</v>
      </c>
      <c r="H138" s="61">
        <v>39603.199999999997</v>
      </c>
      <c r="I138" s="39">
        <v>28027.145</v>
      </c>
      <c r="J138" s="36">
        <f t="shared" si="22"/>
        <v>5325.1575499999999</v>
      </c>
      <c r="K138" s="8">
        <f t="shared" si="23"/>
        <v>33352.30255</v>
      </c>
      <c r="L138" s="39">
        <v>25600</v>
      </c>
      <c r="M138" s="43">
        <f t="shared" si="24"/>
        <v>4864</v>
      </c>
      <c r="N138" s="43">
        <f t="shared" si="25"/>
        <v>30464</v>
      </c>
      <c r="O138" s="45">
        <f t="shared" si="26"/>
        <v>34473.167516666668</v>
      </c>
      <c r="P138" s="32">
        <f t="shared" si="27"/>
        <v>3814.3149551066749</v>
      </c>
      <c r="Q138" s="53">
        <f t="shared" si="28"/>
        <v>0.11064590897435161</v>
      </c>
      <c r="R138" s="45">
        <f t="shared" si="29"/>
        <v>34473</v>
      </c>
    </row>
    <row r="139" spans="1:18" ht="45">
      <c r="A139" s="1">
        <f t="shared" si="30"/>
        <v>136</v>
      </c>
      <c r="B139" s="6" t="s">
        <v>324</v>
      </c>
      <c r="C139" s="9" t="s">
        <v>352</v>
      </c>
      <c r="D139" s="2" t="s">
        <v>27</v>
      </c>
      <c r="E139" s="91">
        <v>10</v>
      </c>
      <c r="F139" s="31">
        <v>32110.000000000004</v>
      </c>
      <c r="G139" s="112">
        <f t="shared" si="21"/>
        <v>6100.9000000000005</v>
      </c>
      <c r="H139" s="61">
        <v>38210.9</v>
      </c>
      <c r="I139" s="39">
        <v>28027.145</v>
      </c>
      <c r="J139" s="36">
        <f t="shared" si="22"/>
        <v>5325.1575499999999</v>
      </c>
      <c r="K139" s="8">
        <f t="shared" si="23"/>
        <v>33352.30255</v>
      </c>
      <c r="L139" s="39">
        <v>24700</v>
      </c>
      <c r="M139" s="43">
        <f t="shared" si="24"/>
        <v>4693</v>
      </c>
      <c r="N139" s="43">
        <f t="shared" si="25"/>
        <v>29393</v>
      </c>
      <c r="O139" s="45">
        <f t="shared" si="26"/>
        <v>33652.06751666667</v>
      </c>
      <c r="P139" s="32">
        <f t="shared" si="27"/>
        <v>3606.1275979394118</v>
      </c>
      <c r="Q139" s="53">
        <f t="shared" si="28"/>
        <v>0.10715916922945151</v>
      </c>
      <c r="R139" s="45">
        <f t="shared" si="29"/>
        <v>33652</v>
      </c>
    </row>
    <row r="140" spans="1:18" ht="45">
      <c r="A140" s="1">
        <f t="shared" si="30"/>
        <v>137</v>
      </c>
      <c r="B140" s="6" t="s">
        <v>324</v>
      </c>
      <c r="C140" s="9" t="s">
        <v>353</v>
      </c>
      <c r="D140" s="2" t="s">
        <v>27</v>
      </c>
      <c r="E140" s="91">
        <v>13</v>
      </c>
      <c r="F140" s="31">
        <v>32890</v>
      </c>
      <c r="G140" s="112">
        <f t="shared" si="21"/>
        <v>6249.1</v>
      </c>
      <c r="H140" s="61">
        <v>39139.1</v>
      </c>
      <c r="I140" s="39">
        <v>28027.145</v>
      </c>
      <c r="J140" s="36">
        <f t="shared" si="22"/>
        <v>5325.1575499999999</v>
      </c>
      <c r="K140" s="8">
        <f t="shared" si="23"/>
        <v>33352.30255</v>
      </c>
      <c r="L140" s="39">
        <v>25300</v>
      </c>
      <c r="M140" s="43">
        <f t="shared" si="24"/>
        <v>4807</v>
      </c>
      <c r="N140" s="43">
        <f t="shared" si="25"/>
        <v>30107</v>
      </c>
      <c r="O140" s="45">
        <f t="shared" si="26"/>
        <v>34199.467516666664</v>
      </c>
      <c r="P140" s="32">
        <f t="shared" si="27"/>
        <v>3735.6814606405878</v>
      </c>
      <c r="Q140" s="53">
        <f t="shared" si="28"/>
        <v>0.10923215277606449</v>
      </c>
      <c r="R140" s="45">
        <f t="shared" si="29"/>
        <v>34199</v>
      </c>
    </row>
    <row r="141" spans="1:18" ht="45">
      <c r="A141" s="1">
        <f t="shared" si="30"/>
        <v>138</v>
      </c>
      <c r="B141" s="6" t="s">
        <v>324</v>
      </c>
      <c r="C141" s="9" t="s">
        <v>354</v>
      </c>
      <c r="D141" s="2" t="s">
        <v>27</v>
      </c>
      <c r="E141" s="91">
        <v>6</v>
      </c>
      <c r="F141" s="31">
        <v>159900</v>
      </c>
      <c r="G141" s="112">
        <f t="shared" si="21"/>
        <v>30381</v>
      </c>
      <c r="H141" s="61">
        <v>190281</v>
      </c>
      <c r="I141" s="39">
        <v>127700</v>
      </c>
      <c r="J141" s="36">
        <f t="shared" si="22"/>
        <v>24263</v>
      </c>
      <c r="K141" s="8">
        <f t="shared" si="23"/>
        <v>151963</v>
      </c>
      <c r="L141" s="39">
        <v>123000</v>
      </c>
      <c r="M141" s="43">
        <f t="shared" si="24"/>
        <v>23370</v>
      </c>
      <c r="N141" s="43">
        <f t="shared" si="25"/>
        <v>146370</v>
      </c>
      <c r="O141" s="45">
        <f t="shared" si="26"/>
        <v>162871.33333333334</v>
      </c>
      <c r="P141" s="32">
        <f t="shared" si="27"/>
        <v>19515.596879305423</v>
      </c>
      <c r="Q141" s="53">
        <f t="shared" si="28"/>
        <v>0.11982217177141111</v>
      </c>
      <c r="R141" s="45">
        <f t="shared" si="29"/>
        <v>162871</v>
      </c>
    </row>
    <row r="142" spans="1:18" ht="30">
      <c r="A142" s="1">
        <f t="shared" si="30"/>
        <v>139</v>
      </c>
      <c r="B142" s="6" t="s">
        <v>324</v>
      </c>
      <c r="C142" s="9" t="s">
        <v>355</v>
      </c>
      <c r="D142" s="2" t="s">
        <v>27</v>
      </c>
      <c r="E142" s="91">
        <v>6</v>
      </c>
      <c r="F142" s="31">
        <v>92820</v>
      </c>
      <c r="G142" s="112">
        <f t="shared" si="21"/>
        <v>17635.8</v>
      </c>
      <c r="H142" s="61">
        <v>110455.8</v>
      </c>
      <c r="I142" s="39">
        <v>78420</v>
      </c>
      <c r="J142" s="36">
        <f t="shared" si="22"/>
        <v>14899.8</v>
      </c>
      <c r="K142" s="8">
        <f t="shared" si="23"/>
        <v>93319.8</v>
      </c>
      <c r="L142" s="39">
        <v>71400</v>
      </c>
      <c r="M142" s="43">
        <f t="shared" si="24"/>
        <v>13566</v>
      </c>
      <c r="N142" s="43">
        <f t="shared" si="25"/>
        <v>84966</v>
      </c>
      <c r="O142" s="45">
        <f t="shared" si="26"/>
        <v>96247.2</v>
      </c>
      <c r="P142" s="32">
        <f t="shared" si="27"/>
        <v>10610.04960968623</v>
      </c>
      <c r="Q142" s="53">
        <f t="shared" si="28"/>
        <v>0.11023748856783605</v>
      </c>
      <c r="R142" s="45">
        <f t="shared" si="29"/>
        <v>96247</v>
      </c>
    </row>
    <row r="143" spans="1:18" ht="30">
      <c r="A143" s="1">
        <f t="shared" si="30"/>
        <v>140</v>
      </c>
      <c r="B143" s="6" t="s">
        <v>324</v>
      </c>
      <c r="C143" s="7" t="s">
        <v>356</v>
      </c>
      <c r="D143" s="1" t="s">
        <v>27</v>
      </c>
      <c r="E143" s="92">
        <v>7</v>
      </c>
      <c r="F143" s="31">
        <v>31720.000000000004</v>
      </c>
      <c r="G143" s="112">
        <f t="shared" si="21"/>
        <v>6026.8000000000011</v>
      </c>
      <c r="H143" s="61">
        <v>37746.800000000003</v>
      </c>
      <c r="I143" s="39">
        <v>25140</v>
      </c>
      <c r="J143" s="36">
        <f t="shared" si="22"/>
        <v>4776.6000000000004</v>
      </c>
      <c r="K143" s="8">
        <f t="shared" si="23"/>
        <v>29916.6</v>
      </c>
      <c r="L143" s="39">
        <v>24400</v>
      </c>
      <c r="M143" s="43">
        <f t="shared" si="24"/>
        <v>4636</v>
      </c>
      <c r="N143" s="43">
        <f t="shared" si="25"/>
        <v>29036</v>
      </c>
      <c r="O143" s="45">
        <f t="shared" si="26"/>
        <v>32233.133333333331</v>
      </c>
      <c r="P143" s="32">
        <f t="shared" si="27"/>
        <v>3915.2908936913659</v>
      </c>
      <c r="Q143" s="53">
        <f t="shared" si="28"/>
        <v>0.12146789619246964</v>
      </c>
      <c r="R143" s="45">
        <f t="shared" si="29"/>
        <v>32233</v>
      </c>
    </row>
    <row r="144" spans="1:18" ht="30">
      <c r="A144" s="1">
        <f t="shared" si="30"/>
        <v>141</v>
      </c>
      <c r="B144" s="6" t="s">
        <v>324</v>
      </c>
      <c r="C144" s="7" t="s">
        <v>357</v>
      </c>
      <c r="D144" s="1" t="s">
        <v>27</v>
      </c>
      <c r="E144" s="92">
        <v>6</v>
      </c>
      <c r="F144" s="31">
        <v>100750</v>
      </c>
      <c r="G144" s="112">
        <f t="shared" si="21"/>
        <v>19142.5</v>
      </c>
      <c r="H144" s="61">
        <v>119892.5</v>
      </c>
      <c r="I144" s="39">
        <v>79041</v>
      </c>
      <c r="J144" s="36">
        <f t="shared" si="22"/>
        <v>15017.79</v>
      </c>
      <c r="K144" s="8">
        <f t="shared" si="23"/>
        <v>94058.790000000008</v>
      </c>
      <c r="L144" s="39">
        <v>77500</v>
      </c>
      <c r="M144" s="43">
        <f t="shared" si="24"/>
        <v>14725</v>
      </c>
      <c r="N144" s="43">
        <f t="shared" si="25"/>
        <v>92225</v>
      </c>
      <c r="O144" s="45">
        <f t="shared" si="26"/>
        <v>102058.76333333335</v>
      </c>
      <c r="P144" s="32">
        <f t="shared" si="27"/>
        <v>12632.558966496825</v>
      </c>
      <c r="Q144" s="53">
        <f t="shared" si="28"/>
        <v>0.12377730783624842</v>
      </c>
      <c r="R144" s="45">
        <f t="shared" si="29"/>
        <v>102059</v>
      </c>
    </row>
    <row r="145" spans="1:18" ht="45">
      <c r="A145" s="1">
        <f t="shared" si="30"/>
        <v>142</v>
      </c>
      <c r="B145" s="6" t="s">
        <v>324</v>
      </c>
      <c r="C145" s="7" t="s">
        <v>358</v>
      </c>
      <c r="D145" s="1" t="s">
        <v>27</v>
      </c>
      <c r="E145" s="92">
        <v>6</v>
      </c>
      <c r="F145" s="31">
        <v>176410</v>
      </c>
      <c r="G145" s="112">
        <f t="shared" si="21"/>
        <v>33517.9</v>
      </c>
      <c r="H145" s="61">
        <v>209927.9</v>
      </c>
      <c r="I145" s="39">
        <v>149598</v>
      </c>
      <c r="J145" s="36">
        <f t="shared" si="22"/>
        <v>28423.62</v>
      </c>
      <c r="K145" s="8">
        <f t="shared" si="23"/>
        <v>178021.62</v>
      </c>
      <c r="L145" s="39">
        <v>135700</v>
      </c>
      <c r="M145" s="43">
        <f t="shared" si="24"/>
        <v>25783</v>
      </c>
      <c r="N145" s="43">
        <f t="shared" si="25"/>
        <v>161483</v>
      </c>
      <c r="O145" s="45">
        <f t="shared" si="26"/>
        <v>183144.17333333334</v>
      </c>
      <c r="P145" s="32">
        <f t="shared" si="27"/>
        <v>20106.508042457735</v>
      </c>
      <c r="Q145" s="53">
        <f t="shared" si="28"/>
        <v>0.10978513635736961</v>
      </c>
      <c r="R145" s="45">
        <f t="shared" si="29"/>
        <v>183144</v>
      </c>
    </row>
    <row r="146" spans="1:18" ht="45">
      <c r="A146" s="1">
        <f t="shared" si="30"/>
        <v>143</v>
      </c>
      <c r="B146" s="6" t="s">
        <v>324</v>
      </c>
      <c r="C146" s="7" t="s">
        <v>359</v>
      </c>
      <c r="D146" s="1" t="s">
        <v>25</v>
      </c>
      <c r="E146" s="92">
        <v>3</v>
      </c>
      <c r="F146" s="31">
        <v>83330</v>
      </c>
      <c r="G146" s="112">
        <f t="shared" si="21"/>
        <v>15832.7</v>
      </c>
      <c r="H146" s="61">
        <v>99162.7</v>
      </c>
      <c r="I146" s="39">
        <v>68367.5</v>
      </c>
      <c r="J146" s="36">
        <f t="shared" si="22"/>
        <v>12989.825000000001</v>
      </c>
      <c r="K146" s="8">
        <f t="shared" si="23"/>
        <v>81357.324999999997</v>
      </c>
      <c r="L146" s="39">
        <v>64100</v>
      </c>
      <c r="M146" s="43">
        <f t="shared" si="24"/>
        <v>12179</v>
      </c>
      <c r="N146" s="43">
        <f t="shared" si="25"/>
        <v>76279</v>
      </c>
      <c r="O146" s="45">
        <f t="shared" si="26"/>
        <v>85599.675000000003</v>
      </c>
      <c r="P146" s="32">
        <f t="shared" si="27"/>
        <v>9812.0361992937214</v>
      </c>
      <c r="Q146" s="53">
        <f t="shared" si="28"/>
        <v>0.11462702632099621</v>
      </c>
      <c r="R146" s="45">
        <f t="shared" si="29"/>
        <v>85600</v>
      </c>
    </row>
    <row r="147" spans="1:18" ht="45">
      <c r="A147" s="1">
        <f t="shared" si="30"/>
        <v>144</v>
      </c>
      <c r="B147" s="6" t="s">
        <v>324</v>
      </c>
      <c r="C147" s="7" t="s">
        <v>360</v>
      </c>
      <c r="D147" s="1" t="s">
        <v>25</v>
      </c>
      <c r="E147" s="92">
        <v>3</v>
      </c>
      <c r="F147" s="31">
        <v>79950</v>
      </c>
      <c r="G147" s="112">
        <f t="shared" si="21"/>
        <v>15190.5</v>
      </c>
      <c r="H147" s="61">
        <v>95140.5</v>
      </c>
      <c r="I147" s="39">
        <v>68367.5</v>
      </c>
      <c r="J147" s="36">
        <f t="shared" si="22"/>
        <v>12989.825000000001</v>
      </c>
      <c r="K147" s="8">
        <f t="shared" si="23"/>
        <v>81357.324999999997</v>
      </c>
      <c r="L147" s="39">
        <v>61500</v>
      </c>
      <c r="M147" s="43">
        <f t="shared" si="24"/>
        <v>11685</v>
      </c>
      <c r="N147" s="43">
        <f t="shared" si="25"/>
        <v>73185</v>
      </c>
      <c r="O147" s="45">
        <f t="shared" si="26"/>
        <v>83227.608333333337</v>
      </c>
      <c r="P147" s="32">
        <f t="shared" si="27"/>
        <v>9060.3335064704752</v>
      </c>
      <c r="Q147" s="53">
        <f t="shared" si="28"/>
        <v>0.10886211544350888</v>
      </c>
      <c r="R147" s="45">
        <f t="shared" si="29"/>
        <v>83228</v>
      </c>
    </row>
    <row r="148" spans="1:18" ht="45">
      <c r="A148" s="1">
        <f t="shared" si="30"/>
        <v>145</v>
      </c>
      <c r="B148" s="6" t="s">
        <v>324</v>
      </c>
      <c r="C148" s="7" t="s">
        <v>361</v>
      </c>
      <c r="D148" s="1" t="s">
        <v>25</v>
      </c>
      <c r="E148" s="92">
        <v>3</v>
      </c>
      <c r="F148" s="31">
        <v>77350</v>
      </c>
      <c r="G148" s="112">
        <f t="shared" si="21"/>
        <v>14696.5</v>
      </c>
      <c r="H148" s="61">
        <v>92046.5</v>
      </c>
      <c r="I148" s="39">
        <v>68367.5</v>
      </c>
      <c r="J148" s="36">
        <f t="shared" si="22"/>
        <v>12989.825000000001</v>
      </c>
      <c r="K148" s="8">
        <f t="shared" si="23"/>
        <v>81357.324999999997</v>
      </c>
      <c r="L148" s="39">
        <v>59500</v>
      </c>
      <c r="M148" s="43">
        <f t="shared" si="24"/>
        <v>11305</v>
      </c>
      <c r="N148" s="43">
        <f t="shared" si="25"/>
        <v>70805</v>
      </c>
      <c r="O148" s="45">
        <f t="shared" si="26"/>
        <v>81402.941666666666</v>
      </c>
      <c r="P148" s="32">
        <f t="shared" si="27"/>
        <v>8671.8660514988387</v>
      </c>
      <c r="Q148" s="53">
        <f t="shared" si="28"/>
        <v>0.10653013114696619</v>
      </c>
      <c r="R148" s="45">
        <f t="shared" si="29"/>
        <v>81403</v>
      </c>
    </row>
    <row r="149" spans="1:18" ht="60">
      <c r="A149" s="1">
        <f t="shared" si="30"/>
        <v>146</v>
      </c>
      <c r="B149" s="6" t="s">
        <v>324</v>
      </c>
      <c r="C149" s="7" t="s">
        <v>362</v>
      </c>
      <c r="D149" s="1" t="s">
        <v>25</v>
      </c>
      <c r="E149" s="92">
        <v>3</v>
      </c>
      <c r="F149" s="31">
        <v>103090.00000000001</v>
      </c>
      <c r="G149" s="112">
        <f t="shared" si="21"/>
        <v>19587.100000000002</v>
      </c>
      <c r="H149" s="61">
        <v>122677.1</v>
      </c>
      <c r="I149" s="39">
        <v>79455</v>
      </c>
      <c r="J149" s="36">
        <f t="shared" si="22"/>
        <v>15096.45</v>
      </c>
      <c r="K149" s="8">
        <f t="shared" si="23"/>
        <v>94551.45</v>
      </c>
      <c r="L149" s="39">
        <v>79300</v>
      </c>
      <c r="M149" s="43">
        <f t="shared" si="24"/>
        <v>15067</v>
      </c>
      <c r="N149" s="43">
        <f t="shared" si="25"/>
        <v>94367</v>
      </c>
      <c r="O149" s="45">
        <f t="shared" si="26"/>
        <v>103865.18333333333</v>
      </c>
      <c r="P149" s="32">
        <f t="shared" si="27"/>
        <v>13302.246977004448</v>
      </c>
      <c r="Q149" s="53">
        <f t="shared" si="28"/>
        <v>0.12807224278720714</v>
      </c>
      <c r="R149" s="45">
        <f t="shared" si="29"/>
        <v>103865</v>
      </c>
    </row>
    <row r="150" spans="1:18" ht="60">
      <c r="A150" s="1">
        <f t="shared" si="30"/>
        <v>147</v>
      </c>
      <c r="B150" s="6" t="s">
        <v>324</v>
      </c>
      <c r="C150" s="7" t="s">
        <v>363</v>
      </c>
      <c r="D150" s="1" t="s">
        <v>25</v>
      </c>
      <c r="E150" s="92">
        <v>3</v>
      </c>
      <c r="F150" s="31">
        <v>104000</v>
      </c>
      <c r="G150" s="112">
        <f t="shared" si="21"/>
        <v>19760</v>
      </c>
      <c r="H150" s="61">
        <v>123760</v>
      </c>
      <c r="I150" s="39">
        <v>79455</v>
      </c>
      <c r="J150" s="36">
        <f t="shared" si="22"/>
        <v>15096.45</v>
      </c>
      <c r="K150" s="8">
        <f t="shared" si="23"/>
        <v>94551.45</v>
      </c>
      <c r="L150" s="39">
        <v>80000</v>
      </c>
      <c r="M150" s="43">
        <f t="shared" si="24"/>
        <v>15200</v>
      </c>
      <c r="N150" s="43">
        <f t="shared" si="25"/>
        <v>95200</v>
      </c>
      <c r="O150" s="45">
        <f t="shared" si="26"/>
        <v>104503.81666666667</v>
      </c>
      <c r="P150" s="32">
        <f t="shared" si="27"/>
        <v>13618.751819968209</v>
      </c>
      <c r="Q150" s="53">
        <f t="shared" si="28"/>
        <v>0.13031822429421519</v>
      </c>
      <c r="R150" s="45">
        <f t="shared" si="29"/>
        <v>104504</v>
      </c>
    </row>
    <row r="151" spans="1:18" ht="45">
      <c r="A151" s="1">
        <f t="shared" si="30"/>
        <v>148</v>
      </c>
      <c r="B151" s="6" t="s">
        <v>324</v>
      </c>
      <c r="C151" s="7" t="s">
        <v>364</v>
      </c>
      <c r="D151" s="1" t="s">
        <v>25</v>
      </c>
      <c r="E151" s="92">
        <v>3</v>
      </c>
      <c r="F151" s="31">
        <v>100620</v>
      </c>
      <c r="G151" s="112">
        <f t="shared" si="21"/>
        <v>19117.8</v>
      </c>
      <c r="H151" s="61">
        <v>119737.8</v>
      </c>
      <c r="I151" s="39">
        <v>79455</v>
      </c>
      <c r="J151" s="36">
        <f t="shared" si="22"/>
        <v>15096.45</v>
      </c>
      <c r="K151" s="8">
        <f t="shared" si="23"/>
        <v>94551.45</v>
      </c>
      <c r="L151" s="39">
        <v>77400</v>
      </c>
      <c r="M151" s="43">
        <f t="shared" si="24"/>
        <v>14706</v>
      </c>
      <c r="N151" s="43">
        <f t="shared" si="25"/>
        <v>92106</v>
      </c>
      <c r="O151" s="45">
        <f t="shared" si="26"/>
        <v>102131.75</v>
      </c>
      <c r="P151" s="32">
        <f t="shared" si="27"/>
        <v>12489.323543931363</v>
      </c>
      <c r="Q151" s="53">
        <f t="shared" si="28"/>
        <v>0.12228639520943647</v>
      </c>
      <c r="R151" s="45">
        <f t="shared" si="29"/>
        <v>102132</v>
      </c>
    </row>
    <row r="152" spans="1:18" ht="45">
      <c r="A152" s="1">
        <f t="shared" si="30"/>
        <v>149</v>
      </c>
      <c r="B152" s="6" t="s">
        <v>324</v>
      </c>
      <c r="C152" s="7" t="s">
        <v>365</v>
      </c>
      <c r="D152" s="1" t="s">
        <v>25</v>
      </c>
      <c r="E152" s="92">
        <v>3</v>
      </c>
      <c r="F152" s="31">
        <v>103090.00000000001</v>
      </c>
      <c r="G152" s="112">
        <f t="shared" si="21"/>
        <v>19587.100000000002</v>
      </c>
      <c r="H152" s="61">
        <v>122677.1</v>
      </c>
      <c r="I152" s="39">
        <v>79455</v>
      </c>
      <c r="J152" s="36">
        <f t="shared" si="22"/>
        <v>15096.45</v>
      </c>
      <c r="K152" s="8">
        <f t="shared" si="23"/>
        <v>94551.45</v>
      </c>
      <c r="L152" s="39">
        <v>79300</v>
      </c>
      <c r="M152" s="43">
        <f t="shared" si="24"/>
        <v>15067</v>
      </c>
      <c r="N152" s="43">
        <f t="shared" si="25"/>
        <v>94367</v>
      </c>
      <c r="O152" s="45">
        <f t="shared" si="26"/>
        <v>103865.18333333333</v>
      </c>
      <c r="P152" s="32">
        <f t="shared" si="27"/>
        <v>13302.246977004448</v>
      </c>
      <c r="Q152" s="53">
        <f t="shared" si="28"/>
        <v>0.12807224278720714</v>
      </c>
      <c r="R152" s="45">
        <f t="shared" si="29"/>
        <v>103865</v>
      </c>
    </row>
    <row r="153" spans="1:18" ht="60">
      <c r="A153" s="1">
        <f t="shared" si="30"/>
        <v>150</v>
      </c>
      <c r="B153" s="6" t="s">
        <v>324</v>
      </c>
      <c r="C153" s="7" t="s">
        <v>366</v>
      </c>
      <c r="D153" s="1" t="s">
        <v>25</v>
      </c>
      <c r="E153" s="92">
        <v>3</v>
      </c>
      <c r="F153" s="31">
        <v>104000</v>
      </c>
      <c r="G153" s="112">
        <f t="shared" si="21"/>
        <v>19760</v>
      </c>
      <c r="H153" s="61">
        <v>123760</v>
      </c>
      <c r="I153" s="39">
        <v>79455</v>
      </c>
      <c r="J153" s="36">
        <f t="shared" si="22"/>
        <v>15096.45</v>
      </c>
      <c r="K153" s="8">
        <f t="shared" si="23"/>
        <v>94551.45</v>
      </c>
      <c r="L153" s="39">
        <v>80000</v>
      </c>
      <c r="M153" s="43">
        <f t="shared" si="24"/>
        <v>15200</v>
      </c>
      <c r="N153" s="43">
        <f t="shared" si="25"/>
        <v>95200</v>
      </c>
      <c r="O153" s="45">
        <f t="shared" si="26"/>
        <v>104503.81666666667</v>
      </c>
      <c r="P153" s="32">
        <f t="shared" si="27"/>
        <v>13618.751819968209</v>
      </c>
      <c r="Q153" s="53">
        <f t="shared" si="28"/>
        <v>0.13031822429421519</v>
      </c>
      <c r="R153" s="45">
        <f t="shared" si="29"/>
        <v>104504</v>
      </c>
    </row>
    <row r="154" spans="1:18" ht="60">
      <c r="A154" s="1">
        <f t="shared" si="30"/>
        <v>151</v>
      </c>
      <c r="B154" s="6" t="s">
        <v>324</v>
      </c>
      <c r="C154" s="7" t="s">
        <v>367</v>
      </c>
      <c r="D154" s="1" t="s">
        <v>25</v>
      </c>
      <c r="E154" s="92">
        <v>3</v>
      </c>
      <c r="F154" s="31">
        <v>100620</v>
      </c>
      <c r="G154" s="112">
        <f t="shared" si="21"/>
        <v>19117.8</v>
      </c>
      <c r="H154" s="61">
        <v>119737.8</v>
      </c>
      <c r="I154" s="39">
        <v>79455</v>
      </c>
      <c r="J154" s="36">
        <f t="shared" si="22"/>
        <v>15096.45</v>
      </c>
      <c r="K154" s="8">
        <f t="shared" si="23"/>
        <v>94551.45</v>
      </c>
      <c r="L154" s="39">
        <v>77400</v>
      </c>
      <c r="M154" s="43">
        <f t="shared" si="24"/>
        <v>14706</v>
      </c>
      <c r="N154" s="43">
        <f t="shared" si="25"/>
        <v>92106</v>
      </c>
      <c r="O154" s="45">
        <f t="shared" si="26"/>
        <v>102131.75</v>
      </c>
      <c r="P154" s="32">
        <f t="shared" si="27"/>
        <v>12489.323543931363</v>
      </c>
      <c r="Q154" s="53">
        <f t="shared" si="28"/>
        <v>0.12228639520943647</v>
      </c>
      <c r="R154" s="45">
        <f t="shared" si="29"/>
        <v>102132</v>
      </c>
    </row>
    <row r="155" spans="1:18" ht="45">
      <c r="A155" s="1">
        <f t="shared" si="30"/>
        <v>152</v>
      </c>
      <c r="B155" s="6" t="s">
        <v>324</v>
      </c>
      <c r="C155" s="7" t="s">
        <v>368</v>
      </c>
      <c r="D155" s="1" t="s">
        <v>25</v>
      </c>
      <c r="E155" s="92">
        <v>3</v>
      </c>
      <c r="F155" s="31">
        <v>103090.00000000001</v>
      </c>
      <c r="G155" s="112">
        <f t="shared" si="21"/>
        <v>19587.100000000002</v>
      </c>
      <c r="H155" s="61">
        <v>122677.1</v>
      </c>
      <c r="I155" s="39">
        <v>79455</v>
      </c>
      <c r="J155" s="36">
        <f t="shared" si="22"/>
        <v>15096.45</v>
      </c>
      <c r="K155" s="8">
        <f t="shared" si="23"/>
        <v>94551.45</v>
      </c>
      <c r="L155" s="39">
        <v>79300</v>
      </c>
      <c r="M155" s="43">
        <f t="shared" si="24"/>
        <v>15067</v>
      </c>
      <c r="N155" s="43">
        <f t="shared" si="25"/>
        <v>94367</v>
      </c>
      <c r="O155" s="45">
        <f t="shared" si="26"/>
        <v>103865.18333333333</v>
      </c>
      <c r="P155" s="32">
        <f t="shared" si="27"/>
        <v>13302.246977004448</v>
      </c>
      <c r="Q155" s="53">
        <f t="shared" si="28"/>
        <v>0.12807224278720714</v>
      </c>
      <c r="R155" s="45">
        <f t="shared" si="29"/>
        <v>103865</v>
      </c>
    </row>
    <row r="156" spans="1:18" ht="60">
      <c r="A156" s="1">
        <f t="shared" si="30"/>
        <v>153</v>
      </c>
      <c r="B156" s="6" t="s">
        <v>324</v>
      </c>
      <c r="C156" s="7" t="s">
        <v>369</v>
      </c>
      <c r="D156" s="1" t="s">
        <v>25</v>
      </c>
      <c r="E156" s="92">
        <v>3</v>
      </c>
      <c r="F156" s="31">
        <v>104000</v>
      </c>
      <c r="G156" s="112">
        <f t="shared" si="21"/>
        <v>19760</v>
      </c>
      <c r="H156" s="61">
        <v>123760</v>
      </c>
      <c r="I156" s="39">
        <v>79455</v>
      </c>
      <c r="J156" s="36">
        <f t="shared" si="22"/>
        <v>15096.45</v>
      </c>
      <c r="K156" s="8">
        <f t="shared" si="23"/>
        <v>94551.45</v>
      </c>
      <c r="L156" s="39">
        <v>80000</v>
      </c>
      <c r="M156" s="43">
        <f t="shared" si="24"/>
        <v>15200</v>
      </c>
      <c r="N156" s="43">
        <f t="shared" si="25"/>
        <v>95200</v>
      </c>
      <c r="O156" s="45">
        <f t="shared" si="26"/>
        <v>104503.81666666667</v>
      </c>
      <c r="P156" s="32">
        <f t="shared" si="27"/>
        <v>13618.751819968209</v>
      </c>
      <c r="Q156" s="53">
        <f t="shared" si="28"/>
        <v>0.13031822429421519</v>
      </c>
      <c r="R156" s="45">
        <f t="shared" si="29"/>
        <v>104504</v>
      </c>
    </row>
    <row r="157" spans="1:18" ht="60">
      <c r="A157" s="1">
        <f t="shared" si="30"/>
        <v>154</v>
      </c>
      <c r="B157" s="6" t="s">
        <v>324</v>
      </c>
      <c r="C157" s="7" t="s">
        <v>370</v>
      </c>
      <c r="D157" s="1" t="s">
        <v>25</v>
      </c>
      <c r="E157" s="92">
        <v>3</v>
      </c>
      <c r="F157" s="31">
        <v>100620</v>
      </c>
      <c r="G157" s="112">
        <f t="shared" si="21"/>
        <v>19117.8</v>
      </c>
      <c r="H157" s="61">
        <v>119737.8</v>
      </c>
      <c r="I157" s="39">
        <v>79455</v>
      </c>
      <c r="J157" s="36">
        <f t="shared" si="22"/>
        <v>15096.45</v>
      </c>
      <c r="K157" s="8">
        <f t="shared" si="23"/>
        <v>94551.45</v>
      </c>
      <c r="L157" s="39">
        <v>77400</v>
      </c>
      <c r="M157" s="43">
        <f t="shared" si="24"/>
        <v>14706</v>
      </c>
      <c r="N157" s="43">
        <f t="shared" si="25"/>
        <v>92106</v>
      </c>
      <c r="O157" s="45">
        <f t="shared" si="26"/>
        <v>102131.75</v>
      </c>
      <c r="P157" s="32">
        <f t="shared" si="27"/>
        <v>12489.323543931363</v>
      </c>
      <c r="Q157" s="53">
        <f t="shared" si="28"/>
        <v>0.12228639520943647</v>
      </c>
      <c r="R157" s="45">
        <f t="shared" si="29"/>
        <v>102132</v>
      </c>
    </row>
    <row r="158" spans="1:18" ht="60">
      <c r="A158" s="1">
        <f t="shared" si="30"/>
        <v>155</v>
      </c>
      <c r="B158" s="6" t="s">
        <v>324</v>
      </c>
      <c r="C158" s="7" t="s">
        <v>371</v>
      </c>
      <c r="D158" s="1" t="s">
        <v>25</v>
      </c>
      <c r="E158" s="92">
        <v>3</v>
      </c>
      <c r="F158" s="31">
        <v>103090.00000000001</v>
      </c>
      <c r="G158" s="112">
        <f t="shared" si="21"/>
        <v>19587.100000000002</v>
      </c>
      <c r="H158" s="61">
        <v>122677.1</v>
      </c>
      <c r="I158" s="39">
        <v>79455</v>
      </c>
      <c r="J158" s="36">
        <f t="shared" si="22"/>
        <v>15096.45</v>
      </c>
      <c r="K158" s="8">
        <f t="shared" si="23"/>
        <v>94551.45</v>
      </c>
      <c r="L158" s="39">
        <v>79300</v>
      </c>
      <c r="M158" s="43">
        <f t="shared" si="24"/>
        <v>15067</v>
      </c>
      <c r="N158" s="43">
        <f t="shared" si="25"/>
        <v>94367</v>
      </c>
      <c r="O158" s="45">
        <f t="shared" si="26"/>
        <v>103865.18333333333</v>
      </c>
      <c r="P158" s="32">
        <f t="shared" si="27"/>
        <v>13302.246977004448</v>
      </c>
      <c r="Q158" s="53">
        <f t="shared" si="28"/>
        <v>0.12807224278720714</v>
      </c>
      <c r="R158" s="45">
        <f t="shared" si="29"/>
        <v>103865</v>
      </c>
    </row>
    <row r="159" spans="1:18" ht="60">
      <c r="A159" s="1">
        <f t="shared" si="30"/>
        <v>156</v>
      </c>
      <c r="B159" s="6" t="s">
        <v>324</v>
      </c>
      <c r="C159" s="7" t="s">
        <v>372</v>
      </c>
      <c r="D159" s="1" t="s">
        <v>25</v>
      </c>
      <c r="E159" s="92">
        <v>3</v>
      </c>
      <c r="F159" s="31">
        <v>104000</v>
      </c>
      <c r="G159" s="112">
        <f t="shared" si="21"/>
        <v>19760</v>
      </c>
      <c r="H159" s="61">
        <v>123760</v>
      </c>
      <c r="I159" s="39">
        <v>79455</v>
      </c>
      <c r="J159" s="36">
        <f t="shared" si="22"/>
        <v>15096.45</v>
      </c>
      <c r="K159" s="8">
        <f t="shared" si="23"/>
        <v>94551.45</v>
      </c>
      <c r="L159" s="39">
        <v>80000</v>
      </c>
      <c r="M159" s="43">
        <f t="shared" si="24"/>
        <v>15200</v>
      </c>
      <c r="N159" s="43">
        <f t="shared" si="25"/>
        <v>95200</v>
      </c>
      <c r="O159" s="45">
        <f t="shared" si="26"/>
        <v>104503.81666666667</v>
      </c>
      <c r="P159" s="32">
        <f t="shared" si="27"/>
        <v>13618.751819968209</v>
      </c>
      <c r="Q159" s="53">
        <f t="shared" si="28"/>
        <v>0.13031822429421519</v>
      </c>
      <c r="R159" s="45">
        <f t="shared" si="29"/>
        <v>104504</v>
      </c>
    </row>
    <row r="160" spans="1:18" ht="45">
      <c r="A160" s="1">
        <f t="shared" si="30"/>
        <v>157</v>
      </c>
      <c r="B160" s="6" t="s">
        <v>324</v>
      </c>
      <c r="C160" s="7" t="s">
        <v>373</v>
      </c>
      <c r="D160" s="1" t="s">
        <v>25</v>
      </c>
      <c r="E160" s="92">
        <v>3</v>
      </c>
      <c r="F160" s="31">
        <v>100620</v>
      </c>
      <c r="G160" s="112">
        <f t="shared" si="21"/>
        <v>19117.8</v>
      </c>
      <c r="H160" s="61">
        <v>119737.8</v>
      </c>
      <c r="I160" s="39">
        <v>79455</v>
      </c>
      <c r="J160" s="36">
        <f t="shared" si="22"/>
        <v>15096.45</v>
      </c>
      <c r="K160" s="8">
        <f t="shared" si="23"/>
        <v>94551.45</v>
      </c>
      <c r="L160" s="39">
        <v>77400</v>
      </c>
      <c r="M160" s="43">
        <f t="shared" si="24"/>
        <v>14706</v>
      </c>
      <c r="N160" s="43">
        <f t="shared" si="25"/>
        <v>92106</v>
      </c>
      <c r="O160" s="45">
        <f t="shared" si="26"/>
        <v>102131.75</v>
      </c>
      <c r="P160" s="32">
        <f t="shared" si="27"/>
        <v>12489.323543931363</v>
      </c>
      <c r="Q160" s="53">
        <f t="shared" si="28"/>
        <v>0.12228639520943647</v>
      </c>
      <c r="R160" s="45">
        <f t="shared" si="29"/>
        <v>102132</v>
      </c>
    </row>
    <row r="161" spans="1:18" ht="60">
      <c r="A161" s="1">
        <f t="shared" si="30"/>
        <v>158</v>
      </c>
      <c r="B161" s="6" t="s">
        <v>324</v>
      </c>
      <c r="C161" s="7" t="s">
        <v>374</v>
      </c>
      <c r="D161" s="1" t="s">
        <v>25</v>
      </c>
      <c r="E161" s="92">
        <v>3</v>
      </c>
      <c r="F161" s="31">
        <v>103090.00000000001</v>
      </c>
      <c r="G161" s="112">
        <f t="shared" si="21"/>
        <v>19587.100000000002</v>
      </c>
      <c r="H161" s="61">
        <v>122677.1</v>
      </c>
      <c r="I161" s="39">
        <v>79455</v>
      </c>
      <c r="J161" s="36">
        <f t="shared" si="22"/>
        <v>15096.45</v>
      </c>
      <c r="K161" s="8">
        <f t="shared" si="23"/>
        <v>94551.45</v>
      </c>
      <c r="L161" s="39">
        <v>79300</v>
      </c>
      <c r="M161" s="43">
        <f t="shared" si="24"/>
        <v>15067</v>
      </c>
      <c r="N161" s="43">
        <f t="shared" si="25"/>
        <v>94367</v>
      </c>
      <c r="O161" s="45">
        <f t="shared" si="26"/>
        <v>103865.18333333333</v>
      </c>
      <c r="P161" s="32">
        <f t="shared" si="27"/>
        <v>13302.246977004448</v>
      </c>
      <c r="Q161" s="53">
        <f t="shared" si="28"/>
        <v>0.12807224278720714</v>
      </c>
      <c r="R161" s="45">
        <f t="shared" si="29"/>
        <v>103865</v>
      </c>
    </row>
    <row r="162" spans="1:18" ht="45">
      <c r="A162" s="1">
        <f t="shared" si="30"/>
        <v>159</v>
      </c>
      <c r="B162" s="6" t="s">
        <v>324</v>
      </c>
      <c r="C162" s="7" t="s">
        <v>375</v>
      </c>
      <c r="D162" s="1" t="s">
        <v>25</v>
      </c>
      <c r="E162" s="92">
        <v>3</v>
      </c>
      <c r="F162" s="31">
        <v>104000</v>
      </c>
      <c r="G162" s="112">
        <f t="shared" si="21"/>
        <v>19760</v>
      </c>
      <c r="H162" s="61">
        <v>123760</v>
      </c>
      <c r="I162" s="39">
        <v>79455</v>
      </c>
      <c r="J162" s="36">
        <f t="shared" si="22"/>
        <v>15096.45</v>
      </c>
      <c r="K162" s="8">
        <f t="shared" si="23"/>
        <v>94551.45</v>
      </c>
      <c r="L162" s="39">
        <v>80000</v>
      </c>
      <c r="M162" s="43">
        <f t="shared" si="24"/>
        <v>15200</v>
      </c>
      <c r="N162" s="43">
        <f t="shared" si="25"/>
        <v>95200</v>
      </c>
      <c r="O162" s="45">
        <f t="shared" si="26"/>
        <v>104503.81666666667</v>
      </c>
      <c r="P162" s="32">
        <f t="shared" si="27"/>
        <v>13618.751819968209</v>
      </c>
      <c r="Q162" s="53">
        <f t="shared" si="28"/>
        <v>0.13031822429421519</v>
      </c>
      <c r="R162" s="45">
        <f t="shared" si="29"/>
        <v>104504</v>
      </c>
    </row>
    <row r="163" spans="1:18" ht="45">
      <c r="A163" s="1">
        <f t="shared" si="30"/>
        <v>160</v>
      </c>
      <c r="B163" s="6" t="s">
        <v>324</v>
      </c>
      <c r="C163" s="7" t="s">
        <v>376</v>
      </c>
      <c r="D163" s="1" t="s">
        <v>25</v>
      </c>
      <c r="E163" s="92">
        <v>3</v>
      </c>
      <c r="F163" s="31">
        <v>100620</v>
      </c>
      <c r="G163" s="112">
        <f t="shared" si="21"/>
        <v>19117.8</v>
      </c>
      <c r="H163" s="61">
        <v>119737.8</v>
      </c>
      <c r="I163" s="39">
        <v>79455</v>
      </c>
      <c r="J163" s="36">
        <f t="shared" si="22"/>
        <v>15096.45</v>
      </c>
      <c r="K163" s="8">
        <f t="shared" si="23"/>
        <v>94551.45</v>
      </c>
      <c r="L163" s="39">
        <v>77400</v>
      </c>
      <c r="M163" s="43">
        <f t="shared" si="24"/>
        <v>14706</v>
      </c>
      <c r="N163" s="43">
        <f t="shared" si="25"/>
        <v>92106</v>
      </c>
      <c r="O163" s="45">
        <f t="shared" si="26"/>
        <v>102131.75</v>
      </c>
      <c r="P163" s="32">
        <f t="shared" si="27"/>
        <v>12489.323543931363</v>
      </c>
      <c r="Q163" s="53">
        <f t="shared" si="28"/>
        <v>0.12228639520943647</v>
      </c>
      <c r="R163" s="45">
        <f t="shared" si="29"/>
        <v>102132</v>
      </c>
    </row>
    <row r="164" spans="1:18" ht="45">
      <c r="A164" s="1">
        <f t="shared" si="30"/>
        <v>161</v>
      </c>
      <c r="B164" s="6" t="s">
        <v>324</v>
      </c>
      <c r="C164" s="7" t="s">
        <v>377</v>
      </c>
      <c r="D164" s="1" t="s">
        <v>25</v>
      </c>
      <c r="E164" s="92">
        <v>3</v>
      </c>
      <c r="F164" s="31">
        <v>103090.00000000001</v>
      </c>
      <c r="G164" s="112">
        <f t="shared" si="21"/>
        <v>19587.100000000002</v>
      </c>
      <c r="H164" s="61">
        <v>122677.1</v>
      </c>
      <c r="I164" s="39">
        <v>79455</v>
      </c>
      <c r="J164" s="36">
        <f t="shared" si="22"/>
        <v>15096.45</v>
      </c>
      <c r="K164" s="8">
        <f t="shared" si="23"/>
        <v>94551.45</v>
      </c>
      <c r="L164" s="39">
        <v>79300</v>
      </c>
      <c r="M164" s="43">
        <f t="shared" si="24"/>
        <v>15067</v>
      </c>
      <c r="N164" s="43">
        <f t="shared" si="25"/>
        <v>94367</v>
      </c>
      <c r="O164" s="45">
        <f t="shared" si="26"/>
        <v>103865.18333333333</v>
      </c>
      <c r="P164" s="32">
        <f t="shared" si="27"/>
        <v>13302.246977004448</v>
      </c>
      <c r="Q164" s="53">
        <f t="shared" si="28"/>
        <v>0.12807224278720714</v>
      </c>
      <c r="R164" s="45">
        <f t="shared" si="29"/>
        <v>103865</v>
      </c>
    </row>
    <row r="165" spans="1:18" ht="60">
      <c r="A165" s="1">
        <f t="shared" si="30"/>
        <v>162</v>
      </c>
      <c r="B165" s="6" t="s">
        <v>324</v>
      </c>
      <c r="C165" s="7" t="s">
        <v>378</v>
      </c>
      <c r="D165" s="1" t="s">
        <v>25</v>
      </c>
      <c r="E165" s="92">
        <v>3</v>
      </c>
      <c r="F165" s="31">
        <v>104000</v>
      </c>
      <c r="G165" s="112">
        <f t="shared" si="21"/>
        <v>19760</v>
      </c>
      <c r="H165" s="61">
        <v>123760</v>
      </c>
      <c r="I165" s="39">
        <v>79455</v>
      </c>
      <c r="J165" s="36">
        <f t="shared" si="22"/>
        <v>15096.45</v>
      </c>
      <c r="K165" s="8">
        <f t="shared" si="23"/>
        <v>94551.45</v>
      </c>
      <c r="L165" s="39">
        <v>80000</v>
      </c>
      <c r="M165" s="43">
        <f t="shared" si="24"/>
        <v>15200</v>
      </c>
      <c r="N165" s="43">
        <f t="shared" si="25"/>
        <v>95200</v>
      </c>
      <c r="O165" s="45">
        <f t="shared" si="26"/>
        <v>104503.81666666667</v>
      </c>
      <c r="P165" s="32">
        <f t="shared" si="27"/>
        <v>13618.751819968209</v>
      </c>
      <c r="Q165" s="53">
        <f t="shared" si="28"/>
        <v>0.13031822429421519</v>
      </c>
      <c r="R165" s="45">
        <f t="shared" si="29"/>
        <v>104504</v>
      </c>
    </row>
    <row r="166" spans="1:18" ht="60">
      <c r="A166" s="1">
        <f t="shared" si="30"/>
        <v>163</v>
      </c>
      <c r="B166" s="6" t="s">
        <v>324</v>
      </c>
      <c r="C166" s="7" t="s">
        <v>379</v>
      </c>
      <c r="D166" s="1" t="s">
        <v>25</v>
      </c>
      <c r="E166" s="92">
        <v>3</v>
      </c>
      <c r="F166" s="31">
        <v>100620</v>
      </c>
      <c r="G166" s="112">
        <f t="shared" si="21"/>
        <v>19117.8</v>
      </c>
      <c r="H166" s="61">
        <v>119737.8</v>
      </c>
      <c r="I166" s="39">
        <v>79455</v>
      </c>
      <c r="J166" s="36">
        <f t="shared" si="22"/>
        <v>15096.45</v>
      </c>
      <c r="K166" s="8">
        <f t="shared" si="23"/>
        <v>94551.45</v>
      </c>
      <c r="L166" s="39">
        <v>77400</v>
      </c>
      <c r="M166" s="43">
        <f t="shared" si="24"/>
        <v>14706</v>
      </c>
      <c r="N166" s="43">
        <f t="shared" si="25"/>
        <v>92106</v>
      </c>
      <c r="O166" s="45">
        <f t="shared" si="26"/>
        <v>102131.75</v>
      </c>
      <c r="P166" s="32">
        <f t="shared" si="27"/>
        <v>12489.323543931363</v>
      </c>
      <c r="Q166" s="53">
        <f t="shared" si="28"/>
        <v>0.12228639520943647</v>
      </c>
      <c r="R166" s="45">
        <f t="shared" si="29"/>
        <v>102132</v>
      </c>
    </row>
    <row r="167" spans="1:18" ht="60">
      <c r="A167" s="1">
        <f t="shared" si="30"/>
        <v>164</v>
      </c>
      <c r="B167" s="6" t="s">
        <v>324</v>
      </c>
      <c r="C167" s="7" t="s">
        <v>380</v>
      </c>
      <c r="D167" s="1" t="s">
        <v>25</v>
      </c>
      <c r="E167" s="92">
        <v>3</v>
      </c>
      <c r="F167" s="31">
        <v>103090.00000000001</v>
      </c>
      <c r="G167" s="112">
        <f t="shared" si="21"/>
        <v>19587.100000000002</v>
      </c>
      <c r="H167" s="61">
        <v>122677.1</v>
      </c>
      <c r="I167" s="39">
        <v>79455</v>
      </c>
      <c r="J167" s="36">
        <f t="shared" si="22"/>
        <v>15096.45</v>
      </c>
      <c r="K167" s="8">
        <f t="shared" si="23"/>
        <v>94551.45</v>
      </c>
      <c r="L167" s="39">
        <v>79300</v>
      </c>
      <c r="M167" s="43">
        <f t="shared" si="24"/>
        <v>15067</v>
      </c>
      <c r="N167" s="43">
        <f t="shared" si="25"/>
        <v>94367</v>
      </c>
      <c r="O167" s="45">
        <f t="shared" si="26"/>
        <v>103865.18333333333</v>
      </c>
      <c r="P167" s="32">
        <f t="shared" si="27"/>
        <v>13302.246977004448</v>
      </c>
      <c r="Q167" s="53">
        <f t="shared" si="28"/>
        <v>0.12807224278720714</v>
      </c>
      <c r="R167" s="45">
        <f t="shared" si="29"/>
        <v>103865</v>
      </c>
    </row>
    <row r="168" spans="1:18" ht="60">
      <c r="A168" s="1">
        <f t="shared" si="30"/>
        <v>165</v>
      </c>
      <c r="B168" s="6" t="s">
        <v>324</v>
      </c>
      <c r="C168" s="7" t="s">
        <v>381</v>
      </c>
      <c r="D168" s="1" t="s">
        <v>25</v>
      </c>
      <c r="E168" s="92">
        <v>3</v>
      </c>
      <c r="F168" s="31">
        <v>104000</v>
      </c>
      <c r="G168" s="112">
        <f t="shared" si="21"/>
        <v>19760</v>
      </c>
      <c r="H168" s="61">
        <v>123760</v>
      </c>
      <c r="I168" s="39">
        <v>79455</v>
      </c>
      <c r="J168" s="36">
        <f t="shared" si="22"/>
        <v>15096.45</v>
      </c>
      <c r="K168" s="8">
        <f t="shared" si="23"/>
        <v>94551.45</v>
      </c>
      <c r="L168" s="39">
        <v>80000</v>
      </c>
      <c r="M168" s="43">
        <f t="shared" si="24"/>
        <v>15200</v>
      </c>
      <c r="N168" s="43">
        <f t="shared" si="25"/>
        <v>95200</v>
      </c>
      <c r="O168" s="45">
        <f t="shared" si="26"/>
        <v>104503.81666666667</v>
      </c>
      <c r="P168" s="32">
        <f t="shared" si="27"/>
        <v>13618.751819968209</v>
      </c>
      <c r="Q168" s="53">
        <f t="shared" si="28"/>
        <v>0.13031822429421519</v>
      </c>
      <c r="R168" s="45">
        <f t="shared" si="29"/>
        <v>104504</v>
      </c>
    </row>
    <row r="169" spans="1:18" ht="45">
      <c r="A169" s="1">
        <f t="shared" si="30"/>
        <v>166</v>
      </c>
      <c r="B169" s="6" t="s">
        <v>324</v>
      </c>
      <c r="C169" s="7" t="s">
        <v>382</v>
      </c>
      <c r="D169" s="1" t="s">
        <v>25</v>
      </c>
      <c r="E169" s="92">
        <v>3</v>
      </c>
      <c r="F169" s="31">
        <v>100620</v>
      </c>
      <c r="G169" s="112">
        <f t="shared" si="21"/>
        <v>19117.8</v>
      </c>
      <c r="H169" s="61">
        <v>119737.8</v>
      </c>
      <c r="I169" s="39">
        <v>79455</v>
      </c>
      <c r="J169" s="36">
        <f t="shared" si="22"/>
        <v>15096.45</v>
      </c>
      <c r="K169" s="8">
        <f t="shared" si="23"/>
        <v>94551.45</v>
      </c>
      <c r="L169" s="39">
        <v>77400</v>
      </c>
      <c r="M169" s="43">
        <f t="shared" si="24"/>
        <v>14706</v>
      </c>
      <c r="N169" s="43">
        <f t="shared" si="25"/>
        <v>92106</v>
      </c>
      <c r="O169" s="45">
        <f t="shared" si="26"/>
        <v>102131.75</v>
      </c>
      <c r="P169" s="32">
        <f t="shared" si="27"/>
        <v>12489.323543931363</v>
      </c>
      <c r="Q169" s="53">
        <f t="shared" si="28"/>
        <v>0.12228639520943647</v>
      </c>
      <c r="R169" s="45">
        <f t="shared" si="29"/>
        <v>102132</v>
      </c>
    </row>
    <row r="170" spans="1:18" ht="45">
      <c r="A170" s="1">
        <f t="shared" si="30"/>
        <v>167</v>
      </c>
      <c r="B170" s="6" t="s">
        <v>324</v>
      </c>
      <c r="C170" s="7" t="s">
        <v>383</v>
      </c>
      <c r="D170" s="1" t="s">
        <v>25</v>
      </c>
      <c r="E170" s="92">
        <v>3</v>
      </c>
      <c r="F170" s="31">
        <v>103090.00000000001</v>
      </c>
      <c r="G170" s="112">
        <f t="shared" si="21"/>
        <v>19587.100000000002</v>
      </c>
      <c r="H170" s="61">
        <v>122677.1</v>
      </c>
      <c r="I170" s="39">
        <v>79455</v>
      </c>
      <c r="J170" s="36">
        <f t="shared" si="22"/>
        <v>15096.45</v>
      </c>
      <c r="K170" s="8">
        <f t="shared" si="23"/>
        <v>94551.45</v>
      </c>
      <c r="L170" s="39">
        <v>79300</v>
      </c>
      <c r="M170" s="43">
        <f t="shared" si="24"/>
        <v>15067</v>
      </c>
      <c r="N170" s="43">
        <f t="shared" si="25"/>
        <v>94367</v>
      </c>
      <c r="O170" s="45">
        <f t="shared" si="26"/>
        <v>103865.18333333333</v>
      </c>
      <c r="P170" s="32">
        <f t="shared" si="27"/>
        <v>13302.246977004448</v>
      </c>
      <c r="Q170" s="53">
        <f t="shared" si="28"/>
        <v>0.12807224278720714</v>
      </c>
      <c r="R170" s="45">
        <f t="shared" si="29"/>
        <v>103865</v>
      </c>
    </row>
    <row r="171" spans="1:18" ht="60">
      <c r="A171" s="1">
        <f t="shared" si="30"/>
        <v>168</v>
      </c>
      <c r="B171" s="6" t="s">
        <v>324</v>
      </c>
      <c r="C171" s="7" t="s">
        <v>384</v>
      </c>
      <c r="D171" s="1" t="s">
        <v>25</v>
      </c>
      <c r="E171" s="92">
        <v>3</v>
      </c>
      <c r="F171" s="31">
        <v>104000</v>
      </c>
      <c r="G171" s="112">
        <f t="shared" si="21"/>
        <v>19760</v>
      </c>
      <c r="H171" s="61">
        <v>123760</v>
      </c>
      <c r="I171" s="39">
        <v>79455</v>
      </c>
      <c r="J171" s="36">
        <f t="shared" si="22"/>
        <v>15096.45</v>
      </c>
      <c r="K171" s="8">
        <f t="shared" si="23"/>
        <v>94551.45</v>
      </c>
      <c r="L171" s="39">
        <v>80000</v>
      </c>
      <c r="M171" s="43">
        <f t="shared" si="24"/>
        <v>15200</v>
      </c>
      <c r="N171" s="43">
        <f t="shared" si="25"/>
        <v>95200</v>
      </c>
      <c r="O171" s="45">
        <f t="shared" si="26"/>
        <v>104503.81666666667</v>
      </c>
      <c r="P171" s="32">
        <f t="shared" si="27"/>
        <v>13618.751819968209</v>
      </c>
      <c r="Q171" s="53">
        <f t="shared" si="28"/>
        <v>0.13031822429421519</v>
      </c>
      <c r="R171" s="45">
        <f t="shared" si="29"/>
        <v>104504</v>
      </c>
    </row>
    <row r="172" spans="1:18" ht="45">
      <c r="A172" s="1">
        <f t="shared" si="30"/>
        <v>169</v>
      </c>
      <c r="B172" s="6" t="s">
        <v>324</v>
      </c>
      <c r="C172" s="7" t="s">
        <v>385</v>
      </c>
      <c r="D172" s="1" t="s">
        <v>25</v>
      </c>
      <c r="E172" s="92">
        <v>3</v>
      </c>
      <c r="F172" s="31">
        <v>100620</v>
      </c>
      <c r="G172" s="112">
        <f t="shared" si="21"/>
        <v>19117.8</v>
      </c>
      <c r="H172" s="61">
        <v>119737.8</v>
      </c>
      <c r="I172" s="39">
        <v>79455</v>
      </c>
      <c r="J172" s="36">
        <f t="shared" si="22"/>
        <v>15096.45</v>
      </c>
      <c r="K172" s="8">
        <f t="shared" si="23"/>
        <v>94551.45</v>
      </c>
      <c r="L172" s="39">
        <v>77400</v>
      </c>
      <c r="M172" s="43">
        <f t="shared" si="24"/>
        <v>14706</v>
      </c>
      <c r="N172" s="43">
        <f t="shared" si="25"/>
        <v>92106</v>
      </c>
      <c r="O172" s="45">
        <f t="shared" si="26"/>
        <v>102131.75</v>
      </c>
      <c r="P172" s="32">
        <f t="shared" si="27"/>
        <v>12489.323543931363</v>
      </c>
      <c r="Q172" s="53">
        <f t="shared" si="28"/>
        <v>0.12228639520943647</v>
      </c>
      <c r="R172" s="45">
        <f t="shared" si="29"/>
        <v>102132</v>
      </c>
    </row>
    <row r="173" spans="1:18" ht="45">
      <c r="A173" s="1">
        <f t="shared" si="30"/>
        <v>170</v>
      </c>
      <c r="B173" s="6" t="s">
        <v>324</v>
      </c>
      <c r="C173" s="7" t="s">
        <v>386</v>
      </c>
      <c r="D173" s="1" t="s">
        <v>25</v>
      </c>
      <c r="E173" s="92">
        <v>3</v>
      </c>
      <c r="F173" s="31">
        <v>103090.00000000001</v>
      </c>
      <c r="G173" s="112">
        <f t="shared" si="21"/>
        <v>19587.100000000002</v>
      </c>
      <c r="H173" s="61">
        <v>122677.1</v>
      </c>
      <c r="I173" s="39">
        <v>79455</v>
      </c>
      <c r="J173" s="36">
        <f t="shared" si="22"/>
        <v>15096.45</v>
      </c>
      <c r="K173" s="8">
        <f t="shared" si="23"/>
        <v>94551.45</v>
      </c>
      <c r="L173" s="39">
        <v>79300</v>
      </c>
      <c r="M173" s="43">
        <f t="shared" si="24"/>
        <v>15067</v>
      </c>
      <c r="N173" s="43">
        <f t="shared" si="25"/>
        <v>94367</v>
      </c>
      <c r="O173" s="45">
        <f t="shared" si="26"/>
        <v>103865.18333333333</v>
      </c>
      <c r="P173" s="32">
        <f t="shared" si="27"/>
        <v>13302.246977004448</v>
      </c>
      <c r="Q173" s="53">
        <f t="shared" si="28"/>
        <v>0.12807224278720714</v>
      </c>
      <c r="R173" s="45">
        <f t="shared" si="29"/>
        <v>103865</v>
      </c>
    </row>
    <row r="174" spans="1:18" ht="45">
      <c r="A174" s="1">
        <f t="shared" si="30"/>
        <v>171</v>
      </c>
      <c r="B174" s="6" t="s">
        <v>324</v>
      </c>
      <c r="C174" s="7" t="s">
        <v>387</v>
      </c>
      <c r="D174" s="1" t="s">
        <v>25</v>
      </c>
      <c r="E174" s="92">
        <v>3</v>
      </c>
      <c r="F174" s="31">
        <v>104000</v>
      </c>
      <c r="G174" s="112">
        <f t="shared" si="21"/>
        <v>19760</v>
      </c>
      <c r="H174" s="61">
        <v>123760</v>
      </c>
      <c r="I174" s="39">
        <v>79455</v>
      </c>
      <c r="J174" s="36">
        <f t="shared" si="22"/>
        <v>15096.45</v>
      </c>
      <c r="K174" s="8">
        <f t="shared" si="23"/>
        <v>94551.45</v>
      </c>
      <c r="L174" s="39">
        <v>80000</v>
      </c>
      <c r="M174" s="43">
        <f t="shared" si="24"/>
        <v>15200</v>
      </c>
      <c r="N174" s="43">
        <f t="shared" si="25"/>
        <v>95200</v>
      </c>
      <c r="O174" s="45">
        <f t="shared" si="26"/>
        <v>104503.81666666667</v>
      </c>
      <c r="P174" s="32">
        <f t="shared" si="27"/>
        <v>13618.751819968209</v>
      </c>
      <c r="Q174" s="53">
        <f t="shared" si="28"/>
        <v>0.13031822429421519</v>
      </c>
      <c r="R174" s="45">
        <f t="shared" si="29"/>
        <v>104504</v>
      </c>
    </row>
    <row r="175" spans="1:18" ht="45">
      <c r="A175" s="1">
        <f t="shared" si="30"/>
        <v>172</v>
      </c>
      <c r="B175" s="6" t="s">
        <v>324</v>
      </c>
      <c r="C175" s="7" t="s">
        <v>388</v>
      </c>
      <c r="D175" s="1" t="s">
        <v>25</v>
      </c>
      <c r="E175" s="92">
        <v>3</v>
      </c>
      <c r="F175" s="31">
        <v>100620</v>
      </c>
      <c r="G175" s="112">
        <f t="shared" si="21"/>
        <v>19117.8</v>
      </c>
      <c r="H175" s="61">
        <v>119737.8</v>
      </c>
      <c r="I175" s="39">
        <v>79455</v>
      </c>
      <c r="J175" s="36">
        <f t="shared" si="22"/>
        <v>15096.45</v>
      </c>
      <c r="K175" s="8">
        <f t="shared" si="23"/>
        <v>94551.45</v>
      </c>
      <c r="L175" s="39">
        <v>77400</v>
      </c>
      <c r="M175" s="43">
        <f t="shared" si="24"/>
        <v>14706</v>
      </c>
      <c r="N175" s="43">
        <f t="shared" si="25"/>
        <v>92106</v>
      </c>
      <c r="O175" s="45">
        <f t="shared" si="26"/>
        <v>102131.75</v>
      </c>
      <c r="P175" s="32">
        <f t="shared" si="27"/>
        <v>12489.323543931363</v>
      </c>
      <c r="Q175" s="53">
        <f t="shared" si="28"/>
        <v>0.12228639520943647</v>
      </c>
      <c r="R175" s="45">
        <f t="shared" si="29"/>
        <v>102132</v>
      </c>
    </row>
    <row r="176" spans="1:18" ht="45">
      <c r="A176" s="1">
        <f t="shared" si="30"/>
        <v>173</v>
      </c>
      <c r="B176" s="6" t="s">
        <v>324</v>
      </c>
      <c r="C176" s="7" t="s">
        <v>389</v>
      </c>
      <c r="D176" s="1" t="s">
        <v>25</v>
      </c>
      <c r="E176" s="92">
        <v>3</v>
      </c>
      <c r="F176" s="31">
        <v>103090.00000000001</v>
      </c>
      <c r="G176" s="112">
        <f t="shared" si="21"/>
        <v>19587.100000000002</v>
      </c>
      <c r="H176" s="61">
        <v>122677.1</v>
      </c>
      <c r="I176" s="39">
        <v>79455</v>
      </c>
      <c r="J176" s="36">
        <f t="shared" si="22"/>
        <v>15096.45</v>
      </c>
      <c r="K176" s="8">
        <f t="shared" si="23"/>
        <v>94551.45</v>
      </c>
      <c r="L176" s="39">
        <v>79300</v>
      </c>
      <c r="M176" s="43">
        <f t="shared" si="24"/>
        <v>15067</v>
      </c>
      <c r="N176" s="43">
        <f t="shared" si="25"/>
        <v>94367</v>
      </c>
      <c r="O176" s="45">
        <f t="shared" si="26"/>
        <v>103865.18333333333</v>
      </c>
      <c r="P176" s="32">
        <f t="shared" si="27"/>
        <v>13302.246977004448</v>
      </c>
      <c r="Q176" s="53">
        <f t="shared" si="28"/>
        <v>0.12807224278720714</v>
      </c>
      <c r="R176" s="45">
        <f t="shared" si="29"/>
        <v>103865</v>
      </c>
    </row>
    <row r="177" spans="1:18" ht="45">
      <c r="A177" s="1">
        <f t="shared" si="30"/>
        <v>174</v>
      </c>
      <c r="B177" s="6" t="s">
        <v>324</v>
      </c>
      <c r="C177" s="7" t="s">
        <v>390</v>
      </c>
      <c r="D177" s="1" t="s">
        <v>25</v>
      </c>
      <c r="E177" s="92">
        <v>3</v>
      </c>
      <c r="F177" s="31">
        <v>104000</v>
      </c>
      <c r="G177" s="112">
        <f t="shared" si="21"/>
        <v>19760</v>
      </c>
      <c r="H177" s="61">
        <v>123760</v>
      </c>
      <c r="I177" s="39">
        <v>79455</v>
      </c>
      <c r="J177" s="36">
        <f t="shared" si="22"/>
        <v>15096.45</v>
      </c>
      <c r="K177" s="8">
        <f t="shared" si="23"/>
        <v>94551.45</v>
      </c>
      <c r="L177" s="39">
        <v>80000</v>
      </c>
      <c r="M177" s="43">
        <f t="shared" si="24"/>
        <v>15200</v>
      </c>
      <c r="N177" s="43">
        <f t="shared" si="25"/>
        <v>95200</v>
      </c>
      <c r="O177" s="45">
        <f t="shared" si="26"/>
        <v>104503.81666666667</v>
      </c>
      <c r="P177" s="32">
        <f t="shared" si="27"/>
        <v>13618.751819968209</v>
      </c>
      <c r="Q177" s="53">
        <f t="shared" si="28"/>
        <v>0.13031822429421519</v>
      </c>
      <c r="R177" s="45">
        <f t="shared" si="29"/>
        <v>104504</v>
      </c>
    </row>
    <row r="178" spans="1:18" ht="45">
      <c r="A178" s="1">
        <f t="shared" si="30"/>
        <v>175</v>
      </c>
      <c r="B178" s="6" t="s">
        <v>324</v>
      </c>
      <c r="C178" s="7" t="s">
        <v>391</v>
      </c>
      <c r="D178" s="1" t="s">
        <v>25</v>
      </c>
      <c r="E178" s="92">
        <v>3</v>
      </c>
      <c r="F178" s="31">
        <v>100620</v>
      </c>
      <c r="G178" s="112">
        <f t="shared" si="21"/>
        <v>19117.8</v>
      </c>
      <c r="H178" s="61">
        <v>119737.8</v>
      </c>
      <c r="I178" s="39">
        <v>79455</v>
      </c>
      <c r="J178" s="36">
        <f t="shared" si="22"/>
        <v>15096.45</v>
      </c>
      <c r="K178" s="8">
        <f t="shared" si="23"/>
        <v>94551.45</v>
      </c>
      <c r="L178" s="39">
        <v>77400</v>
      </c>
      <c r="M178" s="43">
        <f t="shared" si="24"/>
        <v>14706</v>
      </c>
      <c r="N178" s="43">
        <f t="shared" si="25"/>
        <v>92106</v>
      </c>
      <c r="O178" s="45">
        <f t="shared" si="26"/>
        <v>102131.75</v>
      </c>
      <c r="P178" s="32">
        <f t="shared" si="27"/>
        <v>12489.323543931363</v>
      </c>
      <c r="Q178" s="53">
        <f t="shared" si="28"/>
        <v>0.12228639520943647</v>
      </c>
      <c r="R178" s="45">
        <f t="shared" si="29"/>
        <v>102132</v>
      </c>
    </row>
    <row r="179" spans="1:18" ht="45">
      <c r="A179" s="1">
        <f t="shared" si="30"/>
        <v>176</v>
      </c>
      <c r="B179" s="6" t="s">
        <v>324</v>
      </c>
      <c r="C179" s="7" t="s">
        <v>392</v>
      </c>
      <c r="D179" s="1" t="s">
        <v>25</v>
      </c>
      <c r="E179" s="92">
        <v>3</v>
      </c>
      <c r="F179" s="31">
        <v>103090.00000000001</v>
      </c>
      <c r="G179" s="112">
        <f t="shared" si="21"/>
        <v>19587.100000000002</v>
      </c>
      <c r="H179" s="61">
        <v>122677.1</v>
      </c>
      <c r="I179" s="39">
        <v>79455</v>
      </c>
      <c r="J179" s="36">
        <f t="shared" si="22"/>
        <v>15096.45</v>
      </c>
      <c r="K179" s="8">
        <f t="shared" si="23"/>
        <v>94551.45</v>
      </c>
      <c r="L179" s="39">
        <v>79300</v>
      </c>
      <c r="M179" s="43">
        <f t="shared" si="24"/>
        <v>15067</v>
      </c>
      <c r="N179" s="43">
        <f t="shared" si="25"/>
        <v>94367</v>
      </c>
      <c r="O179" s="45">
        <f t="shared" si="26"/>
        <v>103865.18333333333</v>
      </c>
      <c r="P179" s="32">
        <f t="shared" si="27"/>
        <v>13302.246977004448</v>
      </c>
      <c r="Q179" s="53">
        <f t="shared" si="28"/>
        <v>0.12807224278720714</v>
      </c>
      <c r="R179" s="45">
        <f t="shared" si="29"/>
        <v>103865</v>
      </c>
    </row>
    <row r="180" spans="1:18" ht="45">
      <c r="A180" s="1">
        <f t="shared" si="30"/>
        <v>177</v>
      </c>
      <c r="B180" s="6" t="s">
        <v>324</v>
      </c>
      <c r="C180" s="7" t="s">
        <v>393</v>
      </c>
      <c r="D180" s="1" t="s">
        <v>25</v>
      </c>
      <c r="E180" s="92">
        <v>3</v>
      </c>
      <c r="F180" s="31">
        <v>104000</v>
      </c>
      <c r="G180" s="112">
        <f t="shared" si="21"/>
        <v>19760</v>
      </c>
      <c r="H180" s="61">
        <v>123760</v>
      </c>
      <c r="I180" s="39">
        <v>79455</v>
      </c>
      <c r="J180" s="36">
        <f t="shared" si="22"/>
        <v>15096.45</v>
      </c>
      <c r="K180" s="8">
        <f t="shared" si="23"/>
        <v>94551.45</v>
      </c>
      <c r="L180" s="39">
        <v>80000</v>
      </c>
      <c r="M180" s="43">
        <f t="shared" si="24"/>
        <v>15200</v>
      </c>
      <c r="N180" s="43">
        <f t="shared" si="25"/>
        <v>95200</v>
      </c>
      <c r="O180" s="45">
        <f t="shared" si="26"/>
        <v>104503.81666666667</v>
      </c>
      <c r="P180" s="32">
        <f t="shared" si="27"/>
        <v>13618.751819968209</v>
      </c>
      <c r="Q180" s="53">
        <f t="shared" si="28"/>
        <v>0.13031822429421519</v>
      </c>
      <c r="R180" s="45">
        <f t="shared" si="29"/>
        <v>104504</v>
      </c>
    </row>
    <row r="181" spans="1:18" ht="45">
      <c r="A181" s="1">
        <f t="shared" si="30"/>
        <v>178</v>
      </c>
      <c r="B181" s="6" t="s">
        <v>324</v>
      </c>
      <c r="C181" s="7" t="s">
        <v>394</v>
      </c>
      <c r="D181" s="1" t="s">
        <v>25</v>
      </c>
      <c r="E181" s="92">
        <v>3</v>
      </c>
      <c r="F181" s="31">
        <v>100620</v>
      </c>
      <c r="G181" s="112">
        <f t="shared" si="21"/>
        <v>19117.8</v>
      </c>
      <c r="H181" s="61">
        <v>119737.8</v>
      </c>
      <c r="I181" s="39">
        <v>79455</v>
      </c>
      <c r="J181" s="36">
        <f t="shared" si="22"/>
        <v>15096.45</v>
      </c>
      <c r="K181" s="8">
        <f t="shared" si="23"/>
        <v>94551.45</v>
      </c>
      <c r="L181" s="39">
        <v>77400</v>
      </c>
      <c r="M181" s="43">
        <f t="shared" si="24"/>
        <v>14706</v>
      </c>
      <c r="N181" s="43">
        <f t="shared" si="25"/>
        <v>92106</v>
      </c>
      <c r="O181" s="45">
        <f t="shared" si="26"/>
        <v>102131.75</v>
      </c>
      <c r="P181" s="32">
        <f t="shared" si="27"/>
        <v>12489.323543931363</v>
      </c>
      <c r="Q181" s="53">
        <f t="shared" si="28"/>
        <v>0.12228639520943647</v>
      </c>
      <c r="R181" s="45">
        <f t="shared" si="29"/>
        <v>102132</v>
      </c>
    </row>
    <row r="182" spans="1:18" ht="45">
      <c r="A182" s="1">
        <f t="shared" si="30"/>
        <v>179</v>
      </c>
      <c r="B182" s="6" t="s">
        <v>324</v>
      </c>
      <c r="C182" s="7" t="s">
        <v>395</v>
      </c>
      <c r="D182" s="1" t="s">
        <v>25</v>
      </c>
      <c r="E182" s="92">
        <v>3</v>
      </c>
      <c r="F182" s="31">
        <v>103090.00000000001</v>
      </c>
      <c r="G182" s="112">
        <f t="shared" si="21"/>
        <v>19587.100000000002</v>
      </c>
      <c r="H182" s="61">
        <v>122677.1</v>
      </c>
      <c r="I182" s="39">
        <v>79455</v>
      </c>
      <c r="J182" s="36">
        <f t="shared" si="22"/>
        <v>15096.45</v>
      </c>
      <c r="K182" s="8">
        <f t="shared" si="23"/>
        <v>94551.45</v>
      </c>
      <c r="L182" s="39">
        <v>79300</v>
      </c>
      <c r="M182" s="43">
        <f t="shared" si="24"/>
        <v>15067</v>
      </c>
      <c r="N182" s="43">
        <f t="shared" si="25"/>
        <v>94367</v>
      </c>
      <c r="O182" s="45">
        <f t="shared" si="26"/>
        <v>103865.18333333333</v>
      </c>
      <c r="P182" s="32">
        <f t="shared" si="27"/>
        <v>13302.246977004448</v>
      </c>
      <c r="Q182" s="53">
        <f t="shared" si="28"/>
        <v>0.12807224278720714</v>
      </c>
      <c r="R182" s="45">
        <f t="shared" si="29"/>
        <v>103865</v>
      </c>
    </row>
    <row r="183" spans="1:18" ht="60">
      <c r="A183" s="1">
        <f t="shared" si="30"/>
        <v>180</v>
      </c>
      <c r="B183" s="6" t="s">
        <v>324</v>
      </c>
      <c r="C183" s="7" t="s">
        <v>396</v>
      </c>
      <c r="D183" s="1" t="s">
        <v>25</v>
      </c>
      <c r="E183" s="92">
        <v>3</v>
      </c>
      <c r="F183" s="31">
        <v>104000</v>
      </c>
      <c r="G183" s="112">
        <f t="shared" si="21"/>
        <v>19760</v>
      </c>
      <c r="H183" s="61">
        <v>123760</v>
      </c>
      <c r="I183" s="39">
        <v>79455</v>
      </c>
      <c r="J183" s="36">
        <f t="shared" si="22"/>
        <v>15096.45</v>
      </c>
      <c r="K183" s="8">
        <f t="shared" si="23"/>
        <v>94551.45</v>
      </c>
      <c r="L183" s="39">
        <v>80000</v>
      </c>
      <c r="M183" s="43">
        <f t="shared" si="24"/>
        <v>15200</v>
      </c>
      <c r="N183" s="43">
        <f t="shared" si="25"/>
        <v>95200</v>
      </c>
      <c r="O183" s="45">
        <f t="shared" si="26"/>
        <v>104503.81666666667</v>
      </c>
      <c r="P183" s="32">
        <f t="shared" si="27"/>
        <v>13618.751819968209</v>
      </c>
      <c r="Q183" s="53">
        <f t="shared" si="28"/>
        <v>0.13031822429421519</v>
      </c>
      <c r="R183" s="45">
        <f t="shared" si="29"/>
        <v>104504</v>
      </c>
    </row>
    <row r="184" spans="1:18" ht="60">
      <c r="A184" s="1">
        <f t="shared" si="30"/>
        <v>181</v>
      </c>
      <c r="B184" s="6" t="s">
        <v>324</v>
      </c>
      <c r="C184" s="7" t="s">
        <v>397</v>
      </c>
      <c r="D184" s="1" t="s">
        <v>25</v>
      </c>
      <c r="E184" s="92">
        <v>3</v>
      </c>
      <c r="F184" s="31">
        <v>100620</v>
      </c>
      <c r="G184" s="112">
        <f t="shared" si="21"/>
        <v>19117.8</v>
      </c>
      <c r="H184" s="61">
        <v>119737.8</v>
      </c>
      <c r="I184" s="39">
        <v>79455</v>
      </c>
      <c r="J184" s="36">
        <f t="shared" si="22"/>
        <v>15096.45</v>
      </c>
      <c r="K184" s="8">
        <f t="shared" si="23"/>
        <v>94551.45</v>
      </c>
      <c r="L184" s="39">
        <v>77400</v>
      </c>
      <c r="M184" s="43">
        <f t="shared" si="24"/>
        <v>14706</v>
      </c>
      <c r="N184" s="43">
        <f t="shared" si="25"/>
        <v>92106</v>
      </c>
      <c r="O184" s="45">
        <f t="shared" si="26"/>
        <v>102131.75</v>
      </c>
      <c r="P184" s="32">
        <f t="shared" si="27"/>
        <v>12489.323543931363</v>
      </c>
      <c r="Q184" s="53">
        <f t="shared" si="28"/>
        <v>0.12228639520943647</v>
      </c>
      <c r="R184" s="45">
        <f t="shared" si="29"/>
        <v>102132</v>
      </c>
    </row>
    <row r="185" spans="1:18" ht="60">
      <c r="A185" s="1">
        <f t="shared" si="30"/>
        <v>182</v>
      </c>
      <c r="B185" s="6" t="s">
        <v>324</v>
      </c>
      <c r="C185" s="7" t="s">
        <v>398</v>
      </c>
      <c r="D185" s="1" t="s">
        <v>25</v>
      </c>
      <c r="E185" s="92">
        <v>3</v>
      </c>
      <c r="F185" s="31">
        <v>103090.00000000001</v>
      </c>
      <c r="G185" s="112">
        <f t="shared" si="21"/>
        <v>19587.100000000002</v>
      </c>
      <c r="H185" s="61">
        <v>122677.1</v>
      </c>
      <c r="I185" s="39">
        <v>79455</v>
      </c>
      <c r="J185" s="36">
        <f t="shared" si="22"/>
        <v>15096.45</v>
      </c>
      <c r="K185" s="8">
        <f t="shared" si="23"/>
        <v>94551.45</v>
      </c>
      <c r="L185" s="39">
        <v>79300</v>
      </c>
      <c r="M185" s="43">
        <f t="shared" si="24"/>
        <v>15067</v>
      </c>
      <c r="N185" s="43">
        <f t="shared" si="25"/>
        <v>94367</v>
      </c>
      <c r="O185" s="45">
        <f t="shared" si="26"/>
        <v>103865.18333333333</v>
      </c>
      <c r="P185" s="32">
        <f t="shared" si="27"/>
        <v>13302.246977004448</v>
      </c>
      <c r="Q185" s="53">
        <f t="shared" si="28"/>
        <v>0.12807224278720714</v>
      </c>
      <c r="R185" s="45">
        <f t="shared" si="29"/>
        <v>103865</v>
      </c>
    </row>
    <row r="186" spans="1:18" ht="45">
      <c r="A186" s="1">
        <f t="shared" si="30"/>
        <v>183</v>
      </c>
      <c r="B186" s="6" t="s">
        <v>324</v>
      </c>
      <c r="C186" s="7" t="s">
        <v>399</v>
      </c>
      <c r="D186" s="1" t="s">
        <v>25</v>
      </c>
      <c r="E186" s="92">
        <v>3</v>
      </c>
      <c r="F186" s="31">
        <v>104000</v>
      </c>
      <c r="G186" s="112">
        <f t="shared" si="21"/>
        <v>19760</v>
      </c>
      <c r="H186" s="61">
        <v>123760</v>
      </c>
      <c r="I186" s="39">
        <v>79455</v>
      </c>
      <c r="J186" s="36">
        <f t="shared" si="22"/>
        <v>15096.45</v>
      </c>
      <c r="K186" s="8">
        <f t="shared" si="23"/>
        <v>94551.45</v>
      </c>
      <c r="L186" s="39">
        <v>80000</v>
      </c>
      <c r="M186" s="43">
        <f t="shared" si="24"/>
        <v>15200</v>
      </c>
      <c r="N186" s="43">
        <f t="shared" si="25"/>
        <v>95200</v>
      </c>
      <c r="O186" s="45">
        <f t="shared" si="26"/>
        <v>104503.81666666667</v>
      </c>
      <c r="P186" s="32">
        <f t="shared" si="27"/>
        <v>13618.751819968209</v>
      </c>
      <c r="Q186" s="53">
        <f t="shared" si="28"/>
        <v>0.13031822429421519</v>
      </c>
      <c r="R186" s="45">
        <f t="shared" si="29"/>
        <v>104504</v>
      </c>
    </row>
    <row r="187" spans="1:18" ht="45">
      <c r="A187" s="1">
        <f t="shared" si="30"/>
        <v>184</v>
      </c>
      <c r="B187" s="6" t="s">
        <v>324</v>
      </c>
      <c r="C187" s="7" t="s">
        <v>400</v>
      </c>
      <c r="D187" s="1" t="s">
        <v>25</v>
      </c>
      <c r="E187" s="92">
        <v>3</v>
      </c>
      <c r="F187" s="31">
        <v>100620</v>
      </c>
      <c r="G187" s="112">
        <f t="shared" si="21"/>
        <v>19117.8</v>
      </c>
      <c r="H187" s="61">
        <v>119737.8</v>
      </c>
      <c r="I187" s="39">
        <v>79455</v>
      </c>
      <c r="J187" s="36">
        <f t="shared" si="22"/>
        <v>15096.45</v>
      </c>
      <c r="K187" s="8">
        <f t="shared" si="23"/>
        <v>94551.45</v>
      </c>
      <c r="L187" s="39">
        <v>77400</v>
      </c>
      <c r="M187" s="43">
        <f t="shared" si="24"/>
        <v>14706</v>
      </c>
      <c r="N187" s="43">
        <f t="shared" si="25"/>
        <v>92106</v>
      </c>
      <c r="O187" s="45">
        <f t="shared" si="26"/>
        <v>102131.75</v>
      </c>
      <c r="P187" s="32">
        <f t="shared" si="27"/>
        <v>12489.323543931363</v>
      </c>
      <c r="Q187" s="53">
        <f t="shared" si="28"/>
        <v>0.12228639520943647</v>
      </c>
      <c r="R187" s="45">
        <f t="shared" si="29"/>
        <v>102132</v>
      </c>
    </row>
    <row r="188" spans="1:18" ht="45">
      <c r="A188" s="1">
        <f t="shared" si="30"/>
        <v>185</v>
      </c>
      <c r="B188" s="6" t="s">
        <v>324</v>
      </c>
      <c r="C188" s="7" t="s">
        <v>401</v>
      </c>
      <c r="D188" s="1" t="s">
        <v>25</v>
      </c>
      <c r="E188" s="92">
        <v>3</v>
      </c>
      <c r="F188" s="31">
        <v>103090.00000000001</v>
      </c>
      <c r="G188" s="112">
        <f t="shared" si="21"/>
        <v>19587.100000000002</v>
      </c>
      <c r="H188" s="61">
        <v>122677.1</v>
      </c>
      <c r="I188" s="39">
        <v>79455</v>
      </c>
      <c r="J188" s="36">
        <f t="shared" si="22"/>
        <v>15096.45</v>
      </c>
      <c r="K188" s="8">
        <f t="shared" si="23"/>
        <v>94551.45</v>
      </c>
      <c r="L188" s="39">
        <v>79300</v>
      </c>
      <c r="M188" s="43">
        <f t="shared" si="24"/>
        <v>15067</v>
      </c>
      <c r="N188" s="43">
        <f t="shared" si="25"/>
        <v>94367</v>
      </c>
      <c r="O188" s="45">
        <f t="shared" si="26"/>
        <v>103865.18333333333</v>
      </c>
      <c r="P188" s="32">
        <f t="shared" si="27"/>
        <v>13302.246977004448</v>
      </c>
      <c r="Q188" s="53">
        <f t="shared" si="28"/>
        <v>0.12807224278720714</v>
      </c>
      <c r="R188" s="45">
        <f t="shared" si="29"/>
        <v>103865</v>
      </c>
    </row>
    <row r="189" spans="1:18" ht="60">
      <c r="A189" s="1">
        <f t="shared" si="30"/>
        <v>186</v>
      </c>
      <c r="B189" s="6" t="s">
        <v>324</v>
      </c>
      <c r="C189" s="7" t="s">
        <v>402</v>
      </c>
      <c r="D189" s="1" t="s">
        <v>25</v>
      </c>
      <c r="E189" s="92">
        <v>3</v>
      </c>
      <c r="F189" s="31">
        <v>104000</v>
      </c>
      <c r="G189" s="112">
        <f t="shared" si="21"/>
        <v>19760</v>
      </c>
      <c r="H189" s="61">
        <v>123760</v>
      </c>
      <c r="I189" s="39">
        <v>79455</v>
      </c>
      <c r="J189" s="36">
        <f t="shared" si="22"/>
        <v>15096.45</v>
      </c>
      <c r="K189" s="8">
        <f t="shared" si="23"/>
        <v>94551.45</v>
      </c>
      <c r="L189" s="39">
        <v>80000</v>
      </c>
      <c r="M189" s="43">
        <f t="shared" si="24"/>
        <v>15200</v>
      </c>
      <c r="N189" s="43">
        <f t="shared" si="25"/>
        <v>95200</v>
      </c>
      <c r="O189" s="45">
        <f t="shared" si="26"/>
        <v>104503.81666666667</v>
      </c>
      <c r="P189" s="32">
        <f t="shared" si="27"/>
        <v>13618.751819968209</v>
      </c>
      <c r="Q189" s="53">
        <f t="shared" si="28"/>
        <v>0.13031822429421519</v>
      </c>
      <c r="R189" s="45">
        <f t="shared" si="29"/>
        <v>104504</v>
      </c>
    </row>
    <row r="190" spans="1:18" ht="45">
      <c r="A190" s="1">
        <f t="shared" si="30"/>
        <v>187</v>
      </c>
      <c r="B190" s="6" t="s">
        <v>324</v>
      </c>
      <c r="C190" s="7" t="s">
        <v>403</v>
      </c>
      <c r="D190" s="1" t="s">
        <v>25</v>
      </c>
      <c r="E190" s="92">
        <v>3</v>
      </c>
      <c r="F190" s="31">
        <v>100620</v>
      </c>
      <c r="G190" s="112">
        <f t="shared" si="21"/>
        <v>19117.8</v>
      </c>
      <c r="H190" s="61">
        <v>119737.8</v>
      </c>
      <c r="I190" s="39">
        <v>79455</v>
      </c>
      <c r="J190" s="36">
        <f t="shared" si="22"/>
        <v>15096.45</v>
      </c>
      <c r="K190" s="8">
        <f t="shared" si="23"/>
        <v>94551.45</v>
      </c>
      <c r="L190" s="39">
        <v>77400</v>
      </c>
      <c r="M190" s="43">
        <f t="shared" si="24"/>
        <v>14706</v>
      </c>
      <c r="N190" s="43">
        <f t="shared" si="25"/>
        <v>92106</v>
      </c>
      <c r="O190" s="45">
        <f t="shared" si="26"/>
        <v>102131.75</v>
      </c>
      <c r="P190" s="32">
        <f t="shared" si="27"/>
        <v>12489.323543931363</v>
      </c>
      <c r="Q190" s="53">
        <f t="shared" si="28"/>
        <v>0.12228639520943647</v>
      </c>
      <c r="R190" s="45">
        <f t="shared" si="29"/>
        <v>102132</v>
      </c>
    </row>
    <row r="191" spans="1:18" ht="45">
      <c r="A191" s="1">
        <f t="shared" si="30"/>
        <v>188</v>
      </c>
      <c r="B191" s="6" t="s">
        <v>324</v>
      </c>
      <c r="C191" s="7" t="s">
        <v>404</v>
      </c>
      <c r="D191" s="1" t="s">
        <v>25</v>
      </c>
      <c r="E191" s="92">
        <v>3</v>
      </c>
      <c r="F191" s="31">
        <v>103090.00000000001</v>
      </c>
      <c r="G191" s="112">
        <f t="shared" si="21"/>
        <v>19587.100000000002</v>
      </c>
      <c r="H191" s="61">
        <v>122677.1</v>
      </c>
      <c r="I191" s="39">
        <v>79455</v>
      </c>
      <c r="J191" s="36">
        <f t="shared" si="22"/>
        <v>15096.45</v>
      </c>
      <c r="K191" s="8">
        <f t="shared" si="23"/>
        <v>94551.45</v>
      </c>
      <c r="L191" s="39">
        <v>79300</v>
      </c>
      <c r="M191" s="43">
        <f t="shared" si="24"/>
        <v>15067</v>
      </c>
      <c r="N191" s="43">
        <f t="shared" si="25"/>
        <v>94367</v>
      </c>
      <c r="O191" s="45">
        <f t="shared" si="26"/>
        <v>103865.18333333333</v>
      </c>
      <c r="P191" s="32">
        <f t="shared" si="27"/>
        <v>13302.246977004448</v>
      </c>
      <c r="Q191" s="53">
        <f t="shared" si="28"/>
        <v>0.12807224278720714</v>
      </c>
      <c r="R191" s="45">
        <f t="shared" si="29"/>
        <v>103865</v>
      </c>
    </row>
    <row r="192" spans="1:18" ht="60">
      <c r="A192" s="1">
        <f t="shared" si="30"/>
        <v>189</v>
      </c>
      <c r="B192" s="6" t="s">
        <v>324</v>
      </c>
      <c r="C192" s="7" t="s">
        <v>405</v>
      </c>
      <c r="D192" s="1" t="s">
        <v>25</v>
      </c>
      <c r="E192" s="92">
        <v>3</v>
      </c>
      <c r="F192" s="31">
        <v>104000</v>
      </c>
      <c r="G192" s="112">
        <f t="shared" si="21"/>
        <v>19760</v>
      </c>
      <c r="H192" s="61">
        <v>123760</v>
      </c>
      <c r="I192" s="39">
        <v>79455</v>
      </c>
      <c r="J192" s="36">
        <f t="shared" si="22"/>
        <v>15096.45</v>
      </c>
      <c r="K192" s="8">
        <f t="shared" si="23"/>
        <v>94551.45</v>
      </c>
      <c r="L192" s="39">
        <v>80000</v>
      </c>
      <c r="M192" s="43">
        <f t="shared" si="24"/>
        <v>15200</v>
      </c>
      <c r="N192" s="43">
        <f t="shared" si="25"/>
        <v>95200</v>
      </c>
      <c r="O192" s="45">
        <f t="shared" si="26"/>
        <v>104503.81666666667</v>
      </c>
      <c r="P192" s="32">
        <f t="shared" si="27"/>
        <v>13618.751819968209</v>
      </c>
      <c r="Q192" s="53">
        <f t="shared" si="28"/>
        <v>0.13031822429421519</v>
      </c>
      <c r="R192" s="45">
        <f t="shared" si="29"/>
        <v>104504</v>
      </c>
    </row>
    <row r="193" spans="1:18" ht="45">
      <c r="A193" s="1">
        <f t="shared" si="30"/>
        <v>190</v>
      </c>
      <c r="B193" s="6" t="s">
        <v>324</v>
      </c>
      <c r="C193" s="7" t="s">
        <v>406</v>
      </c>
      <c r="D193" s="1" t="s">
        <v>25</v>
      </c>
      <c r="E193" s="92">
        <v>3</v>
      </c>
      <c r="F193" s="31">
        <v>100620</v>
      </c>
      <c r="G193" s="112">
        <f t="shared" si="21"/>
        <v>19117.8</v>
      </c>
      <c r="H193" s="61">
        <v>119737.8</v>
      </c>
      <c r="I193" s="39">
        <v>79455</v>
      </c>
      <c r="J193" s="36">
        <f t="shared" si="22"/>
        <v>15096.45</v>
      </c>
      <c r="K193" s="8">
        <f t="shared" si="23"/>
        <v>94551.45</v>
      </c>
      <c r="L193" s="39">
        <v>77400</v>
      </c>
      <c r="M193" s="43">
        <f t="shared" si="24"/>
        <v>14706</v>
      </c>
      <c r="N193" s="43">
        <f t="shared" si="25"/>
        <v>92106</v>
      </c>
      <c r="O193" s="45">
        <f t="shared" si="26"/>
        <v>102131.75</v>
      </c>
      <c r="P193" s="32">
        <f t="shared" si="27"/>
        <v>12489.323543931363</v>
      </c>
      <c r="Q193" s="53">
        <f t="shared" si="28"/>
        <v>0.12228639520943647</v>
      </c>
      <c r="R193" s="45">
        <f t="shared" si="29"/>
        <v>102132</v>
      </c>
    </row>
    <row r="194" spans="1:18" ht="45">
      <c r="A194" s="1">
        <f t="shared" si="30"/>
        <v>191</v>
      </c>
      <c r="B194" s="6" t="s">
        <v>324</v>
      </c>
      <c r="C194" s="7" t="s">
        <v>407</v>
      </c>
      <c r="D194" s="1" t="s">
        <v>25</v>
      </c>
      <c r="E194" s="92">
        <v>3</v>
      </c>
      <c r="F194" s="31">
        <v>103090.00000000001</v>
      </c>
      <c r="G194" s="112">
        <f t="shared" si="21"/>
        <v>19587.100000000002</v>
      </c>
      <c r="H194" s="61">
        <v>122677.1</v>
      </c>
      <c r="I194" s="39">
        <v>79455</v>
      </c>
      <c r="J194" s="36">
        <f t="shared" si="22"/>
        <v>15096.45</v>
      </c>
      <c r="K194" s="8">
        <f t="shared" si="23"/>
        <v>94551.45</v>
      </c>
      <c r="L194" s="39">
        <v>79300</v>
      </c>
      <c r="M194" s="43">
        <f t="shared" si="24"/>
        <v>15067</v>
      </c>
      <c r="N194" s="43">
        <f t="shared" si="25"/>
        <v>94367</v>
      </c>
      <c r="O194" s="45">
        <f t="shared" si="26"/>
        <v>103865.18333333333</v>
      </c>
      <c r="P194" s="32">
        <f t="shared" si="27"/>
        <v>13302.246977004448</v>
      </c>
      <c r="Q194" s="53">
        <f t="shared" si="28"/>
        <v>0.12807224278720714</v>
      </c>
      <c r="R194" s="45">
        <f t="shared" si="29"/>
        <v>103865</v>
      </c>
    </row>
    <row r="195" spans="1:18" ht="60">
      <c r="A195" s="1">
        <f t="shared" si="30"/>
        <v>192</v>
      </c>
      <c r="B195" s="6" t="s">
        <v>324</v>
      </c>
      <c r="C195" s="7" t="s">
        <v>408</v>
      </c>
      <c r="D195" s="1" t="s">
        <v>25</v>
      </c>
      <c r="E195" s="92">
        <v>3</v>
      </c>
      <c r="F195" s="31">
        <v>104000</v>
      </c>
      <c r="G195" s="112">
        <f t="shared" si="21"/>
        <v>19760</v>
      </c>
      <c r="H195" s="61">
        <v>123760</v>
      </c>
      <c r="I195" s="39">
        <v>79455</v>
      </c>
      <c r="J195" s="36">
        <f t="shared" si="22"/>
        <v>15096.45</v>
      </c>
      <c r="K195" s="8">
        <f t="shared" si="23"/>
        <v>94551.45</v>
      </c>
      <c r="L195" s="39">
        <v>80000</v>
      </c>
      <c r="M195" s="43">
        <f t="shared" si="24"/>
        <v>15200</v>
      </c>
      <c r="N195" s="43">
        <f t="shared" si="25"/>
        <v>95200</v>
      </c>
      <c r="O195" s="45">
        <f t="shared" si="26"/>
        <v>104503.81666666667</v>
      </c>
      <c r="P195" s="32">
        <f t="shared" si="27"/>
        <v>13618.751819968209</v>
      </c>
      <c r="Q195" s="53">
        <f t="shared" si="28"/>
        <v>0.13031822429421519</v>
      </c>
      <c r="R195" s="45">
        <f t="shared" si="29"/>
        <v>104504</v>
      </c>
    </row>
    <row r="196" spans="1:18" ht="45">
      <c r="A196" s="1">
        <f t="shared" si="30"/>
        <v>193</v>
      </c>
      <c r="B196" s="6" t="s">
        <v>324</v>
      </c>
      <c r="C196" s="7" t="s">
        <v>409</v>
      </c>
      <c r="D196" s="1" t="s">
        <v>25</v>
      </c>
      <c r="E196" s="92">
        <v>3</v>
      </c>
      <c r="F196" s="31">
        <v>100620</v>
      </c>
      <c r="G196" s="112">
        <f t="shared" si="21"/>
        <v>19117.8</v>
      </c>
      <c r="H196" s="61">
        <v>119737.8</v>
      </c>
      <c r="I196" s="39">
        <v>79455</v>
      </c>
      <c r="J196" s="36">
        <f t="shared" si="22"/>
        <v>15096.45</v>
      </c>
      <c r="K196" s="8">
        <f t="shared" si="23"/>
        <v>94551.45</v>
      </c>
      <c r="L196" s="39">
        <v>77400</v>
      </c>
      <c r="M196" s="43">
        <f t="shared" si="24"/>
        <v>14706</v>
      </c>
      <c r="N196" s="43">
        <f t="shared" si="25"/>
        <v>92106</v>
      </c>
      <c r="O196" s="45">
        <f t="shared" si="26"/>
        <v>102131.75</v>
      </c>
      <c r="P196" s="32">
        <f t="shared" si="27"/>
        <v>12489.323543931363</v>
      </c>
      <c r="Q196" s="53">
        <f t="shared" si="28"/>
        <v>0.12228639520943647</v>
      </c>
      <c r="R196" s="45">
        <f t="shared" si="29"/>
        <v>102132</v>
      </c>
    </row>
    <row r="197" spans="1:18" ht="45">
      <c r="A197" s="1">
        <f t="shared" si="30"/>
        <v>194</v>
      </c>
      <c r="B197" s="6" t="s">
        <v>324</v>
      </c>
      <c r="C197" s="7" t="s">
        <v>410</v>
      </c>
      <c r="D197" s="1" t="s">
        <v>25</v>
      </c>
      <c r="E197" s="92">
        <v>3</v>
      </c>
      <c r="F197" s="31">
        <v>103090.00000000001</v>
      </c>
      <c r="G197" s="112">
        <f t="shared" ref="G197:G245" si="31">+F197*0.19</f>
        <v>19587.100000000002</v>
      </c>
      <c r="H197" s="61">
        <v>122677.1</v>
      </c>
      <c r="I197" s="39">
        <v>79455</v>
      </c>
      <c r="J197" s="36">
        <f t="shared" ref="J197:J245" si="32">+I197*0.19</f>
        <v>15096.45</v>
      </c>
      <c r="K197" s="8">
        <f t="shared" ref="K197:K245" si="33">+I197+J197</f>
        <v>94551.45</v>
      </c>
      <c r="L197" s="39">
        <v>79300</v>
      </c>
      <c r="M197" s="43">
        <f t="shared" ref="M197:M245" si="34">+L197*19%</f>
        <v>15067</v>
      </c>
      <c r="N197" s="43">
        <f t="shared" ref="N197:N245" si="35">+L197+M197</f>
        <v>94367</v>
      </c>
      <c r="O197" s="45">
        <f t="shared" ref="O197:O245" si="36">AVERAGE(H197,K197,N197)</f>
        <v>103865.18333333333</v>
      </c>
      <c r="P197" s="32">
        <f t="shared" ref="P197:P245" si="37">_xlfn.STDEV.P(H197,K197,N197)</f>
        <v>13302.246977004448</v>
      </c>
      <c r="Q197" s="53">
        <f t="shared" ref="Q197:Q245" si="38">P197/O197</f>
        <v>0.12807224278720714</v>
      </c>
      <c r="R197" s="45">
        <f t="shared" ref="R197:R245" si="39">ROUND(O197,0)</f>
        <v>103865</v>
      </c>
    </row>
    <row r="198" spans="1:18" ht="45">
      <c r="A198" s="1">
        <f t="shared" si="30"/>
        <v>195</v>
      </c>
      <c r="B198" s="6" t="s">
        <v>324</v>
      </c>
      <c r="C198" s="7" t="s">
        <v>411</v>
      </c>
      <c r="D198" s="1" t="s">
        <v>25</v>
      </c>
      <c r="E198" s="92">
        <v>3</v>
      </c>
      <c r="F198" s="31">
        <v>104000</v>
      </c>
      <c r="G198" s="112">
        <f t="shared" si="31"/>
        <v>19760</v>
      </c>
      <c r="H198" s="61">
        <v>123760</v>
      </c>
      <c r="I198" s="39">
        <v>79455</v>
      </c>
      <c r="J198" s="36">
        <f t="shared" si="32"/>
        <v>15096.45</v>
      </c>
      <c r="K198" s="8">
        <f t="shared" si="33"/>
        <v>94551.45</v>
      </c>
      <c r="L198" s="39">
        <v>80000</v>
      </c>
      <c r="M198" s="43">
        <f t="shared" si="34"/>
        <v>15200</v>
      </c>
      <c r="N198" s="43">
        <f t="shared" si="35"/>
        <v>95200</v>
      </c>
      <c r="O198" s="45">
        <f t="shared" si="36"/>
        <v>104503.81666666667</v>
      </c>
      <c r="P198" s="32">
        <f t="shared" si="37"/>
        <v>13618.751819968209</v>
      </c>
      <c r="Q198" s="53">
        <f t="shared" si="38"/>
        <v>0.13031822429421519</v>
      </c>
      <c r="R198" s="45">
        <f t="shared" si="39"/>
        <v>104504</v>
      </c>
    </row>
    <row r="199" spans="1:18" ht="45">
      <c r="A199" s="1">
        <f t="shared" ref="A199:A245" si="40">A198+1</f>
        <v>196</v>
      </c>
      <c r="B199" s="6" t="s">
        <v>324</v>
      </c>
      <c r="C199" s="7" t="s">
        <v>412</v>
      </c>
      <c r="D199" s="1" t="s">
        <v>25</v>
      </c>
      <c r="E199" s="92">
        <v>3</v>
      </c>
      <c r="F199" s="31">
        <v>100620</v>
      </c>
      <c r="G199" s="112">
        <f t="shared" si="31"/>
        <v>19117.8</v>
      </c>
      <c r="H199" s="61">
        <v>119737.8</v>
      </c>
      <c r="I199" s="39">
        <v>79455</v>
      </c>
      <c r="J199" s="36">
        <f t="shared" si="32"/>
        <v>15096.45</v>
      </c>
      <c r="K199" s="8">
        <f t="shared" si="33"/>
        <v>94551.45</v>
      </c>
      <c r="L199" s="39">
        <v>77400</v>
      </c>
      <c r="M199" s="43">
        <f t="shared" si="34"/>
        <v>14706</v>
      </c>
      <c r="N199" s="43">
        <f t="shared" si="35"/>
        <v>92106</v>
      </c>
      <c r="O199" s="45">
        <f t="shared" si="36"/>
        <v>102131.75</v>
      </c>
      <c r="P199" s="32">
        <f t="shared" si="37"/>
        <v>12489.323543931363</v>
      </c>
      <c r="Q199" s="53">
        <f t="shared" si="38"/>
        <v>0.12228639520943647</v>
      </c>
      <c r="R199" s="45">
        <f t="shared" si="39"/>
        <v>102132</v>
      </c>
    </row>
    <row r="200" spans="1:18" ht="45">
      <c r="A200" s="1">
        <f t="shared" si="40"/>
        <v>197</v>
      </c>
      <c r="B200" s="6" t="s">
        <v>324</v>
      </c>
      <c r="C200" s="7" t="s">
        <v>413</v>
      </c>
      <c r="D200" s="1" t="s">
        <v>25</v>
      </c>
      <c r="E200" s="92">
        <v>3</v>
      </c>
      <c r="F200" s="31">
        <v>103090.00000000001</v>
      </c>
      <c r="G200" s="112">
        <f t="shared" si="31"/>
        <v>19587.100000000002</v>
      </c>
      <c r="H200" s="61">
        <v>122677.1</v>
      </c>
      <c r="I200" s="39">
        <v>79455</v>
      </c>
      <c r="J200" s="36">
        <f t="shared" si="32"/>
        <v>15096.45</v>
      </c>
      <c r="K200" s="8">
        <f t="shared" si="33"/>
        <v>94551.45</v>
      </c>
      <c r="L200" s="39">
        <v>79300</v>
      </c>
      <c r="M200" s="43">
        <f t="shared" si="34"/>
        <v>15067</v>
      </c>
      <c r="N200" s="43">
        <f t="shared" si="35"/>
        <v>94367</v>
      </c>
      <c r="O200" s="45">
        <f t="shared" si="36"/>
        <v>103865.18333333333</v>
      </c>
      <c r="P200" s="32">
        <f t="shared" si="37"/>
        <v>13302.246977004448</v>
      </c>
      <c r="Q200" s="53">
        <f t="shared" si="38"/>
        <v>0.12807224278720714</v>
      </c>
      <c r="R200" s="45">
        <f t="shared" si="39"/>
        <v>103865</v>
      </c>
    </row>
    <row r="201" spans="1:18" ht="45">
      <c r="A201" s="1">
        <f t="shared" si="40"/>
        <v>198</v>
      </c>
      <c r="B201" s="6" t="s">
        <v>324</v>
      </c>
      <c r="C201" s="7" t="s">
        <v>414</v>
      </c>
      <c r="D201" s="1" t="s">
        <v>25</v>
      </c>
      <c r="E201" s="92">
        <v>3</v>
      </c>
      <c r="F201" s="31">
        <v>104000</v>
      </c>
      <c r="G201" s="112">
        <f t="shared" si="31"/>
        <v>19760</v>
      </c>
      <c r="H201" s="61">
        <v>123760</v>
      </c>
      <c r="I201" s="39">
        <v>79455</v>
      </c>
      <c r="J201" s="36">
        <f t="shared" si="32"/>
        <v>15096.45</v>
      </c>
      <c r="K201" s="8">
        <f t="shared" si="33"/>
        <v>94551.45</v>
      </c>
      <c r="L201" s="39">
        <v>80000</v>
      </c>
      <c r="M201" s="43">
        <f t="shared" si="34"/>
        <v>15200</v>
      </c>
      <c r="N201" s="43">
        <f t="shared" si="35"/>
        <v>95200</v>
      </c>
      <c r="O201" s="45">
        <f t="shared" si="36"/>
        <v>104503.81666666667</v>
      </c>
      <c r="P201" s="32">
        <f t="shared" si="37"/>
        <v>13618.751819968209</v>
      </c>
      <c r="Q201" s="53">
        <f t="shared" si="38"/>
        <v>0.13031822429421519</v>
      </c>
      <c r="R201" s="45">
        <f t="shared" si="39"/>
        <v>104504</v>
      </c>
    </row>
    <row r="202" spans="1:18" ht="45">
      <c r="A202" s="1">
        <f t="shared" si="40"/>
        <v>199</v>
      </c>
      <c r="B202" s="6" t="s">
        <v>324</v>
      </c>
      <c r="C202" s="7" t="s">
        <v>415</v>
      </c>
      <c r="D202" s="1" t="s">
        <v>25</v>
      </c>
      <c r="E202" s="92">
        <v>3</v>
      </c>
      <c r="F202" s="31">
        <v>100620</v>
      </c>
      <c r="G202" s="112">
        <f t="shared" si="31"/>
        <v>19117.8</v>
      </c>
      <c r="H202" s="61">
        <v>119737.8</v>
      </c>
      <c r="I202" s="39">
        <v>79455</v>
      </c>
      <c r="J202" s="36">
        <f t="shared" si="32"/>
        <v>15096.45</v>
      </c>
      <c r="K202" s="8">
        <f t="shared" si="33"/>
        <v>94551.45</v>
      </c>
      <c r="L202" s="39">
        <v>77400</v>
      </c>
      <c r="M202" s="43">
        <f t="shared" si="34"/>
        <v>14706</v>
      </c>
      <c r="N202" s="43">
        <f t="shared" si="35"/>
        <v>92106</v>
      </c>
      <c r="O202" s="45">
        <f t="shared" si="36"/>
        <v>102131.75</v>
      </c>
      <c r="P202" s="32">
        <f t="shared" si="37"/>
        <v>12489.323543931363</v>
      </c>
      <c r="Q202" s="53">
        <f t="shared" si="38"/>
        <v>0.12228639520943647</v>
      </c>
      <c r="R202" s="45">
        <f t="shared" si="39"/>
        <v>102132</v>
      </c>
    </row>
    <row r="203" spans="1:18" ht="45">
      <c r="A203" s="1">
        <f t="shared" si="40"/>
        <v>200</v>
      </c>
      <c r="B203" s="6" t="s">
        <v>324</v>
      </c>
      <c r="C203" s="7" t="s">
        <v>416</v>
      </c>
      <c r="D203" s="1" t="s">
        <v>25</v>
      </c>
      <c r="E203" s="92">
        <v>3</v>
      </c>
      <c r="F203" s="31">
        <v>103090.00000000001</v>
      </c>
      <c r="G203" s="112">
        <f t="shared" si="31"/>
        <v>19587.100000000002</v>
      </c>
      <c r="H203" s="61">
        <v>122677.1</v>
      </c>
      <c r="I203" s="39">
        <v>79455</v>
      </c>
      <c r="J203" s="36">
        <f t="shared" si="32"/>
        <v>15096.45</v>
      </c>
      <c r="K203" s="8">
        <f t="shared" si="33"/>
        <v>94551.45</v>
      </c>
      <c r="L203" s="39">
        <v>79300</v>
      </c>
      <c r="M203" s="43">
        <f t="shared" si="34"/>
        <v>15067</v>
      </c>
      <c r="N203" s="43">
        <f t="shared" si="35"/>
        <v>94367</v>
      </c>
      <c r="O203" s="45">
        <f t="shared" si="36"/>
        <v>103865.18333333333</v>
      </c>
      <c r="P203" s="32">
        <f t="shared" si="37"/>
        <v>13302.246977004448</v>
      </c>
      <c r="Q203" s="53">
        <f t="shared" si="38"/>
        <v>0.12807224278720714</v>
      </c>
      <c r="R203" s="45">
        <f t="shared" si="39"/>
        <v>103865</v>
      </c>
    </row>
    <row r="204" spans="1:18" ht="60">
      <c r="A204" s="1">
        <f t="shared" si="40"/>
        <v>201</v>
      </c>
      <c r="B204" s="6" t="s">
        <v>324</v>
      </c>
      <c r="C204" s="7" t="s">
        <v>417</v>
      </c>
      <c r="D204" s="1" t="s">
        <v>25</v>
      </c>
      <c r="E204" s="92">
        <v>3</v>
      </c>
      <c r="F204" s="31">
        <v>104000</v>
      </c>
      <c r="G204" s="112">
        <f t="shared" si="31"/>
        <v>19760</v>
      </c>
      <c r="H204" s="61">
        <v>123760</v>
      </c>
      <c r="I204" s="39">
        <v>79455</v>
      </c>
      <c r="J204" s="36">
        <f t="shared" si="32"/>
        <v>15096.45</v>
      </c>
      <c r="K204" s="8">
        <f t="shared" si="33"/>
        <v>94551.45</v>
      </c>
      <c r="L204" s="39">
        <v>80000</v>
      </c>
      <c r="M204" s="43">
        <f t="shared" si="34"/>
        <v>15200</v>
      </c>
      <c r="N204" s="43">
        <f t="shared" si="35"/>
        <v>95200</v>
      </c>
      <c r="O204" s="45">
        <f t="shared" si="36"/>
        <v>104503.81666666667</v>
      </c>
      <c r="P204" s="32">
        <f t="shared" si="37"/>
        <v>13618.751819968209</v>
      </c>
      <c r="Q204" s="53">
        <f t="shared" si="38"/>
        <v>0.13031822429421519</v>
      </c>
      <c r="R204" s="45">
        <f t="shared" si="39"/>
        <v>104504</v>
      </c>
    </row>
    <row r="205" spans="1:18" ht="45">
      <c r="A205" s="1">
        <f t="shared" si="40"/>
        <v>202</v>
      </c>
      <c r="B205" s="6" t="s">
        <v>324</v>
      </c>
      <c r="C205" s="7" t="s">
        <v>418</v>
      </c>
      <c r="D205" s="1" t="s">
        <v>25</v>
      </c>
      <c r="E205" s="92">
        <v>3</v>
      </c>
      <c r="F205" s="31">
        <v>100620</v>
      </c>
      <c r="G205" s="112">
        <f t="shared" si="31"/>
        <v>19117.8</v>
      </c>
      <c r="H205" s="61">
        <v>119737.8</v>
      </c>
      <c r="I205" s="39">
        <v>79455</v>
      </c>
      <c r="J205" s="36">
        <f t="shared" si="32"/>
        <v>15096.45</v>
      </c>
      <c r="K205" s="8">
        <f t="shared" si="33"/>
        <v>94551.45</v>
      </c>
      <c r="L205" s="39">
        <v>77400</v>
      </c>
      <c r="M205" s="43">
        <f t="shared" si="34"/>
        <v>14706</v>
      </c>
      <c r="N205" s="43">
        <f t="shared" si="35"/>
        <v>92106</v>
      </c>
      <c r="O205" s="45">
        <f t="shared" si="36"/>
        <v>102131.75</v>
      </c>
      <c r="P205" s="32">
        <f t="shared" si="37"/>
        <v>12489.323543931363</v>
      </c>
      <c r="Q205" s="53">
        <f t="shared" si="38"/>
        <v>0.12228639520943647</v>
      </c>
      <c r="R205" s="45">
        <f t="shared" si="39"/>
        <v>102132</v>
      </c>
    </row>
    <row r="206" spans="1:18" ht="45">
      <c r="A206" s="1">
        <f t="shared" si="40"/>
        <v>203</v>
      </c>
      <c r="B206" s="6" t="s">
        <v>324</v>
      </c>
      <c r="C206" s="7" t="s">
        <v>419</v>
      </c>
      <c r="D206" s="1" t="s">
        <v>25</v>
      </c>
      <c r="E206" s="92">
        <v>3</v>
      </c>
      <c r="F206" s="31">
        <v>117390.00000000001</v>
      </c>
      <c r="G206" s="112">
        <f t="shared" si="31"/>
        <v>22304.100000000002</v>
      </c>
      <c r="H206" s="61">
        <v>139694.1</v>
      </c>
      <c r="I206" s="39">
        <v>89318</v>
      </c>
      <c r="J206" s="36">
        <f t="shared" si="32"/>
        <v>16970.420000000002</v>
      </c>
      <c r="K206" s="8">
        <f t="shared" si="33"/>
        <v>106288.42</v>
      </c>
      <c r="L206" s="39">
        <v>90300</v>
      </c>
      <c r="M206" s="43">
        <f t="shared" si="34"/>
        <v>17157</v>
      </c>
      <c r="N206" s="43">
        <f t="shared" si="35"/>
        <v>107457</v>
      </c>
      <c r="O206" s="45">
        <f t="shared" si="36"/>
        <v>117813.17333333334</v>
      </c>
      <c r="P206" s="32">
        <f t="shared" si="37"/>
        <v>15479.504915600119</v>
      </c>
      <c r="Q206" s="53">
        <f t="shared" si="38"/>
        <v>0.13139027222196417</v>
      </c>
      <c r="R206" s="45">
        <f t="shared" si="39"/>
        <v>117813</v>
      </c>
    </row>
    <row r="207" spans="1:18" ht="45">
      <c r="A207" s="1">
        <f t="shared" si="40"/>
        <v>204</v>
      </c>
      <c r="B207" s="6" t="s">
        <v>324</v>
      </c>
      <c r="C207" s="7" t="s">
        <v>420</v>
      </c>
      <c r="D207" s="1" t="s">
        <v>25</v>
      </c>
      <c r="E207" s="92">
        <v>3</v>
      </c>
      <c r="F207" s="31">
        <v>88010</v>
      </c>
      <c r="G207" s="112">
        <f t="shared" si="31"/>
        <v>16721.900000000001</v>
      </c>
      <c r="H207" s="61">
        <v>104731.9</v>
      </c>
      <c r="I207" s="39">
        <v>66385</v>
      </c>
      <c r="J207" s="36">
        <f t="shared" si="32"/>
        <v>12613.15</v>
      </c>
      <c r="K207" s="8">
        <f t="shared" si="33"/>
        <v>78998.149999999994</v>
      </c>
      <c r="L207" s="39">
        <v>67700</v>
      </c>
      <c r="M207" s="43">
        <f t="shared" si="34"/>
        <v>12863</v>
      </c>
      <c r="N207" s="43">
        <f t="shared" si="35"/>
        <v>80563</v>
      </c>
      <c r="O207" s="45">
        <f t="shared" si="36"/>
        <v>88097.683333333334</v>
      </c>
      <c r="P207" s="32">
        <f t="shared" si="37"/>
        <v>11779.503723723765</v>
      </c>
      <c r="Q207" s="53">
        <f t="shared" si="38"/>
        <v>0.13370957416841378</v>
      </c>
      <c r="R207" s="45">
        <f t="shared" si="39"/>
        <v>88098</v>
      </c>
    </row>
    <row r="208" spans="1:18" ht="45">
      <c r="A208" s="1">
        <f t="shared" si="40"/>
        <v>205</v>
      </c>
      <c r="B208" s="6" t="s">
        <v>324</v>
      </c>
      <c r="C208" s="7" t="s">
        <v>421</v>
      </c>
      <c r="D208" s="1" t="s">
        <v>25</v>
      </c>
      <c r="E208" s="92">
        <v>3</v>
      </c>
      <c r="F208" s="31">
        <v>131560</v>
      </c>
      <c r="G208" s="112">
        <f t="shared" si="31"/>
        <v>24996.400000000001</v>
      </c>
      <c r="H208" s="61">
        <v>156556.4</v>
      </c>
      <c r="I208" s="39">
        <v>102595</v>
      </c>
      <c r="J208" s="36">
        <f t="shared" si="32"/>
        <v>19493.05</v>
      </c>
      <c r="K208" s="8">
        <f t="shared" si="33"/>
        <v>122088.05</v>
      </c>
      <c r="L208" s="39">
        <v>101200</v>
      </c>
      <c r="M208" s="43">
        <f t="shared" si="34"/>
        <v>19228</v>
      </c>
      <c r="N208" s="43">
        <f t="shared" si="35"/>
        <v>120428</v>
      </c>
      <c r="O208" s="45">
        <f t="shared" si="36"/>
        <v>133024.15</v>
      </c>
      <c r="P208" s="32">
        <f t="shared" si="37"/>
        <v>16653.608899124447</v>
      </c>
      <c r="Q208" s="53">
        <f t="shared" si="38"/>
        <v>0.12519237220553145</v>
      </c>
      <c r="R208" s="45">
        <f t="shared" si="39"/>
        <v>133024</v>
      </c>
    </row>
    <row r="209" spans="1:18" ht="45">
      <c r="A209" s="1">
        <f t="shared" si="40"/>
        <v>206</v>
      </c>
      <c r="B209" s="6" t="s">
        <v>324</v>
      </c>
      <c r="C209" s="7" t="s">
        <v>422</v>
      </c>
      <c r="D209" s="1" t="s">
        <v>25</v>
      </c>
      <c r="E209" s="92">
        <v>3</v>
      </c>
      <c r="F209" s="31">
        <v>71370</v>
      </c>
      <c r="G209" s="112">
        <f t="shared" si="31"/>
        <v>13560.3</v>
      </c>
      <c r="H209" s="61">
        <v>84930.3</v>
      </c>
      <c r="I209" s="39">
        <v>54315</v>
      </c>
      <c r="J209" s="36">
        <f t="shared" si="32"/>
        <v>10319.85</v>
      </c>
      <c r="K209" s="8">
        <f t="shared" si="33"/>
        <v>64634.85</v>
      </c>
      <c r="L209" s="39">
        <v>54900</v>
      </c>
      <c r="M209" s="43">
        <f t="shared" si="34"/>
        <v>10431</v>
      </c>
      <c r="N209" s="43">
        <f t="shared" si="35"/>
        <v>65331</v>
      </c>
      <c r="O209" s="45">
        <f t="shared" si="36"/>
        <v>71632.05</v>
      </c>
      <c r="P209" s="32">
        <f t="shared" si="37"/>
        <v>9407.5765920347385</v>
      </c>
      <c r="Q209" s="53">
        <f t="shared" si="38"/>
        <v>0.13133194697114961</v>
      </c>
      <c r="R209" s="45">
        <f t="shared" si="39"/>
        <v>71632</v>
      </c>
    </row>
    <row r="210" spans="1:18" ht="45">
      <c r="A210" s="1">
        <f t="shared" si="40"/>
        <v>207</v>
      </c>
      <c r="B210" s="6" t="s">
        <v>324</v>
      </c>
      <c r="C210" s="7" t="s">
        <v>423</v>
      </c>
      <c r="D210" s="1" t="s">
        <v>25</v>
      </c>
      <c r="E210" s="92">
        <v>3</v>
      </c>
      <c r="F210" s="31">
        <v>135980.00000000003</v>
      </c>
      <c r="G210" s="112">
        <f t="shared" si="31"/>
        <v>25836.200000000004</v>
      </c>
      <c r="H210" s="61">
        <v>161816.20000000001</v>
      </c>
      <c r="I210" s="39">
        <v>102595</v>
      </c>
      <c r="J210" s="36">
        <f t="shared" si="32"/>
        <v>19493.05</v>
      </c>
      <c r="K210" s="8">
        <f t="shared" si="33"/>
        <v>122088.05</v>
      </c>
      <c r="L210" s="39">
        <v>104600</v>
      </c>
      <c r="M210" s="43">
        <f t="shared" si="34"/>
        <v>19874</v>
      </c>
      <c r="N210" s="43">
        <f t="shared" si="35"/>
        <v>124474</v>
      </c>
      <c r="O210" s="45">
        <f t="shared" si="36"/>
        <v>136126.08333333334</v>
      </c>
      <c r="P210" s="32">
        <f t="shared" si="37"/>
        <v>18191.751979231958</v>
      </c>
      <c r="Q210" s="53">
        <f t="shared" si="38"/>
        <v>0.13363898772203434</v>
      </c>
      <c r="R210" s="45">
        <f t="shared" si="39"/>
        <v>136126</v>
      </c>
    </row>
    <row r="211" spans="1:18" ht="60">
      <c r="A211" s="1">
        <f t="shared" si="40"/>
        <v>208</v>
      </c>
      <c r="B211" s="6" t="s">
        <v>324</v>
      </c>
      <c r="C211" s="7" t="s">
        <v>424</v>
      </c>
      <c r="D211" s="1" t="s">
        <v>25</v>
      </c>
      <c r="E211" s="92">
        <v>3</v>
      </c>
      <c r="F211" s="31">
        <v>95940.000000000015</v>
      </c>
      <c r="G211" s="112">
        <f t="shared" si="31"/>
        <v>18228.600000000002</v>
      </c>
      <c r="H211" s="61">
        <v>114168.6</v>
      </c>
      <c r="I211" s="39">
        <v>74834</v>
      </c>
      <c r="J211" s="36">
        <f t="shared" si="32"/>
        <v>14218.460000000001</v>
      </c>
      <c r="K211" s="8">
        <f t="shared" si="33"/>
        <v>89052.46</v>
      </c>
      <c r="L211" s="39">
        <v>73800</v>
      </c>
      <c r="M211" s="43">
        <f t="shared" si="34"/>
        <v>14022</v>
      </c>
      <c r="N211" s="43">
        <f t="shared" si="35"/>
        <v>87822</v>
      </c>
      <c r="O211" s="45">
        <f t="shared" si="36"/>
        <v>97014.353333333333</v>
      </c>
      <c r="P211" s="32">
        <f t="shared" si="37"/>
        <v>12140.281215263947</v>
      </c>
      <c r="Q211" s="53">
        <f t="shared" si="38"/>
        <v>0.1251390211668055</v>
      </c>
      <c r="R211" s="45">
        <f t="shared" si="39"/>
        <v>97014</v>
      </c>
    </row>
    <row r="212" spans="1:18" ht="45">
      <c r="A212" s="1">
        <f t="shared" si="40"/>
        <v>209</v>
      </c>
      <c r="B212" s="6" t="s">
        <v>324</v>
      </c>
      <c r="C212" s="7" t="s">
        <v>425</v>
      </c>
      <c r="D212" s="1" t="s">
        <v>25</v>
      </c>
      <c r="E212" s="92">
        <v>3</v>
      </c>
      <c r="F212" s="31">
        <v>134810</v>
      </c>
      <c r="G212" s="112">
        <f t="shared" si="31"/>
        <v>25613.9</v>
      </c>
      <c r="H212" s="61">
        <v>160423.9</v>
      </c>
      <c r="I212" s="39">
        <v>102595</v>
      </c>
      <c r="J212" s="36">
        <f t="shared" si="32"/>
        <v>19493.05</v>
      </c>
      <c r="K212" s="8">
        <f t="shared" si="33"/>
        <v>122088.05</v>
      </c>
      <c r="L212" s="39">
        <v>103700</v>
      </c>
      <c r="M212" s="43">
        <f t="shared" si="34"/>
        <v>19703</v>
      </c>
      <c r="N212" s="43">
        <f t="shared" si="35"/>
        <v>123403</v>
      </c>
      <c r="O212" s="45">
        <f t="shared" si="36"/>
        <v>135304.98333333334</v>
      </c>
      <c r="P212" s="32">
        <f t="shared" si="37"/>
        <v>17769.866896065538</v>
      </c>
      <c r="Q212" s="53">
        <f t="shared" si="38"/>
        <v>0.13133194697114903</v>
      </c>
      <c r="R212" s="45">
        <f t="shared" si="39"/>
        <v>135305</v>
      </c>
    </row>
    <row r="213" spans="1:18" ht="45">
      <c r="A213" s="1">
        <f t="shared" si="40"/>
        <v>210</v>
      </c>
      <c r="B213" s="6" t="s">
        <v>324</v>
      </c>
      <c r="C213" s="7" t="s">
        <v>426</v>
      </c>
      <c r="D213" s="1" t="s">
        <v>25</v>
      </c>
      <c r="E213" s="92">
        <v>3</v>
      </c>
      <c r="F213" s="31">
        <v>99190.000000000015</v>
      </c>
      <c r="G213" s="112">
        <f t="shared" si="31"/>
        <v>18846.100000000002</v>
      </c>
      <c r="H213" s="61">
        <v>118036.1</v>
      </c>
      <c r="I213" s="39">
        <v>74834</v>
      </c>
      <c r="J213" s="36">
        <f t="shared" si="32"/>
        <v>14218.460000000001</v>
      </c>
      <c r="K213" s="8">
        <f t="shared" si="33"/>
        <v>89052.46</v>
      </c>
      <c r="L213" s="39">
        <v>76300</v>
      </c>
      <c r="M213" s="43">
        <f t="shared" si="34"/>
        <v>14497</v>
      </c>
      <c r="N213" s="43">
        <f t="shared" si="35"/>
        <v>90797</v>
      </c>
      <c r="O213" s="45">
        <f t="shared" si="36"/>
        <v>99295.186666666661</v>
      </c>
      <c r="P213" s="32">
        <f t="shared" si="37"/>
        <v>13270.951469997357</v>
      </c>
      <c r="Q213" s="53">
        <f t="shared" si="38"/>
        <v>0.13365150835103276</v>
      </c>
      <c r="R213" s="45">
        <f t="shared" si="39"/>
        <v>99295</v>
      </c>
    </row>
    <row r="214" spans="1:18" ht="45">
      <c r="A214" s="1">
        <f t="shared" si="40"/>
        <v>211</v>
      </c>
      <c r="B214" s="6" t="s">
        <v>324</v>
      </c>
      <c r="C214" s="7" t="s">
        <v>427</v>
      </c>
      <c r="D214" s="1" t="s">
        <v>25</v>
      </c>
      <c r="E214" s="92">
        <v>3</v>
      </c>
      <c r="F214" s="31">
        <v>54210.000000000007</v>
      </c>
      <c r="G214" s="112">
        <f t="shared" si="31"/>
        <v>10299.900000000001</v>
      </c>
      <c r="H214" s="61">
        <v>64509.9</v>
      </c>
      <c r="I214" s="39">
        <v>42245</v>
      </c>
      <c r="J214" s="36">
        <f t="shared" si="32"/>
        <v>8026.55</v>
      </c>
      <c r="K214" s="8">
        <f t="shared" si="33"/>
        <v>50271.55</v>
      </c>
      <c r="L214" s="39">
        <v>41700</v>
      </c>
      <c r="M214" s="43">
        <f t="shared" si="34"/>
        <v>7923</v>
      </c>
      <c r="N214" s="43">
        <f t="shared" si="35"/>
        <v>49623</v>
      </c>
      <c r="O214" s="45">
        <f t="shared" si="36"/>
        <v>54801.483333333337</v>
      </c>
      <c r="P214" s="32">
        <f t="shared" si="37"/>
        <v>6869.9912618009894</v>
      </c>
      <c r="Q214" s="53">
        <f t="shared" si="38"/>
        <v>0.12536141074893634</v>
      </c>
      <c r="R214" s="45">
        <f t="shared" si="39"/>
        <v>54801</v>
      </c>
    </row>
    <row r="215" spans="1:18" ht="45">
      <c r="A215" s="1">
        <f t="shared" si="40"/>
        <v>212</v>
      </c>
      <c r="B215" s="6" t="s">
        <v>324</v>
      </c>
      <c r="C215" s="7" t="s">
        <v>428</v>
      </c>
      <c r="D215" s="1" t="s">
        <v>25</v>
      </c>
      <c r="E215" s="92">
        <v>3</v>
      </c>
      <c r="F215" s="31">
        <v>125320</v>
      </c>
      <c r="G215" s="112">
        <f t="shared" si="31"/>
        <v>23810.799999999999</v>
      </c>
      <c r="H215" s="61">
        <v>149130.79999999999</v>
      </c>
      <c r="I215" s="39">
        <v>95353</v>
      </c>
      <c r="J215" s="36">
        <f t="shared" si="32"/>
        <v>18117.07</v>
      </c>
      <c r="K215" s="8">
        <f t="shared" si="33"/>
        <v>113470.07</v>
      </c>
      <c r="L215" s="39">
        <v>96400</v>
      </c>
      <c r="M215" s="43">
        <f t="shared" si="34"/>
        <v>18316</v>
      </c>
      <c r="N215" s="43">
        <f t="shared" si="35"/>
        <v>114716</v>
      </c>
      <c r="O215" s="45">
        <f t="shared" si="36"/>
        <v>125772.29</v>
      </c>
      <c r="P215" s="32">
        <f t="shared" si="37"/>
        <v>16524.791021498655</v>
      </c>
      <c r="Q215" s="53">
        <f t="shared" si="38"/>
        <v>0.13138657983804425</v>
      </c>
      <c r="R215" s="45">
        <f t="shared" si="39"/>
        <v>125772</v>
      </c>
    </row>
    <row r="216" spans="1:18" ht="45">
      <c r="A216" s="1">
        <f t="shared" si="40"/>
        <v>213</v>
      </c>
      <c r="B216" s="6" t="s">
        <v>324</v>
      </c>
      <c r="C216" s="7" t="s">
        <v>429</v>
      </c>
      <c r="D216" s="1" t="s">
        <v>25</v>
      </c>
      <c r="E216" s="92">
        <v>3</v>
      </c>
      <c r="F216" s="31">
        <v>119990.00000000001</v>
      </c>
      <c r="G216" s="112">
        <f t="shared" si="31"/>
        <v>22798.100000000002</v>
      </c>
      <c r="H216" s="61">
        <v>142788.1</v>
      </c>
      <c r="I216" s="39">
        <v>90525</v>
      </c>
      <c r="J216" s="36">
        <f t="shared" si="32"/>
        <v>17199.75</v>
      </c>
      <c r="K216" s="8">
        <f t="shared" si="33"/>
        <v>107724.75</v>
      </c>
      <c r="L216" s="39">
        <v>92300</v>
      </c>
      <c r="M216" s="43">
        <f t="shared" si="34"/>
        <v>17537</v>
      </c>
      <c r="N216" s="43">
        <f t="shared" si="35"/>
        <v>109837</v>
      </c>
      <c r="O216" s="45">
        <f t="shared" si="36"/>
        <v>120116.61666666665</v>
      </c>
      <c r="P216" s="32">
        <f t="shared" si="37"/>
        <v>16054.335186398255</v>
      </c>
      <c r="Q216" s="53">
        <f t="shared" si="38"/>
        <v>0.13365623867803683</v>
      </c>
      <c r="R216" s="45">
        <f t="shared" si="39"/>
        <v>120117</v>
      </c>
    </row>
    <row r="217" spans="1:18" ht="60">
      <c r="A217" s="1">
        <f t="shared" si="40"/>
        <v>214</v>
      </c>
      <c r="B217" s="6" t="s">
        <v>324</v>
      </c>
      <c r="C217" s="7" t="s">
        <v>430</v>
      </c>
      <c r="D217" s="1" t="s">
        <v>25</v>
      </c>
      <c r="E217" s="92">
        <v>3</v>
      </c>
      <c r="F217" s="31">
        <v>57200</v>
      </c>
      <c r="G217" s="112">
        <f t="shared" si="31"/>
        <v>10868</v>
      </c>
      <c r="H217" s="61">
        <v>68068</v>
      </c>
      <c r="I217" s="39">
        <v>44538.3</v>
      </c>
      <c r="J217" s="36">
        <f t="shared" si="32"/>
        <v>8462.277</v>
      </c>
      <c r="K217" s="8">
        <f t="shared" si="33"/>
        <v>53000.577000000005</v>
      </c>
      <c r="L217" s="39">
        <v>44000</v>
      </c>
      <c r="M217" s="43">
        <f t="shared" si="34"/>
        <v>8360</v>
      </c>
      <c r="N217" s="43">
        <f t="shared" si="35"/>
        <v>52360</v>
      </c>
      <c r="O217" s="45">
        <f t="shared" si="36"/>
        <v>57809.525666666661</v>
      </c>
      <c r="P217" s="32">
        <f t="shared" si="37"/>
        <v>7258.5492792511805</v>
      </c>
      <c r="Q217" s="53">
        <f t="shared" si="38"/>
        <v>0.12555974461898251</v>
      </c>
      <c r="R217" s="45">
        <f t="shared" si="39"/>
        <v>57810</v>
      </c>
    </row>
    <row r="218" spans="1:18" ht="30">
      <c r="A218" s="1">
        <f t="shared" si="40"/>
        <v>215</v>
      </c>
      <c r="B218" s="6" t="s">
        <v>324</v>
      </c>
      <c r="C218" s="7" t="s">
        <v>431</v>
      </c>
      <c r="D218" s="1" t="s">
        <v>25</v>
      </c>
      <c r="E218" s="92">
        <v>1</v>
      </c>
      <c r="F218" s="31">
        <v>87230</v>
      </c>
      <c r="G218" s="112">
        <f t="shared" si="31"/>
        <v>16573.7</v>
      </c>
      <c r="H218" s="61">
        <v>103803.7</v>
      </c>
      <c r="I218" s="39">
        <v>66385</v>
      </c>
      <c r="J218" s="36">
        <f t="shared" si="32"/>
        <v>12613.15</v>
      </c>
      <c r="K218" s="8">
        <f t="shared" si="33"/>
        <v>78998.149999999994</v>
      </c>
      <c r="L218" s="39">
        <v>67100</v>
      </c>
      <c r="M218" s="43">
        <f t="shared" si="34"/>
        <v>12749</v>
      </c>
      <c r="N218" s="43">
        <f t="shared" si="35"/>
        <v>79849</v>
      </c>
      <c r="O218" s="45">
        <f t="shared" si="36"/>
        <v>87550.283333333326</v>
      </c>
      <c r="P218" s="32">
        <f t="shared" si="37"/>
        <v>11498.149168042488</v>
      </c>
      <c r="Q218" s="53">
        <f t="shared" si="38"/>
        <v>0.13133194697114997</v>
      </c>
      <c r="R218" s="45">
        <f t="shared" si="39"/>
        <v>87550</v>
      </c>
    </row>
    <row r="219" spans="1:18" ht="30">
      <c r="A219" s="1">
        <f t="shared" si="40"/>
        <v>216</v>
      </c>
      <c r="B219" s="6" t="s">
        <v>324</v>
      </c>
      <c r="C219" s="7" t="s">
        <v>432</v>
      </c>
      <c r="D219" s="1" t="s">
        <v>25</v>
      </c>
      <c r="E219" s="92">
        <v>1</v>
      </c>
      <c r="F219" s="31">
        <v>88010</v>
      </c>
      <c r="G219" s="112">
        <f t="shared" si="31"/>
        <v>16721.900000000001</v>
      </c>
      <c r="H219" s="61">
        <v>104731.9</v>
      </c>
      <c r="I219" s="39">
        <v>66385</v>
      </c>
      <c r="J219" s="36">
        <f t="shared" si="32"/>
        <v>12613.15</v>
      </c>
      <c r="K219" s="8">
        <f t="shared" si="33"/>
        <v>78998.149999999994</v>
      </c>
      <c r="L219" s="39">
        <v>67700</v>
      </c>
      <c r="M219" s="43">
        <f t="shared" si="34"/>
        <v>12863</v>
      </c>
      <c r="N219" s="43">
        <f t="shared" si="35"/>
        <v>80563</v>
      </c>
      <c r="O219" s="45">
        <f t="shared" si="36"/>
        <v>88097.683333333334</v>
      </c>
      <c r="P219" s="32">
        <f t="shared" si="37"/>
        <v>11779.503723723765</v>
      </c>
      <c r="Q219" s="53">
        <f t="shared" si="38"/>
        <v>0.13370957416841378</v>
      </c>
      <c r="R219" s="45">
        <f t="shared" si="39"/>
        <v>88098</v>
      </c>
    </row>
    <row r="220" spans="1:18" ht="30">
      <c r="A220" s="1">
        <f t="shared" si="40"/>
        <v>217</v>
      </c>
      <c r="B220" s="6" t="s">
        <v>324</v>
      </c>
      <c r="C220" s="7" t="s">
        <v>433</v>
      </c>
      <c r="D220" s="1" t="s">
        <v>25</v>
      </c>
      <c r="E220" s="92">
        <v>1</v>
      </c>
      <c r="F220" s="31">
        <v>85150</v>
      </c>
      <c r="G220" s="112">
        <f t="shared" si="31"/>
        <v>16178.5</v>
      </c>
      <c r="H220" s="61">
        <v>101328.5</v>
      </c>
      <c r="I220" s="39">
        <v>66385</v>
      </c>
      <c r="J220" s="36">
        <f t="shared" si="32"/>
        <v>12613.15</v>
      </c>
      <c r="K220" s="8">
        <f t="shared" si="33"/>
        <v>78998.149999999994</v>
      </c>
      <c r="L220" s="39">
        <v>65500</v>
      </c>
      <c r="M220" s="43">
        <f t="shared" si="34"/>
        <v>12445</v>
      </c>
      <c r="N220" s="43">
        <f t="shared" si="35"/>
        <v>77945</v>
      </c>
      <c r="O220" s="45">
        <f t="shared" si="36"/>
        <v>86090.55</v>
      </c>
      <c r="P220" s="32">
        <f t="shared" si="37"/>
        <v>10783.432396737166</v>
      </c>
      <c r="Q220" s="53">
        <f t="shared" si="38"/>
        <v>0.12525686497225497</v>
      </c>
      <c r="R220" s="45">
        <f t="shared" si="39"/>
        <v>86091</v>
      </c>
    </row>
    <row r="221" spans="1:18" ht="30">
      <c r="A221" s="1">
        <f t="shared" si="40"/>
        <v>218</v>
      </c>
      <c r="B221" s="6" t="s">
        <v>324</v>
      </c>
      <c r="C221" s="7" t="s">
        <v>434</v>
      </c>
      <c r="D221" s="1" t="s">
        <v>25</v>
      </c>
      <c r="E221" s="92">
        <v>1</v>
      </c>
      <c r="F221" s="31">
        <v>87230</v>
      </c>
      <c r="G221" s="112">
        <f t="shared" si="31"/>
        <v>16573.7</v>
      </c>
      <c r="H221" s="61">
        <v>103803.7</v>
      </c>
      <c r="I221" s="39">
        <v>66385</v>
      </c>
      <c r="J221" s="36">
        <f t="shared" si="32"/>
        <v>12613.15</v>
      </c>
      <c r="K221" s="8">
        <f t="shared" si="33"/>
        <v>78998.149999999994</v>
      </c>
      <c r="L221" s="39">
        <v>67100</v>
      </c>
      <c r="M221" s="43">
        <f t="shared" si="34"/>
        <v>12749</v>
      </c>
      <c r="N221" s="43">
        <f t="shared" si="35"/>
        <v>79849</v>
      </c>
      <c r="O221" s="45">
        <f t="shared" si="36"/>
        <v>87550.283333333326</v>
      </c>
      <c r="P221" s="32">
        <f t="shared" si="37"/>
        <v>11498.149168042488</v>
      </c>
      <c r="Q221" s="53">
        <f t="shared" si="38"/>
        <v>0.13133194697114997</v>
      </c>
      <c r="R221" s="45">
        <f t="shared" si="39"/>
        <v>87550</v>
      </c>
    </row>
    <row r="222" spans="1:18" ht="30">
      <c r="A222" s="1">
        <f t="shared" si="40"/>
        <v>219</v>
      </c>
      <c r="B222" s="6" t="s">
        <v>324</v>
      </c>
      <c r="C222" s="7" t="s">
        <v>435</v>
      </c>
      <c r="D222" s="1" t="s">
        <v>25</v>
      </c>
      <c r="E222" s="92">
        <v>1</v>
      </c>
      <c r="F222" s="31">
        <v>88010</v>
      </c>
      <c r="G222" s="112">
        <f t="shared" si="31"/>
        <v>16721.900000000001</v>
      </c>
      <c r="H222" s="61">
        <v>104731.9</v>
      </c>
      <c r="I222" s="39">
        <v>66385</v>
      </c>
      <c r="J222" s="36">
        <f t="shared" si="32"/>
        <v>12613.15</v>
      </c>
      <c r="K222" s="8">
        <f t="shared" si="33"/>
        <v>78998.149999999994</v>
      </c>
      <c r="L222" s="39">
        <v>67700</v>
      </c>
      <c r="M222" s="43">
        <f t="shared" si="34"/>
        <v>12863</v>
      </c>
      <c r="N222" s="43">
        <f t="shared" si="35"/>
        <v>80563</v>
      </c>
      <c r="O222" s="45">
        <f t="shared" si="36"/>
        <v>88097.683333333334</v>
      </c>
      <c r="P222" s="32">
        <f t="shared" si="37"/>
        <v>11779.503723723765</v>
      </c>
      <c r="Q222" s="53">
        <f t="shared" si="38"/>
        <v>0.13370957416841378</v>
      </c>
      <c r="R222" s="45">
        <f t="shared" si="39"/>
        <v>88098</v>
      </c>
    </row>
    <row r="223" spans="1:18" ht="30">
      <c r="A223" s="1">
        <f t="shared" si="40"/>
        <v>220</v>
      </c>
      <c r="B223" s="6" t="s">
        <v>324</v>
      </c>
      <c r="C223" s="7" t="s">
        <v>436</v>
      </c>
      <c r="D223" s="1" t="s">
        <v>25</v>
      </c>
      <c r="E223" s="92">
        <v>1</v>
      </c>
      <c r="F223" s="31">
        <v>85150</v>
      </c>
      <c r="G223" s="112">
        <f t="shared" si="31"/>
        <v>16178.5</v>
      </c>
      <c r="H223" s="61">
        <v>101328.5</v>
      </c>
      <c r="I223" s="39">
        <v>66385</v>
      </c>
      <c r="J223" s="36">
        <f t="shared" si="32"/>
        <v>12613.15</v>
      </c>
      <c r="K223" s="8">
        <f t="shared" si="33"/>
        <v>78998.149999999994</v>
      </c>
      <c r="L223" s="39">
        <v>65500</v>
      </c>
      <c r="M223" s="43">
        <f t="shared" si="34"/>
        <v>12445</v>
      </c>
      <c r="N223" s="43">
        <f t="shared" si="35"/>
        <v>77945</v>
      </c>
      <c r="O223" s="45">
        <f t="shared" si="36"/>
        <v>86090.55</v>
      </c>
      <c r="P223" s="32">
        <f t="shared" si="37"/>
        <v>10783.432396737166</v>
      </c>
      <c r="Q223" s="53">
        <f t="shared" si="38"/>
        <v>0.12525686497225497</v>
      </c>
      <c r="R223" s="45">
        <f t="shared" si="39"/>
        <v>86091</v>
      </c>
    </row>
    <row r="224" spans="1:18" ht="30">
      <c r="A224" s="1">
        <f t="shared" si="40"/>
        <v>221</v>
      </c>
      <c r="B224" s="6" t="s">
        <v>324</v>
      </c>
      <c r="C224" s="7" t="s">
        <v>437</v>
      </c>
      <c r="D224" s="1" t="s">
        <v>25</v>
      </c>
      <c r="E224" s="92">
        <v>1</v>
      </c>
      <c r="F224" s="31">
        <v>87230</v>
      </c>
      <c r="G224" s="112">
        <f t="shared" si="31"/>
        <v>16573.7</v>
      </c>
      <c r="H224" s="61">
        <v>103803.7</v>
      </c>
      <c r="I224" s="39">
        <v>66385</v>
      </c>
      <c r="J224" s="36">
        <f t="shared" si="32"/>
        <v>12613.15</v>
      </c>
      <c r="K224" s="8">
        <f t="shared" si="33"/>
        <v>78998.149999999994</v>
      </c>
      <c r="L224" s="39">
        <v>67100</v>
      </c>
      <c r="M224" s="43">
        <f t="shared" si="34"/>
        <v>12749</v>
      </c>
      <c r="N224" s="43">
        <f t="shared" si="35"/>
        <v>79849</v>
      </c>
      <c r="O224" s="45">
        <f t="shared" si="36"/>
        <v>87550.283333333326</v>
      </c>
      <c r="P224" s="32">
        <f t="shared" si="37"/>
        <v>11498.149168042488</v>
      </c>
      <c r="Q224" s="53">
        <f t="shared" si="38"/>
        <v>0.13133194697114997</v>
      </c>
      <c r="R224" s="45">
        <f t="shared" si="39"/>
        <v>87550</v>
      </c>
    </row>
    <row r="225" spans="1:18" ht="30">
      <c r="A225" s="1">
        <f t="shared" si="40"/>
        <v>222</v>
      </c>
      <c r="B225" s="6" t="s">
        <v>324</v>
      </c>
      <c r="C225" s="7" t="s">
        <v>438</v>
      </c>
      <c r="D225" s="1" t="s">
        <v>25</v>
      </c>
      <c r="E225" s="92">
        <v>1</v>
      </c>
      <c r="F225" s="31">
        <v>88010</v>
      </c>
      <c r="G225" s="112">
        <f t="shared" si="31"/>
        <v>16721.900000000001</v>
      </c>
      <c r="H225" s="61">
        <v>104731.9</v>
      </c>
      <c r="I225" s="39">
        <v>66385</v>
      </c>
      <c r="J225" s="36">
        <f t="shared" si="32"/>
        <v>12613.15</v>
      </c>
      <c r="K225" s="8">
        <f t="shared" si="33"/>
        <v>78998.149999999994</v>
      </c>
      <c r="L225" s="39">
        <v>67700</v>
      </c>
      <c r="M225" s="43">
        <f t="shared" si="34"/>
        <v>12863</v>
      </c>
      <c r="N225" s="43">
        <f t="shared" si="35"/>
        <v>80563</v>
      </c>
      <c r="O225" s="45">
        <f t="shared" si="36"/>
        <v>88097.683333333334</v>
      </c>
      <c r="P225" s="32">
        <f t="shared" si="37"/>
        <v>11779.503723723765</v>
      </c>
      <c r="Q225" s="53">
        <f t="shared" si="38"/>
        <v>0.13370957416841378</v>
      </c>
      <c r="R225" s="45">
        <f t="shared" si="39"/>
        <v>88098</v>
      </c>
    </row>
    <row r="226" spans="1:18" ht="30">
      <c r="A226" s="1">
        <f t="shared" si="40"/>
        <v>223</v>
      </c>
      <c r="B226" s="6" t="s">
        <v>324</v>
      </c>
      <c r="C226" s="7" t="s">
        <v>439</v>
      </c>
      <c r="D226" s="1" t="s">
        <v>25</v>
      </c>
      <c r="E226" s="92">
        <v>1</v>
      </c>
      <c r="F226" s="31">
        <v>85150</v>
      </c>
      <c r="G226" s="112">
        <f t="shared" si="31"/>
        <v>16178.5</v>
      </c>
      <c r="H226" s="61">
        <v>101328.5</v>
      </c>
      <c r="I226" s="39">
        <v>66385</v>
      </c>
      <c r="J226" s="36">
        <f t="shared" si="32"/>
        <v>12613.15</v>
      </c>
      <c r="K226" s="8">
        <f t="shared" si="33"/>
        <v>78998.149999999994</v>
      </c>
      <c r="L226" s="39">
        <v>65500</v>
      </c>
      <c r="M226" s="43">
        <f t="shared" si="34"/>
        <v>12445</v>
      </c>
      <c r="N226" s="43">
        <f t="shared" si="35"/>
        <v>77945</v>
      </c>
      <c r="O226" s="45">
        <f t="shared" si="36"/>
        <v>86090.55</v>
      </c>
      <c r="P226" s="32">
        <f t="shared" si="37"/>
        <v>10783.432396737166</v>
      </c>
      <c r="Q226" s="53">
        <f t="shared" si="38"/>
        <v>0.12525686497225497</v>
      </c>
      <c r="R226" s="45">
        <f t="shared" si="39"/>
        <v>86091</v>
      </c>
    </row>
    <row r="227" spans="1:18" ht="30">
      <c r="A227" s="1">
        <f t="shared" si="40"/>
        <v>224</v>
      </c>
      <c r="B227" s="6" t="s">
        <v>324</v>
      </c>
      <c r="C227" s="7" t="s">
        <v>440</v>
      </c>
      <c r="D227" s="1" t="s">
        <v>25</v>
      </c>
      <c r="E227" s="92">
        <v>1</v>
      </c>
      <c r="F227" s="31">
        <v>87230</v>
      </c>
      <c r="G227" s="112">
        <f t="shared" si="31"/>
        <v>16573.7</v>
      </c>
      <c r="H227" s="61">
        <v>103803.7</v>
      </c>
      <c r="I227" s="39">
        <v>66385</v>
      </c>
      <c r="J227" s="36">
        <f t="shared" si="32"/>
        <v>12613.15</v>
      </c>
      <c r="K227" s="8">
        <f t="shared" si="33"/>
        <v>78998.149999999994</v>
      </c>
      <c r="L227" s="39">
        <v>67100</v>
      </c>
      <c r="M227" s="43">
        <f t="shared" si="34"/>
        <v>12749</v>
      </c>
      <c r="N227" s="43">
        <f t="shared" si="35"/>
        <v>79849</v>
      </c>
      <c r="O227" s="45">
        <f t="shared" si="36"/>
        <v>87550.283333333326</v>
      </c>
      <c r="P227" s="32">
        <f t="shared" si="37"/>
        <v>11498.149168042488</v>
      </c>
      <c r="Q227" s="53">
        <f t="shared" si="38"/>
        <v>0.13133194697114997</v>
      </c>
      <c r="R227" s="45">
        <f t="shared" si="39"/>
        <v>87550</v>
      </c>
    </row>
    <row r="228" spans="1:18" ht="30">
      <c r="A228" s="1">
        <f t="shared" si="40"/>
        <v>225</v>
      </c>
      <c r="B228" s="6" t="s">
        <v>324</v>
      </c>
      <c r="C228" s="7" t="s">
        <v>441</v>
      </c>
      <c r="D228" s="1" t="s">
        <v>25</v>
      </c>
      <c r="E228" s="92">
        <v>1</v>
      </c>
      <c r="F228" s="31">
        <v>88010</v>
      </c>
      <c r="G228" s="112">
        <f t="shared" si="31"/>
        <v>16721.900000000001</v>
      </c>
      <c r="H228" s="61">
        <v>104731.9</v>
      </c>
      <c r="I228" s="39">
        <v>66385</v>
      </c>
      <c r="J228" s="36">
        <f t="shared" si="32"/>
        <v>12613.15</v>
      </c>
      <c r="K228" s="8">
        <f t="shared" si="33"/>
        <v>78998.149999999994</v>
      </c>
      <c r="L228" s="39">
        <v>67700</v>
      </c>
      <c r="M228" s="43">
        <f t="shared" si="34"/>
        <v>12863</v>
      </c>
      <c r="N228" s="43">
        <f t="shared" si="35"/>
        <v>80563</v>
      </c>
      <c r="O228" s="45">
        <f t="shared" si="36"/>
        <v>88097.683333333334</v>
      </c>
      <c r="P228" s="32">
        <f t="shared" si="37"/>
        <v>11779.503723723765</v>
      </c>
      <c r="Q228" s="53">
        <f t="shared" si="38"/>
        <v>0.13370957416841378</v>
      </c>
      <c r="R228" s="45">
        <f t="shared" si="39"/>
        <v>88098</v>
      </c>
    </row>
    <row r="229" spans="1:18" ht="30">
      <c r="A229" s="1">
        <f t="shared" si="40"/>
        <v>226</v>
      </c>
      <c r="B229" s="6" t="s">
        <v>324</v>
      </c>
      <c r="C229" s="7" t="s">
        <v>442</v>
      </c>
      <c r="D229" s="1" t="s">
        <v>25</v>
      </c>
      <c r="E229" s="92">
        <v>1</v>
      </c>
      <c r="F229" s="31">
        <v>85150</v>
      </c>
      <c r="G229" s="112">
        <f t="shared" si="31"/>
        <v>16178.5</v>
      </c>
      <c r="H229" s="61">
        <v>101328.5</v>
      </c>
      <c r="I229" s="39">
        <v>66385</v>
      </c>
      <c r="J229" s="36">
        <f t="shared" si="32"/>
        <v>12613.15</v>
      </c>
      <c r="K229" s="8">
        <f t="shared" si="33"/>
        <v>78998.149999999994</v>
      </c>
      <c r="L229" s="39">
        <v>65500</v>
      </c>
      <c r="M229" s="43">
        <f t="shared" si="34"/>
        <v>12445</v>
      </c>
      <c r="N229" s="43">
        <f t="shared" si="35"/>
        <v>77945</v>
      </c>
      <c r="O229" s="45">
        <f t="shared" si="36"/>
        <v>86090.55</v>
      </c>
      <c r="P229" s="32">
        <f t="shared" si="37"/>
        <v>10783.432396737166</v>
      </c>
      <c r="Q229" s="53">
        <f t="shared" si="38"/>
        <v>0.12525686497225497</v>
      </c>
      <c r="R229" s="45">
        <f t="shared" si="39"/>
        <v>86091</v>
      </c>
    </row>
    <row r="230" spans="1:18" ht="30">
      <c r="A230" s="1">
        <f t="shared" si="40"/>
        <v>227</v>
      </c>
      <c r="B230" s="6" t="s">
        <v>324</v>
      </c>
      <c r="C230" s="7" t="s">
        <v>443</v>
      </c>
      <c r="D230" s="1" t="s">
        <v>25</v>
      </c>
      <c r="E230" s="92">
        <v>1</v>
      </c>
      <c r="F230" s="31">
        <v>87230</v>
      </c>
      <c r="G230" s="112">
        <f t="shared" si="31"/>
        <v>16573.7</v>
      </c>
      <c r="H230" s="61">
        <v>103803.7</v>
      </c>
      <c r="I230" s="39">
        <v>66385</v>
      </c>
      <c r="J230" s="36">
        <f t="shared" si="32"/>
        <v>12613.15</v>
      </c>
      <c r="K230" s="8">
        <f t="shared" si="33"/>
        <v>78998.149999999994</v>
      </c>
      <c r="L230" s="39">
        <v>67100</v>
      </c>
      <c r="M230" s="43">
        <f t="shared" si="34"/>
        <v>12749</v>
      </c>
      <c r="N230" s="43">
        <f t="shared" si="35"/>
        <v>79849</v>
      </c>
      <c r="O230" s="45">
        <f t="shared" si="36"/>
        <v>87550.283333333326</v>
      </c>
      <c r="P230" s="32">
        <f t="shared" si="37"/>
        <v>11498.149168042488</v>
      </c>
      <c r="Q230" s="53">
        <f t="shared" si="38"/>
        <v>0.13133194697114997</v>
      </c>
      <c r="R230" s="45">
        <f t="shared" si="39"/>
        <v>87550</v>
      </c>
    </row>
    <row r="231" spans="1:18" ht="30">
      <c r="A231" s="1">
        <f t="shared" si="40"/>
        <v>228</v>
      </c>
      <c r="B231" s="6" t="s">
        <v>324</v>
      </c>
      <c r="C231" s="7" t="s">
        <v>444</v>
      </c>
      <c r="D231" s="1" t="s">
        <v>25</v>
      </c>
      <c r="E231" s="92">
        <v>1</v>
      </c>
      <c r="F231" s="31">
        <v>88010</v>
      </c>
      <c r="G231" s="112">
        <f t="shared" si="31"/>
        <v>16721.900000000001</v>
      </c>
      <c r="H231" s="61">
        <v>104731.9</v>
      </c>
      <c r="I231" s="39">
        <v>66385</v>
      </c>
      <c r="J231" s="36">
        <f t="shared" si="32"/>
        <v>12613.15</v>
      </c>
      <c r="K231" s="8">
        <f t="shared" si="33"/>
        <v>78998.149999999994</v>
      </c>
      <c r="L231" s="39">
        <v>67700</v>
      </c>
      <c r="M231" s="43">
        <f t="shared" si="34"/>
        <v>12863</v>
      </c>
      <c r="N231" s="43">
        <f t="shared" si="35"/>
        <v>80563</v>
      </c>
      <c r="O231" s="45">
        <f t="shared" si="36"/>
        <v>88097.683333333334</v>
      </c>
      <c r="P231" s="32">
        <f t="shared" si="37"/>
        <v>11779.503723723765</v>
      </c>
      <c r="Q231" s="53">
        <f t="shared" si="38"/>
        <v>0.13370957416841378</v>
      </c>
      <c r="R231" s="45">
        <f t="shared" si="39"/>
        <v>88098</v>
      </c>
    </row>
    <row r="232" spans="1:18" ht="30">
      <c r="A232" s="1">
        <f t="shared" si="40"/>
        <v>229</v>
      </c>
      <c r="B232" s="6" t="s">
        <v>324</v>
      </c>
      <c r="C232" s="7" t="s">
        <v>445</v>
      </c>
      <c r="D232" s="1" t="s">
        <v>25</v>
      </c>
      <c r="E232" s="92">
        <v>1</v>
      </c>
      <c r="F232" s="31">
        <v>85150</v>
      </c>
      <c r="G232" s="112">
        <f t="shared" si="31"/>
        <v>16178.5</v>
      </c>
      <c r="H232" s="61">
        <v>101328.5</v>
      </c>
      <c r="I232" s="39">
        <v>66385</v>
      </c>
      <c r="J232" s="36">
        <f t="shared" si="32"/>
        <v>12613.15</v>
      </c>
      <c r="K232" s="8">
        <f t="shared" si="33"/>
        <v>78998.149999999994</v>
      </c>
      <c r="L232" s="39">
        <v>65500</v>
      </c>
      <c r="M232" s="43">
        <f t="shared" si="34"/>
        <v>12445</v>
      </c>
      <c r="N232" s="43">
        <f t="shared" si="35"/>
        <v>77945</v>
      </c>
      <c r="O232" s="45">
        <f t="shared" si="36"/>
        <v>86090.55</v>
      </c>
      <c r="P232" s="32">
        <f t="shared" si="37"/>
        <v>10783.432396737166</v>
      </c>
      <c r="Q232" s="53">
        <f t="shared" si="38"/>
        <v>0.12525686497225497</v>
      </c>
      <c r="R232" s="45">
        <f t="shared" si="39"/>
        <v>86091</v>
      </c>
    </row>
    <row r="233" spans="1:18" ht="30">
      <c r="A233" s="1">
        <f t="shared" si="40"/>
        <v>230</v>
      </c>
      <c r="B233" s="6" t="s">
        <v>324</v>
      </c>
      <c r="C233" s="7" t="s">
        <v>446</v>
      </c>
      <c r="D233" s="1" t="s">
        <v>25</v>
      </c>
      <c r="E233" s="92">
        <v>1</v>
      </c>
      <c r="F233" s="31">
        <v>87230</v>
      </c>
      <c r="G233" s="112">
        <f t="shared" si="31"/>
        <v>16573.7</v>
      </c>
      <c r="H233" s="61">
        <v>103803.7</v>
      </c>
      <c r="I233" s="39">
        <v>66385</v>
      </c>
      <c r="J233" s="36">
        <f t="shared" si="32"/>
        <v>12613.15</v>
      </c>
      <c r="K233" s="8">
        <f t="shared" si="33"/>
        <v>78998.149999999994</v>
      </c>
      <c r="L233" s="39">
        <v>67100</v>
      </c>
      <c r="M233" s="43">
        <f t="shared" si="34"/>
        <v>12749</v>
      </c>
      <c r="N233" s="43">
        <f t="shared" si="35"/>
        <v>79849</v>
      </c>
      <c r="O233" s="45">
        <f t="shared" si="36"/>
        <v>87550.283333333326</v>
      </c>
      <c r="P233" s="32">
        <f t="shared" si="37"/>
        <v>11498.149168042488</v>
      </c>
      <c r="Q233" s="53">
        <f t="shared" si="38"/>
        <v>0.13133194697114997</v>
      </c>
      <c r="R233" s="45">
        <f t="shared" si="39"/>
        <v>87550</v>
      </c>
    </row>
    <row r="234" spans="1:18" ht="30">
      <c r="A234" s="1">
        <f t="shared" si="40"/>
        <v>231</v>
      </c>
      <c r="B234" s="6" t="s">
        <v>324</v>
      </c>
      <c r="C234" s="7" t="s">
        <v>447</v>
      </c>
      <c r="D234" s="1" t="s">
        <v>25</v>
      </c>
      <c r="E234" s="92">
        <v>1</v>
      </c>
      <c r="F234" s="31">
        <v>88010</v>
      </c>
      <c r="G234" s="112">
        <f t="shared" si="31"/>
        <v>16721.900000000001</v>
      </c>
      <c r="H234" s="61">
        <v>104731.9</v>
      </c>
      <c r="I234" s="39">
        <v>66385</v>
      </c>
      <c r="J234" s="36">
        <f t="shared" si="32"/>
        <v>12613.15</v>
      </c>
      <c r="K234" s="8">
        <f t="shared" si="33"/>
        <v>78998.149999999994</v>
      </c>
      <c r="L234" s="39">
        <v>67700</v>
      </c>
      <c r="M234" s="43">
        <f t="shared" si="34"/>
        <v>12863</v>
      </c>
      <c r="N234" s="43">
        <f t="shared" si="35"/>
        <v>80563</v>
      </c>
      <c r="O234" s="45">
        <f t="shared" si="36"/>
        <v>88097.683333333334</v>
      </c>
      <c r="P234" s="32">
        <f t="shared" si="37"/>
        <v>11779.503723723765</v>
      </c>
      <c r="Q234" s="53">
        <f t="shared" si="38"/>
        <v>0.13370957416841378</v>
      </c>
      <c r="R234" s="45">
        <f t="shared" si="39"/>
        <v>88098</v>
      </c>
    </row>
    <row r="235" spans="1:18" ht="30">
      <c r="A235" s="1">
        <f t="shared" si="40"/>
        <v>232</v>
      </c>
      <c r="B235" s="6" t="s">
        <v>324</v>
      </c>
      <c r="C235" s="7" t="s">
        <v>448</v>
      </c>
      <c r="D235" s="1" t="s">
        <v>25</v>
      </c>
      <c r="E235" s="92">
        <v>1</v>
      </c>
      <c r="F235" s="31">
        <v>85150</v>
      </c>
      <c r="G235" s="112">
        <f t="shared" si="31"/>
        <v>16178.5</v>
      </c>
      <c r="H235" s="61">
        <v>101328.5</v>
      </c>
      <c r="I235" s="39">
        <v>66385</v>
      </c>
      <c r="J235" s="36">
        <f t="shared" si="32"/>
        <v>12613.15</v>
      </c>
      <c r="K235" s="8">
        <f t="shared" si="33"/>
        <v>78998.149999999994</v>
      </c>
      <c r="L235" s="39">
        <v>65500</v>
      </c>
      <c r="M235" s="43">
        <f t="shared" si="34"/>
        <v>12445</v>
      </c>
      <c r="N235" s="43">
        <f t="shared" si="35"/>
        <v>77945</v>
      </c>
      <c r="O235" s="45">
        <f t="shared" si="36"/>
        <v>86090.55</v>
      </c>
      <c r="P235" s="32">
        <f t="shared" si="37"/>
        <v>10783.432396737166</v>
      </c>
      <c r="Q235" s="53">
        <f t="shared" si="38"/>
        <v>0.12525686497225497</v>
      </c>
      <c r="R235" s="45">
        <f t="shared" si="39"/>
        <v>86091</v>
      </c>
    </row>
    <row r="236" spans="1:18" ht="30">
      <c r="A236" s="1">
        <f t="shared" si="40"/>
        <v>233</v>
      </c>
      <c r="B236" s="6" t="s">
        <v>324</v>
      </c>
      <c r="C236" s="7" t="s">
        <v>449</v>
      </c>
      <c r="D236" s="1" t="s">
        <v>25</v>
      </c>
      <c r="E236" s="92">
        <v>1</v>
      </c>
      <c r="F236" s="31">
        <v>87230</v>
      </c>
      <c r="G236" s="112">
        <f t="shared" si="31"/>
        <v>16573.7</v>
      </c>
      <c r="H236" s="61">
        <v>103803.7</v>
      </c>
      <c r="I236" s="39">
        <v>66385</v>
      </c>
      <c r="J236" s="36">
        <f t="shared" si="32"/>
        <v>12613.15</v>
      </c>
      <c r="K236" s="8">
        <f t="shared" si="33"/>
        <v>78998.149999999994</v>
      </c>
      <c r="L236" s="39">
        <v>67100</v>
      </c>
      <c r="M236" s="43">
        <f t="shared" si="34"/>
        <v>12749</v>
      </c>
      <c r="N236" s="43">
        <f t="shared" si="35"/>
        <v>79849</v>
      </c>
      <c r="O236" s="45">
        <f t="shared" si="36"/>
        <v>87550.283333333326</v>
      </c>
      <c r="P236" s="32">
        <f t="shared" si="37"/>
        <v>11498.149168042488</v>
      </c>
      <c r="Q236" s="53">
        <f t="shared" si="38"/>
        <v>0.13133194697114997</v>
      </c>
      <c r="R236" s="45">
        <f t="shared" si="39"/>
        <v>87550</v>
      </c>
    </row>
    <row r="237" spans="1:18" ht="30">
      <c r="A237" s="1">
        <f t="shared" si="40"/>
        <v>234</v>
      </c>
      <c r="B237" s="6" t="s">
        <v>324</v>
      </c>
      <c r="C237" s="7" t="s">
        <v>450</v>
      </c>
      <c r="D237" s="1" t="s">
        <v>25</v>
      </c>
      <c r="E237" s="92">
        <v>1</v>
      </c>
      <c r="F237" s="31">
        <v>88010</v>
      </c>
      <c r="G237" s="112">
        <f t="shared" si="31"/>
        <v>16721.900000000001</v>
      </c>
      <c r="H237" s="61">
        <v>104731.9</v>
      </c>
      <c r="I237" s="39">
        <v>66385</v>
      </c>
      <c r="J237" s="36">
        <f t="shared" si="32"/>
        <v>12613.15</v>
      </c>
      <c r="K237" s="8">
        <f t="shared" si="33"/>
        <v>78998.149999999994</v>
      </c>
      <c r="L237" s="39">
        <v>67700</v>
      </c>
      <c r="M237" s="43">
        <f t="shared" si="34"/>
        <v>12863</v>
      </c>
      <c r="N237" s="43">
        <f t="shared" si="35"/>
        <v>80563</v>
      </c>
      <c r="O237" s="45">
        <f t="shared" si="36"/>
        <v>88097.683333333334</v>
      </c>
      <c r="P237" s="32">
        <f t="shared" si="37"/>
        <v>11779.503723723765</v>
      </c>
      <c r="Q237" s="53">
        <f t="shared" si="38"/>
        <v>0.13370957416841378</v>
      </c>
      <c r="R237" s="45">
        <f t="shared" si="39"/>
        <v>88098</v>
      </c>
    </row>
    <row r="238" spans="1:18" ht="30">
      <c r="A238" s="1">
        <f t="shared" si="40"/>
        <v>235</v>
      </c>
      <c r="B238" s="6" t="s">
        <v>324</v>
      </c>
      <c r="C238" s="9" t="s">
        <v>451</v>
      </c>
      <c r="D238" s="2" t="s">
        <v>27</v>
      </c>
      <c r="E238" s="91">
        <v>1</v>
      </c>
      <c r="F238" s="31">
        <v>32110.000000000004</v>
      </c>
      <c r="G238" s="112">
        <f t="shared" si="31"/>
        <v>6100.9000000000005</v>
      </c>
      <c r="H238" s="61">
        <v>38210.9</v>
      </c>
      <c r="I238" s="39">
        <v>25027.145</v>
      </c>
      <c r="J238" s="36">
        <f t="shared" si="32"/>
        <v>4755.1575499999999</v>
      </c>
      <c r="K238" s="8">
        <f t="shared" si="33"/>
        <v>29782.30255</v>
      </c>
      <c r="L238" s="39">
        <v>24700</v>
      </c>
      <c r="M238" s="43">
        <f t="shared" si="34"/>
        <v>4693</v>
      </c>
      <c r="N238" s="43">
        <f t="shared" si="35"/>
        <v>29393</v>
      </c>
      <c r="O238" s="45">
        <f t="shared" si="36"/>
        <v>32462.067516666666</v>
      </c>
      <c r="P238" s="32">
        <f t="shared" si="37"/>
        <v>4068.1441559127411</v>
      </c>
      <c r="Q238" s="53">
        <f t="shared" si="38"/>
        <v>0.12531993391437793</v>
      </c>
      <c r="R238" s="45">
        <f t="shared" si="39"/>
        <v>32462</v>
      </c>
    </row>
    <row r="239" spans="1:18" ht="30">
      <c r="A239" s="1">
        <f t="shared" si="40"/>
        <v>236</v>
      </c>
      <c r="B239" s="6" t="s">
        <v>324</v>
      </c>
      <c r="C239" s="9" t="s">
        <v>452</v>
      </c>
      <c r="D239" s="2" t="s">
        <v>27</v>
      </c>
      <c r="E239" s="91">
        <v>1</v>
      </c>
      <c r="F239" s="31">
        <v>32890</v>
      </c>
      <c r="G239" s="112">
        <f t="shared" si="31"/>
        <v>6249.1</v>
      </c>
      <c r="H239" s="61">
        <v>39139.1</v>
      </c>
      <c r="I239" s="39">
        <v>25027.145</v>
      </c>
      <c r="J239" s="36">
        <f t="shared" si="32"/>
        <v>4755.1575499999999</v>
      </c>
      <c r="K239" s="8">
        <f t="shared" si="33"/>
        <v>29782.30255</v>
      </c>
      <c r="L239" s="39">
        <v>25300</v>
      </c>
      <c r="M239" s="43">
        <f t="shared" si="34"/>
        <v>4807</v>
      </c>
      <c r="N239" s="43">
        <f t="shared" si="35"/>
        <v>30107</v>
      </c>
      <c r="O239" s="45">
        <f t="shared" si="36"/>
        <v>33009.467516666664</v>
      </c>
      <c r="P239" s="32">
        <f t="shared" si="37"/>
        <v>4336.331236891423</v>
      </c>
      <c r="Q239" s="53">
        <f t="shared" si="38"/>
        <v>0.13136628861710614</v>
      </c>
      <c r="R239" s="45">
        <f t="shared" si="39"/>
        <v>33009</v>
      </c>
    </row>
    <row r="240" spans="1:18" ht="30">
      <c r="A240" s="1">
        <f t="shared" si="40"/>
        <v>237</v>
      </c>
      <c r="B240" s="6" t="s">
        <v>324</v>
      </c>
      <c r="C240" s="9" t="s">
        <v>453</v>
      </c>
      <c r="D240" s="2" t="s">
        <v>27</v>
      </c>
      <c r="E240" s="91">
        <v>1</v>
      </c>
      <c r="F240" s="31">
        <v>33280</v>
      </c>
      <c r="G240" s="112">
        <f t="shared" si="31"/>
        <v>6323.2</v>
      </c>
      <c r="H240" s="61">
        <v>39603.199999999997</v>
      </c>
      <c r="I240" s="39">
        <v>25027.145</v>
      </c>
      <c r="J240" s="36">
        <f t="shared" si="32"/>
        <v>4755.1575499999999</v>
      </c>
      <c r="K240" s="8">
        <f t="shared" si="33"/>
        <v>29782.30255</v>
      </c>
      <c r="L240" s="39">
        <v>25600</v>
      </c>
      <c r="M240" s="43">
        <f t="shared" si="34"/>
        <v>4864</v>
      </c>
      <c r="N240" s="43">
        <f t="shared" si="35"/>
        <v>30464</v>
      </c>
      <c r="O240" s="45">
        <f t="shared" si="36"/>
        <v>33283.167516666668</v>
      </c>
      <c r="P240" s="32">
        <f t="shared" si="37"/>
        <v>4477.5950238288333</v>
      </c>
      <c r="Q240" s="53">
        <f t="shared" si="38"/>
        <v>0.13453031540903254</v>
      </c>
      <c r="R240" s="45">
        <f t="shared" si="39"/>
        <v>33283</v>
      </c>
    </row>
    <row r="241" spans="1:18" ht="30">
      <c r="A241" s="1">
        <f t="shared" si="40"/>
        <v>238</v>
      </c>
      <c r="B241" s="6" t="s">
        <v>324</v>
      </c>
      <c r="C241" s="9" t="s">
        <v>454</v>
      </c>
      <c r="D241" s="2" t="s">
        <v>27</v>
      </c>
      <c r="E241" s="91">
        <v>1</v>
      </c>
      <c r="F241" s="31">
        <v>32110.000000000004</v>
      </c>
      <c r="G241" s="112">
        <f t="shared" si="31"/>
        <v>6100.9000000000005</v>
      </c>
      <c r="H241" s="61">
        <v>38210.9</v>
      </c>
      <c r="I241" s="39">
        <v>25027.145</v>
      </c>
      <c r="J241" s="36">
        <f t="shared" si="32"/>
        <v>4755.1575499999999</v>
      </c>
      <c r="K241" s="8">
        <f t="shared" si="33"/>
        <v>29782.30255</v>
      </c>
      <c r="L241" s="39">
        <v>24700</v>
      </c>
      <c r="M241" s="43">
        <f t="shared" si="34"/>
        <v>4693</v>
      </c>
      <c r="N241" s="43">
        <f t="shared" si="35"/>
        <v>29393</v>
      </c>
      <c r="O241" s="45">
        <f t="shared" si="36"/>
        <v>32462.067516666666</v>
      </c>
      <c r="P241" s="32">
        <f t="shared" si="37"/>
        <v>4068.1441559127411</v>
      </c>
      <c r="Q241" s="53">
        <f t="shared" si="38"/>
        <v>0.12531993391437793</v>
      </c>
      <c r="R241" s="45">
        <f t="shared" si="39"/>
        <v>32462</v>
      </c>
    </row>
    <row r="242" spans="1:18" ht="30">
      <c r="A242" s="1">
        <f t="shared" si="40"/>
        <v>239</v>
      </c>
      <c r="B242" s="6" t="s">
        <v>324</v>
      </c>
      <c r="C242" s="9" t="s">
        <v>455</v>
      </c>
      <c r="D242" s="2" t="s">
        <v>27</v>
      </c>
      <c r="E242" s="91">
        <v>1</v>
      </c>
      <c r="F242" s="31">
        <v>32890</v>
      </c>
      <c r="G242" s="112">
        <f t="shared" si="31"/>
        <v>6249.1</v>
      </c>
      <c r="H242" s="61">
        <v>39139.1</v>
      </c>
      <c r="I242" s="39">
        <v>25027.145</v>
      </c>
      <c r="J242" s="36">
        <f t="shared" si="32"/>
        <v>4755.1575499999999</v>
      </c>
      <c r="K242" s="8">
        <f t="shared" si="33"/>
        <v>29782.30255</v>
      </c>
      <c r="L242" s="39">
        <v>25300</v>
      </c>
      <c r="M242" s="43">
        <f t="shared" si="34"/>
        <v>4807</v>
      </c>
      <c r="N242" s="43">
        <f t="shared" si="35"/>
        <v>30107</v>
      </c>
      <c r="O242" s="45">
        <f t="shared" si="36"/>
        <v>33009.467516666664</v>
      </c>
      <c r="P242" s="32">
        <f t="shared" si="37"/>
        <v>4336.331236891423</v>
      </c>
      <c r="Q242" s="53">
        <f t="shared" si="38"/>
        <v>0.13136628861710614</v>
      </c>
      <c r="R242" s="45">
        <f t="shared" si="39"/>
        <v>33009</v>
      </c>
    </row>
    <row r="243" spans="1:18" ht="30">
      <c r="A243" s="1">
        <f t="shared" si="40"/>
        <v>240</v>
      </c>
      <c r="B243" s="6" t="s">
        <v>324</v>
      </c>
      <c r="C243" s="9" t="s">
        <v>456</v>
      </c>
      <c r="D243" s="2" t="s">
        <v>27</v>
      </c>
      <c r="E243" s="91">
        <v>1</v>
      </c>
      <c r="F243" s="31">
        <v>33280</v>
      </c>
      <c r="G243" s="112">
        <f t="shared" si="31"/>
        <v>6323.2</v>
      </c>
      <c r="H243" s="61">
        <v>39603.199999999997</v>
      </c>
      <c r="I243" s="39">
        <v>25027.145</v>
      </c>
      <c r="J243" s="36">
        <f t="shared" si="32"/>
        <v>4755.1575499999999</v>
      </c>
      <c r="K243" s="8">
        <f t="shared" si="33"/>
        <v>29782.30255</v>
      </c>
      <c r="L243" s="39">
        <v>25600</v>
      </c>
      <c r="M243" s="43">
        <f t="shared" si="34"/>
        <v>4864</v>
      </c>
      <c r="N243" s="43">
        <f t="shared" si="35"/>
        <v>30464</v>
      </c>
      <c r="O243" s="45">
        <f t="shared" si="36"/>
        <v>33283.167516666668</v>
      </c>
      <c r="P243" s="32">
        <f t="shared" si="37"/>
        <v>4477.5950238288333</v>
      </c>
      <c r="Q243" s="53">
        <f t="shared" si="38"/>
        <v>0.13453031540903254</v>
      </c>
      <c r="R243" s="45">
        <f t="shared" si="39"/>
        <v>33283</v>
      </c>
    </row>
    <row r="244" spans="1:18" ht="30">
      <c r="A244" s="1">
        <f t="shared" si="40"/>
        <v>241</v>
      </c>
      <c r="B244" s="6" t="s">
        <v>324</v>
      </c>
      <c r="C244" s="9" t="s">
        <v>457</v>
      </c>
      <c r="D244" s="2" t="s">
        <v>27</v>
      </c>
      <c r="E244" s="91">
        <v>1</v>
      </c>
      <c r="F244" s="31">
        <v>32110.000000000004</v>
      </c>
      <c r="G244" s="112">
        <f t="shared" si="31"/>
        <v>6100.9000000000005</v>
      </c>
      <c r="H244" s="61">
        <v>38210.9</v>
      </c>
      <c r="I244" s="39">
        <v>25027.145</v>
      </c>
      <c r="J244" s="36">
        <f t="shared" si="32"/>
        <v>4755.1575499999999</v>
      </c>
      <c r="K244" s="8">
        <f t="shared" si="33"/>
        <v>29782.30255</v>
      </c>
      <c r="L244" s="39">
        <v>24700</v>
      </c>
      <c r="M244" s="43">
        <f t="shared" si="34"/>
        <v>4693</v>
      </c>
      <c r="N244" s="43">
        <f t="shared" si="35"/>
        <v>29393</v>
      </c>
      <c r="O244" s="45">
        <f t="shared" si="36"/>
        <v>32462.067516666666</v>
      </c>
      <c r="P244" s="32">
        <f t="shared" si="37"/>
        <v>4068.1441559127411</v>
      </c>
      <c r="Q244" s="53">
        <f t="shared" si="38"/>
        <v>0.12531993391437793</v>
      </c>
      <c r="R244" s="45">
        <f t="shared" si="39"/>
        <v>32462</v>
      </c>
    </row>
    <row r="245" spans="1:18" ht="30">
      <c r="A245" s="1">
        <f t="shared" si="40"/>
        <v>242</v>
      </c>
      <c r="B245" s="6" t="s">
        <v>324</v>
      </c>
      <c r="C245" s="9" t="s">
        <v>458</v>
      </c>
      <c r="D245" s="2" t="s">
        <v>27</v>
      </c>
      <c r="E245" s="91">
        <v>1</v>
      </c>
      <c r="F245" s="31">
        <v>32890</v>
      </c>
      <c r="G245" s="112">
        <f t="shared" si="31"/>
        <v>6249.1</v>
      </c>
      <c r="H245" s="61">
        <v>39139.1</v>
      </c>
      <c r="I245" s="39">
        <v>25027.145</v>
      </c>
      <c r="J245" s="36">
        <f t="shared" si="32"/>
        <v>4755.1575499999999</v>
      </c>
      <c r="K245" s="8">
        <f t="shared" si="33"/>
        <v>29782.30255</v>
      </c>
      <c r="L245" s="62">
        <v>25300</v>
      </c>
      <c r="M245" s="43">
        <f t="shared" si="34"/>
        <v>4807</v>
      </c>
      <c r="N245" s="43">
        <f t="shared" si="35"/>
        <v>30107</v>
      </c>
      <c r="O245" s="45">
        <f t="shared" si="36"/>
        <v>33009.467516666664</v>
      </c>
      <c r="P245" s="32">
        <f t="shared" si="37"/>
        <v>4336.331236891423</v>
      </c>
      <c r="Q245" s="53">
        <f t="shared" si="38"/>
        <v>0.13136628861710614</v>
      </c>
      <c r="R245" s="45">
        <f t="shared" si="39"/>
        <v>33009</v>
      </c>
    </row>
    <row r="246" spans="1:18" ht="29.25" customHeight="1"/>
  </sheetData>
  <autoFilter ref="A1:R246" xr:uid="{434C37C7-5052-49AC-AF6E-FCAB0FA1405A}">
    <filterColumn colId="0" showButton="0"/>
    <filterColumn colId="1" showButton="0"/>
    <filterColumn colId="2" showButton="0"/>
    <filterColumn colId="5" showButton="0"/>
    <filterColumn colId="6" showButton="0"/>
    <filterColumn colId="8" showButton="0"/>
    <filterColumn colId="9" showButton="0"/>
    <filterColumn colId="11" showButton="0"/>
    <filterColumn colId="12" showButton="0"/>
  </autoFilter>
  <mergeCells count="10">
    <mergeCell ref="E2:E3"/>
    <mergeCell ref="F1:H2"/>
    <mergeCell ref="I1:K2"/>
    <mergeCell ref="L1:N2"/>
    <mergeCell ref="O2:R2"/>
    <mergeCell ref="A1:D1"/>
    <mergeCell ref="A2:A3"/>
    <mergeCell ref="B2:B3"/>
    <mergeCell ref="C2:C3"/>
    <mergeCell ref="D2:D3"/>
  </mergeCells>
  <conditionalFormatting sqref="C2:C3">
    <cfRule type="duplicateValues" dxfId="1" priority="2"/>
  </conditionalFormatting>
  <conditionalFormatting sqref="C112:C245">
    <cfRule type="duplicateValues" dxfId="0" priority="1"/>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D5ED0-4471-4949-8985-1B68CD048E37}">
  <dimension ref="A1:S36"/>
  <sheetViews>
    <sheetView tabSelected="1" topLeftCell="A3" zoomScale="60" zoomScaleNormal="60" workbookViewId="0">
      <selection activeCell="A3" sqref="A3:A4"/>
    </sheetView>
  </sheetViews>
  <sheetFormatPr baseColWidth="10" defaultColWidth="17.42578125" defaultRowHeight="15"/>
  <cols>
    <col min="1" max="1" width="9.85546875" style="21" customWidth="1"/>
    <col min="2" max="2" width="18.5703125" style="21" customWidth="1"/>
    <col min="3" max="3" width="67.42578125" style="21" customWidth="1"/>
    <col min="4" max="4" width="17.42578125" style="127"/>
    <col min="5" max="5" width="0" style="21" hidden="1" customWidth="1"/>
    <col min="6" max="7" width="21.42578125" style="76" customWidth="1"/>
    <col min="8" max="8" width="24.5703125" style="21" customWidth="1"/>
    <col min="9" max="10" width="21.42578125" style="34" customWidth="1"/>
    <col min="11" max="11" width="22.7109375" style="4" customWidth="1"/>
    <col min="12" max="12" width="22.7109375" style="14" customWidth="1"/>
    <col min="13" max="14" width="22.7109375" style="4" customWidth="1"/>
    <col min="15" max="15" width="22" style="4" customWidth="1"/>
    <col min="16" max="16" width="17.42578125" style="4"/>
    <col min="17" max="17" width="19.28515625" style="4" customWidth="1"/>
    <col min="18" max="18" width="27.28515625" style="4" customWidth="1"/>
    <col min="19" max="16384" width="17.42578125" style="4"/>
  </cols>
  <sheetData>
    <row r="1" spans="1:18" ht="49.5" customHeight="1" thickBot="1">
      <c r="A1" s="134" t="s">
        <v>0</v>
      </c>
      <c r="B1" s="135"/>
      <c r="C1" s="135"/>
      <c r="D1" s="136"/>
      <c r="E1" s="85"/>
      <c r="F1" s="137" t="s">
        <v>459</v>
      </c>
      <c r="G1" s="138"/>
      <c r="H1" s="139"/>
      <c r="I1" s="146" t="s">
        <v>2</v>
      </c>
      <c r="J1" s="147"/>
      <c r="K1" s="148"/>
      <c r="L1" s="146" t="s">
        <v>3</v>
      </c>
      <c r="M1" s="147"/>
      <c r="N1" s="148"/>
    </row>
    <row r="2" spans="1:18" ht="21.75" customHeight="1" thickBot="1">
      <c r="A2" s="155" t="s">
        <v>4</v>
      </c>
      <c r="B2" s="156"/>
      <c r="C2" s="156"/>
      <c r="D2" s="157"/>
      <c r="E2" s="84"/>
      <c r="F2" s="140"/>
      <c r="G2" s="141"/>
      <c r="H2" s="142"/>
      <c r="I2" s="149"/>
      <c r="J2" s="150"/>
      <c r="K2" s="151"/>
      <c r="L2" s="149"/>
      <c r="M2" s="150"/>
      <c r="N2" s="151"/>
    </row>
    <row r="3" spans="1:18" ht="42.75" customHeight="1" thickBot="1">
      <c r="A3" s="158" t="s">
        <v>5</v>
      </c>
      <c r="B3" s="160" t="s">
        <v>6</v>
      </c>
      <c r="C3" s="160" t="s">
        <v>7</v>
      </c>
      <c r="D3" s="162" t="s">
        <v>8</v>
      </c>
      <c r="E3" s="84"/>
      <c r="F3" s="143"/>
      <c r="G3" s="144"/>
      <c r="H3" s="145"/>
      <c r="I3" s="152"/>
      <c r="J3" s="153"/>
      <c r="K3" s="154"/>
      <c r="L3" s="152"/>
      <c r="M3" s="153"/>
      <c r="N3" s="154"/>
      <c r="O3" s="131" t="s">
        <v>9</v>
      </c>
      <c r="P3" s="132"/>
      <c r="Q3" s="132"/>
      <c r="R3" s="133"/>
    </row>
    <row r="4" spans="1:18" ht="72.75" customHeight="1" thickBot="1">
      <c r="A4" s="159"/>
      <c r="B4" s="161"/>
      <c r="C4" s="161"/>
      <c r="D4" s="163"/>
      <c r="E4" s="64" t="s">
        <v>10</v>
      </c>
      <c r="F4" s="71" t="s">
        <v>11</v>
      </c>
      <c r="G4" s="72" t="s">
        <v>12</v>
      </c>
      <c r="H4" s="73" t="s">
        <v>13</v>
      </c>
      <c r="I4" s="40" t="s">
        <v>11</v>
      </c>
      <c r="J4" s="57" t="s">
        <v>12</v>
      </c>
      <c r="K4" s="56" t="s">
        <v>13</v>
      </c>
      <c r="L4" s="66" t="s">
        <v>11</v>
      </c>
      <c r="M4" s="67" t="s">
        <v>12</v>
      </c>
      <c r="N4" s="56" t="s">
        <v>13</v>
      </c>
      <c r="O4" s="97" t="s">
        <v>14</v>
      </c>
      <c r="P4" s="124" t="s">
        <v>15</v>
      </c>
      <c r="Q4" s="128" t="s">
        <v>16</v>
      </c>
      <c r="R4" s="97" t="s">
        <v>17</v>
      </c>
    </row>
    <row r="5" spans="1:18" s="14" customFormat="1" ht="159.75" customHeight="1">
      <c r="A5" s="59">
        <v>1</v>
      </c>
      <c r="B5" s="17" t="s">
        <v>460</v>
      </c>
      <c r="C5" s="17" t="s">
        <v>461</v>
      </c>
      <c r="D5" s="15" t="s">
        <v>27</v>
      </c>
      <c r="E5" s="1">
        <v>9</v>
      </c>
      <c r="F5" s="31">
        <v>1935960</v>
      </c>
      <c r="G5" s="75">
        <f t="shared" ref="G5:G24" si="0">+F5*0.19</f>
        <v>367832.4</v>
      </c>
      <c r="H5" s="75">
        <f t="shared" ref="H5:H24" si="1">+F5+G5</f>
        <v>2303792.4</v>
      </c>
      <c r="I5" s="30">
        <v>1531343.5618</v>
      </c>
      <c r="J5" s="28">
        <f t="shared" ref="J5:J24" si="2">+I5*19%</f>
        <v>290955.27674200002</v>
      </c>
      <c r="K5" s="29">
        <f t="shared" ref="K5:K24" si="3">+I5+J5</f>
        <v>1822298.8385419999</v>
      </c>
      <c r="L5" s="62">
        <v>1489200</v>
      </c>
      <c r="M5" s="29">
        <f t="shared" ref="M5:M24" si="4">+L5*19%</f>
        <v>282948</v>
      </c>
      <c r="N5" s="29">
        <f>+L5+M5</f>
        <v>1772148</v>
      </c>
      <c r="O5" s="61">
        <f>AVERAGE(H5,K5,N5)</f>
        <v>1966079.7461806666</v>
      </c>
      <c r="P5" s="30">
        <f t="shared" ref="P5:P24" si="5">_xlfn.STDEV.P(H5,K5,N5)</f>
        <v>239674.99391730275</v>
      </c>
      <c r="Q5" s="65">
        <f>P5/O5</f>
        <v>0.12190502159584253</v>
      </c>
      <c r="R5" s="61">
        <f>ROUND(O5,0)</f>
        <v>1966080</v>
      </c>
    </row>
    <row r="6" spans="1:18" s="14" customFormat="1" ht="202.5" customHeight="1">
      <c r="A6" s="59">
        <v>2</v>
      </c>
      <c r="B6" s="17" t="s">
        <v>460</v>
      </c>
      <c r="C6" s="17" t="s">
        <v>462</v>
      </c>
      <c r="D6" s="15" t="s">
        <v>25</v>
      </c>
      <c r="E6" s="3">
        <v>50</v>
      </c>
      <c r="F6" s="31">
        <v>122980.00000000001</v>
      </c>
      <c r="G6" s="75">
        <f t="shared" si="0"/>
        <v>23366.200000000004</v>
      </c>
      <c r="H6" s="75">
        <f t="shared" si="1"/>
        <v>146346.20000000001</v>
      </c>
      <c r="I6" s="30">
        <v>95615.92</v>
      </c>
      <c r="J6" s="28">
        <f t="shared" si="2"/>
        <v>18167.024799999999</v>
      </c>
      <c r="K6" s="29">
        <f t="shared" si="3"/>
        <v>113782.9448</v>
      </c>
      <c r="L6" s="62">
        <v>94600</v>
      </c>
      <c r="M6" s="29">
        <f t="shared" si="4"/>
        <v>17974</v>
      </c>
      <c r="N6" s="29">
        <f t="shared" ref="N6:N24" si="6">+L6+M6</f>
        <v>112574</v>
      </c>
      <c r="O6" s="61">
        <f t="shared" ref="O6:O34" si="7">AVERAGE(H6,K6,N6)</f>
        <v>124234.38160000001</v>
      </c>
      <c r="P6" s="30">
        <f t="shared" si="5"/>
        <v>15643.204522481788</v>
      </c>
      <c r="Q6" s="65">
        <f t="shared" ref="Q6:Q24" si="8">P6/O6</f>
        <v>0.12591687036241334</v>
      </c>
      <c r="R6" s="61">
        <f t="shared" ref="R6:R34" si="9">ROUND(O6,0)</f>
        <v>124234</v>
      </c>
    </row>
    <row r="7" spans="1:18" s="14" customFormat="1" ht="92.25" customHeight="1">
      <c r="A7" s="59">
        <f t="shared" ref="A7:A34" si="10">A6+1</f>
        <v>3</v>
      </c>
      <c r="B7" s="17" t="s">
        <v>460</v>
      </c>
      <c r="C7" s="17" t="s">
        <v>463</v>
      </c>
      <c r="D7" s="15" t="s">
        <v>27</v>
      </c>
      <c r="E7" s="3">
        <v>8</v>
      </c>
      <c r="F7" s="31">
        <v>2042040.0000000002</v>
      </c>
      <c r="G7" s="75">
        <f t="shared" si="0"/>
        <v>387987.60000000003</v>
      </c>
      <c r="H7" s="75">
        <f t="shared" si="1"/>
        <v>2430027.6</v>
      </c>
      <c r="I7" s="30">
        <v>1562252.5</v>
      </c>
      <c r="J7" s="28">
        <f t="shared" si="2"/>
        <v>296827.97499999998</v>
      </c>
      <c r="K7" s="29">
        <f t="shared" si="3"/>
        <v>1859080.4750000001</v>
      </c>
      <c r="L7" s="62">
        <v>1570800</v>
      </c>
      <c r="M7" s="29">
        <f t="shared" si="4"/>
        <v>298452</v>
      </c>
      <c r="N7" s="29">
        <f t="shared" si="6"/>
        <v>1869252</v>
      </c>
      <c r="O7" s="61">
        <f t="shared" si="7"/>
        <v>2052786.6916666667</v>
      </c>
      <c r="P7" s="30">
        <f t="shared" si="5"/>
        <v>266781.92363842233</v>
      </c>
      <c r="Q7" s="65">
        <f t="shared" si="8"/>
        <v>0.12996085989909692</v>
      </c>
      <c r="R7" s="61">
        <f t="shared" si="9"/>
        <v>2052787</v>
      </c>
    </row>
    <row r="8" spans="1:18" s="14" customFormat="1" ht="79.5" customHeight="1">
      <c r="A8" s="59">
        <f t="shared" si="10"/>
        <v>4</v>
      </c>
      <c r="B8" s="17" t="s">
        <v>460</v>
      </c>
      <c r="C8" s="17" t="s">
        <v>464</v>
      </c>
      <c r="D8" s="15" t="s">
        <v>25</v>
      </c>
      <c r="E8" s="3">
        <v>10</v>
      </c>
      <c r="F8" s="31">
        <v>65910</v>
      </c>
      <c r="G8" s="75">
        <f t="shared" si="0"/>
        <v>12522.9</v>
      </c>
      <c r="H8" s="75">
        <f t="shared" si="1"/>
        <v>78432.899999999994</v>
      </c>
      <c r="I8" s="30">
        <v>50054.86</v>
      </c>
      <c r="J8" s="28">
        <f t="shared" si="2"/>
        <v>9510.4233999999997</v>
      </c>
      <c r="K8" s="29">
        <f t="shared" si="3"/>
        <v>59565.2834</v>
      </c>
      <c r="L8" s="62">
        <v>50700</v>
      </c>
      <c r="M8" s="29">
        <f t="shared" si="4"/>
        <v>9633</v>
      </c>
      <c r="N8" s="29">
        <f t="shared" si="6"/>
        <v>60333</v>
      </c>
      <c r="O8" s="61">
        <f t="shared" si="7"/>
        <v>66110.394466666665</v>
      </c>
      <c r="P8" s="30">
        <f t="shared" si="5"/>
        <v>8718.96225318711</v>
      </c>
      <c r="Q8" s="65">
        <f t="shared" si="8"/>
        <v>0.13188489228548278</v>
      </c>
      <c r="R8" s="61">
        <f t="shared" si="9"/>
        <v>66110</v>
      </c>
    </row>
    <row r="9" spans="1:18" s="14" customFormat="1" ht="63" customHeight="1">
      <c r="A9" s="59">
        <f t="shared" si="10"/>
        <v>5</v>
      </c>
      <c r="B9" s="17" t="s">
        <v>460</v>
      </c>
      <c r="C9" s="17" t="s">
        <v>465</v>
      </c>
      <c r="D9" s="15" t="s">
        <v>27</v>
      </c>
      <c r="E9" s="1">
        <v>3</v>
      </c>
      <c r="F9" s="31">
        <v>17125680</v>
      </c>
      <c r="G9" s="75">
        <f t="shared" si="0"/>
        <v>3253879.2</v>
      </c>
      <c r="H9" s="75">
        <f t="shared" si="1"/>
        <v>20379559.199999999</v>
      </c>
      <c r="I9" s="30">
        <v>13320705.199999999</v>
      </c>
      <c r="J9" s="28">
        <f t="shared" si="2"/>
        <v>2530933.9879999999</v>
      </c>
      <c r="K9" s="29">
        <f t="shared" si="3"/>
        <v>15851639.187999999</v>
      </c>
      <c r="L9" s="62">
        <v>13173600</v>
      </c>
      <c r="M9" s="29">
        <f t="shared" si="4"/>
        <v>2502984</v>
      </c>
      <c r="N9" s="29">
        <f t="shared" si="6"/>
        <v>15676584</v>
      </c>
      <c r="O9" s="61">
        <f t="shared" si="7"/>
        <v>17302594.129333332</v>
      </c>
      <c r="P9" s="30">
        <f t="shared" si="5"/>
        <v>2176916.2614868004</v>
      </c>
      <c r="Q9" s="65">
        <f t="shared" si="8"/>
        <v>0.12581444407785325</v>
      </c>
      <c r="R9" s="61">
        <f t="shared" si="9"/>
        <v>17302594</v>
      </c>
    </row>
    <row r="10" spans="1:18" s="14" customFormat="1" ht="75">
      <c r="A10" s="59">
        <f t="shared" si="10"/>
        <v>6</v>
      </c>
      <c r="B10" s="17" t="s">
        <v>460</v>
      </c>
      <c r="C10" s="17" t="s">
        <v>466</v>
      </c>
      <c r="D10" s="15" t="s">
        <v>27</v>
      </c>
      <c r="E10" s="1">
        <v>6</v>
      </c>
      <c r="F10" s="31">
        <v>7408960.0000000009</v>
      </c>
      <c r="G10" s="75">
        <f t="shared" si="0"/>
        <v>1407702.4000000001</v>
      </c>
      <c r="H10" s="75">
        <f t="shared" si="1"/>
        <v>8816662.4000000004</v>
      </c>
      <c r="I10" s="30">
        <v>5668310.7352</v>
      </c>
      <c r="J10" s="28">
        <f t="shared" si="2"/>
        <v>1076979.039688</v>
      </c>
      <c r="K10" s="29">
        <f t="shared" si="3"/>
        <v>6745289.7748879995</v>
      </c>
      <c r="L10" s="62">
        <v>5699200</v>
      </c>
      <c r="M10" s="29">
        <f t="shared" si="4"/>
        <v>1082848</v>
      </c>
      <c r="N10" s="29">
        <f t="shared" si="6"/>
        <v>6782048</v>
      </c>
      <c r="O10" s="61">
        <f t="shared" si="7"/>
        <v>7448000.0582959997</v>
      </c>
      <c r="P10" s="30">
        <f t="shared" si="5"/>
        <v>967906.76065323362</v>
      </c>
      <c r="Q10" s="65">
        <f t="shared" si="8"/>
        <v>0.12995525685786277</v>
      </c>
      <c r="R10" s="61">
        <f t="shared" si="9"/>
        <v>7448000</v>
      </c>
    </row>
    <row r="11" spans="1:18" s="14" customFormat="1" ht="114" customHeight="1">
      <c r="A11" s="59">
        <f t="shared" si="10"/>
        <v>7</v>
      </c>
      <c r="B11" s="17" t="s">
        <v>460</v>
      </c>
      <c r="C11" s="17" t="s">
        <v>467</v>
      </c>
      <c r="D11" s="15" t="s">
        <v>27</v>
      </c>
      <c r="E11" s="1">
        <v>1</v>
      </c>
      <c r="F11" s="31">
        <v>4225000</v>
      </c>
      <c r="G11" s="75">
        <f t="shared" si="0"/>
        <v>802750</v>
      </c>
      <c r="H11" s="75">
        <f t="shared" si="1"/>
        <v>5027750</v>
      </c>
      <c r="I11" s="30">
        <v>3154840</v>
      </c>
      <c r="J11" s="28">
        <f t="shared" si="2"/>
        <v>599419.6</v>
      </c>
      <c r="K11" s="29">
        <f t="shared" si="3"/>
        <v>3754259.6</v>
      </c>
      <c r="L11" s="62">
        <v>3250000</v>
      </c>
      <c r="M11" s="29">
        <f t="shared" si="4"/>
        <v>617500</v>
      </c>
      <c r="N11" s="29">
        <f t="shared" si="6"/>
        <v>3867500</v>
      </c>
      <c r="O11" s="61">
        <f t="shared" si="7"/>
        <v>4216503.2</v>
      </c>
      <c r="P11" s="30">
        <f t="shared" si="5"/>
        <v>575497.97273359634</v>
      </c>
      <c r="Q11" s="65">
        <f t="shared" si="8"/>
        <v>0.13648702382903358</v>
      </c>
      <c r="R11" s="61">
        <f t="shared" si="9"/>
        <v>4216503</v>
      </c>
    </row>
    <row r="12" spans="1:18" s="14" customFormat="1" ht="116.25" customHeight="1">
      <c r="A12" s="59">
        <f t="shared" si="10"/>
        <v>8</v>
      </c>
      <c r="B12" s="17" t="s">
        <v>460</v>
      </c>
      <c r="C12" s="17" t="s">
        <v>468</v>
      </c>
      <c r="D12" s="15" t="s">
        <v>27</v>
      </c>
      <c r="E12" s="1">
        <v>1</v>
      </c>
      <c r="F12" s="31">
        <v>5115890</v>
      </c>
      <c r="G12" s="75">
        <f t="shared" si="0"/>
        <v>972019.1</v>
      </c>
      <c r="H12" s="75">
        <f t="shared" si="1"/>
        <v>6087909.0999999996</v>
      </c>
      <c r="I12" s="30">
        <v>4046689</v>
      </c>
      <c r="J12" s="28">
        <f t="shared" si="2"/>
        <v>768870.91</v>
      </c>
      <c r="K12" s="29">
        <f t="shared" si="3"/>
        <v>4815559.91</v>
      </c>
      <c r="L12" s="62">
        <v>3935300</v>
      </c>
      <c r="M12" s="29">
        <f t="shared" si="4"/>
        <v>747707</v>
      </c>
      <c r="N12" s="29">
        <f t="shared" si="6"/>
        <v>4683007</v>
      </c>
      <c r="O12" s="61">
        <f t="shared" si="7"/>
        <v>5195492.0033333329</v>
      </c>
      <c r="P12" s="30">
        <f t="shared" si="5"/>
        <v>633350.23186469462</v>
      </c>
      <c r="Q12" s="65">
        <f t="shared" si="8"/>
        <v>0.12190380265398323</v>
      </c>
      <c r="R12" s="61">
        <f t="shared" si="9"/>
        <v>5195492</v>
      </c>
    </row>
    <row r="13" spans="1:18" s="14" customFormat="1" ht="108.75" customHeight="1">
      <c r="A13" s="59">
        <f t="shared" si="10"/>
        <v>9</v>
      </c>
      <c r="B13" s="17" t="s">
        <v>460</v>
      </c>
      <c r="C13" s="17" t="s">
        <v>469</v>
      </c>
      <c r="D13" s="15" t="s">
        <v>25</v>
      </c>
      <c r="E13" s="3">
        <v>5</v>
      </c>
      <c r="F13" s="31">
        <v>214240</v>
      </c>
      <c r="G13" s="75">
        <f t="shared" si="0"/>
        <v>40705.599999999999</v>
      </c>
      <c r="H13" s="75">
        <f t="shared" si="1"/>
        <v>254945.6</v>
      </c>
      <c r="I13" s="30">
        <v>166599.82</v>
      </c>
      <c r="J13" s="28">
        <f t="shared" si="2"/>
        <v>31653.965800000002</v>
      </c>
      <c r="K13" s="29">
        <f t="shared" si="3"/>
        <v>198253.78580000001</v>
      </c>
      <c r="L13" s="62">
        <v>164800</v>
      </c>
      <c r="M13" s="29">
        <f t="shared" si="4"/>
        <v>31312</v>
      </c>
      <c r="N13" s="29">
        <f t="shared" si="6"/>
        <v>196112</v>
      </c>
      <c r="O13" s="61">
        <f t="shared" si="7"/>
        <v>216437.12860000003</v>
      </c>
      <c r="P13" s="30">
        <f t="shared" si="5"/>
        <v>27243.636428552429</v>
      </c>
      <c r="Q13" s="65">
        <f t="shared" si="8"/>
        <v>0.12587321133289339</v>
      </c>
      <c r="R13" s="61">
        <f t="shared" si="9"/>
        <v>216437</v>
      </c>
    </row>
    <row r="14" spans="1:18" s="14" customFormat="1" ht="69.75" customHeight="1">
      <c r="A14" s="59">
        <f t="shared" si="10"/>
        <v>10</v>
      </c>
      <c r="B14" s="17" t="s">
        <v>460</v>
      </c>
      <c r="C14" s="17" t="s">
        <v>470</v>
      </c>
      <c r="D14" s="15" t="s">
        <v>27</v>
      </c>
      <c r="E14" s="1">
        <v>4</v>
      </c>
      <c r="F14" s="31">
        <v>269620</v>
      </c>
      <c r="G14" s="75">
        <f t="shared" si="0"/>
        <v>51227.8</v>
      </c>
      <c r="H14" s="75">
        <f t="shared" si="1"/>
        <v>320847.8</v>
      </c>
      <c r="I14" s="30">
        <v>207278</v>
      </c>
      <c r="J14" s="28">
        <f t="shared" si="2"/>
        <v>39382.82</v>
      </c>
      <c r="K14" s="29">
        <f t="shared" si="3"/>
        <v>246660.82</v>
      </c>
      <c r="L14" s="62">
        <v>207400</v>
      </c>
      <c r="M14" s="29">
        <f t="shared" si="4"/>
        <v>39406</v>
      </c>
      <c r="N14" s="29">
        <f t="shared" si="6"/>
        <v>246806</v>
      </c>
      <c r="O14" s="61">
        <f t="shared" si="7"/>
        <v>271438.20666666667</v>
      </c>
      <c r="P14" s="30">
        <f t="shared" si="5"/>
        <v>34937.908774778851</v>
      </c>
      <c r="Q14" s="65">
        <f t="shared" si="8"/>
        <v>0.1287140421528187</v>
      </c>
      <c r="R14" s="61">
        <f t="shared" si="9"/>
        <v>271438</v>
      </c>
    </row>
    <row r="15" spans="1:18" s="14" customFormat="1" ht="59.25" customHeight="1">
      <c r="A15" s="59">
        <f t="shared" si="10"/>
        <v>11</v>
      </c>
      <c r="B15" s="17" t="s">
        <v>460</v>
      </c>
      <c r="C15" s="17" t="s">
        <v>471</v>
      </c>
      <c r="D15" s="15" t="s">
        <v>27</v>
      </c>
      <c r="E15" s="1">
        <v>3</v>
      </c>
      <c r="F15" s="31">
        <v>3134690</v>
      </c>
      <c r="G15" s="75">
        <f t="shared" si="0"/>
        <v>595591.1</v>
      </c>
      <c r="H15" s="75">
        <f t="shared" si="1"/>
        <v>3730281.1</v>
      </c>
      <c r="I15" s="30">
        <v>2340648.6</v>
      </c>
      <c r="J15" s="28">
        <f t="shared" si="2"/>
        <v>444723.234</v>
      </c>
      <c r="K15" s="29">
        <f t="shared" si="3"/>
        <v>2785371.8340000003</v>
      </c>
      <c r="L15" s="62">
        <v>2411300</v>
      </c>
      <c r="M15" s="29">
        <f t="shared" si="4"/>
        <v>458147</v>
      </c>
      <c r="N15" s="29">
        <f t="shared" si="6"/>
        <v>2869447</v>
      </c>
      <c r="O15" s="61">
        <f t="shared" si="7"/>
        <v>3128366.6446666666</v>
      </c>
      <c r="P15" s="30">
        <f t="shared" si="5"/>
        <v>426999.54491693038</v>
      </c>
      <c r="Q15" s="65">
        <f t="shared" si="8"/>
        <v>0.13649280708349579</v>
      </c>
      <c r="R15" s="61">
        <f t="shared" si="9"/>
        <v>3128367</v>
      </c>
    </row>
    <row r="16" spans="1:18" s="14" customFormat="1" ht="93.75" customHeight="1">
      <c r="A16" s="59">
        <f t="shared" si="10"/>
        <v>12</v>
      </c>
      <c r="B16" s="17" t="s">
        <v>460</v>
      </c>
      <c r="C16" s="17" t="s">
        <v>472</v>
      </c>
      <c r="D16" s="15" t="s">
        <v>27</v>
      </c>
      <c r="E16" s="1">
        <v>1</v>
      </c>
      <c r="F16" s="31">
        <v>2281890</v>
      </c>
      <c r="G16" s="75">
        <f t="shared" si="0"/>
        <v>433559.1</v>
      </c>
      <c r="H16" s="75">
        <f t="shared" si="1"/>
        <v>2715449.1</v>
      </c>
      <c r="I16" s="30">
        <v>1814932.5</v>
      </c>
      <c r="J16" s="28">
        <f t="shared" si="2"/>
        <v>344837.17499999999</v>
      </c>
      <c r="K16" s="29">
        <f t="shared" si="3"/>
        <v>2159769.6749999998</v>
      </c>
      <c r="L16" s="62">
        <v>1755300</v>
      </c>
      <c r="M16" s="29">
        <f t="shared" si="4"/>
        <v>333507</v>
      </c>
      <c r="N16" s="29">
        <f t="shared" si="6"/>
        <v>2088807</v>
      </c>
      <c r="O16" s="61">
        <f t="shared" si="7"/>
        <v>2321341.9250000003</v>
      </c>
      <c r="P16" s="30">
        <f t="shared" si="5"/>
        <v>280177.65120324062</v>
      </c>
      <c r="Q16" s="65">
        <f t="shared" si="8"/>
        <v>0.12069641623486406</v>
      </c>
      <c r="R16" s="61">
        <f t="shared" si="9"/>
        <v>2321342</v>
      </c>
    </row>
    <row r="17" spans="1:18" s="14" customFormat="1" ht="108.75" customHeight="1">
      <c r="A17" s="59">
        <f t="shared" si="10"/>
        <v>13</v>
      </c>
      <c r="B17" s="17" t="s">
        <v>460</v>
      </c>
      <c r="C17" s="17" t="s">
        <v>473</v>
      </c>
      <c r="D17" s="15" t="s">
        <v>27</v>
      </c>
      <c r="E17" s="1">
        <v>1</v>
      </c>
      <c r="F17" s="31">
        <v>3042000</v>
      </c>
      <c r="G17" s="75">
        <f t="shared" si="0"/>
        <v>577980</v>
      </c>
      <c r="H17" s="75">
        <f t="shared" si="1"/>
        <v>3619980</v>
      </c>
      <c r="I17" s="30">
        <v>2366130</v>
      </c>
      <c r="J17" s="28">
        <f t="shared" si="2"/>
        <v>449564.7</v>
      </c>
      <c r="K17" s="29">
        <f t="shared" si="3"/>
        <v>2815694.7</v>
      </c>
      <c r="L17" s="62">
        <v>2340000</v>
      </c>
      <c r="M17" s="29">
        <f t="shared" si="4"/>
        <v>444600</v>
      </c>
      <c r="N17" s="29">
        <f t="shared" si="6"/>
        <v>2784600</v>
      </c>
      <c r="O17" s="61">
        <f t="shared" si="7"/>
        <v>3073424.9</v>
      </c>
      <c r="P17" s="30">
        <f t="shared" si="5"/>
        <v>386681.24520853197</v>
      </c>
      <c r="Q17" s="65">
        <f t="shared" si="8"/>
        <v>0.12581444407785333</v>
      </c>
      <c r="R17" s="61">
        <f t="shared" si="9"/>
        <v>3073425</v>
      </c>
    </row>
    <row r="18" spans="1:18" s="14" customFormat="1" ht="91.5" customHeight="1">
      <c r="A18" s="59">
        <f t="shared" si="10"/>
        <v>14</v>
      </c>
      <c r="B18" s="17" t="s">
        <v>460</v>
      </c>
      <c r="C18" s="17" t="s">
        <v>474</v>
      </c>
      <c r="D18" s="15" t="s">
        <v>27</v>
      </c>
      <c r="E18" s="1">
        <v>15</v>
      </c>
      <c r="F18" s="31">
        <v>2759640</v>
      </c>
      <c r="G18" s="75">
        <f t="shared" si="0"/>
        <v>524331.6</v>
      </c>
      <c r="H18" s="75">
        <f t="shared" si="1"/>
        <v>3283971.6</v>
      </c>
      <c r="I18" s="30">
        <v>2121316</v>
      </c>
      <c r="J18" s="28">
        <f t="shared" si="2"/>
        <v>403050.04</v>
      </c>
      <c r="K18" s="29">
        <f t="shared" si="3"/>
        <v>2524366.04</v>
      </c>
      <c r="L18" s="62">
        <v>2122800</v>
      </c>
      <c r="M18" s="29">
        <f t="shared" si="4"/>
        <v>403332</v>
      </c>
      <c r="N18" s="29">
        <f t="shared" si="6"/>
        <v>2526132</v>
      </c>
      <c r="O18" s="61">
        <f t="shared" si="7"/>
        <v>2778156.5466666669</v>
      </c>
      <c r="P18" s="30">
        <f t="shared" si="5"/>
        <v>357665.98085143772</v>
      </c>
      <c r="Q18" s="65">
        <f t="shared" si="8"/>
        <v>0.12874219823234165</v>
      </c>
      <c r="R18" s="61">
        <f t="shared" si="9"/>
        <v>2778157</v>
      </c>
    </row>
    <row r="19" spans="1:18" s="14" customFormat="1" ht="249" customHeight="1">
      <c r="A19" s="59">
        <f t="shared" si="10"/>
        <v>15</v>
      </c>
      <c r="B19" s="17" t="s">
        <v>460</v>
      </c>
      <c r="C19" s="17" t="s">
        <v>475</v>
      </c>
      <c r="D19" s="15" t="s">
        <v>27</v>
      </c>
      <c r="E19" s="1">
        <v>10</v>
      </c>
      <c r="F19" s="31">
        <v>2827500</v>
      </c>
      <c r="G19" s="75">
        <f t="shared" si="0"/>
        <v>537225</v>
      </c>
      <c r="H19" s="75">
        <f t="shared" si="1"/>
        <v>3364725</v>
      </c>
      <c r="I19" s="30">
        <v>2111316</v>
      </c>
      <c r="J19" s="28">
        <f t="shared" si="2"/>
        <v>401150.04</v>
      </c>
      <c r="K19" s="29">
        <f t="shared" si="3"/>
        <v>2512466.04</v>
      </c>
      <c r="L19" s="62">
        <v>2175000</v>
      </c>
      <c r="M19" s="29">
        <f t="shared" si="4"/>
        <v>413250</v>
      </c>
      <c r="N19" s="29">
        <f t="shared" si="6"/>
        <v>2588250</v>
      </c>
      <c r="O19" s="61">
        <f t="shared" si="7"/>
        <v>2821813.6799999997</v>
      </c>
      <c r="P19" s="30">
        <f t="shared" si="5"/>
        <v>385140.95098325558</v>
      </c>
      <c r="Q19" s="65">
        <f t="shared" si="8"/>
        <v>0.13648702382903452</v>
      </c>
      <c r="R19" s="61">
        <f t="shared" si="9"/>
        <v>2821814</v>
      </c>
    </row>
    <row r="20" spans="1:18" s="14" customFormat="1" ht="198.75" customHeight="1">
      <c r="A20" s="59">
        <f t="shared" si="10"/>
        <v>16</v>
      </c>
      <c r="B20" s="17" t="s">
        <v>460</v>
      </c>
      <c r="C20" s="17" t="s">
        <v>476</v>
      </c>
      <c r="D20" s="15" t="s">
        <v>25</v>
      </c>
      <c r="E20" s="3">
        <v>6</v>
      </c>
      <c r="F20" s="31">
        <v>227500</v>
      </c>
      <c r="G20" s="75">
        <f t="shared" si="0"/>
        <v>43225</v>
      </c>
      <c r="H20" s="75">
        <f t="shared" si="1"/>
        <v>270725</v>
      </c>
      <c r="I20" s="30">
        <v>179947.22</v>
      </c>
      <c r="J20" s="28">
        <f t="shared" si="2"/>
        <v>34189.971799999999</v>
      </c>
      <c r="K20" s="29">
        <f t="shared" si="3"/>
        <v>214137.1918</v>
      </c>
      <c r="L20" s="62">
        <v>175000</v>
      </c>
      <c r="M20" s="29">
        <f t="shared" si="4"/>
        <v>33250</v>
      </c>
      <c r="N20" s="29">
        <f t="shared" si="6"/>
        <v>208250</v>
      </c>
      <c r="O20" s="61">
        <f t="shared" si="7"/>
        <v>231037.39726666667</v>
      </c>
      <c r="P20" s="30">
        <f t="shared" si="5"/>
        <v>28166.103917790424</v>
      </c>
      <c r="Q20" s="65">
        <f t="shared" si="8"/>
        <v>0.12191144918967688</v>
      </c>
      <c r="R20" s="61">
        <f t="shared" si="9"/>
        <v>231037</v>
      </c>
    </row>
    <row r="21" spans="1:18" s="14" customFormat="1" ht="119.25" customHeight="1">
      <c r="A21" s="59">
        <f t="shared" si="10"/>
        <v>17</v>
      </c>
      <c r="B21" s="17" t="s">
        <v>460</v>
      </c>
      <c r="C21" s="17" t="s">
        <v>477</v>
      </c>
      <c r="D21" s="15" t="s">
        <v>27</v>
      </c>
      <c r="E21" s="1">
        <v>4</v>
      </c>
      <c r="F21" s="31">
        <v>717600</v>
      </c>
      <c r="G21" s="75">
        <f t="shared" si="0"/>
        <v>136344</v>
      </c>
      <c r="H21" s="75">
        <f t="shared" si="1"/>
        <v>853944</v>
      </c>
      <c r="I21" s="30">
        <v>558164</v>
      </c>
      <c r="J21" s="28">
        <f t="shared" si="2"/>
        <v>106051.16</v>
      </c>
      <c r="K21" s="29">
        <f t="shared" si="3"/>
        <v>664215.16</v>
      </c>
      <c r="L21" s="62">
        <v>552000</v>
      </c>
      <c r="M21" s="29">
        <f t="shared" si="4"/>
        <v>104880</v>
      </c>
      <c r="N21" s="29">
        <f t="shared" si="6"/>
        <v>656880</v>
      </c>
      <c r="O21" s="61">
        <f t="shared" si="7"/>
        <v>725013.05333333334</v>
      </c>
      <c r="P21" s="30">
        <f t="shared" si="5"/>
        <v>91217.114254319808</v>
      </c>
      <c r="Q21" s="65">
        <f t="shared" si="8"/>
        <v>0.12581444407785256</v>
      </c>
      <c r="R21" s="61">
        <f t="shared" si="9"/>
        <v>725013</v>
      </c>
    </row>
    <row r="22" spans="1:18" s="14" customFormat="1" ht="111.75" customHeight="1">
      <c r="A22" s="59">
        <f t="shared" si="10"/>
        <v>18</v>
      </c>
      <c r="B22" s="17" t="s">
        <v>460</v>
      </c>
      <c r="C22" s="17" t="s">
        <v>478</v>
      </c>
      <c r="D22" s="15" t="s">
        <v>25</v>
      </c>
      <c r="E22" s="3">
        <v>20</v>
      </c>
      <c r="F22" s="31">
        <v>444080</v>
      </c>
      <c r="G22" s="75">
        <f t="shared" si="0"/>
        <v>84375.2</v>
      </c>
      <c r="H22" s="75">
        <f t="shared" si="1"/>
        <v>528455.19999999995</v>
      </c>
      <c r="I22" s="31">
        <v>339752</v>
      </c>
      <c r="J22" s="28">
        <f t="shared" si="2"/>
        <v>64552.88</v>
      </c>
      <c r="K22" s="29">
        <f t="shared" si="3"/>
        <v>404304.88</v>
      </c>
      <c r="L22" s="62">
        <v>341600</v>
      </c>
      <c r="M22" s="29">
        <f t="shared" si="4"/>
        <v>64904</v>
      </c>
      <c r="N22" s="29">
        <f t="shared" si="6"/>
        <v>406504</v>
      </c>
      <c r="O22" s="61">
        <f t="shared" si="7"/>
        <v>446421.36000000004</v>
      </c>
      <c r="P22" s="30">
        <f t="shared" si="5"/>
        <v>58013.631794907968</v>
      </c>
      <c r="Q22" s="65">
        <f t="shared" si="8"/>
        <v>0.12995263442346927</v>
      </c>
      <c r="R22" s="61">
        <f t="shared" si="9"/>
        <v>446421</v>
      </c>
    </row>
    <row r="23" spans="1:18" s="14" customFormat="1" ht="101.25" customHeight="1">
      <c r="A23" s="59">
        <f t="shared" si="10"/>
        <v>19</v>
      </c>
      <c r="B23" s="17" t="s">
        <v>460</v>
      </c>
      <c r="C23" s="23" t="s">
        <v>479</v>
      </c>
      <c r="D23" s="25" t="s">
        <v>27</v>
      </c>
      <c r="E23" s="77">
        <v>1</v>
      </c>
      <c r="F23" s="31">
        <v>2193750</v>
      </c>
      <c r="G23" s="75">
        <f t="shared" si="0"/>
        <v>416812.5</v>
      </c>
      <c r="H23" s="75">
        <f t="shared" si="1"/>
        <v>2610562.5</v>
      </c>
      <c r="I23" s="30">
        <v>1638090</v>
      </c>
      <c r="J23" s="28">
        <f t="shared" si="2"/>
        <v>311237.09999999998</v>
      </c>
      <c r="K23" s="29">
        <f t="shared" si="3"/>
        <v>1949327.1</v>
      </c>
      <c r="L23" s="62">
        <v>1687500</v>
      </c>
      <c r="M23" s="29">
        <f t="shared" si="4"/>
        <v>320625</v>
      </c>
      <c r="N23" s="29">
        <f t="shared" si="6"/>
        <v>2008125</v>
      </c>
      <c r="O23" s="61">
        <f t="shared" si="7"/>
        <v>2189338.1999999997</v>
      </c>
      <c r="P23" s="30">
        <f t="shared" si="5"/>
        <v>298816.25507321535</v>
      </c>
      <c r="Q23" s="65">
        <f t="shared" si="8"/>
        <v>0.13648702382903444</v>
      </c>
      <c r="R23" s="61">
        <f t="shared" si="9"/>
        <v>2189338</v>
      </c>
    </row>
    <row r="24" spans="1:18" s="14" customFormat="1" ht="97.5" customHeight="1">
      <c r="A24" s="59">
        <f t="shared" si="10"/>
        <v>20</v>
      </c>
      <c r="B24" s="17" t="s">
        <v>460</v>
      </c>
      <c r="C24" s="23" t="s">
        <v>480</v>
      </c>
      <c r="D24" s="25" t="s">
        <v>27</v>
      </c>
      <c r="E24" s="77">
        <v>1</v>
      </c>
      <c r="F24" s="31">
        <v>19635200</v>
      </c>
      <c r="G24" s="75">
        <f t="shared" si="0"/>
        <v>3730688</v>
      </c>
      <c r="H24" s="75">
        <f t="shared" si="1"/>
        <v>23365888</v>
      </c>
      <c r="I24" s="30">
        <v>15531520</v>
      </c>
      <c r="J24" s="28">
        <f t="shared" si="2"/>
        <v>2950988.8</v>
      </c>
      <c r="K24" s="29">
        <f t="shared" si="3"/>
        <v>18482508.800000001</v>
      </c>
      <c r="L24" s="62">
        <v>15104000</v>
      </c>
      <c r="M24" s="29">
        <f t="shared" si="4"/>
        <v>2869760</v>
      </c>
      <c r="N24" s="29">
        <f t="shared" si="6"/>
        <v>17973760</v>
      </c>
      <c r="O24" s="61">
        <f t="shared" si="7"/>
        <v>19940718.933333334</v>
      </c>
      <c r="P24" s="30">
        <f t="shared" si="5"/>
        <v>2430849.4656276139</v>
      </c>
      <c r="Q24" s="65">
        <f t="shared" si="8"/>
        <v>0.12190380265398325</v>
      </c>
      <c r="R24" s="61">
        <f t="shared" si="9"/>
        <v>19940719</v>
      </c>
    </row>
    <row r="25" spans="1:18" s="14" customFormat="1" ht="133.5" customHeight="1">
      <c r="A25" s="59">
        <f t="shared" si="10"/>
        <v>21</v>
      </c>
      <c r="B25" s="17" t="s">
        <v>460</v>
      </c>
      <c r="C25" s="23" t="s">
        <v>481</v>
      </c>
      <c r="D25" s="25" t="s">
        <v>482</v>
      </c>
      <c r="E25" s="77">
        <v>30</v>
      </c>
      <c r="F25" s="31">
        <v>62270.000000000007</v>
      </c>
      <c r="G25" s="75">
        <f t="shared" ref="G25:G34" si="11">+F25*0.19</f>
        <v>11831.300000000001</v>
      </c>
      <c r="H25" s="75">
        <f t="shared" ref="H25:H34" si="12">+F25+G25</f>
        <v>74101.3</v>
      </c>
      <c r="I25" s="30">
        <v>48414.66</v>
      </c>
      <c r="J25" s="28">
        <f t="shared" ref="J25:J34" si="13">+I25*19%</f>
        <v>9198.7854000000007</v>
      </c>
      <c r="K25" s="29">
        <f t="shared" ref="K25:K34" si="14">+I25+J25</f>
        <v>57613.445400000004</v>
      </c>
      <c r="L25" s="62">
        <v>47900</v>
      </c>
      <c r="M25" s="29">
        <f t="shared" ref="M25:M34" si="15">+L25*19%</f>
        <v>9101</v>
      </c>
      <c r="N25" s="29">
        <f t="shared" ref="N25:N34" si="16">+L25+M25</f>
        <v>57001</v>
      </c>
      <c r="O25" s="61">
        <f t="shared" si="7"/>
        <v>62905.248466666671</v>
      </c>
      <c r="P25" s="30">
        <f t="shared" ref="P25:P34" si="17">_xlfn.STDEV.P(H25,K25,N25)</f>
        <v>7920.7512183625231</v>
      </c>
      <c r="Q25" s="65">
        <f t="shared" ref="Q25:Q34" si="18">P25/O25</f>
        <v>0.12591558592379948</v>
      </c>
      <c r="R25" s="61">
        <f t="shared" si="9"/>
        <v>62905</v>
      </c>
    </row>
    <row r="26" spans="1:18" s="14" customFormat="1" ht="160.5" customHeight="1">
      <c r="A26" s="59">
        <f t="shared" si="10"/>
        <v>22</v>
      </c>
      <c r="B26" s="17" t="s">
        <v>460</v>
      </c>
      <c r="C26" s="23" t="s">
        <v>483</v>
      </c>
      <c r="D26" s="25" t="s">
        <v>27</v>
      </c>
      <c r="E26" s="77">
        <v>100</v>
      </c>
      <c r="F26" s="31">
        <v>489710.00000000006</v>
      </c>
      <c r="G26" s="75">
        <f t="shared" si="11"/>
        <v>93044.900000000009</v>
      </c>
      <c r="H26" s="75">
        <f t="shared" si="12"/>
        <v>582754.9</v>
      </c>
      <c r="I26" s="30">
        <v>374576.58</v>
      </c>
      <c r="J26" s="28">
        <f t="shared" si="13"/>
        <v>71169.550199999998</v>
      </c>
      <c r="K26" s="29">
        <f t="shared" si="14"/>
        <v>445746.13020000001</v>
      </c>
      <c r="L26" s="62">
        <v>376700</v>
      </c>
      <c r="M26" s="29">
        <f t="shared" si="15"/>
        <v>71573</v>
      </c>
      <c r="N26" s="29">
        <f t="shared" si="16"/>
        <v>448273</v>
      </c>
      <c r="O26" s="61">
        <f t="shared" si="7"/>
        <v>492258.01006666664</v>
      </c>
      <c r="P26" s="30">
        <f t="shared" si="17"/>
        <v>63999.279076413608</v>
      </c>
      <c r="Q26" s="65">
        <f t="shared" si="18"/>
        <v>0.13001165601702686</v>
      </c>
      <c r="R26" s="61">
        <f t="shared" si="9"/>
        <v>492258</v>
      </c>
    </row>
    <row r="27" spans="1:18" s="14" customFormat="1" ht="107.25" customHeight="1">
      <c r="A27" s="59">
        <f t="shared" si="10"/>
        <v>23</v>
      </c>
      <c r="B27" s="17" t="s">
        <v>460</v>
      </c>
      <c r="C27" s="23" t="s">
        <v>484</v>
      </c>
      <c r="D27" s="25" t="s">
        <v>25</v>
      </c>
      <c r="E27" s="80">
        <v>10</v>
      </c>
      <c r="F27" s="31">
        <v>134940</v>
      </c>
      <c r="G27" s="75">
        <f t="shared" si="11"/>
        <v>25638.6</v>
      </c>
      <c r="H27" s="75">
        <f t="shared" si="12"/>
        <v>160578.6</v>
      </c>
      <c r="I27" s="30">
        <v>105712.2</v>
      </c>
      <c r="J27" s="28">
        <f t="shared" si="13"/>
        <v>20085.317999999999</v>
      </c>
      <c r="K27" s="29">
        <f t="shared" si="14"/>
        <v>125797.518</v>
      </c>
      <c r="L27" s="62">
        <v>103800</v>
      </c>
      <c r="M27" s="29">
        <f t="shared" si="15"/>
        <v>19722</v>
      </c>
      <c r="N27" s="29">
        <f t="shared" si="16"/>
        <v>123522</v>
      </c>
      <c r="O27" s="61">
        <f t="shared" si="7"/>
        <v>136632.70600000001</v>
      </c>
      <c r="P27" s="30">
        <f t="shared" si="17"/>
        <v>16957.768625549576</v>
      </c>
      <c r="Q27" s="65">
        <f t="shared" si="18"/>
        <v>0.12411207478793236</v>
      </c>
      <c r="R27" s="61">
        <f t="shared" si="9"/>
        <v>136633</v>
      </c>
    </row>
    <row r="28" spans="1:18" s="14" customFormat="1" ht="88.5" customHeight="1">
      <c r="A28" s="59">
        <f t="shared" si="10"/>
        <v>24</v>
      </c>
      <c r="B28" s="17" t="s">
        <v>460</v>
      </c>
      <c r="C28" s="23" t="s">
        <v>485</v>
      </c>
      <c r="D28" s="25" t="s">
        <v>27</v>
      </c>
      <c r="E28" s="77">
        <v>7</v>
      </c>
      <c r="F28" s="31">
        <v>429520</v>
      </c>
      <c r="G28" s="75">
        <f t="shared" si="11"/>
        <v>81608.800000000003</v>
      </c>
      <c r="H28" s="75">
        <f t="shared" si="12"/>
        <v>511128.8</v>
      </c>
      <c r="I28" s="30">
        <v>339752</v>
      </c>
      <c r="J28" s="28">
        <f t="shared" si="13"/>
        <v>64552.88</v>
      </c>
      <c r="K28" s="29">
        <f t="shared" si="14"/>
        <v>404304.88</v>
      </c>
      <c r="L28" s="62">
        <v>330400</v>
      </c>
      <c r="M28" s="29">
        <f t="shared" si="15"/>
        <v>62776</v>
      </c>
      <c r="N28" s="29">
        <f t="shared" si="16"/>
        <v>393176</v>
      </c>
      <c r="O28" s="61">
        <f t="shared" si="7"/>
        <v>436203.22666666663</v>
      </c>
      <c r="P28" s="30">
        <f t="shared" si="17"/>
        <v>53174.832060604087</v>
      </c>
      <c r="Q28" s="65">
        <f t="shared" si="18"/>
        <v>0.12190380265398333</v>
      </c>
      <c r="R28" s="61">
        <f t="shared" si="9"/>
        <v>436203</v>
      </c>
    </row>
    <row r="29" spans="1:18" s="14" customFormat="1" ht="47.25" customHeight="1">
      <c r="A29" s="59">
        <f t="shared" si="10"/>
        <v>25</v>
      </c>
      <c r="B29" s="17" t="s">
        <v>460</v>
      </c>
      <c r="C29" s="23" t="s">
        <v>486</v>
      </c>
      <c r="D29" s="25" t="s">
        <v>27</v>
      </c>
      <c r="E29" s="77">
        <v>1</v>
      </c>
      <c r="F29" s="31">
        <v>2340000</v>
      </c>
      <c r="G29" s="75">
        <f t="shared" si="11"/>
        <v>444600</v>
      </c>
      <c r="H29" s="75">
        <f t="shared" si="12"/>
        <v>2784600</v>
      </c>
      <c r="I29" s="30">
        <v>1820100</v>
      </c>
      <c r="J29" s="28">
        <f t="shared" si="13"/>
        <v>345819</v>
      </c>
      <c r="K29" s="29">
        <f t="shared" si="14"/>
        <v>2165919</v>
      </c>
      <c r="L29" s="62">
        <v>1800000</v>
      </c>
      <c r="M29" s="29">
        <f t="shared" si="15"/>
        <v>342000</v>
      </c>
      <c r="N29" s="29">
        <f t="shared" si="16"/>
        <v>2142000</v>
      </c>
      <c r="O29" s="61">
        <f t="shared" si="7"/>
        <v>2364173</v>
      </c>
      <c r="P29" s="30">
        <f t="shared" si="17"/>
        <v>297447.11169886991</v>
      </c>
      <c r="Q29" s="65">
        <f t="shared" si="18"/>
        <v>0.12581444407785297</v>
      </c>
      <c r="R29" s="61">
        <f t="shared" si="9"/>
        <v>2364173</v>
      </c>
    </row>
    <row r="30" spans="1:18" s="14" customFormat="1" ht="59.25" customHeight="1">
      <c r="A30" s="59">
        <f t="shared" si="10"/>
        <v>26</v>
      </c>
      <c r="B30" s="17" t="s">
        <v>460</v>
      </c>
      <c r="C30" s="17" t="s">
        <v>487</v>
      </c>
      <c r="D30" s="15" t="s">
        <v>20</v>
      </c>
      <c r="E30" s="83">
        <v>40</v>
      </c>
      <c r="F30" s="31">
        <v>195130.00000000003</v>
      </c>
      <c r="G30" s="75">
        <f t="shared" si="11"/>
        <v>37074.700000000004</v>
      </c>
      <c r="H30" s="75">
        <f t="shared" si="12"/>
        <v>232204.70000000004</v>
      </c>
      <c r="I30" s="30">
        <v>149248.20000000001</v>
      </c>
      <c r="J30" s="28">
        <f t="shared" si="13"/>
        <v>28357.158000000003</v>
      </c>
      <c r="K30" s="29">
        <f t="shared" si="14"/>
        <v>177605.35800000001</v>
      </c>
      <c r="L30" s="62">
        <v>150100</v>
      </c>
      <c r="M30" s="29">
        <f t="shared" si="15"/>
        <v>28519</v>
      </c>
      <c r="N30" s="29">
        <f t="shared" si="16"/>
        <v>178619</v>
      </c>
      <c r="O30" s="61">
        <f t="shared" si="7"/>
        <v>196143.01933333336</v>
      </c>
      <c r="P30" s="30">
        <f t="shared" si="17"/>
        <v>25502.816536015791</v>
      </c>
      <c r="Q30" s="65">
        <f t="shared" si="18"/>
        <v>0.13002153542194267</v>
      </c>
      <c r="R30" s="61">
        <f t="shared" si="9"/>
        <v>196143</v>
      </c>
    </row>
    <row r="31" spans="1:18" s="14" customFormat="1" ht="201" customHeight="1">
      <c r="A31" s="59">
        <f t="shared" si="10"/>
        <v>27</v>
      </c>
      <c r="B31" s="17" t="s">
        <v>460</v>
      </c>
      <c r="C31" s="17" t="s">
        <v>488</v>
      </c>
      <c r="D31" s="15" t="s">
        <v>25</v>
      </c>
      <c r="E31" s="1">
        <v>10</v>
      </c>
      <c r="F31" s="31">
        <v>48620.000000000007</v>
      </c>
      <c r="G31" s="75">
        <f t="shared" si="11"/>
        <v>9237.8000000000011</v>
      </c>
      <c r="H31" s="75">
        <f t="shared" si="12"/>
        <v>57857.80000000001</v>
      </c>
      <c r="I31" s="31">
        <v>35280.660000000003</v>
      </c>
      <c r="J31" s="28">
        <f t="shared" si="13"/>
        <v>6703.3254000000006</v>
      </c>
      <c r="K31" s="29">
        <f t="shared" si="14"/>
        <v>41983.985400000005</v>
      </c>
      <c r="L31" s="62">
        <v>37400</v>
      </c>
      <c r="M31" s="29">
        <f t="shared" si="15"/>
        <v>7106</v>
      </c>
      <c r="N31" s="29">
        <f t="shared" si="16"/>
        <v>44506</v>
      </c>
      <c r="O31" s="61">
        <f t="shared" si="7"/>
        <v>48115.928466666672</v>
      </c>
      <c r="P31" s="30">
        <f t="shared" si="17"/>
        <v>6965.0644954961053</v>
      </c>
      <c r="Q31" s="65">
        <f t="shared" si="18"/>
        <v>0.14475589929271138</v>
      </c>
      <c r="R31" s="61">
        <f t="shared" si="9"/>
        <v>48116</v>
      </c>
    </row>
    <row r="32" spans="1:18" s="14" customFormat="1" ht="155.25" customHeight="1">
      <c r="A32" s="59">
        <f t="shared" si="10"/>
        <v>28</v>
      </c>
      <c r="B32" s="17" t="s">
        <v>460</v>
      </c>
      <c r="C32" s="17" t="s">
        <v>489</v>
      </c>
      <c r="D32" s="15" t="s">
        <v>25</v>
      </c>
      <c r="E32" s="1">
        <v>1</v>
      </c>
      <c r="F32" s="31">
        <v>3925610.0000000005</v>
      </c>
      <c r="G32" s="75">
        <f t="shared" si="11"/>
        <v>745865.90000000014</v>
      </c>
      <c r="H32" s="75">
        <f t="shared" si="12"/>
        <v>4671475.9000000004</v>
      </c>
      <c r="I32" s="31">
        <v>3105090.6</v>
      </c>
      <c r="J32" s="28">
        <f t="shared" si="13"/>
        <v>589967.21400000004</v>
      </c>
      <c r="K32" s="29">
        <f t="shared" si="14"/>
        <v>3695057.8140000002</v>
      </c>
      <c r="L32" s="62">
        <v>3019700</v>
      </c>
      <c r="M32" s="29">
        <f t="shared" si="15"/>
        <v>573743</v>
      </c>
      <c r="N32" s="29">
        <f t="shared" si="16"/>
        <v>3593443</v>
      </c>
      <c r="O32" s="61">
        <f t="shared" si="7"/>
        <v>3986658.9046666673</v>
      </c>
      <c r="P32" s="30">
        <f t="shared" si="17"/>
        <v>486012.43497746607</v>
      </c>
      <c r="Q32" s="65">
        <f t="shared" si="18"/>
        <v>0.12190971101353919</v>
      </c>
      <c r="R32" s="61">
        <f t="shared" si="9"/>
        <v>3986659</v>
      </c>
    </row>
    <row r="33" spans="1:19" s="14" customFormat="1" ht="177.75" customHeight="1">
      <c r="A33" s="59">
        <f t="shared" si="10"/>
        <v>29</v>
      </c>
      <c r="B33" s="17" t="s">
        <v>490</v>
      </c>
      <c r="C33" s="17" t="s">
        <v>491</v>
      </c>
      <c r="D33" s="15" t="s">
        <v>25</v>
      </c>
      <c r="E33" s="1">
        <v>36</v>
      </c>
      <c r="F33" s="31">
        <v>1110200</v>
      </c>
      <c r="G33" s="75">
        <f t="shared" si="11"/>
        <v>210938</v>
      </c>
      <c r="H33" s="75">
        <f t="shared" si="12"/>
        <v>1321138</v>
      </c>
      <c r="I33" s="31">
        <v>859380</v>
      </c>
      <c r="J33" s="28">
        <f t="shared" si="13"/>
        <v>163282.20000000001</v>
      </c>
      <c r="K33" s="29">
        <f t="shared" si="14"/>
        <v>1022662.2</v>
      </c>
      <c r="L33" s="62">
        <v>854000</v>
      </c>
      <c r="M33" s="29">
        <f t="shared" si="15"/>
        <v>162260</v>
      </c>
      <c r="N33" s="29">
        <f t="shared" si="16"/>
        <v>1016260</v>
      </c>
      <c r="O33" s="61">
        <f t="shared" si="7"/>
        <v>1120020.0666666667</v>
      </c>
      <c r="P33" s="30">
        <f t="shared" si="17"/>
        <v>142235.87070405995</v>
      </c>
      <c r="Q33" s="65">
        <f t="shared" si="18"/>
        <v>0.12699403781878071</v>
      </c>
      <c r="R33" s="61">
        <f t="shared" si="9"/>
        <v>1120020</v>
      </c>
    </row>
    <row r="34" spans="1:19" s="14" customFormat="1" ht="179.25" customHeight="1">
      <c r="A34" s="59">
        <f t="shared" si="10"/>
        <v>30</v>
      </c>
      <c r="B34" s="17" t="s">
        <v>490</v>
      </c>
      <c r="C34" s="17" t="s">
        <v>492</v>
      </c>
      <c r="D34" s="15" t="s">
        <v>25</v>
      </c>
      <c r="E34" s="1">
        <v>8</v>
      </c>
      <c r="F34" s="31">
        <v>130000</v>
      </c>
      <c r="G34" s="75">
        <f t="shared" si="11"/>
        <v>24700</v>
      </c>
      <c r="H34" s="75">
        <f t="shared" si="12"/>
        <v>154700</v>
      </c>
      <c r="I34" s="30">
        <v>97072</v>
      </c>
      <c r="J34" s="28">
        <f t="shared" si="13"/>
        <v>18443.68</v>
      </c>
      <c r="K34" s="29">
        <f t="shared" si="14"/>
        <v>115515.68</v>
      </c>
      <c r="L34" s="62">
        <v>100000</v>
      </c>
      <c r="M34" s="29">
        <f t="shared" si="15"/>
        <v>19000</v>
      </c>
      <c r="N34" s="29">
        <f t="shared" si="16"/>
        <v>119000</v>
      </c>
      <c r="O34" s="61">
        <f t="shared" si="7"/>
        <v>129738.56</v>
      </c>
      <c r="P34" s="30">
        <f t="shared" si="17"/>
        <v>17707.629930264502</v>
      </c>
      <c r="Q34" s="65">
        <f t="shared" si="18"/>
        <v>0.13648702382903358</v>
      </c>
      <c r="R34" s="61">
        <f t="shared" si="9"/>
        <v>129739</v>
      </c>
    </row>
    <row r="35" spans="1:19" ht="27.75" customHeight="1"/>
    <row r="36" spans="1:19">
      <c r="S36" s="93"/>
    </row>
  </sheetData>
  <autoFilter ref="A1:R35" xr:uid="{976D5ED0-4471-4949-8985-1B68CD048E37}">
    <filterColumn colId="0" showButton="0"/>
    <filterColumn colId="1" showButton="0"/>
    <filterColumn colId="2" showButton="0"/>
    <filterColumn colId="5" showButton="0"/>
    <filterColumn colId="6" showButton="0"/>
    <filterColumn colId="8" showButton="0"/>
    <filterColumn colId="9" showButton="0"/>
    <filterColumn colId="11" showButton="0"/>
    <filterColumn colId="12" showButton="0"/>
  </autoFilter>
  <mergeCells count="10">
    <mergeCell ref="O3:R3"/>
    <mergeCell ref="I1:K3"/>
    <mergeCell ref="A1:D1"/>
    <mergeCell ref="F1:H3"/>
    <mergeCell ref="L1:N3"/>
    <mergeCell ref="A2:D2"/>
    <mergeCell ref="A3:A4"/>
    <mergeCell ref="B3:B4"/>
    <mergeCell ref="C3:C4"/>
    <mergeCell ref="D3: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 Didácticos y afines</vt:lpstr>
      <vt:lpstr>Lote 2. Tecnología</vt:lpstr>
      <vt:lpstr>Lote 3. Deportes</vt:lpstr>
      <vt:lpstr>lote 4. Literatura y papelería</vt:lpstr>
      <vt:lpstr>Lote 5. Mobiliario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Paula Andrea Diaz Maldonado</cp:lastModifiedBy>
  <cp:revision/>
  <dcterms:created xsi:type="dcterms:W3CDTF">2024-05-29T15:39:30Z</dcterms:created>
  <dcterms:modified xsi:type="dcterms:W3CDTF">2024-11-26T11:24:55Z</dcterms:modified>
  <cp:category/>
  <cp:contentStatus/>
</cp:coreProperties>
</file>