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mc:AlternateContent xmlns:mc="http://schemas.openxmlformats.org/markup-compatibility/2006">
    <mc:Choice Requires="x15">
      <x15ac:absPath xmlns:x15ac="http://schemas.microsoft.com/office/spreadsheetml/2010/11/ac" url="https://dimarmilco-my.sharepoint.com/personal/dgordillo_dimar_mil_co/Documents/Documentos/BLACKOUT/28 nov 2024/"/>
    </mc:Choice>
  </mc:AlternateContent>
  <xr:revisionPtr revIDLastSave="0" documentId="8_{8BF5917F-E6C7-40B7-A276-CF53AEEDBD66}" xr6:coauthVersionLast="47" xr6:coauthVersionMax="47" xr10:uidLastSave="{00000000-0000-0000-0000-000000000000}"/>
  <bookViews>
    <workbookView xWindow="-120" yWindow="-120" windowWidth="29040" windowHeight="15720" xr2:uid="{00000000-000D-0000-FFFF-FFFF00000000}"/>
  </bookViews>
  <sheets>
    <sheet name="Hoja1" sheetId="1" r:id="rId1"/>
    <sheet name="Hoja2" sheetId="2" r:id="rId2"/>
  </sheets>
  <definedNames>
    <definedName name="_xlnm._FilterDatabase" localSheetId="0" hidden="1">Hoja1!$A$2:$L$9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5" i="1" l="1"/>
  <c r="L6" i="1"/>
  <c r="L7" i="1"/>
  <c r="L8" i="1"/>
  <c r="L4" i="1"/>
  <c r="K5" i="1" l="1"/>
  <c r="K6" i="1"/>
  <c r="K7" i="1"/>
  <c r="K8" i="1"/>
  <c r="K4" i="1"/>
  <c r="I5" i="1"/>
  <c r="I6" i="1"/>
  <c r="I7" i="1"/>
  <c r="I8" i="1"/>
  <c r="I4" i="1"/>
  <c r="B4" i="2"/>
  <c r="M8" i="1" l="1"/>
  <c r="M6" i="1"/>
  <c r="M7" i="1"/>
  <c r="M5" i="1"/>
  <c r="M4" i="1"/>
  <c r="I9" i="1"/>
  <c r="K9" i="1"/>
  <c r="M9" i="1" l="1"/>
  <c r="K11" i="1"/>
  <c r="I11" i="1" l="1"/>
  <c r="M11" i="1" s="1"/>
</calcChain>
</file>

<file path=xl/sharedStrings.xml><?xml version="1.0" encoding="utf-8"?>
<sst xmlns="http://schemas.openxmlformats.org/spreadsheetml/2006/main" count="32" uniqueCount="28">
  <si>
    <t>ÍTEM</t>
  </si>
  <si>
    <t>UNIDAD</t>
  </si>
  <si>
    <t>UNIDAD DE MEDIDA</t>
  </si>
  <si>
    <t xml:space="preserve">VALOR UNITARIO </t>
  </si>
  <si>
    <t xml:space="preserve">IVA </t>
  </si>
  <si>
    <t xml:space="preserve">VALOR TOTAL </t>
  </si>
  <si>
    <t xml:space="preserve">VALOR PROMEDIO UNITARIO </t>
  </si>
  <si>
    <t xml:space="preserve">TOTAL </t>
  </si>
  <si>
    <t>VALOR TOTAL</t>
  </si>
  <si>
    <t xml:space="preserve">SUB-TOTAL </t>
  </si>
  <si>
    <t xml:space="preserve">VALOR TOTAL UNITARIO </t>
  </si>
  <si>
    <t>CANT</t>
  </si>
  <si>
    <t>BIEN O SERVICIO A ADQUIRIR</t>
  </si>
  <si>
    <t>DITEX DOTACIONES</t>
  </si>
  <si>
    <t xml:space="preserve">METROS CUADRADOS </t>
  </si>
  <si>
    <t>Suministro e instalación de cortina enrollable vertical LISAS tipo 'Black Out', sistema de instalación techo o pared, se requiere verificación previa a la instalación, con perfil inferior de aluminio, con forma rectangular. Para espacios interiores en los cuales debe procurarse bloquear el paso de la luz solar del exterior. Modulada de acuerdo con características de la ventanería o techo. Mando manual o control por cadena. Incluye instalación. Incluye todos los accesorios para su correcta instalación y funcionamiento. según especificaciones técnicas.
Black Out de dimensiones de acuerdo con espacio de modulación de ventana a instalar, ver cuadro.
En el caso que la modulación de la ventana requiera más material, este será asumido por el contratista sin generar sobrecostos a la entidad con el fin de mantener la funcionalidad del ítem.</t>
  </si>
  <si>
    <t>MILEWARE PERSIANA &amp; CORTINA</t>
  </si>
  <si>
    <t>SUMINISTRO E INSTALACIÓN DE PAPEL ESMERIL EN VENTANAS Y PUERTAS DEL AREA SOLICITADA</t>
  </si>
  <si>
    <t>Suministro e instalación de cortina enrollable vertical LISAS tipo 'Black Out', sistema de instalación techo o pared, se requiere verificación previa a la instalación, con perfil inferior de aluminio, con forma rectangular. Para espacios interiores en los cuales debe procurarse bloquear el paso de la luz solar del exterior. Modulada de acuerdo con características de la ventanería o techo. Mando manual o control por cadena. Incluye instalación. Incluye todos los accesorios para su correcta instalación y funcionamiento. según especificaciones técnicas
Black Out de dimensiones: 3.05m de ancho * 1,20m de largo Color: Blanco</t>
  </si>
  <si>
    <t>Suministro e instalación de cortina enrollable vertical LISAS tipo 'Black Out', sistema de instalación techo o pared, se requiere verificación previa a la instalación, con perfil inferior de aluminio, con forma rectangular. Para espacios interiores en los cuales debe procurarse bloquear el paso de la luz solar del exterior. Modulada de acuerdo con características de la ventanería o techo. Mando manual o control por cadena. Incluye instalación. Incluye todos los accesorios para su correcta instalación y funcionamiento. según especificaciones técnicas
Black Out de dimensiones: 1.60m de ancho * 1,20m de largo Color: Blanco</t>
  </si>
  <si>
    <t>Suministro e instalación de cortina enrollable vertical LISAS tipo 'Black Out', sistema de instalación techo o pared, se requiere verificación previa a la instalación, con perfil inferior de aluminio, con forma rectangular. Para espacios interiores en los cuales debe procurarse bloquear el paso de la luz solar del exterior. Modulada de acuerdo con características de la ventanería o techo. Mando manual o control por cadena. Incluye instalación. Incluye todos los accesorios para su correcta instalación y funcionamiento. según especificaciones técnicas
Black Out de dimensiones: 1.70m de ancho * 1,20m de largo Color: Blanco</t>
  </si>
  <si>
    <t>ANEXO "C" ESTUDIO DE MERCADO
ADQUISICIÓN E INSTALACIÓN DE CORTINAS ENROLLABLES TIPO BLACK OUT PARA EL CENTRO DE INVESTIGACIONES OCEANOGRAFICAS E HIDROGRAFICAS DEL CARIBE – CIOH, DE ACUERDO CON LAS ESPECIFICACIONES TÉCNICAS DESCRITAS</t>
  </si>
  <si>
    <t>A.02.02.01.002.007</t>
  </si>
  <si>
    <t xml:space="preserve">VALOR TOTAL ASIGNADO </t>
  </si>
  <si>
    <t>RUBRO</t>
  </si>
  <si>
    <t>UNIDAD USUARIA</t>
  </si>
  <si>
    <t>CIOH</t>
  </si>
  <si>
    <t>CP05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</si>
</sst>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44" formatCode="_-&quot;$&quot;\ * #,##0.00_-;\-&quot;$&quot;\ * #,##0.00_-;_-&quot;$&quot;\ * &quot;-&quot;??_-;_-@_-"/>
    <numFmt numFmtId="164" formatCode="_-&quot;$&quot;\ * #,##0_-;\-&quot;$&quot;\ * #,##0_-;_-&quot;$&quot;\ * &quot;-&quot;??_-;_-@_-"/>
  </numFmts>
  <fonts count="7" x14ac:knownFonts="1">
    <font>
      <sz val="11"/>
      <color theme="1"/>
      <name val="Calibri"/>
      <family val="2"/>
      <scheme val="minor"/>
    </font>
    <font>
      <sz val="11"/>
      <color theme="1"/>
      <name val="Calibri"/>
      <family val="2"/>
      <scheme val="minor"/>
    </font>
    <font>
      <sz val="10"/>
      <color rgb="FF000000"/>
      <name val="Aptos Narrow"/>
      <family val="2"/>
    </font>
    <font>
      <b/>
      <sz val="10"/>
      <color rgb="FF000000"/>
      <name val="Aptos Narrow"/>
      <family val="2"/>
    </font>
    <font>
      <b/>
      <sz val="10"/>
      <color theme="1"/>
      <name val="Aptos Narrow"/>
      <family val="2"/>
    </font>
    <font>
      <sz val="10"/>
      <color theme="1"/>
      <name val="Aptos Narrow"/>
      <family val="2"/>
    </font>
    <font>
      <sz val="10"/>
      <name val="Times New Roman"/>
      <family val="1"/>
    </font>
  </fonts>
  <fills count="5">
    <fill>
      <patternFill patternType="none"/>
    </fill>
    <fill>
      <patternFill patternType="gray125"/>
    </fill>
    <fill>
      <patternFill patternType="solid">
        <fgColor theme="9" tint="0.79998168889431442"/>
        <bgColor indexed="64"/>
      </patternFill>
    </fill>
    <fill>
      <patternFill patternType="solid">
        <fgColor theme="0" tint="-0.14999847407452621"/>
        <bgColor indexed="64"/>
      </patternFill>
    </fill>
    <fill>
      <patternFill patternType="solid">
        <fgColor theme="7" tint="0.7999816888943144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s>
  <cellStyleXfs count="4">
    <xf numFmtId="0" fontId="0" fillId="0" borderId="0"/>
    <xf numFmtId="44" fontId="1" fillId="0" borderId="0" applyFont="0" applyFill="0" applyBorder="0" applyAlignment="0" applyProtection="0"/>
    <xf numFmtId="41" fontId="1" fillId="0" borderId="0" applyFont="0" applyFill="0" applyBorder="0" applyAlignment="0" applyProtection="0"/>
    <xf numFmtId="9" fontId="1" fillId="0" borderId="0" applyFont="0" applyFill="0" applyBorder="0" applyAlignment="0" applyProtection="0"/>
  </cellStyleXfs>
  <cellXfs count="38">
    <xf numFmtId="0" fontId="0" fillId="0" borderId="0" xfId="0"/>
    <xf numFmtId="0" fontId="2" fillId="0" borderId="1" xfId="0" applyFont="1" applyBorder="1" applyAlignment="1">
      <alignment horizontal="center" vertical="center"/>
    </xf>
    <xf numFmtId="41" fontId="0" fillId="0" borderId="0" xfId="2" applyFont="1"/>
    <xf numFmtId="0" fontId="2" fillId="0" borderId="5" xfId="0" applyFont="1"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justify" vertical="justify" wrapText="1"/>
    </xf>
    <xf numFmtId="0" fontId="3" fillId="2"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5" fillId="0" borderId="0" xfId="0" applyFont="1" applyAlignment="1">
      <alignment vertical="center" wrapText="1"/>
    </xf>
    <xf numFmtId="164" fontId="5" fillId="0" borderId="1" xfId="1" applyNumberFormat="1" applyFont="1" applyFill="1" applyBorder="1" applyAlignment="1">
      <alignment vertical="center" wrapText="1"/>
    </xf>
    <xf numFmtId="164" fontId="5" fillId="0" borderId="1" xfId="0" applyNumberFormat="1" applyFont="1" applyBorder="1" applyAlignment="1">
      <alignment vertical="center" wrapText="1"/>
    </xf>
    <xf numFmtId="164" fontId="5" fillId="0" borderId="3" xfId="0" applyNumberFormat="1" applyFont="1" applyBorder="1" applyAlignment="1">
      <alignment vertical="center" wrapText="1"/>
    </xf>
    <xf numFmtId="164" fontId="5" fillId="0" borderId="2" xfId="0" applyNumberFormat="1" applyFont="1" applyBorder="1" applyAlignment="1">
      <alignment vertical="center" wrapText="1"/>
    </xf>
    <xf numFmtId="164" fontId="5" fillId="0" borderId="1" xfId="0" applyNumberFormat="1" applyFont="1" applyBorder="1" applyAlignment="1">
      <alignment horizontal="center" vertical="center" wrapText="1"/>
    </xf>
    <xf numFmtId="164" fontId="5" fillId="0" borderId="1" xfId="1" applyNumberFormat="1" applyFont="1" applyBorder="1" applyAlignment="1">
      <alignment vertical="center" wrapText="1"/>
    </xf>
    <xf numFmtId="164" fontId="5" fillId="0" borderId="4" xfId="0" applyNumberFormat="1" applyFont="1" applyBorder="1" applyAlignment="1">
      <alignment horizontal="center" vertical="center" wrapText="1"/>
    </xf>
    <xf numFmtId="164" fontId="4" fillId="0" borderId="1" xfId="0" applyNumberFormat="1" applyFont="1" applyBorder="1" applyAlignment="1">
      <alignment vertical="center" wrapText="1"/>
    </xf>
    <xf numFmtId="164" fontId="5" fillId="0" borderId="0" xfId="0" applyNumberFormat="1" applyFont="1" applyAlignment="1">
      <alignment vertical="center" wrapText="1"/>
    </xf>
    <xf numFmtId="9" fontId="5" fillId="0" borderId="1" xfId="3" applyFont="1" applyBorder="1" applyAlignment="1">
      <alignment horizontal="center" vertical="center" wrapText="1"/>
    </xf>
    <xf numFmtId="9" fontId="5" fillId="0" borderId="4" xfId="3" applyFont="1" applyBorder="1" applyAlignment="1">
      <alignment horizontal="center" vertical="center" wrapText="1"/>
    </xf>
    <xf numFmtId="44" fontId="5" fillId="0" borderId="0" xfId="1" applyFont="1" applyAlignment="1">
      <alignment vertical="center" wrapText="1"/>
    </xf>
    <xf numFmtId="44" fontId="6" fillId="0" borderId="1" xfId="1" applyFont="1" applyBorder="1" applyAlignment="1">
      <alignment vertical="center"/>
    </xf>
    <xf numFmtId="0" fontId="3" fillId="3" borderId="8"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3" fillId="4" borderId="7" xfId="0" applyFont="1" applyFill="1" applyBorder="1" applyAlignment="1">
      <alignment horizontal="center" vertical="center" wrapText="1"/>
    </xf>
    <xf numFmtId="44" fontId="2" fillId="0" borderId="8" xfId="1" applyFont="1" applyBorder="1" applyAlignment="1">
      <alignment horizontal="center" vertical="center"/>
    </xf>
    <xf numFmtId="44" fontId="2" fillId="0" borderId="3" xfId="1" applyFont="1" applyBorder="1" applyAlignment="1">
      <alignment horizontal="center" vertical="center"/>
    </xf>
    <xf numFmtId="0" fontId="2" fillId="0" borderId="8" xfId="0" applyFont="1" applyBorder="1" applyAlignment="1">
      <alignment horizontal="center" vertical="center" wrapText="1"/>
    </xf>
    <xf numFmtId="0" fontId="2" fillId="0" borderId="6" xfId="0" applyFont="1" applyBorder="1" applyAlignment="1">
      <alignment horizontal="center" vertical="center" wrapText="1"/>
    </xf>
    <xf numFmtId="0" fontId="2" fillId="0" borderId="3" xfId="0" applyFont="1" applyBorder="1" applyAlignment="1">
      <alignment horizontal="center" vertical="center" wrapText="1"/>
    </xf>
    <xf numFmtId="0" fontId="2" fillId="0" borderId="8"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cellXfs>
  <cellStyles count="4">
    <cellStyle name="Millares [0]" xfId="2" builtinId="6"/>
    <cellStyle name="Moneda" xfId="1" builtinId="4"/>
    <cellStyle name="Normal" xfId="0" builtinId="0"/>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1"/>
  <sheetViews>
    <sheetView tabSelected="1" zoomScaleNormal="100" workbookViewId="0">
      <selection activeCell="M4" sqref="M4"/>
    </sheetView>
  </sheetViews>
  <sheetFormatPr baseColWidth="10" defaultColWidth="11.42578125" defaultRowHeight="13.5" x14ac:dyDescent="0.25"/>
  <cols>
    <col min="1" max="1" width="4.85546875" style="8" bestFit="1" customWidth="1"/>
    <col min="2" max="2" width="21.7109375" style="8" customWidth="1"/>
    <col min="3" max="3" width="48.5703125" style="8" customWidth="1"/>
    <col min="4" max="5" width="9.5703125" style="8" customWidth="1"/>
    <col min="6" max="6" width="15.42578125" style="8" bestFit="1" customWidth="1"/>
    <col min="7" max="7" width="12.5703125" style="8" customWidth="1"/>
    <col min="8" max="8" width="14" style="8" bestFit="1" customWidth="1"/>
    <col min="9" max="9" width="17.5703125" style="8" customWidth="1"/>
    <col min="10" max="10" width="14" style="8" bestFit="1" customWidth="1"/>
    <col min="11" max="11" width="14.85546875" style="8" customWidth="1"/>
    <col min="12" max="12" width="15" style="8" customWidth="1"/>
    <col min="13" max="13" width="14.85546875" style="8" customWidth="1"/>
    <col min="14" max="14" width="20.42578125" style="8" customWidth="1"/>
    <col min="15" max="16384" width="11.42578125" style="8"/>
  </cols>
  <sheetData>
    <row r="1" spans="1:14" ht="42.75" customHeight="1" x14ac:dyDescent="0.25">
      <c r="A1" s="24" t="s">
        <v>21</v>
      </c>
      <c r="B1" s="24"/>
      <c r="C1" s="24"/>
      <c r="D1" s="24"/>
      <c r="E1" s="24"/>
      <c r="F1" s="24"/>
      <c r="G1" s="24"/>
      <c r="H1" s="24"/>
      <c r="I1" s="24"/>
      <c r="J1" s="24"/>
      <c r="K1" s="24"/>
      <c r="L1" s="24"/>
      <c r="M1" s="24"/>
    </row>
    <row r="2" spans="1:14" ht="31.5" customHeight="1" x14ac:dyDescent="0.25">
      <c r="A2" s="25" t="s">
        <v>0</v>
      </c>
      <c r="B2" s="22" t="s">
        <v>24</v>
      </c>
      <c r="C2" s="25" t="s">
        <v>12</v>
      </c>
      <c r="D2" s="25" t="s">
        <v>11</v>
      </c>
      <c r="E2" s="22" t="s">
        <v>25</v>
      </c>
      <c r="F2" s="22" t="s">
        <v>23</v>
      </c>
      <c r="G2" s="25" t="s">
        <v>2</v>
      </c>
      <c r="H2" s="26" t="s">
        <v>16</v>
      </c>
      <c r="I2" s="27"/>
      <c r="J2" s="28" t="s">
        <v>13</v>
      </c>
      <c r="K2" s="29"/>
      <c r="L2" s="25" t="s">
        <v>6</v>
      </c>
      <c r="M2" s="25" t="s">
        <v>10</v>
      </c>
    </row>
    <row r="3" spans="1:14" ht="30" customHeight="1" x14ac:dyDescent="0.25">
      <c r="A3" s="23"/>
      <c r="B3" s="23"/>
      <c r="C3" s="23"/>
      <c r="D3" s="23"/>
      <c r="E3" s="23"/>
      <c r="F3" s="23"/>
      <c r="G3" s="23"/>
      <c r="H3" s="6" t="s">
        <v>3</v>
      </c>
      <c r="I3" s="6" t="s">
        <v>8</v>
      </c>
      <c r="J3" s="7" t="s">
        <v>3</v>
      </c>
      <c r="K3" s="7" t="s">
        <v>5</v>
      </c>
      <c r="L3" s="23"/>
      <c r="M3" s="23"/>
    </row>
    <row r="4" spans="1:14" ht="216" x14ac:dyDescent="0.25">
      <c r="A4" s="4">
        <v>1</v>
      </c>
      <c r="B4" s="32" t="s">
        <v>22</v>
      </c>
      <c r="C4" s="5" t="s">
        <v>15</v>
      </c>
      <c r="D4" s="3">
        <v>354</v>
      </c>
      <c r="E4" s="35" t="s">
        <v>26</v>
      </c>
      <c r="F4" s="30">
        <v>43435500</v>
      </c>
      <c r="G4" s="4" t="s">
        <v>14</v>
      </c>
      <c r="H4" s="9">
        <v>100000</v>
      </c>
      <c r="I4" s="9">
        <f>+H4*D4</f>
        <v>35400000</v>
      </c>
      <c r="J4" s="9">
        <v>99000</v>
      </c>
      <c r="K4" s="9">
        <f>+J4*D4</f>
        <v>35046000</v>
      </c>
      <c r="L4" s="9">
        <f>ROUND(((H4+J4)/2),0)</f>
        <v>99500</v>
      </c>
      <c r="M4" s="10">
        <f>ROUND(((I4+K4)/2),0)</f>
        <v>35223000</v>
      </c>
    </row>
    <row r="5" spans="1:14" ht="27" x14ac:dyDescent="0.25">
      <c r="A5" s="4">
        <v>2</v>
      </c>
      <c r="B5" s="33"/>
      <c r="C5" s="5" t="s">
        <v>17</v>
      </c>
      <c r="D5" s="3">
        <v>73</v>
      </c>
      <c r="E5" s="36"/>
      <c r="F5" s="31"/>
      <c r="G5" s="4" t="s">
        <v>14</v>
      </c>
      <c r="H5" s="9">
        <v>115000</v>
      </c>
      <c r="I5" s="9">
        <f>+H5*D5</f>
        <v>8395000</v>
      </c>
      <c r="J5" s="9">
        <v>110000</v>
      </c>
      <c r="K5" s="9">
        <f>+J5*D5</f>
        <v>8030000</v>
      </c>
      <c r="L5" s="9">
        <f t="shared" ref="L5:L8" si="0">ROUND(((H5+J5)/2),0)</f>
        <v>112500</v>
      </c>
      <c r="M5" s="10">
        <f t="shared" ref="M5:M8" si="1">ROUND(((I5+K5)/2),0)</f>
        <v>8212500</v>
      </c>
      <c r="N5" s="20"/>
    </row>
    <row r="6" spans="1:14" ht="162" x14ac:dyDescent="0.25">
      <c r="A6" s="4">
        <v>3</v>
      </c>
      <c r="B6" s="33"/>
      <c r="C6" s="5" t="s">
        <v>18</v>
      </c>
      <c r="D6" s="3">
        <v>1</v>
      </c>
      <c r="E6" s="35" t="s">
        <v>27</v>
      </c>
      <c r="F6" s="21">
        <v>655000</v>
      </c>
      <c r="G6" s="4" t="s">
        <v>1</v>
      </c>
      <c r="H6" s="9">
        <v>660000</v>
      </c>
      <c r="I6" s="9">
        <f>+H6*D6</f>
        <v>660000</v>
      </c>
      <c r="J6" s="9">
        <v>650000</v>
      </c>
      <c r="K6" s="9">
        <f>+J6*D6</f>
        <v>650000</v>
      </c>
      <c r="L6" s="9">
        <f t="shared" si="0"/>
        <v>655000</v>
      </c>
      <c r="M6" s="11">
        <f t="shared" si="1"/>
        <v>655000</v>
      </c>
    </row>
    <row r="7" spans="1:14" ht="162" x14ac:dyDescent="0.25">
      <c r="A7" s="4">
        <v>4</v>
      </c>
      <c r="B7" s="33"/>
      <c r="C7" s="5" t="s">
        <v>19</v>
      </c>
      <c r="D7" s="3">
        <v>1</v>
      </c>
      <c r="E7" s="37"/>
      <c r="F7" s="21">
        <v>555000</v>
      </c>
      <c r="G7" s="1" t="s">
        <v>1</v>
      </c>
      <c r="H7" s="9">
        <v>560000</v>
      </c>
      <c r="I7" s="9">
        <f>+H7*D7</f>
        <v>560000</v>
      </c>
      <c r="J7" s="9">
        <v>550000</v>
      </c>
      <c r="K7" s="9">
        <f>+J7*D7</f>
        <v>550000</v>
      </c>
      <c r="L7" s="9">
        <f t="shared" si="0"/>
        <v>555000</v>
      </c>
      <c r="M7" s="10">
        <f t="shared" si="1"/>
        <v>555000</v>
      </c>
    </row>
    <row r="8" spans="1:14" ht="91.5" customHeight="1" x14ac:dyDescent="0.25">
      <c r="A8" s="4">
        <v>5</v>
      </c>
      <c r="B8" s="34"/>
      <c r="C8" s="5" t="s">
        <v>20</v>
      </c>
      <c r="D8" s="3">
        <v>1</v>
      </c>
      <c r="E8" s="36"/>
      <c r="F8" s="21">
        <v>467918</v>
      </c>
      <c r="G8" s="1" t="s">
        <v>1</v>
      </c>
      <c r="H8" s="9">
        <v>470000</v>
      </c>
      <c r="I8" s="9">
        <f>+H8*D8</f>
        <v>470000</v>
      </c>
      <c r="J8" s="9">
        <v>450000</v>
      </c>
      <c r="K8" s="9">
        <f>+J8*D8</f>
        <v>450000</v>
      </c>
      <c r="L8" s="9">
        <f t="shared" si="0"/>
        <v>460000</v>
      </c>
      <c r="M8" s="10">
        <f t="shared" si="1"/>
        <v>460000</v>
      </c>
    </row>
    <row r="9" spans="1:14" x14ac:dyDescent="0.25">
      <c r="A9" s="24" t="s">
        <v>9</v>
      </c>
      <c r="B9" s="24"/>
      <c r="C9" s="24"/>
      <c r="D9" s="24"/>
      <c r="E9" s="24"/>
      <c r="F9" s="24"/>
      <c r="G9" s="24"/>
      <c r="H9" s="11"/>
      <c r="I9" s="11">
        <f>SUM(I4:I8)</f>
        <v>45485000</v>
      </c>
      <c r="J9" s="12"/>
      <c r="K9" s="10">
        <f>SUM(K4:K8)</f>
        <v>44726000</v>
      </c>
      <c r="L9" s="9"/>
      <c r="M9" s="10">
        <f>ROUND(((I9+K9)/2),0)</f>
        <v>45105500</v>
      </c>
    </row>
    <row r="10" spans="1:14" x14ac:dyDescent="0.25">
      <c r="A10" s="24" t="s">
        <v>4</v>
      </c>
      <c r="B10" s="24"/>
      <c r="C10" s="24"/>
      <c r="D10" s="24"/>
      <c r="E10" s="24"/>
      <c r="F10" s="24"/>
      <c r="G10" s="24"/>
      <c r="H10" s="18">
        <v>0.19</v>
      </c>
      <c r="I10" s="14"/>
      <c r="J10" s="19">
        <v>0.19</v>
      </c>
      <c r="K10" s="14"/>
      <c r="L10" s="15"/>
      <c r="M10" s="10"/>
    </row>
    <row r="11" spans="1:14" x14ac:dyDescent="0.25">
      <c r="A11" s="24" t="s">
        <v>7</v>
      </c>
      <c r="B11" s="24"/>
      <c r="C11" s="24"/>
      <c r="D11" s="24"/>
      <c r="E11" s="24"/>
      <c r="F11" s="24"/>
      <c r="G11" s="24"/>
      <c r="H11" s="13"/>
      <c r="I11" s="16">
        <f>SUM(I9:I10)</f>
        <v>45485000</v>
      </c>
      <c r="J11" s="17"/>
      <c r="K11" s="16">
        <f>SUM(K9:K10)</f>
        <v>44726000</v>
      </c>
      <c r="L11" s="17"/>
      <c r="M11" s="16">
        <f>ROUND(((I11+K11)/2),0)</f>
        <v>45105500</v>
      </c>
    </row>
  </sheetData>
  <mergeCells count="19">
    <mergeCell ref="A10:G10"/>
    <mergeCell ref="A11:G11"/>
    <mergeCell ref="A9:G9"/>
    <mergeCell ref="L2:L3"/>
    <mergeCell ref="A2:A3"/>
    <mergeCell ref="C2:C3"/>
    <mergeCell ref="D2:D3"/>
    <mergeCell ref="G2:G3"/>
    <mergeCell ref="H2:I2"/>
    <mergeCell ref="J2:K2"/>
    <mergeCell ref="F4:F5"/>
    <mergeCell ref="F2:F3"/>
    <mergeCell ref="B4:B8"/>
    <mergeCell ref="E4:E5"/>
    <mergeCell ref="E6:E8"/>
    <mergeCell ref="B2:B3"/>
    <mergeCell ref="A1:M1"/>
    <mergeCell ref="M2:M3"/>
    <mergeCell ref="E2:E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B4"/>
  <sheetViews>
    <sheetView workbookViewId="0">
      <selection activeCell="B5" sqref="B5"/>
    </sheetView>
  </sheetViews>
  <sheetFormatPr baseColWidth="10" defaultColWidth="11.42578125" defaultRowHeight="15" x14ac:dyDescent="0.25"/>
  <cols>
    <col min="1" max="16384" width="11.42578125" style="2"/>
  </cols>
  <sheetData>
    <row r="2" spans="2:2" x14ac:dyDescent="0.25">
      <c r="B2" s="2">
        <v>360</v>
      </c>
    </row>
    <row r="3" spans="2:2" x14ac:dyDescent="0.25">
      <c r="B3" s="2">
        <v>450</v>
      </c>
    </row>
    <row r="4" spans="2:2" x14ac:dyDescent="0.25">
      <c r="B4" s="2">
        <f>+B2+B3</f>
        <v>810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Camila</dc:creator>
  <cp:lastModifiedBy>Dilia Gordillo</cp:lastModifiedBy>
  <dcterms:created xsi:type="dcterms:W3CDTF">2024-06-24T15:07:31Z</dcterms:created>
  <dcterms:modified xsi:type="dcterms:W3CDTF">2024-11-28T15:23:20Z</dcterms:modified>
</cp:coreProperties>
</file>