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F:\02Formulacion\2024FDLBU\2024001CMA-EstudiosSedeALBU\01DocTrabajo-EyDSedeALBU\"/>
    </mc:Choice>
  </mc:AlternateContent>
  <xr:revisionPtr revIDLastSave="0" documentId="13_ncr:1_{5007B70C-0435-46A9-9FB7-59A423F7FEDB}" xr6:coauthVersionLast="47" xr6:coauthVersionMax="47" xr10:uidLastSave="{00000000-0000-0000-0000-000000000000}"/>
  <bookViews>
    <workbookView xWindow="-120" yWindow="-120" windowWidth="29040" windowHeight="15720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TRATAMIENTO'!$B$2:$X$53</definedName>
    <definedName name="_xlnm.Print_Area" localSheetId="0">CONTEXTO!$B$2:$F$19</definedName>
    <definedName name="_xlnm.Print_Area" localSheetId="2">EVALUACION!$B$2:$L$68</definedName>
    <definedName name="_xlnm.Print_Area" localSheetId="3">'EVALUACION CON CONTROLES'!$B$2:$R$60</definedName>
    <definedName name="_xlnm.Print_Area" localSheetId="1">'IDENTIFICACION Y ANALISIS'!$B$2:$F$46</definedName>
    <definedName name="contratación">'IDENTIFICACION Y ANALISIS'!$B$32:$B$34</definedName>
    <definedName name="ejecución">'IDENTIFICACION Y ANALISIS'!$B$36:$B$46</definedName>
    <definedName name="OPCIONES">'ASIGNACION Y TRATAMIENTO'!$B$57:$B$59</definedName>
    <definedName name="planeación">'IDENTIFICACION Y ANALISIS'!$B$19:$B$24</definedName>
    <definedName name="selección">'IDENTIFICACION Y ANALISIS'!$B$26:$B$30</definedName>
    <definedName name="_xlnm.Print_Titles" localSheetId="4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1" i="6" l="1"/>
  <c r="T12" i="6"/>
  <c r="R12" i="6"/>
  <c r="S12" i="6"/>
  <c r="U12" i="6"/>
  <c r="V12" i="6"/>
  <c r="W12" i="6"/>
  <c r="X12" i="6"/>
  <c r="R13" i="6"/>
  <c r="S13" i="6"/>
  <c r="T13" i="6"/>
  <c r="U13" i="6"/>
  <c r="V13" i="6"/>
  <c r="W13" i="6"/>
  <c r="X13" i="6"/>
  <c r="R14" i="6"/>
  <c r="S14" i="6"/>
  <c r="T14" i="6"/>
  <c r="U14" i="6"/>
  <c r="V14" i="6"/>
  <c r="W14" i="6"/>
  <c r="X14" i="6"/>
  <c r="R15" i="6"/>
  <c r="S15" i="6"/>
  <c r="T15" i="6"/>
  <c r="U15" i="6"/>
  <c r="V15" i="6"/>
  <c r="W15" i="6"/>
  <c r="X15" i="6"/>
  <c r="R16" i="6"/>
  <c r="S16" i="6"/>
  <c r="T16" i="6"/>
  <c r="U16" i="6"/>
  <c r="V16" i="6"/>
  <c r="W16" i="6"/>
  <c r="X16" i="6"/>
  <c r="R17" i="6"/>
  <c r="S17" i="6"/>
  <c r="T17" i="6"/>
  <c r="U17" i="6"/>
  <c r="V17" i="6"/>
  <c r="W17" i="6"/>
  <c r="X17" i="6"/>
  <c r="R18" i="6"/>
  <c r="S18" i="6"/>
  <c r="T18" i="6"/>
  <c r="U18" i="6"/>
  <c r="V18" i="6"/>
  <c r="W18" i="6"/>
  <c r="X18" i="6"/>
  <c r="R19" i="6"/>
  <c r="S19" i="6"/>
  <c r="T19" i="6"/>
  <c r="U19" i="6"/>
  <c r="V19" i="6"/>
  <c r="W19" i="6"/>
  <c r="X19" i="6"/>
  <c r="R20" i="6"/>
  <c r="S20" i="6"/>
  <c r="T20" i="6"/>
  <c r="U20" i="6"/>
  <c r="V20" i="6"/>
  <c r="W20" i="6"/>
  <c r="X20" i="6"/>
  <c r="R21" i="6"/>
  <c r="S21" i="6"/>
  <c r="T21" i="6"/>
  <c r="U21" i="6"/>
  <c r="V21" i="6"/>
  <c r="W21" i="6"/>
  <c r="X21" i="6"/>
  <c r="R22" i="6"/>
  <c r="S22" i="6"/>
  <c r="T22" i="6"/>
  <c r="U22" i="6"/>
  <c r="V22" i="6"/>
  <c r="W22" i="6"/>
  <c r="X22" i="6"/>
  <c r="R23" i="6"/>
  <c r="S23" i="6"/>
  <c r="T23" i="6"/>
  <c r="U23" i="6"/>
  <c r="V23" i="6"/>
  <c r="W23" i="6"/>
  <c r="X23" i="6"/>
  <c r="R24" i="6"/>
  <c r="S24" i="6"/>
  <c r="T24" i="6"/>
  <c r="U24" i="6"/>
  <c r="V24" i="6"/>
  <c r="W24" i="6"/>
  <c r="X24" i="6"/>
  <c r="R25" i="6"/>
  <c r="S25" i="6"/>
  <c r="T25" i="6"/>
  <c r="U25" i="6"/>
  <c r="V25" i="6"/>
  <c r="W25" i="6"/>
  <c r="X25" i="6"/>
  <c r="R26" i="6"/>
  <c r="S26" i="6"/>
  <c r="T26" i="6"/>
  <c r="U26" i="6"/>
  <c r="V26" i="6"/>
  <c r="W26" i="6"/>
  <c r="X26" i="6"/>
  <c r="R27" i="6"/>
  <c r="S27" i="6"/>
  <c r="T27" i="6"/>
  <c r="U27" i="6"/>
  <c r="V27" i="6"/>
  <c r="W27" i="6"/>
  <c r="X27" i="6"/>
  <c r="R28" i="6"/>
  <c r="S28" i="6"/>
  <c r="T28" i="6"/>
  <c r="U28" i="6"/>
  <c r="V28" i="6"/>
  <c r="W28" i="6"/>
  <c r="X28" i="6"/>
  <c r="R29" i="6"/>
  <c r="S29" i="6"/>
  <c r="T29" i="6"/>
  <c r="U29" i="6"/>
  <c r="V29" i="6"/>
  <c r="W29" i="6"/>
  <c r="X29" i="6"/>
  <c r="R30" i="6"/>
  <c r="S30" i="6"/>
  <c r="T30" i="6"/>
  <c r="U30" i="6"/>
  <c r="V30" i="6"/>
  <c r="W30" i="6"/>
  <c r="X30" i="6"/>
  <c r="R31" i="6"/>
  <c r="S31" i="6"/>
  <c r="T31" i="6"/>
  <c r="U31" i="6"/>
  <c r="V31" i="6"/>
  <c r="W31" i="6"/>
  <c r="X31" i="6"/>
  <c r="R32" i="6"/>
  <c r="S32" i="6"/>
  <c r="T32" i="6"/>
  <c r="U32" i="6"/>
  <c r="V32" i="6"/>
  <c r="W32" i="6"/>
  <c r="X32" i="6"/>
  <c r="R33" i="6"/>
  <c r="S33" i="6"/>
  <c r="T33" i="6"/>
  <c r="U33" i="6"/>
  <c r="V33" i="6"/>
  <c r="W33" i="6"/>
  <c r="X33" i="6"/>
  <c r="R34" i="6"/>
  <c r="S34" i="6"/>
  <c r="T34" i="6"/>
  <c r="U34" i="6"/>
  <c r="V34" i="6"/>
  <c r="W34" i="6"/>
  <c r="X34" i="6"/>
  <c r="R35" i="6"/>
  <c r="S35" i="6"/>
  <c r="T35" i="6"/>
  <c r="U35" i="6"/>
  <c r="V35" i="6"/>
  <c r="W35" i="6"/>
  <c r="X35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N12" i="6"/>
  <c r="O12" i="6"/>
  <c r="P12" i="6"/>
  <c r="Q12" i="6"/>
  <c r="N13" i="6"/>
  <c r="O13" i="6"/>
  <c r="P13" i="6"/>
  <c r="Q13" i="6"/>
  <c r="N14" i="6"/>
  <c r="O14" i="6"/>
  <c r="P14" i="6"/>
  <c r="Q14" i="6"/>
  <c r="N15" i="6"/>
  <c r="O15" i="6"/>
  <c r="P15" i="6"/>
  <c r="Q15" i="6"/>
  <c r="N16" i="6"/>
  <c r="O16" i="6"/>
  <c r="P16" i="6"/>
  <c r="Q16" i="6"/>
  <c r="N17" i="6"/>
  <c r="O17" i="6"/>
  <c r="P17" i="6"/>
  <c r="Q17" i="6"/>
  <c r="N18" i="6"/>
  <c r="O18" i="6"/>
  <c r="P18" i="6"/>
  <c r="Q18" i="6"/>
  <c r="N19" i="6"/>
  <c r="O19" i="6"/>
  <c r="P19" i="6"/>
  <c r="Q19" i="6"/>
  <c r="N20" i="6"/>
  <c r="O20" i="6"/>
  <c r="P20" i="6"/>
  <c r="Q20" i="6"/>
  <c r="N21" i="6"/>
  <c r="O21" i="6"/>
  <c r="P21" i="6"/>
  <c r="Q21" i="6"/>
  <c r="N22" i="6"/>
  <c r="O22" i="6"/>
  <c r="P22" i="6"/>
  <c r="Q22" i="6"/>
  <c r="N23" i="6"/>
  <c r="O23" i="6"/>
  <c r="P23" i="6"/>
  <c r="Q23" i="6"/>
  <c r="N24" i="6"/>
  <c r="O24" i="6"/>
  <c r="P24" i="6"/>
  <c r="Q24" i="6"/>
  <c r="N25" i="6"/>
  <c r="O25" i="6"/>
  <c r="P25" i="6"/>
  <c r="Q25" i="6"/>
  <c r="N26" i="6"/>
  <c r="O26" i="6"/>
  <c r="P26" i="6"/>
  <c r="Q26" i="6"/>
  <c r="N27" i="6"/>
  <c r="O27" i="6"/>
  <c r="P27" i="6"/>
  <c r="Q27" i="6"/>
  <c r="N28" i="6"/>
  <c r="O28" i="6"/>
  <c r="P28" i="6"/>
  <c r="Q28" i="6"/>
  <c r="N29" i="6"/>
  <c r="O29" i="6"/>
  <c r="P29" i="6"/>
  <c r="Q29" i="6"/>
  <c r="N30" i="6"/>
  <c r="O30" i="6"/>
  <c r="P30" i="6"/>
  <c r="Q30" i="6"/>
  <c r="N31" i="6"/>
  <c r="O31" i="6"/>
  <c r="P31" i="6"/>
  <c r="Q31" i="6"/>
  <c r="N32" i="6"/>
  <c r="O32" i="6"/>
  <c r="P32" i="6"/>
  <c r="Q32" i="6"/>
  <c r="N33" i="6"/>
  <c r="O33" i="6"/>
  <c r="P33" i="6"/>
  <c r="Q33" i="6"/>
  <c r="N34" i="6"/>
  <c r="O34" i="6"/>
  <c r="P34" i="6"/>
  <c r="Q34" i="6"/>
  <c r="N35" i="6"/>
  <c r="O35" i="6"/>
  <c r="P35" i="6"/>
  <c r="Q35" i="6"/>
  <c r="G12" i="6"/>
  <c r="H12" i="6"/>
  <c r="I12" i="6"/>
  <c r="J12" i="6"/>
  <c r="G13" i="6"/>
  <c r="H13" i="6"/>
  <c r="I13" i="6"/>
  <c r="J13" i="6"/>
  <c r="G14" i="6"/>
  <c r="H14" i="6"/>
  <c r="I14" i="6"/>
  <c r="J14" i="6"/>
  <c r="G15" i="6"/>
  <c r="H15" i="6"/>
  <c r="I15" i="6"/>
  <c r="J15" i="6"/>
  <c r="G16" i="6"/>
  <c r="H16" i="6"/>
  <c r="I16" i="6"/>
  <c r="J16" i="6"/>
  <c r="G17" i="6"/>
  <c r="H17" i="6"/>
  <c r="I17" i="6"/>
  <c r="J17" i="6"/>
  <c r="G18" i="6"/>
  <c r="H18" i="6"/>
  <c r="I18" i="6"/>
  <c r="J18" i="6"/>
  <c r="G19" i="6"/>
  <c r="H19" i="6"/>
  <c r="I19" i="6"/>
  <c r="J19" i="6"/>
  <c r="G20" i="6"/>
  <c r="H20" i="6"/>
  <c r="I20" i="6"/>
  <c r="J20" i="6"/>
  <c r="G21" i="6"/>
  <c r="H21" i="6"/>
  <c r="I21" i="6"/>
  <c r="J21" i="6"/>
  <c r="G22" i="6"/>
  <c r="H22" i="6"/>
  <c r="I22" i="6"/>
  <c r="J22" i="6"/>
  <c r="G23" i="6"/>
  <c r="H23" i="6"/>
  <c r="I23" i="6"/>
  <c r="J23" i="6"/>
  <c r="G24" i="6"/>
  <c r="H24" i="6"/>
  <c r="I24" i="6"/>
  <c r="J24" i="6"/>
  <c r="G25" i="6"/>
  <c r="H25" i="6"/>
  <c r="I25" i="6"/>
  <c r="J25" i="6"/>
  <c r="G26" i="6"/>
  <c r="H26" i="6"/>
  <c r="I26" i="6"/>
  <c r="J26" i="6"/>
  <c r="G27" i="6"/>
  <c r="H27" i="6"/>
  <c r="I27" i="6"/>
  <c r="J27" i="6"/>
  <c r="G28" i="6"/>
  <c r="H28" i="6"/>
  <c r="I28" i="6"/>
  <c r="J28" i="6"/>
  <c r="G29" i="6"/>
  <c r="H29" i="6"/>
  <c r="I29" i="6"/>
  <c r="J29" i="6"/>
  <c r="G30" i="6"/>
  <c r="H30" i="6"/>
  <c r="I30" i="6"/>
  <c r="J30" i="6"/>
  <c r="G31" i="6"/>
  <c r="H31" i="6"/>
  <c r="I31" i="6"/>
  <c r="J31" i="6"/>
  <c r="G32" i="6"/>
  <c r="H32" i="6"/>
  <c r="I32" i="6"/>
  <c r="J32" i="6"/>
  <c r="G33" i="6"/>
  <c r="H33" i="6"/>
  <c r="I33" i="6"/>
  <c r="J33" i="6"/>
  <c r="G34" i="6"/>
  <c r="H34" i="6"/>
  <c r="I34" i="6"/>
  <c r="J34" i="6"/>
  <c r="G35" i="6"/>
  <c r="H35" i="6"/>
  <c r="I35" i="6"/>
  <c r="J35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F33" i="6" s="1"/>
  <c r="C34" i="6"/>
  <c r="F34" i="6" s="1"/>
  <c r="C35" i="6"/>
  <c r="F28" i="6"/>
  <c r="F29" i="6"/>
  <c r="F30" i="6"/>
  <c r="F32" i="6"/>
  <c r="E32" i="6"/>
  <c r="F31" i="6"/>
  <c r="I31" i="15"/>
  <c r="J31" i="15"/>
  <c r="I32" i="15"/>
  <c r="J32" i="15"/>
  <c r="I33" i="15"/>
  <c r="J33" i="15"/>
  <c r="K33" i="15" s="1"/>
  <c r="L33" i="15" s="1"/>
  <c r="I34" i="15"/>
  <c r="J34" i="15"/>
  <c r="I35" i="15"/>
  <c r="J35" i="15"/>
  <c r="I36" i="15"/>
  <c r="J36" i="15"/>
  <c r="I37" i="15"/>
  <c r="J37" i="15"/>
  <c r="K37" i="15" s="1"/>
  <c r="L37" i="15" s="1"/>
  <c r="I38" i="15"/>
  <c r="J38" i="15"/>
  <c r="K38" i="15" s="1"/>
  <c r="L38" i="15" s="1"/>
  <c r="I39" i="15"/>
  <c r="J39" i="15"/>
  <c r="I40" i="15"/>
  <c r="J40" i="15"/>
  <c r="K34" i="15"/>
  <c r="L34" i="15" s="1"/>
  <c r="C31" i="15"/>
  <c r="C32" i="15"/>
  <c r="C33" i="15"/>
  <c r="C34" i="15"/>
  <c r="C35" i="15"/>
  <c r="C36" i="15"/>
  <c r="C37" i="15"/>
  <c r="C38" i="15"/>
  <c r="C39" i="15"/>
  <c r="C40" i="15"/>
  <c r="B31" i="15"/>
  <c r="B32" i="15"/>
  <c r="B33" i="15"/>
  <c r="B34" i="15"/>
  <c r="B35" i="15"/>
  <c r="B36" i="15"/>
  <c r="B37" i="15"/>
  <c r="B38" i="15"/>
  <c r="B39" i="15"/>
  <c r="B40" i="15"/>
  <c r="K30" i="15"/>
  <c r="J30" i="15"/>
  <c r="I30" i="15"/>
  <c r="C30" i="15"/>
  <c r="B30" i="15"/>
  <c r="K38" i="11"/>
  <c r="L38" i="11" s="1"/>
  <c r="K37" i="11"/>
  <c r="L37" i="11" s="1"/>
  <c r="K36" i="11"/>
  <c r="L36" i="11" s="1"/>
  <c r="K34" i="11"/>
  <c r="L34" i="11" s="1"/>
  <c r="K33" i="11"/>
  <c r="L33" i="11" s="1"/>
  <c r="K32" i="11"/>
  <c r="L32" i="11" s="1"/>
  <c r="K31" i="11"/>
  <c r="L31" i="11" s="1"/>
  <c r="I16" i="15"/>
  <c r="O11" i="6" s="1"/>
  <c r="J16" i="15"/>
  <c r="P11" i="6" s="1"/>
  <c r="C16" i="15"/>
  <c r="C11" i="6" s="1"/>
  <c r="F11" i="6" s="1"/>
  <c r="K17" i="11"/>
  <c r="J11" i="6" s="1"/>
  <c r="B6" i="6"/>
  <c r="B29" i="15"/>
  <c r="C29" i="15"/>
  <c r="I29" i="15"/>
  <c r="J29" i="15"/>
  <c r="B18" i="15"/>
  <c r="C18" i="15"/>
  <c r="I18" i="15"/>
  <c r="J18" i="15"/>
  <c r="B19" i="15"/>
  <c r="C19" i="15"/>
  <c r="I19" i="15"/>
  <c r="J19" i="15"/>
  <c r="B20" i="15"/>
  <c r="C20" i="15"/>
  <c r="I20" i="15"/>
  <c r="J20" i="15"/>
  <c r="B21" i="15"/>
  <c r="C21" i="15"/>
  <c r="I21" i="15"/>
  <c r="J21" i="15"/>
  <c r="B22" i="15"/>
  <c r="C22" i="15"/>
  <c r="I22" i="15"/>
  <c r="J22" i="15"/>
  <c r="B23" i="15"/>
  <c r="C23" i="15"/>
  <c r="I23" i="15"/>
  <c r="J23" i="15"/>
  <c r="B24" i="15"/>
  <c r="C24" i="15"/>
  <c r="I24" i="15"/>
  <c r="J24" i="15"/>
  <c r="B25" i="15"/>
  <c r="C25" i="15"/>
  <c r="I25" i="15"/>
  <c r="J25" i="15"/>
  <c r="B26" i="15"/>
  <c r="C26" i="15"/>
  <c r="I26" i="15"/>
  <c r="J26" i="15"/>
  <c r="B27" i="15"/>
  <c r="C27" i="15"/>
  <c r="I27" i="15"/>
  <c r="J27" i="15"/>
  <c r="B28" i="15"/>
  <c r="C28" i="15"/>
  <c r="F23" i="6" s="1"/>
  <c r="I28" i="15"/>
  <c r="J28" i="15"/>
  <c r="B17" i="15"/>
  <c r="C17" i="15"/>
  <c r="I17" i="15"/>
  <c r="J17" i="15"/>
  <c r="B6" i="15"/>
  <c r="K41" i="11"/>
  <c r="K40" i="11"/>
  <c r="L40" i="11" s="1"/>
  <c r="K39" i="11"/>
  <c r="K35" i="11"/>
  <c r="K30" i="11"/>
  <c r="L30" i="11" s="1"/>
  <c r="K29" i="11"/>
  <c r="L29" i="11" s="1"/>
  <c r="K28" i="11"/>
  <c r="L28" i="11" s="1"/>
  <c r="K27" i="11"/>
  <c r="K26" i="11"/>
  <c r="K25" i="11"/>
  <c r="K24" i="11"/>
  <c r="L24" i="11" s="1"/>
  <c r="K23" i="11"/>
  <c r="L23" i="11" s="1"/>
  <c r="K22" i="11"/>
  <c r="L22" i="11" s="1"/>
  <c r="K21" i="11"/>
  <c r="L21" i="11" s="1"/>
  <c r="K20" i="11"/>
  <c r="L20" i="11" s="1"/>
  <c r="K19" i="11"/>
  <c r="K18" i="11"/>
  <c r="B16" i="15"/>
  <c r="D11" i="6" s="1"/>
  <c r="X11" i="6"/>
  <c r="W11" i="6"/>
  <c r="V11" i="6"/>
  <c r="U11" i="6"/>
  <c r="S11" i="6"/>
  <c r="N11" i="6"/>
  <c r="I11" i="6"/>
  <c r="H11" i="6"/>
  <c r="G11" i="6"/>
  <c r="E30" i="6" l="1"/>
  <c r="E34" i="6"/>
  <c r="E28" i="6"/>
  <c r="E31" i="6"/>
  <c r="E33" i="6"/>
  <c r="E29" i="6"/>
  <c r="K31" i="15"/>
  <c r="L31" i="15" s="1"/>
  <c r="K32" i="15"/>
  <c r="L32" i="15" s="1"/>
  <c r="K39" i="15"/>
  <c r="L39" i="15" s="1"/>
  <c r="K22" i="15"/>
  <c r="L41" i="11"/>
  <c r="L25" i="11"/>
  <c r="L19" i="11"/>
  <c r="K24" i="15"/>
  <c r="L24" i="15" s="1"/>
  <c r="L18" i="11"/>
  <c r="F18" i="6"/>
  <c r="E18" i="6"/>
  <c r="E22" i="6"/>
  <c r="F22" i="6"/>
  <c r="F20" i="6"/>
  <c r="E20" i="6"/>
  <c r="F21" i="6"/>
  <c r="E21" i="6"/>
  <c r="E17" i="6"/>
  <c r="F17" i="6"/>
  <c r="F19" i="6"/>
  <c r="E19" i="6"/>
  <c r="L35" i="11"/>
  <c r="K25" i="15"/>
  <c r="K27" i="15"/>
  <c r="L27" i="15" s="1"/>
  <c r="K26" i="15"/>
  <c r="K23" i="15"/>
  <c r="L23" i="15" s="1"/>
  <c r="K21" i="15"/>
  <c r="E11" i="6"/>
  <c r="L26" i="11"/>
  <c r="K17" i="15"/>
  <c r="L17" i="15" s="1"/>
  <c r="K28" i="15"/>
  <c r="L28" i="15" s="1"/>
  <c r="K20" i="15"/>
  <c r="K19" i="15"/>
  <c r="K18" i="15"/>
  <c r="K36" i="15"/>
  <c r="L36" i="15" s="1"/>
  <c r="K35" i="15"/>
  <c r="K29" i="15"/>
  <c r="L29" i="15" s="1"/>
  <c r="K40" i="15"/>
  <c r="L27" i="11"/>
  <c r="L39" i="11"/>
  <c r="E12" i="6"/>
  <c r="F12" i="6"/>
  <c r="E16" i="6"/>
  <c r="F16" i="6"/>
  <c r="F15" i="6"/>
  <c r="E15" i="6"/>
  <c r="F14" i="6"/>
  <c r="E14" i="6"/>
  <c r="E13" i="6"/>
  <c r="F13" i="6"/>
  <c r="F27" i="6"/>
  <c r="E27" i="6"/>
  <c r="F26" i="6"/>
  <c r="E26" i="6"/>
  <c r="E25" i="6"/>
  <c r="F25" i="6"/>
  <c r="E24" i="6"/>
  <c r="F24" i="6"/>
  <c r="F35" i="6"/>
  <c r="E35" i="6"/>
  <c r="K16" i="15"/>
  <c r="L17" i="11"/>
  <c r="K11" i="6" s="1"/>
  <c r="E23" i="6"/>
  <c r="L40" i="15" l="1"/>
  <c r="L22" i="15"/>
  <c r="L20" i="15"/>
  <c r="L18" i="15"/>
  <c r="L35" i="15"/>
  <c r="L19" i="15"/>
  <c r="L21" i="15"/>
  <c r="L25" i="15"/>
  <c r="L26" i="15"/>
  <c r="Q11" i="6"/>
  <c r="L16" i="15"/>
  <c r="R11" i="6" s="1"/>
  <c r="L30" i="15"/>
</calcChain>
</file>

<file path=xl/sharedStrings.xml><?xml version="1.0" encoding="utf-8"?>
<sst xmlns="http://schemas.openxmlformats.org/spreadsheetml/2006/main" count="622" uniqueCount="198">
  <si>
    <t>Catastrófico</t>
  </si>
  <si>
    <t>Moderado</t>
  </si>
  <si>
    <t>Probabilidad</t>
  </si>
  <si>
    <t>Impacto</t>
  </si>
  <si>
    <t>Regulatorios</t>
  </si>
  <si>
    <t>%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</si>
  <si>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</si>
  <si>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</si>
  <si>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</si>
  <si>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</si>
  <si>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</si>
  <si>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</si>
  <si>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</si>
  <si>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</si>
  <si>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</si>
  <si>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</si>
  <si>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</si>
  <si>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</si>
  <si>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</si>
  <si>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</si>
  <si>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</si>
  <si>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</si>
  <si>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</si>
  <si>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</si>
  <si>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</si>
  <si>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</si>
  <si>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</si>
  <si>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</si>
  <si>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</si>
  <si>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</si>
  <si>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</si>
  <si>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Sociales o Políticos</t>
  </si>
  <si>
    <t>Operacionales</t>
  </si>
  <si>
    <t>Ambientales</t>
  </si>
  <si>
    <t>TIPO</t>
  </si>
  <si>
    <t>CLASE</t>
  </si>
  <si>
    <t>FUENTE</t>
  </si>
  <si>
    <t>ETAPAS</t>
  </si>
  <si>
    <t xml:space="preserve">Requisitos habilitantes inapropiados para el proceso de selección </t>
  </si>
  <si>
    <t>Ausencia de fundamentación de la justificación y conveniencia de la contratación</t>
  </si>
  <si>
    <t>Requisitos habilitantes que impidan la selección objetiva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</si>
  <si>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</si>
  <si>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</si>
  <si>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</si>
  <si>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</si>
  <si>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</si>
  <si>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</si>
  <si>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Incumplimiento de compromisos adquiridos por el contratista seleccionado con sus subcontratistas, suministradores de bienes y servicios.</t>
  </si>
  <si>
    <t>Imposición de nuevos tributos</t>
  </si>
  <si>
    <t>Imposición de nuevos trámites o permisos</t>
  </si>
  <si>
    <t>Cambios en el marco regulatorio o normatividad aplicable al proyecto.</t>
  </si>
  <si>
    <t>Incumplimiento derivado del trámite de los permisos con autoridades ambientales, la obtención de los mismos, paz y salvos</t>
  </si>
  <si>
    <t>Inadecuada identificación de las condiciones contractuales</t>
  </si>
  <si>
    <t>De la naturaleza</t>
  </si>
  <si>
    <t>Eventos naturales tales como lluvias, inundaciones y sequias entre otros</t>
  </si>
  <si>
    <t>Falta de claridad en la elaboración de los actos administrativos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</si>
  <si>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</si>
  <si>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</si>
  <si>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</si>
  <si>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</si>
  <si>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</si>
  <si>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</si>
  <si>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</si>
  <si>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</si>
  <si>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</si>
  <si>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</si>
  <si>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</si>
  <si>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</si>
  <si>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</si>
  <si>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</si>
  <si>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</si>
  <si>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</si>
  <si>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</si>
  <si>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</si>
  <si>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</si>
  <si>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</si>
  <si>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</si>
  <si>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</si>
  <si>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</si>
  <si>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</si>
  <si>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</si>
  <si>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</si>
  <si>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</si>
  <si>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</si>
  <si>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</si>
  <si>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</si>
  <si>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</si>
  <si>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</si>
  <si>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</si>
  <si>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</si>
  <si>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</si>
  <si>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</si>
  <si>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</si>
  <si>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</si>
  <si>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</si>
  <si>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</si>
  <si>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</si>
  <si>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</si>
  <si>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</si>
  <si>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</si>
  <si>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</si>
  <si>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</si>
  <si>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</si>
  <si>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</si>
  <si>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</si>
  <si>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</si>
  <si>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</si>
  <si>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</si>
  <si>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</si>
  <si>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</si>
  <si>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</si>
  <si>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</si>
  <si>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</si>
  <si>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</si>
  <si>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</si>
  <si>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</si>
  <si>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</si>
  <si>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</si>
  <si>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</si>
  <si>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</si>
  <si>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</si>
  <si>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</si>
  <si>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</si>
  <si>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</si>
  <si>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</si>
  <si>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</si>
  <si>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</si>
  <si>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t>Objeto del Proceso de Contratación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</si>
  <si>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</si>
  <si>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</si>
  <si>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t>Factores ambientales.</t>
  </si>
  <si>
    <t xml:space="preserve">Normativa aplicable al objeto del Proceso de Contratación.
</t>
  </si>
  <si>
    <t>Sector del objeto del Proceso de Contratación y su mercado.</t>
  </si>
  <si>
    <t>Experiencia propia y de otras Entidades Estatales en Procesos de Contratación del mismo tipo.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</si>
  <si>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</si>
  <si>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</si>
  <si>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>Objeto Contractual: PRESTAR LOS SERVICIOS PROFESIONALES ESPECIALIZADOS PARA LA ELABORACIÓN DE LOS ESTUDIOS TÉCNICOS Y DISEÑOS DE REFORZAMIENTO ESTRUCTURAL, MODIFICACIÓN, ADECUACIÓN NORMATIVA, ASÍ COMO PARA REALIZAR EL TRAMITE Y OBTENCIÓN LA LICENCIA DE CONSTRUCCIÓN EN LA MODALIDAD DE RECONOCIMIENTO, REFORZAMIENTO ESTRUCTURAL PARA EL INMUEBLE UBICADO EN LA CALLE 74 A Nº 63 – 04, SEDE PRINCIPAL DE LA ALCALDÍA LOCAL DE BARRIOS UNIDOS</t>
  </si>
  <si>
    <t>Oposición o condicionamiento de la comunidad a la ejecución del contrato</t>
  </si>
  <si>
    <t>Deficiencia en la calidad del servicio solictado</t>
  </si>
  <si>
    <t>Debido a las actividades propias de ensayos y toma de muestras, se pueden generar daños a los bienes muebles e inmuebles de la Sede</t>
  </si>
  <si>
    <t>Mayor tiempo de ejecución por causas no imputables al contratista.</t>
  </si>
  <si>
    <t>Declaración de proceso desierto</t>
  </si>
  <si>
    <t>Escogencia de un proponente con baja capacidad de ejcución del contrato</t>
  </si>
  <si>
    <t>Modificación en la ejecución del alcance contractual</t>
  </si>
  <si>
    <t>Ambigüedad de la calidad de los productos esperados a ser entregados</t>
  </si>
  <si>
    <t>Posible observaciones y reclamaciones sobre la escogencia de un proponente con baja capacidad de ejección del contrato</t>
  </si>
  <si>
    <t>Retrasos en la adjudicación del contrato</t>
  </si>
  <si>
    <t>Posible observaciones y reclamaciones de los proponentes</t>
  </si>
  <si>
    <t>Retrasos en el inicio de ejecución del contrato</t>
  </si>
  <si>
    <t>Retrasos en el inicio de ejecución del contrato. Incumplimiento del contrato</t>
  </si>
  <si>
    <t>Demoras en la ejecución del contrato e incumplimiento del cronograma. Suspensión del contrato por oposiciones de la comunidad o acciones populare</t>
  </si>
  <si>
    <t>Retrasos en el inicio de ejecución del contrato. Reclamaciones</t>
  </si>
  <si>
    <t>Necesidad de ajustes de estudios y diseños durante la etapa de obra</t>
  </si>
  <si>
    <t>Retraso en el inicio de intervenciones. Suspención del contrato de consultoria</t>
  </si>
  <si>
    <t>Retrasos en la terminación del contrato de consultoria, volver a contratar a otro consultor</t>
  </si>
  <si>
    <t>Daños a las instalaciones de la alcaldía</t>
  </si>
  <si>
    <t>Por entregas tardias o demoras en la revisión y aprobación de productos es posible generar retraso en el cumplimiento de la programación de pagos</t>
  </si>
  <si>
    <t>Incumplimiento del programa de pagos de la entidad</t>
  </si>
  <si>
    <t>Afectación al presupuesto del contrato</t>
  </si>
  <si>
    <t>Retrasos en la terminación del contrato, necesidad de modificación del alcance contractual</t>
  </si>
  <si>
    <t xml:space="preserve">Dificultan de la toma de ensayos </t>
  </si>
  <si>
    <t>Planeación en la estructuración del proceso con base a las necesidad del proyecto tomando como guia procesos de selección de entidades que recurrentemente elaboran este tipo de contratos como IDPC y MinCultura</t>
  </si>
  <si>
    <t>Verificación documental de antecedentes del proceso y verificación en campo de las condiciones del lugar a estudiar</t>
  </si>
  <si>
    <t>Elaboración y revisión de equipo interdiciplinario de los documentos del proceso</t>
  </si>
  <si>
    <t>Capacitación del comité evaluador sobre los requisitos y aspectos de escogencia</t>
  </si>
  <si>
    <t>Revisión recurrente de las observaciones allegadas</t>
  </si>
  <si>
    <t>Seguimiento de los manuales de verificación de ofertas con sospecha de precios artificailmente bajos publicada por CCE</t>
  </si>
  <si>
    <t>Comunicación con el propoenete ganador</t>
  </si>
  <si>
    <t>Revisión de las evaluaciones efectuadas</t>
  </si>
  <si>
    <t>Reuniones de socialización del proecto</t>
  </si>
  <si>
    <t>Revisar el escenario de hacer efectivas las polizas que se entregaron como garantia a la entidad</t>
  </si>
  <si>
    <t>Suspensiones del contrato</t>
  </si>
  <si>
    <t>Revisar el escenario de hacer efectivas las polizas que se entregaron como garantia a la entidad y multas al contratista</t>
  </si>
  <si>
    <t>Reparaciones de los elementos afectados por parte del contratista</t>
  </si>
  <si>
    <t>Comunicación con el contratista para agilizar entregas y revisiones</t>
  </si>
  <si>
    <t>Modificaciones al alcance contractual</t>
  </si>
  <si>
    <t>Reprogramación de actividades</t>
  </si>
  <si>
    <t>Si</t>
  </si>
  <si>
    <t>Equipo estructurador</t>
  </si>
  <si>
    <t>Inicio de estructuración</t>
  </si>
  <si>
    <t>Cierre del proceso</t>
  </si>
  <si>
    <t>Revisión de docuemtnos del proceso</t>
  </si>
  <si>
    <t>Semanal</t>
  </si>
  <si>
    <t>Comité evaluador</t>
  </si>
  <si>
    <t>Apertura de proceso</t>
  </si>
  <si>
    <t>Adjudicación</t>
  </si>
  <si>
    <t>NA</t>
  </si>
  <si>
    <t>Verificacion de evaluaciones</t>
  </si>
  <si>
    <t>Verificacion de documental</t>
  </si>
  <si>
    <t>Oficina de contratación</t>
  </si>
  <si>
    <t>diario</t>
  </si>
  <si>
    <t>Firma del contrato</t>
  </si>
  <si>
    <t>Acta de inicio</t>
  </si>
  <si>
    <t>Liquidación</t>
  </si>
  <si>
    <t>Mensual</t>
  </si>
  <si>
    <t>Superisión</t>
  </si>
  <si>
    <t>Informes mensuales</t>
  </si>
  <si>
    <t>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</si>
</sst>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b/>
      <sz val="16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7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vertical="center" wrapText="1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0" borderId="3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7" fillId="0" borderId="65" xfId="0" applyFont="1" applyBorder="1" applyAlignment="1">
      <alignment horizontal="left" vertical="center" wrapText="1"/>
    </xf>
    <xf numFmtId="0" fontId="27" fillId="0" borderId="66" xfId="0" applyFont="1" applyBorder="1" applyAlignment="1">
      <alignment horizontal="left" vertical="center" wrapText="1"/>
    </xf>
    <xf numFmtId="0" fontId="27" fillId="0" borderId="67" xfId="0" applyFont="1" applyBorder="1" applyAlignment="1">
      <alignment horizontal="left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6" fillId="0" borderId="3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8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4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17" fillId="0" borderId="55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4" fillId="0" borderId="52" xfId="0" applyFont="1" applyBorder="1" applyAlignment="1">
      <alignment horizontal="right" vertical="center" textRotation="90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5" fillId="0" borderId="51" xfId="0" applyFont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15" fillId="2" borderId="51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9" borderId="26" xfId="0" applyFont="1" applyFill="1" applyBorder="1" applyAlignment="1">
      <alignment horizontal="center" vertical="center"/>
    </xf>
    <xf numFmtId="0" fontId="20" fillId="7" borderId="60" xfId="0" applyFont="1" applyFill="1" applyBorder="1" applyAlignment="1">
      <alignment horizontal="center" vertical="center"/>
    </xf>
    <xf numFmtId="0" fontId="20" fillId="7" borderId="61" xfId="0" applyFont="1" applyFill="1" applyBorder="1" applyAlignment="1">
      <alignment horizontal="center" vertical="center"/>
    </xf>
    <xf numFmtId="0" fontId="20" fillId="9" borderId="44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15" fillId="6" borderId="44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20" fillId="6" borderId="44" xfId="0" applyFont="1" applyFill="1" applyBorder="1" applyAlignment="1">
      <alignment horizontal="center"/>
    </xf>
    <xf numFmtId="0" fontId="20" fillId="7" borderId="44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1" xfId="0" applyFont="1" applyBorder="1"/>
    <xf numFmtId="0" fontId="27" fillId="0" borderId="0" xfId="0" applyFont="1"/>
    <xf numFmtId="0" fontId="20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17" fillId="0" borderId="57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62" xfId="0" applyFont="1" applyBorder="1" applyAlignment="1">
      <alignment horizontal="left" vertical="center"/>
    </xf>
    <xf numFmtId="0" fontId="17" fillId="0" borderId="58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28" fillId="2" borderId="48" xfId="0" applyFont="1" applyFill="1" applyBorder="1" applyAlignment="1">
      <alignment horizontal="left" vertical="top" wrapText="1" readingOrder="1"/>
    </xf>
    <xf numFmtId="0" fontId="28" fillId="2" borderId="49" xfId="0" applyFont="1" applyFill="1" applyBorder="1" applyAlignment="1">
      <alignment horizontal="left" vertical="top" wrapText="1" readingOrder="1"/>
    </xf>
    <xf numFmtId="0" fontId="28" fillId="2" borderId="50" xfId="0" applyFont="1" applyFill="1" applyBorder="1" applyAlignment="1">
      <alignment horizontal="left" vertical="top" wrapText="1" readingOrder="1"/>
    </xf>
    <xf numFmtId="0" fontId="14" fillId="0" borderId="41" xfId="0" applyFont="1" applyBorder="1" applyAlignment="1">
      <alignment horizontal="left" wrapText="1"/>
    </xf>
    <xf numFmtId="0" fontId="14" fillId="0" borderId="0" xfId="0" applyFont="1" applyBorder="1" applyAlignment="1">
      <alignment horizontal="left" wrapText="1"/>
    </xf>
    <xf numFmtId="0" fontId="14" fillId="0" borderId="2" xfId="0" applyFont="1" applyBorder="1" applyAlignment="1">
      <alignment horizontal="left" wrapText="1"/>
    </xf>
    <xf numFmtId="0" fontId="14" fillId="0" borderId="11" xfId="0" applyFont="1" applyBorder="1" applyAlignment="1">
      <alignment horizontal="left" wrapText="1"/>
    </xf>
    <xf numFmtId="0" fontId="20" fillId="0" borderId="68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60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</cellXfs>
  <cellStyles count="1">
    <cellStyle name="Normal" xfId="0" builtinId="0"/>
  </cellStyles>
  <dxfs count="118"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11" zoomScale="85" zoomScaleNormal="85" zoomScalePageLayoutView="40" workbookViewId="0">
      <selection activeCell="F2" sqref="F2:F4"/>
    </sheetView>
  </sheetViews>
  <sheetFormatPr baseColWidth="10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40"/>
      <c r="C2" s="153" t="s">
        <v>111</v>
      </c>
      <c r="D2" s="154"/>
      <c r="E2" s="155"/>
      <c r="F2" s="162" t="s">
        <v>135</v>
      </c>
    </row>
    <row r="3" spans="2:6" ht="42.75" customHeight="1" x14ac:dyDescent="0.2">
      <c r="B3" s="140"/>
      <c r="C3" s="156"/>
      <c r="D3" s="157"/>
      <c r="E3" s="158"/>
      <c r="F3" s="163"/>
    </row>
    <row r="4" spans="2:6" ht="41.25" customHeight="1" x14ac:dyDescent="0.2">
      <c r="B4" s="140"/>
      <c r="C4" s="159"/>
      <c r="D4" s="160"/>
      <c r="E4" s="161"/>
      <c r="F4" s="151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44" t="s">
        <v>100</v>
      </c>
      <c r="C6" s="145"/>
      <c r="D6" s="145"/>
      <c r="E6" s="145"/>
      <c r="F6" s="146"/>
    </row>
    <row r="7" spans="2:6" ht="78.75" customHeight="1" x14ac:dyDescent="0.2">
      <c r="B7" s="150" t="s">
        <v>112</v>
      </c>
      <c r="C7" s="151"/>
      <c r="D7" s="151"/>
      <c r="E7" s="151"/>
      <c r="F7" s="152"/>
    </row>
    <row r="8" spans="2:6" ht="21" customHeight="1" x14ac:dyDescent="0.2">
      <c r="B8" s="147" t="s">
        <v>127</v>
      </c>
      <c r="C8" s="148"/>
      <c r="D8" s="148"/>
      <c r="E8" s="148"/>
      <c r="F8" s="149"/>
    </row>
    <row r="9" spans="2:6" ht="34.5" customHeight="1" x14ac:dyDescent="0.2">
      <c r="B9" s="141" t="s">
        <v>113</v>
      </c>
      <c r="C9" s="142"/>
      <c r="D9" s="142"/>
      <c r="E9" s="142"/>
      <c r="F9" s="143"/>
    </row>
    <row r="10" spans="2:6" ht="36" customHeight="1" x14ac:dyDescent="0.2">
      <c r="B10" s="141" t="s">
        <v>114</v>
      </c>
      <c r="C10" s="142"/>
      <c r="D10" s="142"/>
      <c r="E10" s="142"/>
      <c r="F10" s="143"/>
    </row>
    <row r="11" spans="2:6" ht="72" customHeight="1" x14ac:dyDescent="0.2">
      <c r="B11" s="141" t="s">
        <v>128</v>
      </c>
      <c r="C11" s="142"/>
      <c r="D11" s="142"/>
      <c r="E11" s="142"/>
      <c r="F11" s="143"/>
    </row>
    <row r="12" spans="2:6" ht="34.5" customHeight="1" x14ac:dyDescent="0.2">
      <c r="B12" s="141" t="s">
        <v>129</v>
      </c>
      <c r="C12" s="142"/>
      <c r="D12" s="142"/>
      <c r="E12" s="142"/>
      <c r="F12" s="143"/>
    </row>
    <row r="13" spans="2:6" ht="44.25" customHeight="1" x14ac:dyDescent="0.2">
      <c r="B13" s="141" t="s">
        <v>115</v>
      </c>
      <c r="C13" s="142"/>
      <c r="D13" s="142"/>
      <c r="E13" s="142"/>
      <c r="F13" s="143"/>
    </row>
    <row r="14" spans="2:6" ht="26.25" customHeight="1" x14ac:dyDescent="0.2">
      <c r="B14" s="141" t="s">
        <v>116</v>
      </c>
      <c r="C14" s="142"/>
      <c r="D14" s="142"/>
      <c r="E14" s="142"/>
      <c r="F14" s="143"/>
    </row>
    <row r="15" spans="2:6" ht="22.5" customHeight="1" x14ac:dyDescent="0.2">
      <c r="B15" s="141" t="s">
        <v>117</v>
      </c>
      <c r="C15" s="142"/>
      <c r="D15" s="142"/>
      <c r="E15" s="142"/>
      <c r="F15" s="143"/>
    </row>
    <row r="16" spans="2:6" ht="33" customHeight="1" x14ac:dyDescent="0.2">
      <c r="B16" s="141" t="s">
        <v>130</v>
      </c>
      <c r="C16" s="142"/>
      <c r="D16" s="142"/>
      <c r="E16" s="142"/>
      <c r="F16" s="143"/>
    </row>
    <row r="17" spans="2:6" ht="36.75" customHeight="1" x14ac:dyDescent="0.2">
      <c r="B17" s="141" t="s">
        <v>132</v>
      </c>
      <c r="C17" s="142"/>
      <c r="D17" s="142"/>
      <c r="E17" s="142"/>
      <c r="F17" s="143"/>
    </row>
    <row r="18" spans="2:6" ht="26.25" customHeight="1" x14ac:dyDescent="0.2">
      <c r="B18" s="141" t="s">
        <v>131</v>
      </c>
      <c r="C18" s="142"/>
      <c r="D18" s="142"/>
      <c r="E18" s="142"/>
      <c r="F18" s="143"/>
    </row>
    <row r="19" spans="2:6" ht="27" customHeight="1" thickBot="1" x14ac:dyDescent="0.25">
      <c r="B19" s="165" t="s">
        <v>133</v>
      </c>
      <c r="C19" s="166"/>
      <c r="D19" s="166"/>
      <c r="E19" s="166"/>
      <c r="F19" s="167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64"/>
      <c r="C22" s="164"/>
      <c r="D22" s="164"/>
      <c r="E22" s="164"/>
      <c r="F22" s="164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56"/>
  <sheetViews>
    <sheetView showGridLines="0" topLeftCell="A24" zoomScale="80" zoomScaleNormal="80" zoomScalePageLayoutView="85" workbookViewId="0">
      <selection activeCell="B42" sqref="B42:C42"/>
    </sheetView>
  </sheetViews>
  <sheetFormatPr baseColWidth="10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40"/>
      <c r="C2" s="153" t="s">
        <v>110</v>
      </c>
      <c r="D2" s="154"/>
      <c r="E2" s="155"/>
      <c r="F2" s="162" t="s">
        <v>135</v>
      </c>
    </row>
    <row r="3" spans="2:6" ht="51" customHeight="1" x14ac:dyDescent="0.2">
      <c r="B3" s="140"/>
      <c r="C3" s="156"/>
      <c r="D3" s="157"/>
      <c r="E3" s="158"/>
      <c r="F3" s="163"/>
    </row>
    <row r="4" spans="2:6" ht="54" customHeight="1" x14ac:dyDescent="0.2">
      <c r="B4" s="140"/>
      <c r="C4" s="159"/>
      <c r="D4" s="160"/>
      <c r="E4" s="161"/>
      <c r="F4" s="151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68" t="s">
        <v>7</v>
      </c>
      <c r="C6" s="169"/>
      <c r="D6" s="169"/>
      <c r="E6" s="169"/>
      <c r="F6" s="170"/>
    </row>
    <row r="7" spans="2:6" ht="42.75" customHeight="1" x14ac:dyDescent="0.2">
      <c r="B7" s="171" t="s">
        <v>134</v>
      </c>
      <c r="C7" s="172"/>
      <c r="D7" s="172"/>
      <c r="E7" s="172"/>
      <c r="F7" s="324"/>
    </row>
    <row r="8" spans="2:6" ht="63" customHeight="1" x14ac:dyDescent="0.2">
      <c r="B8" s="173"/>
      <c r="C8" s="325"/>
      <c r="D8" s="325"/>
      <c r="E8" s="325"/>
      <c r="F8" s="326"/>
    </row>
    <row r="9" spans="2:6" ht="37.5" customHeight="1" x14ac:dyDescent="0.2">
      <c r="B9" s="173"/>
      <c r="C9" s="325"/>
      <c r="D9" s="325"/>
      <c r="E9" s="325"/>
      <c r="F9" s="326"/>
    </row>
    <row r="10" spans="2:6" ht="43.5" customHeight="1" x14ac:dyDescent="0.2">
      <c r="B10" s="173"/>
      <c r="C10" s="325"/>
      <c r="D10" s="325"/>
      <c r="E10" s="325"/>
      <c r="F10" s="326"/>
    </row>
    <row r="11" spans="2:6" ht="58.5" customHeight="1" x14ac:dyDescent="0.2">
      <c r="B11" s="173"/>
      <c r="C11" s="325"/>
      <c r="D11" s="325"/>
      <c r="E11" s="325"/>
      <c r="F11" s="326"/>
    </row>
    <row r="12" spans="2:6" ht="46.5" customHeight="1" x14ac:dyDescent="0.2">
      <c r="B12" s="173"/>
      <c r="C12" s="325"/>
      <c r="D12" s="325"/>
      <c r="E12" s="325"/>
      <c r="F12" s="326"/>
    </row>
    <row r="13" spans="2:6" ht="47.25" customHeight="1" x14ac:dyDescent="0.2">
      <c r="B13" s="173"/>
      <c r="C13" s="325"/>
      <c r="D13" s="325"/>
      <c r="E13" s="325"/>
      <c r="F13" s="326"/>
    </row>
    <row r="14" spans="2:6" ht="22.5" customHeight="1" thickBot="1" x14ac:dyDescent="0.25">
      <c r="B14" s="174"/>
      <c r="C14" s="175"/>
      <c r="D14" s="175"/>
      <c r="E14" s="175"/>
      <c r="F14" s="327"/>
    </row>
    <row r="15" spans="2:6" ht="16.5" customHeight="1" thickBot="1" x14ac:dyDescent="0.25">
      <c r="B15" s="183" t="s">
        <v>83</v>
      </c>
      <c r="C15" s="184"/>
      <c r="D15" s="184"/>
      <c r="E15" s="184"/>
      <c r="F15" s="185"/>
    </row>
    <row r="16" spans="2:6" ht="127.5" customHeight="1" x14ac:dyDescent="0.2">
      <c r="B16" s="176" t="s">
        <v>123</v>
      </c>
      <c r="C16" s="177"/>
      <c r="D16" s="177"/>
      <c r="E16" s="177"/>
      <c r="F16" s="178"/>
    </row>
    <row r="17" spans="2:6" ht="19.5" customHeight="1" x14ac:dyDescent="0.2">
      <c r="B17" s="52"/>
      <c r="C17" s="53" t="s">
        <v>37</v>
      </c>
      <c r="D17" s="181" t="s">
        <v>35</v>
      </c>
      <c r="E17" s="181" t="s">
        <v>36</v>
      </c>
      <c r="F17" s="179" t="s">
        <v>34</v>
      </c>
    </row>
    <row r="18" spans="2:6" ht="21" customHeight="1" x14ac:dyDescent="0.2">
      <c r="B18" s="52"/>
      <c r="C18" s="53" t="s">
        <v>59</v>
      </c>
      <c r="D18" s="182"/>
      <c r="E18" s="182"/>
      <c r="F18" s="180"/>
    </row>
    <row r="19" spans="2:6" ht="18.75" customHeight="1" x14ac:dyDescent="0.2">
      <c r="B19" s="133" t="s">
        <v>38</v>
      </c>
      <c r="C19" s="134"/>
      <c r="D19" s="55" t="s">
        <v>62</v>
      </c>
      <c r="E19" s="56" t="s">
        <v>63</v>
      </c>
      <c r="F19" s="57" t="s">
        <v>32</v>
      </c>
    </row>
    <row r="20" spans="2:6" ht="18.75" customHeight="1" x14ac:dyDescent="0.2">
      <c r="B20" s="133" t="s">
        <v>102</v>
      </c>
      <c r="C20" s="134"/>
      <c r="D20" s="55" t="s">
        <v>62</v>
      </c>
      <c r="E20" s="56" t="s">
        <v>63</v>
      </c>
      <c r="F20" s="57" t="s">
        <v>30</v>
      </c>
    </row>
    <row r="21" spans="2:6" ht="18.75" customHeight="1" x14ac:dyDescent="0.2">
      <c r="B21" s="133" t="s">
        <v>40</v>
      </c>
      <c r="C21" s="134"/>
      <c r="D21" s="55" t="s">
        <v>62</v>
      </c>
      <c r="E21" s="56" t="s">
        <v>63</v>
      </c>
      <c r="F21" s="57" t="s">
        <v>32</v>
      </c>
    </row>
    <row r="22" spans="2:6" ht="18.75" customHeight="1" x14ac:dyDescent="0.2">
      <c r="B22" s="133" t="s">
        <v>104</v>
      </c>
      <c r="C22" s="134"/>
      <c r="D22" s="55" t="s">
        <v>62</v>
      </c>
      <c r="E22" s="56" t="s">
        <v>63</v>
      </c>
      <c r="F22" s="58" t="s">
        <v>30</v>
      </c>
    </row>
    <row r="23" spans="2:6" ht="18.75" customHeight="1" x14ac:dyDescent="0.2">
      <c r="B23" s="133" t="s">
        <v>39</v>
      </c>
      <c r="C23" s="134"/>
      <c r="D23" s="55" t="s">
        <v>62</v>
      </c>
      <c r="E23" s="56" t="s">
        <v>63</v>
      </c>
      <c r="F23" s="57" t="s">
        <v>32</v>
      </c>
    </row>
    <row r="24" spans="2:6" ht="18.75" customHeight="1" x14ac:dyDescent="0.2">
      <c r="B24" s="133" t="s">
        <v>52</v>
      </c>
      <c r="C24" s="134"/>
      <c r="D24" s="55" t="s">
        <v>62</v>
      </c>
      <c r="E24" s="56" t="s">
        <v>63</v>
      </c>
      <c r="F24" s="57" t="s">
        <v>32</v>
      </c>
    </row>
    <row r="25" spans="2:6" ht="24" customHeight="1" x14ac:dyDescent="0.2">
      <c r="B25" s="52"/>
      <c r="C25" s="53" t="s">
        <v>56</v>
      </c>
      <c r="D25" s="60"/>
      <c r="E25" s="60"/>
      <c r="F25" s="61"/>
    </row>
    <row r="26" spans="2:6" ht="19.5" customHeight="1" x14ac:dyDescent="0.2">
      <c r="B26" s="135" t="s">
        <v>41</v>
      </c>
      <c r="C26" s="62"/>
      <c r="D26" s="55" t="s">
        <v>62</v>
      </c>
      <c r="E26" s="56" t="s">
        <v>63</v>
      </c>
      <c r="F26" s="54" t="s">
        <v>32</v>
      </c>
    </row>
    <row r="27" spans="2:6" ht="19.5" customHeight="1" x14ac:dyDescent="0.2">
      <c r="B27" s="186" t="s">
        <v>55</v>
      </c>
      <c r="C27" s="187"/>
      <c r="D27" s="55" t="s">
        <v>62</v>
      </c>
      <c r="E27" s="56" t="s">
        <v>63</v>
      </c>
      <c r="F27" s="57" t="s">
        <v>32</v>
      </c>
    </row>
    <row r="28" spans="2:6" ht="19.5" customHeight="1" x14ac:dyDescent="0.2">
      <c r="B28" s="133" t="s">
        <v>42</v>
      </c>
      <c r="C28" s="63"/>
      <c r="D28" s="55" t="s">
        <v>62</v>
      </c>
      <c r="E28" s="56" t="s">
        <v>63</v>
      </c>
      <c r="F28" s="57" t="s">
        <v>32</v>
      </c>
    </row>
    <row r="29" spans="2:6" ht="19.5" customHeight="1" x14ac:dyDescent="0.2">
      <c r="B29" s="133" t="s">
        <v>43</v>
      </c>
      <c r="C29" s="63"/>
      <c r="D29" s="55" t="s">
        <v>62</v>
      </c>
      <c r="E29" s="56" t="s">
        <v>63</v>
      </c>
      <c r="F29" s="57" t="s">
        <v>32</v>
      </c>
    </row>
    <row r="30" spans="2:6" ht="19.5" customHeight="1" x14ac:dyDescent="0.2">
      <c r="B30" s="190" t="s">
        <v>44</v>
      </c>
      <c r="C30" s="191"/>
      <c r="D30" s="55" t="s">
        <v>62</v>
      </c>
      <c r="E30" s="56" t="s">
        <v>64</v>
      </c>
      <c r="F30" s="59" t="s">
        <v>32</v>
      </c>
    </row>
    <row r="31" spans="2:6" ht="23.25" customHeight="1" x14ac:dyDescent="0.2">
      <c r="B31" s="52"/>
      <c r="C31" s="53" t="s">
        <v>57</v>
      </c>
      <c r="D31" s="65"/>
      <c r="E31" s="65"/>
      <c r="F31" s="66"/>
    </row>
    <row r="32" spans="2:6" ht="19.5" customHeight="1" x14ac:dyDescent="0.2">
      <c r="B32" s="188" t="s">
        <v>105</v>
      </c>
      <c r="C32" s="189"/>
      <c r="D32" s="55" t="s">
        <v>62</v>
      </c>
      <c r="E32" s="56" t="s">
        <v>64</v>
      </c>
      <c r="F32" s="54" t="s">
        <v>32</v>
      </c>
    </row>
    <row r="33" spans="2:6" ht="19.5" customHeight="1" x14ac:dyDescent="0.2">
      <c r="B33" s="67" t="s">
        <v>45</v>
      </c>
      <c r="C33" s="63"/>
      <c r="D33" s="55" t="s">
        <v>62</v>
      </c>
      <c r="E33" s="56" t="s">
        <v>64</v>
      </c>
      <c r="F33" s="57" t="s">
        <v>32</v>
      </c>
    </row>
    <row r="34" spans="2:6" ht="19.5" customHeight="1" x14ac:dyDescent="0.2">
      <c r="B34" s="136" t="s">
        <v>46</v>
      </c>
      <c r="C34" s="64"/>
      <c r="D34" s="55" t="s">
        <v>62</v>
      </c>
      <c r="E34" s="56" t="s">
        <v>64</v>
      </c>
      <c r="F34" s="59" t="s">
        <v>32</v>
      </c>
    </row>
    <row r="35" spans="2:6" ht="23.25" customHeight="1" x14ac:dyDescent="0.2">
      <c r="B35" s="52"/>
      <c r="C35" s="53" t="s">
        <v>58</v>
      </c>
      <c r="D35" s="68"/>
      <c r="E35" s="68"/>
      <c r="F35" s="69"/>
    </row>
    <row r="36" spans="2:6" ht="19.5" customHeight="1" x14ac:dyDescent="0.2">
      <c r="B36" s="188" t="s">
        <v>137</v>
      </c>
      <c r="C36" s="189"/>
      <c r="D36" s="55" t="s">
        <v>62</v>
      </c>
      <c r="E36" s="56" t="s">
        <v>64</v>
      </c>
      <c r="F36" s="70" t="s">
        <v>31</v>
      </c>
    </row>
    <row r="37" spans="2:6" ht="19.5" customHeight="1" x14ac:dyDescent="0.2">
      <c r="B37" s="186" t="s">
        <v>138</v>
      </c>
      <c r="C37" s="187"/>
      <c r="D37" s="55" t="s">
        <v>62</v>
      </c>
      <c r="E37" s="56" t="s">
        <v>64</v>
      </c>
      <c r="F37" s="70" t="s">
        <v>32</v>
      </c>
    </row>
    <row r="38" spans="2:6" ht="19.5" customHeight="1" x14ac:dyDescent="0.2">
      <c r="B38" s="186" t="s">
        <v>140</v>
      </c>
      <c r="C38" s="187"/>
      <c r="D38" s="55" t="s">
        <v>62</v>
      </c>
      <c r="E38" s="56" t="s">
        <v>64</v>
      </c>
      <c r="F38" s="70" t="s">
        <v>32</v>
      </c>
    </row>
    <row r="39" spans="2:6" ht="21" customHeight="1" x14ac:dyDescent="0.2">
      <c r="B39" s="133" t="s">
        <v>47</v>
      </c>
      <c r="C39" s="63"/>
      <c r="D39" s="55" t="s">
        <v>62</v>
      </c>
      <c r="E39" s="56" t="s">
        <v>64</v>
      </c>
      <c r="F39" s="70" t="s">
        <v>32</v>
      </c>
    </row>
    <row r="40" spans="2:6" ht="19.5" customHeight="1" x14ac:dyDescent="0.2">
      <c r="B40" s="186" t="s">
        <v>139</v>
      </c>
      <c r="C40" s="187"/>
      <c r="D40" s="55" t="s">
        <v>62</v>
      </c>
      <c r="E40" s="56" t="s">
        <v>64</v>
      </c>
      <c r="F40" s="70" t="s">
        <v>32</v>
      </c>
    </row>
    <row r="41" spans="2:6" ht="19.5" customHeight="1" x14ac:dyDescent="0.2">
      <c r="B41" s="186" t="s">
        <v>156</v>
      </c>
      <c r="C41" s="187"/>
      <c r="D41" s="55" t="s">
        <v>62</v>
      </c>
      <c r="E41" s="56" t="s">
        <v>64</v>
      </c>
      <c r="F41" s="70" t="s">
        <v>30</v>
      </c>
    </row>
    <row r="42" spans="2:6" ht="19.5" customHeight="1" x14ac:dyDescent="0.2">
      <c r="B42" s="186" t="s">
        <v>48</v>
      </c>
      <c r="C42" s="187"/>
      <c r="D42" s="55" t="s">
        <v>62</v>
      </c>
      <c r="E42" s="56" t="s">
        <v>64</v>
      </c>
      <c r="F42" s="70" t="s">
        <v>4</v>
      </c>
    </row>
    <row r="43" spans="2:6" ht="19.5" customHeight="1" x14ac:dyDescent="0.2">
      <c r="B43" s="186" t="s">
        <v>49</v>
      </c>
      <c r="C43" s="187"/>
      <c r="D43" s="55" t="s">
        <v>62</v>
      </c>
      <c r="E43" s="56" t="s">
        <v>64</v>
      </c>
      <c r="F43" s="70" t="s">
        <v>4</v>
      </c>
    </row>
    <row r="44" spans="2:6" ht="19.5" customHeight="1" x14ac:dyDescent="0.2">
      <c r="B44" s="133" t="s">
        <v>50</v>
      </c>
      <c r="C44" s="63"/>
      <c r="D44" s="55" t="s">
        <v>62</v>
      </c>
      <c r="E44" s="56" t="s">
        <v>64</v>
      </c>
      <c r="F44" s="70" t="s">
        <v>4</v>
      </c>
    </row>
    <row r="45" spans="2:6" ht="19.5" customHeight="1" x14ac:dyDescent="0.2">
      <c r="B45" s="133" t="s">
        <v>54</v>
      </c>
      <c r="C45" s="63"/>
      <c r="D45" s="55" t="s">
        <v>62</v>
      </c>
      <c r="E45" s="56" t="s">
        <v>64</v>
      </c>
      <c r="F45" s="70" t="s">
        <v>53</v>
      </c>
    </row>
    <row r="46" spans="2:6" ht="19.5" customHeight="1" thickBot="1" x14ac:dyDescent="0.25">
      <c r="B46" s="71" t="s">
        <v>51</v>
      </c>
      <c r="C46" s="72"/>
      <c r="D46" s="73" t="s">
        <v>62</v>
      </c>
      <c r="E46" s="74" t="s">
        <v>64</v>
      </c>
      <c r="F46" s="75" t="s">
        <v>33</v>
      </c>
    </row>
    <row r="51" spans="2:2" hidden="1" x14ac:dyDescent="0.2">
      <c r="B51" s="6" t="s">
        <v>62</v>
      </c>
    </row>
    <row r="52" spans="2:2" hidden="1" x14ac:dyDescent="0.2">
      <c r="B52" s="7" t="s">
        <v>60</v>
      </c>
    </row>
    <row r="53" spans="2:2" hidden="1" x14ac:dyDescent="0.2">
      <c r="B53" s="7" t="s">
        <v>61</v>
      </c>
    </row>
    <row r="54" spans="2:2" hidden="1" x14ac:dyDescent="0.2"/>
    <row r="55" spans="2:2" hidden="1" x14ac:dyDescent="0.2">
      <c r="B55" t="s">
        <v>63</v>
      </c>
    </row>
    <row r="56" spans="2:2" hidden="1" x14ac:dyDescent="0.2">
      <c r="B56" t="s">
        <v>64</v>
      </c>
    </row>
  </sheetData>
  <mergeCells count="20">
    <mergeCell ref="B40:C40"/>
    <mergeCell ref="B42:C42"/>
    <mergeCell ref="B43:C43"/>
    <mergeCell ref="B38:C38"/>
    <mergeCell ref="B41:C41"/>
    <mergeCell ref="F17:F18"/>
    <mergeCell ref="E17:E18"/>
    <mergeCell ref="D17:D18"/>
    <mergeCell ref="B15:F15"/>
    <mergeCell ref="B37:C37"/>
    <mergeCell ref="B36:C36"/>
    <mergeCell ref="B32:C32"/>
    <mergeCell ref="B27:C27"/>
    <mergeCell ref="B30:C30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36:D46 D19:D24 D32:D34 D26:D30" xr:uid="{00000000-0002-0000-0100-000000000000}">
      <formula1>$B$51:$B$53</formula1>
    </dataValidation>
    <dataValidation type="list" allowBlank="1" showInputMessage="1" showErrorMessage="1" sqref="E36:E46 E19:E24 E32:E34 E26:E30" xr:uid="{00000000-0002-0000-0100-000001000000}">
      <formula1>$B$55:$B$56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73"/>
  <sheetViews>
    <sheetView showGridLines="0" topLeftCell="A6" zoomScale="90" zoomScaleNormal="90" zoomScalePageLayoutView="70" workbookViewId="0">
      <selection activeCell="B17" sqref="B17:B41"/>
    </sheetView>
  </sheetViews>
  <sheetFormatPr baseColWidth="10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40"/>
      <c r="C2" s="153" t="s">
        <v>110</v>
      </c>
      <c r="D2" s="154"/>
      <c r="E2" s="154"/>
      <c r="F2" s="154"/>
      <c r="G2" s="154"/>
      <c r="H2" s="154"/>
      <c r="I2" s="154"/>
      <c r="J2" s="155"/>
      <c r="K2" s="207" t="s">
        <v>135</v>
      </c>
      <c r="L2" s="208"/>
    </row>
    <row r="3" spans="2:17" ht="42" customHeight="1" x14ac:dyDescent="0.2">
      <c r="B3" s="140"/>
      <c r="C3" s="156"/>
      <c r="D3" s="157"/>
      <c r="E3" s="157"/>
      <c r="F3" s="157"/>
      <c r="G3" s="157"/>
      <c r="H3" s="157"/>
      <c r="I3" s="157"/>
      <c r="J3" s="158"/>
      <c r="K3" s="209"/>
      <c r="L3" s="210"/>
    </row>
    <row r="4" spans="2:17" ht="36.75" customHeight="1" x14ac:dyDescent="0.2">
      <c r="B4" s="140"/>
      <c r="C4" s="159"/>
      <c r="D4" s="160"/>
      <c r="E4" s="160"/>
      <c r="F4" s="160"/>
      <c r="G4" s="160"/>
      <c r="H4" s="160"/>
      <c r="I4" s="160"/>
      <c r="J4" s="161"/>
      <c r="K4" s="211"/>
      <c r="L4" s="212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321" t="s">
        <v>136</v>
      </c>
      <c r="C6" s="322"/>
      <c r="D6" s="322"/>
      <c r="E6" s="322"/>
      <c r="F6" s="322"/>
      <c r="G6" s="322"/>
      <c r="H6" s="322"/>
      <c r="I6" s="322"/>
      <c r="J6" s="322"/>
      <c r="K6" s="322"/>
      <c r="L6" s="323"/>
      <c r="M6" s="1"/>
      <c r="N6" s="1"/>
      <c r="O6" s="1"/>
      <c r="P6" s="1"/>
      <c r="Q6" s="1"/>
    </row>
    <row r="7" spans="2:17" ht="24.75" customHeight="1" x14ac:dyDescent="0.2">
      <c r="B7" s="204" t="s">
        <v>83</v>
      </c>
      <c r="C7" s="205"/>
      <c r="D7" s="205"/>
      <c r="E7" s="205"/>
      <c r="F7" s="205"/>
      <c r="G7" s="205"/>
      <c r="H7" s="205"/>
      <c r="I7" s="205"/>
      <c r="J7" s="205"/>
      <c r="K7" s="205"/>
      <c r="L7" s="206"/>
    </row>
    <row r="8" spans="2:17" ht="18" customHeight="1" x14ac:dyDescent="0.25">
      <c r="B8" s="127" t="s">
        <v>126</v>
      </c>
      <c r="C8" s="128"/>
      <c r="D8" s="128"/>
      <c r="E8" s="128"/>
      <c r="F8" s="128"/>
      <c r="G8" s="128"/>
      <c r="H8" s="128"/>
      <c r="I8" s="128"/>
      <c r="J8" s="128"/>
      <c r="K8" s="128"/>
      <c r="L8" s="129"/>
    </row>
    <row r="9" spans="2:17" ht="15.75" x14ac:dyDescent="0.25">
      <c r="B9" s="127" t="s">
        <v>124</v>
      </c>
      <c r="C9" s="130"/>
      <c r="D9" s="130"/>
      <c r="E9" s="130"/>
      <c r="F9" s="130"/>
      <c r="G9" s="130"/>
      <c r="H9" s="130"/>
      <c r="I9" s="131"/>
      <c r="J9" s="130"/>
      <c r="K9" s="130"/>
      <c r="L9" s="132"/>
    </row>
    <row r="10" spans="2:17" ht="15.75" x14ac:dyDescent="0.25">
      <c r="B10" s="127" t="s">
        <v>119</v>
      </c>
      <c r="C10" s="130"/>
      <c r="D10" s="130"/>
      <c r="E10" s="130"/>
      <c r="F10" s="130"/>
      <c r="G10" s="130"/>
      <c r="H10" s="130"/>
      <c r="I10" s="130"/>
      <c r="J10" s="130"/>
      <c r="K10" s="130"/>
      <c r="L10" s="132"/>
    </row>
    <row r="11" spans="2:17" ht="15.75" x14ac:dyDescent="0.25">
      <c r="B11" s="127" t="s">
        <v>120</v>
      </c>
      <c r="C11" s="130"/>
      <c r="D11" s="130"/>
      <c r="E11" s="130"/>
      <c r="F11" s="130"/>
      <c r="G11" s="130"/>
      <c r="H11" s="130"/>
      <c r="I11" s="130"/>
      <c r="J11" s="130"/>
      <c r="K11" s="130"/>
      <c r="L11" s="132"/>
    </row>
    <row r="12" spans="2:17" ht="18" customHeight="1" x14ac:dyDescent="0.2">
      <c r="B12" s="201" t="s">
        <v>118</v>
      </c>
      <c r="C12" s="202"/>
      <c r="D12" s="202"/>
      <c r="E12" s="202"/>
      <c r="F12" s="202"/>
      <c r="G12" s="202"/>
      <c r="H12" s="202"/>
      <c r="I12" s="202"/>
      <c r="J12" s="202"/>
      <c r="K12" s="202"/>
      <c r="L12" s="203"/>
    </row>
    <row r="13" spans="2:17" ht="15.75" x14ac:dyDescent="0.25">
      <c r="B13" s="127" t="s">
        <v>122</v>
      </c>
      <c r="C13" s="130"/>
      <c r="D13" s="130"/>
      <c r="E13" s="130"/>
      <c r="F13" s="130"/>
      <c r="G13" s="130"/>
      <c r="H13" s="130"/>
      <c r="I13" s="130"/>
      <c r="J13" s="130"/>
      <c r="K13" s="130"/>
      <c r="L13" s="132"/>
    </row>
    <row r="14" spans="2:17" ht="7.5" customHeight="1" thickBot="1" x14ac:dyDescent="0.25">
      <c r="B14" s="79"/>
      <c r="C14" s="80"/>
      <c r="D14" s="80"/>
      <c r="E14" s="80"/>
      <c r="F14" s="80"/>
      <c r="G14" s="80"/>
      <c r="H14" s="80"/>
      <c r="I14" s="80"/>
      <c r="J14" s="80"/>
      <c r="K14" s="80"/>
      <c r="L14" s="81"/>
    </row>
    <row r="15" spans="2:17" ht="33.75" customHeight="1" thickBot="1" x14ac:dyDescent="0.25">
      <c r="B15" s="198" t="s">
        <v>99</v>
      </c>
      <c r="C15" s="199"/>
      <c r="D15" s="199"/>
      <c r="E15" s="199"/>
      <c r="F15" s="199"/>
      <c r="G15" s="200"/>
      <c r="H15" s="195" t="s">
        <v>97</v>
      </c>
      <c r="I15" s="196"/>
      <c r="J15" s="196"/>
      <c r="K15" s="196"/>
      <c r="L15" s="197"/>
    </row>
    <row r="16" spans="2:17" ht="40.5" customHeight="1" thickBot="1" x14ac:dyDescent="0.25">
      <c r="B16" s="82" t="s">
        <v>65</v>
      </c>
      <c r="C16" s="194" t="s">
        <v>70</v>
      </c>
      <c r="D16" s="194"/>
      <c r="E16" s="194"/>
      <c r="F16" s="194"/>
      <c r="G16" s="194"/>
      <c r="H16" s="83" t="s">
        <v>71</v>
      </c>
      <c r="I16" s="83" t="s">
        <v>6</v>
      </c>
      <c r="J16" s="83" t="s">
        <v>3</v>
      </c>
      <c r="K16" s="83" t="s">
        <v>76</v>
      </c>
      <c r="L16" s="84" t="s">
        <v>73</v>
      </c>
    </row>
    <row r="17" spans="2:12" ht="53.25" customHeight="1" x14ac:dyDescent="0.2">
      <c r="B17" s="85" t="s">
        <v>59</v>
      </c>
      <c r="C17" s="216" t="s">
        <v>38</v>
      </c>
      <c r="D17" s="216"/>
      <c r="E17" s="216"/>
      <c r="F17" s="216"/>
      <c r="G17" s="216"/>
      <c r="H17" s="328" t="s">
        <v>141</v>
      </c>
      <c r="I17" s="86">
        <v>2</v>
      </c>
      <c r="J17" s="87">
        <v>4</v>
      </c>
      <c r="K17" s="87">
        <f>I17+J17</f>
        <v>6</v>
      </c>
      <c r="L17" s="88" t="str">
        <f t="shared" ref="L17:L41" si="0">IF(K17&lt;=4,"BAJO",IF(K17=5,"MEDIO",IF(K17=6,"ALTO",IF(K17=7,"ALTO","EXTREMO"))))</f>
        <v>ALTO</v>
      </c>
    </row>
    <row r="18" spans="2:12" ht="53.25" customHeight="1" x14ac:dyDescent="0.2">
      <c r="B18" s="89" t="s">
        <v>59</v>
      </c>
      <c r="C18" s="192" t="s">
        <v>102</v>
      </c>
      <c r="D18" s="192"/>
      <c r="E18" s="192"/>
      <c r="F18" s="192"/>
      <c r="G18" s="192"/>
      <c r="H18" s="90" t="s">
        <v>141</v>
      </c>
      <c r="I18" s="86">
        <v>2</v>
      </c>
      <c r="J18" s="87">
        <v>4</v>
      </c>
      <c r="K18" s="87">
        <f t="shared" ref="K18:K41" si="1">+I18+J18</f>
        <v>6</v>
      </c>
      <c r="L18" s="91" t="str">
        <f t="shared" si="0"/>
        <v>ALTO</v>
      </c>
    </row>
    <row r="19" spans="2:12" ht="53.25" customHeight="1" x14ac:dyDescent="0.2">
      <c r="B19" s="89" t="s">
        <v>59</v>
      </c>
      <c r="C19" s="192" t="s">
        <v>40</v>
      </c>
      <c r="D19" s="192"/>
      <c r="E19" s="192"/>
      <c r="F19" s="192"/>
      <c r="G19" s="192"/>
      <c r="H19" s="90" t="s">
        <v>142</v>
      </c>
      <c r="I19" s="86">
        <v>2</v>
      </c>
      <c r="J19" s="87">
        <v>4</v>
      </c>
      <c r="K19" s="87">
        <f t="shared" si="1"/>
        <v>6</v>
      </c>
      <c r="L19" s="91" t="str">
        <f t="shared" si="0"/>
        <v>ALTO</v>
      </c>
    </row>
    <row r="20" spans="2:12" ht="53.25" customHeight="1" x14ac:dyDescent="0.2">
      <c r="B20" s="89" t="s">
        <v>59</v>
      </c>
      <c r="C20" s="192" t="s">
        <v>104</v>
      </c>
      <c r="D20" s="192"/>
      <c r="E20" s="192"/>
      <c r="F20" s="192"/>
      <c r="G20" s="192"/>
      <c r="H20" s="90" t="s">
        <v>141</v>
      </c>
      <c r="I20" s="86">
        <v>2</v>
      </c>
      <c r="J20" s="87">
        <v>3</v>
      </c>
      <c r="K20" s="87">
        <f t="shared" si="1"/>
        <v>5</v>
      </c>
      <c r="L20" s="91" t="str">
        <f t="shared" si="0"/>
        <v>MEDIO</v>
      </c>
    </row>
    <row r="21" spans="2:12" ht="53.25" customHeight="1" x14ac:dyDescent="0.2">
      <c r="B21" s="89" t="s">
        <v>59</v>
      </c>
      <c r="C21" s="192" t="s">
        <v>39</v>
      </c>
      <c r="D21" s="192"/>
      <c r="E21" s="192"/>
      <c r="F21" s="192"/>
      <c r="G21" s="192"/>
      <c r="H21" s="90" t="s">
        <v>143</v>
      </c>
      <c r="I21" s="86">
        <v>1</v>
      </c>
      <c r="J21" s="87">
        <v>4</v>
      </c>
      <c r="K21" s="87">
        <f t="shared" si="1"/>
        <v>5</v>
      </c>
      <c r="L21" s="91" t="str">
        <f t="shared" si="0"/>
        <v>MEDIO</v>
      </c>
    </row>
    <row r="22" spans="2:12" ht="53.25" customHeight="1" x14ac:dyDescent="0.2">
      <c r="B22" s="89" t="s">
        <v>59</v>
      </c>
      <c r="C22" s="192" t="s">
        <v>52</v>
      </c>
      <c r="D22" s="192"/>
      <c r="E22" s="192"/>
      <c r="F22" s="192"/>
      <c r="G22" s="192"/>
      <c r="H22" s="90" t="s">
        <v>144</v>
      </c>
      <c r="I22" s="86">
        <v>2</v>
      </c>
      <c r="J22" s="87">
        <v>4</v>
      </c>
      <c r="K22" s="87">
        <f t="shared" si="1"/>
        <v>6</v>
      </c>
      <c r="L22" s="91" t="str">
        <f t="shared" si="0"/>
        <v>ALTO</v>
      </c>
    </row>
    <row r="23" spans="2:12" ht="53.25" customHeight="1" x14ac:dyDescent="0.2">
      <c r="B23" s="89" t="s">
        <v>56</v>
      </c>
      <c r="C23" s="192" t="s">
        <v>41</v>
      </c>
      <c r="D23" s="192"/>
      <c r="E23" s="192"/>
      <c r="F23" s="192"/>
      <c r="G23" s="192"/>
      <c r="H23" s="90" t="s">
        <v>145</v>
      </c>
      <c r="I23" s="86">
        <v>2</v>
      </c>
      <c r="J23" s="87">
        <v>3</v>
      </c>
      <c r="K23" s="87">
        <f t="shared" si="1"/>
        <v>5</v>
      </c>
      <c r="L23" s="91" t="str">
        <f t="shared" si="0"/>
        <v>MEDIO</v>
      </c>
    </row>
    <row r="24" spans="2:12" ht="53.25" customHeight="1" x14ac:dyDescent="0.2">
      <c r="B24" s="89" t="s">
        <v>56</v>
      </c>
      <c r="C24" s="192" t="s">
        <v>55</v>
      </c>
      <c r="D24" s="192"/>
      <c r="E24" s="192"/>
      <c r="F24" s="192"/>
      <c r="G24" s="192"/>
      <c r="H24" s="90" t="s">
        <v>145</v>
      </c>
      <c r="I24" s="86">
        <v>2</v>
      </c>
      <c r="J24" s="87">
        <v>2</v>
      </c>
      <c r="K24" s="87">
        <f t="shared" si="1"/>
        <v>4</v>
      </c>
      <c r="L24" s="91" t="str">
        <f t="shared" si="0"/>
        <v>BAJO</v>
      </c>
    </row>
    <row r="25" spans="2:12" ht="53.25" customHeight="1" x14ac:dyDescent="0.2">
      <c r="B25" s="89" t="s">
        <v>56</v>
      </c>
      <c r="C25" s="192" t="s">
        <v>42</v>
      </c>
      <c r="D25" s="192"/>
      <c r="E25" s="192"/>
      <c r="F25" s="192"/>
      <c r="G25" s="192"/>
      <c r="H25" s="90" t="s">
        <v>146</v>
      </c>
      <c r="I25" s="86">
        <v>2</v>
      </c>
      <c r="J25" s="87">
        <v>2</v>
      </c>
      <c r="K25" s="87">
        <f t="shared" si="1"/>
        <v>4</v>
      </c>
      <c r="L25" s="91" t="str">
        <f t="shared" si="0"/>
        <v>BAJO</v>
      </c>
    </row>
    <row r="26" spans="2:12" ht="53.25" customHeight="1" x14ac:dyDescent="0.2">
      <c r="B26" s="89" t="s">
        <v>56</v>
      </c>
      <c r="C26" s="192" t="s">
        <v>43</v>
      </c>
      <c r="D26" s="192"/>
      <c r="E26" s="192"/>
      <c r="F26" s="192"/>
      <c r="G26" s="192"/>
      <c r="H26" s="90" t="s">
        <v>147</v>
      </c>
      <c r="I26" s="86">
        <v>1</v>
      </c>
      <c r="J26" s="87">
        <v>2</v>
      </c>
      <c r="K26" s="87">
        <f t="shared" si="1"/>
        <v>3</v>
      </c>
      <c r="L26" s="91" t="str">
        <f t="shared" si="0"/>
        <v>BAJO</v>
      </c>
    </row>
    <row r="27" spans="2:12" ht="53.25" customHeight="1" x14ac:dyDescent="0.2">
      <c r="B27" s="89" t="s">
        <v>56</v>
      </c>
      <c r="C27" s="192" t="s">
        <v>44</v>
      </c>
      <c r="D27" s="192"/>
      <c r="E27" s="192"/>
      <c r="F27" s="192"/>
      <c r="G27" s="192"/>
      <c r="H27" s="90" t="s">
        <v>142</v>
      </c>
      <c r="I27" s="86">
        <v>2</v>
      </c>
      <c r="J27" s="87">
        <v>4</v>
      </c>
      <c r="K27" s="87">
        <f t="shared" si="1"/>
        <v>6</v>
      </c>
      <c r="L27" s="91" t="str">
        <f t="shared" si="0"/>
        <v>ALTO</v>
      </c>
    </row>
    <row r="28" spans="2:12" ht="53.25" customHeight="1" x14ac:dyDescent="0.2">
      <c r="B28" s="89" t="s">
        <v>57</v>
      </c>
      <c r="C28" s="192" t="s">
        <v>105</v>
      </c>
      <c r="D28" s="192"/>
      <c r="E28" s="192"/>
      <c r="F28" s="192"/>
      <c r="G28" s="192"/>
      <c r="H28" s="90" t="s">
        <v>148</v>
      </c>
      <c r="I28" s="86">
        <v>2</v>
      </c>
      <c r="J28" s="87">
        <v>4</v>
      </c>
      <c r="K28" s="87">
        <f t="shared" si="1"/>
        <v>6</v>
      </c>
      <c r="L28" s="91" t="str">
        <f t="shared" si="0"/>
        <v>ALTO</v>
      </c>
    </row>
    <row r="29" spans="2:12" ht="53.25" customHeight="1" x14ac:dyDescent="0.2">
      <c r="B29" s="89" t="s">
        <v>57</v>
      </c>
      <c r="C29" s="192" t="s">
        <v>45</v>
      </c>
      <c r="D29" s="192"/>
      <c r="E29" s="192"/>
      <c r="F29" s="192"/>
      <c r="G29" s="192"/>
      <c r="H29" s="90" t="s">
        <v>149</v>
      </c>
      <c r="I29" s="86">
        <v>2</v>
      </c>
      <c r="J29" s="87">
        <v>5</v>
      </c>
      <c r="K29" s="87">
        <f t="shared" si="1"/>
        <v>7</v>
      </c>
      <c r="L29" s="91" t="str">
        <f t="shared" si="0"/>
        <v>ALTO</v>
      </c>
    </row>
    <row r="30" spans="2:12" ht="53.25" customHeight="1" x14ac:dyDescent="0.2">
      <c r="B30" s="89" t="s">
        <v>57</v>
      </c>
      <c r="C30" s="192" t="s">
        <v>46</v>
      </c>
      <c r="D30" s="192"/>
      <c r="E30" s="192"/>
      <c r="F30" s="192"/>
      <c r="G30" s="192"/>
      <c r="H30" s="90" t="s">
        <v>151</v>
      </c>
      <c r="I30" s="86">
        <v>2</v>
      </c>
      <c r="J30" s="87">
        <v>3</v>
      </c>
      <c r="K30" s="87">
        <f t="shared" si="1"/>
        <v>5</v>
      </c>
      <c r="L30" s="91" t="str">
        <f t="shared" si="0"/>
        <v>MEDIO</v>
      </c>
    </row>
    <row r="31" spans="2:12" ht="53.25" customHeight="1" x14ac:dyDescent="0.2">
      <c r="B31" s="89" t="s">
        <v>58</v>
      </c>
      <c r="C31" s="192" t="s">
        <v>137</v>
      </c>
      <c r="D31" s="192"/>
      <c r="E31" s="192"/>
      <c r="F31" s="192"/>
      <c r="G31" s="192"/>
      <c r="H31" s="90" t="s">
        <v>150</v>
      </c>
      <c r="I31" s="86">
        <v>2</v>
      </c>
      <c r="J31" s="87">
        <v>3</v>
      </c>
      <c r="K31" s="87">
        <f t="shared" ref="K31:K34" si="2">+I31+J31</f>
        <v>5</v>
      </c>
      <c r="L31" s="91" t="str">
        <f t="shared" ref="L31:L34" si="3">IF(K31&lt;=4,"BAJO",IF(K31=5,"MEDIO",IF(K31=6,"ALTO",IF(K31=7,"ALTO","EXTREMO"))))</f>
        <v>MEDIO</v>
      </c>
    </row>
    <row r="32" spans="2:12" ht="53.25" customHeight="1" x14ac:dyDescent="0.2">
      <c r="B32" s="89" t="s">
        <v>58</v>
      </c>
      <c r="C32" s="192" t="s">
        <v>138</v>
      </c>
      <c r="D32" s="192"/>
      <c r="E32" s="192"/>
      <c r="F32" s="192"/>
      <c r="G32" s="192"/>
      <c r="H32" s="90" t="s">
        <v>152</v>
      </c>
      <c r="I32" s="86">
        <v>2</v>
      </c>
      <c r="J32" s="87">
        <v>5</v>
      </c>
      <c r="K32" s="87">
        <f t="shared" si="2"/>
        <v>7</v>
      </c>
      <c r="L32" s="91" t="str">
        <f t="shared" si="3"/>
        <v>ALTO</v>
      </c>
    </row>
    <row r="33" spans="2:14" ht="53.25" customHeight="1" x14ac:dyDescent="0.2">
      <c r="B33" s="89" t="s">
        <v>58</v>
      </c>
      <c r="C33" s="192" t="s">
        <v>140</v>
      </c>
      <c r="D33" s="192"/>
      <c r="E33" s="192"/>
      <c r="F33" s="192"/>
      <c r="G33" s="192"/>
      <c r="H33" s="90" t="s">
        <v>153</v>
      </c>
      <c r="I33" s="86">
        <v>4</v>
      </c>
      <c r="J33" s="87">
        <v>4</v>
      </c>
      <c r="K33" s="87">
        <f t="shared" si="2"/>
        <v>8</v>
      </c>
      <c r="L33" s="91" t="str">
        <f t="shared" si="3"/>
        <v>EXTREMO</v>
      </c>
    </row>
    <row r="34" spans="2:14" ht="53.25" customHeight="1" x14ac:dyDescent="0.2">
      <c r="B34" s="89" t="s">
        <v>58</v>
      </c>
      <c r="C34" s="192" t="s">
        <v>47</v>
      </c>
      <c r="D34" s="192"/>
      <c r="E34" s="192"/>
      <c r="F34" s="192"/>
      <c r="G34" s="192"/>
      <c r="H34" s="90" t="s">
        <v>154</v>
      </c>
      <c r="I34" s="86">
        <v>2</v>
      </c>
      <c r="J34" s="87">
        <v>5</v>
      </c>
      <c r="K34" s="87">
        <f t="shared" si="2"/>
        <v>7</v>
      </c>
      <c r="L34" s="91" t="str">
        <f t="shared" si="3"/>
        <v>ALTO</v>
      </c>
    </row>
    <row r="35" spans="2:14" ht="53.25" customHeight="1" x14ac:dyDescent="0.2">
      <c r="B35" s="89" t="s">
        <v>58</v>
      </c>
      <c r="C35" s="192" t="s">
        <v>139</v>
      </c>
      <c r="D35" s="192"/>
      <c r="E35" s="192"/>
      <c r="F35" s="192"/>
      <c r="G35" s="192"/>
      <c r="H35" s="90" t="s">
        <v>155</v>
      </c>
      <c r="I35" s="86">
        <v>2</v>
      </c>
      <c r="J35" s="87">
        <v>3</v>
      </c>
      <c r="K35" s="87">
        <f t="shared" si="1"/>
        <v>5</v>
      </c>
      <c r="L35" s="91" t="str">
        <f t="shared" si="0"/>
        <v>MEDIO</v>
      </c>
    </row>
    <row r="36" spans="2:14" ht="53.25" customHeight="1" x14ac:dyDescent="0.2">
      <c r="B36" s="89" t="s">
        <v>58</v>
      </c>
      <c r="C36" s="192" t="s">
        <v>156</v>
      </c>
      <c r="D36" s="192"/>
      <c r="E36" s="192"/>
      <c r="F36" s="192"/>
      <c r="G36" s="192"/>
      <c r="H36" s="90" t="s">
        <v>157</v>
      </c>
      <c r="I36" s="86">
        <v>3</v>
      </c>
      <c r="J36" s="87">
        <v>2</v>
      </c>
      <c r="K36" s="87">
        <f t="shared" ref="K36:K38" si="4">+I36+J36</f>
        <v>5</v>
      </c>
      <c r="L36" s="91" t="str">
        <f t="shared" ref="L36:L38" si="5">IF(K36&lt;=4,"BAJO",IF(K36=5,"MEDIO",IF(K36=6,"ALTO",IF(K36=7,"ALTO","EXTREMO"))))</f>
        <v>MEDIO</v>
      </c>
    </row>
    <row r="37" spans="2:14" ht="53.25" customHeight="1" x14ac:dyDescent="0.2">
      <c r="B37" s="89" t="s">
        <v>58</v>
      </c>
      <c r="C37" s="192" t="s">
        <v>48</v>
      </c>
      <c r="D37" s="192"/>
      <c r="E37" s="192"/>
      <c r="F37" s="192"/>
      <c r="G37" s="192"/>
      <c r="H37" s="90" t="s">
        <v>158</v>
      </c>
      <c r="I37" s="86">
        <v>1</v>
      </c>
      <c r="J37" s="87">
        <v>4</v>
      </c>
      <c r="K37" s="87">
        <f t="shared" si="4"/>
        <v>5</v>
      </c>
      <c r="L37" s="91" t="str">
        <f t="shared" si="5"/>
        <v>MEDIO</v>
      </c>
    </row>
    <row r="38" spans="2:14" ht="53.25" customHeight="1" x14ac:dyDescent="0.2">
      <c r="B38" s="89" t="s">
        <v>58</v>
      </c>
      <c r="C38" s="192" t="s">
        <v>49</v>
      </c>
      <c r="D38" s="192"/>
      <c r="E38" s="192"/>
      <c r="F38" s="192"/>
      <c r="G38" s="192"/>
      <c r="H38" s="90" t="s">
        <v>159</v>
      </c>
      <c r="I38" s="86">
        <v>1</v>
      </c>
      <c r="J38" s="87">
        <v>4</v>
      </c>
      <c r="K38" s="87">
        <f t="shared" si="4"/>
        <v>5</v>
      </c>
      <c r="L38" s="91" t="str">
        <f t="shared" si="5"/>
        <v>MEDIO</v>
      </c>
    </row>
    <row r="39" spans="2:14" ht="53.25" customHeight="1" x14ac:dyDescent="0.2">
      <c r="B39" s="89" t="s">
        <v>58</v>
      </c>
      <c r="C39" s="192" t="s">
        <v>50</v>
      </c>
      <c r="D39" s="192"/>
      <c r="E39" s="192"/>
      <c r="F39" s="192"/>
      <c r="G39" s="192"/>
      <c r="H39" s="90" t="s">
        <v>159</v>
      </c>
      <c r="I39" s="86">
        <v>1</v>
      </c>
      <c r="J39" s="87">
        <v>3</v>
      </c>
      <c r="K39" s="87">
        <f t="shared" si="1"/>
        <v>4</v>
      </c>
      <c r="L39" s="91" t="str">
        <f t="shared" si="0"/>
        <v>BAJO</v>
      </c>
    </row>
    <row r="40" spans="2:14" ht="53.25" customHeight="1" x14ac:dyDescent="0.2">
      <c r="B40" s="89" t="s">
        <v>58</v>
      </c>
      <c r="C40" s="192" t="s">
        <v>54</v>
      </c>
      <c r="D40" s="192"/>
      <c r="E40" s="192"/>
      <c r="F40" s="192"/>
      <c r="G40" s="192"/>
      <c r="H40" s="90" t="s">
        <v>160</v>
      </c>
      <c r="I40" s="86">
        <v>3</v>
      </c>
      <c r="J40" s="87">
        <v>1</v>
      </c>
      <c r="K40" s="87">
        <f t="shared" si="1"/>
        <v>4</v>
      </c>
      <c r="L40" s="91" t="str">
        <f t="shared" si="0"/>
        <v>BAJO</v>
      </c>
    </row>
    <row r="41" spans="2:14" ht="53.25" customHeight="1" thickBot="1" x14ac:dyDescent="0.25">
      <c r="B41" s="92" t="s">
        <v>58</v>
      </c>
      <c r="C41" s="193" t="s">
        <v>51</v>
      </c>
      <c r="D41" s="193"/>
      <c r="E41" s="193"/>
      <c r="F41" s="193"/>
      <c r="G41" s="193"/>
      <c r="H41" s="93" t="s">
        <v>153</v>
      </c>
      <c r="I41" s="94">
        <v>2</v>
      </c>
      <c r="J41" s="95">
        <v>2</v>
      </c>
      <c r="K41" s="95">
        <f t="shared" si="1"/>
        <v>4</v>
      </c>
      <c r="L41" s="96" t="str">
        <f t="shared" si="0"/>
        <v>BAJO</v>
      </c>
    </row>
    <row r="42" spans="2:14" ht="12.75" customHeight="1" x14ac:dyDescent="0.2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9"/>
    </row>
    <row r="43" spans="2:14" x14ac:dyDescent="0.2">
      <c r="B43" s="76"/>
      <c r="C43" s="232"/>
      <c r="D43" s="232"/>
      <c r="E43" s="232"/>
      <c r="F43" s="77"/>
      <c r="G43" s="77"/>
      <c r="H43" s="218"/>
      <c r="I43" s="218"/>
      <c r="J43" s="77"/>
      <c r="K43" s="77"/>
      <c r="L43" s="78"/>
    </row>
    <row r="44" spans="2:14" ht="19.5" customHeight="1" x14ac:dyDescent="0.2">
      <c r="B44" s="213" t="s">
        <v>2</v>
      </c>
      <c r="C44" s="214" t="s">
        <v>14</v>
      </c>
      <c r="D44" s="214"/>
      <c r="E44" s="100" t="s">
        <v>13</v>
      </c>
      <c r="F44" s="77"/>
      <c r="G44" s="217" t="s">
        <v>3</v>
      </c>
      <c r="H44" s="101" t="s">
        <v>19</v>
      </c>
      <c r="I44" s="101" t="s">
        <v>13</v>
      </c>
      <c r="J44" s="77"/>
      <c r="K44" s="77"/>
      <c r="L44" s="78"/>
    </row>
    <row r="45" spans="2:14" ht="21" customHeight="1" x14ac:dyDescent="0.2">
      <c r="B45" s="213"/>
      <c r="C45" s="215" t="s">
        <v>8</v>
      </c>
      <c r="D45" s="215"/>
      <c r="E45" s="102">
        <v>1</v>
      </c>
      <c r="F45" s="77"/>
      <c r="G45" s="217"/>
      <c r="H45" s="102" t="s">
        <v>16</v>
      </c>
      <c r="I45" s="103">
        <v>1</v>
      </c>
      <c r="J45" s="77"/>
      <c r="K45" s="77"/>
      <c r="L45" s="78"/>
    </row>
    <row r="46" spans="2:14" ht="15.75" customHeight="1" x14ac:dyDescent="0.2">
      <c r="B46" s="213"/>
      <c r="C46" s="215" t="s">
        <v>9</v>
      </c>
      <c r="D46" s="215"/>
      <c r="E46" s="102">
        <v>2</v>
      </c>
      <c r="F46" s="77"/>
      <c r="G46" s="217"/>
      <c r="H46" s="102" t="s">
        <v>17</v>
      </c>
      <c r="I46" s="103">
        <v>2</v>
      </c>
      <c r="J46" s="77"/>
      <c r="K46" s="77"/>
      <c r="L46" s="78"/>
      <c r="N46" s="5"/>
    </row>
    <row r="47" spans="2:14" ht="24.75" customHeight="1" x14ac:dyDescent="0.2">
      <c r="B47" s="213"/>
      <c r="C47" s="215" t="s">
        <v>10</v>
      </c>
      <c r="D47" s="215"/>
      <c r="E47" s="102">
        <v>3</v>
      </c>
      <c r="F47" s="77"/>
      <c r="G47" s="217"/>
      <c r="H47" s="102" t="s">
        <v>1</v>
      </c>
      <c r="I47" s="103">
        <v>3</v>
      </c>
      <c r="J47" s="77"/>
      <c r="K47" s="77"/>
      <c r="L47" s="78"/>
    </row>
    <row r="48" spans="2:14" ht="18" customHeight="1" x14ac:dyDescent="0.2">
      <c r="B48" s="213"/>
      <c r="C48" s="215" t="s">
        <v>11</v>
      </c>
      <c r="D48" s="215"/>
      <c r="E48" s="102">
        <v>4</v>
      </c>
      <c r="F48" s="77"/>
      <c r="G48" s="217"/>
      <c r="H48" s="102" t="s">
        <v>18</v>
      </c>
      <c r="I48" s="103">
        <v>4</v>
      </c>
      <c r="J48" s="77"/>
      <c r="K48" s="77"/>
      <c r="L48" s="78"/>
    </row>
    <row r="49" spans="2:12" ht="29.25" customHeight="1" x14ac:dyDescent="0.2">
      <c r="B49" s="213"/>
      <c r="C49" s="215" t="s">
        <v>12</v>
      </c>
      <c r="D49" s="215"/>
      <c r="E49" s="102">
        <v>5</v>
      </c>
      <c r="F49" s="77"/>
      <c r="G49" s="217"/>
      <c r="H49" s="102" t="s">
        <v>0</v>
      </c>
      <c r="I49" s="103">
        <v>5</v>
      </c>
      <c r="J49" s="77"/>
      <c r="K49" s="77"/>
      <c r="L49" s="78"/>
    </row>
    <row r="50" spans="2:12" ht="16.5" customHeight="1" x14ac:dyDescent="0.2">
      <c r="B50" s="104"/>
      <c r="C50" s="105"/>
      <c r="D50" s="105"/>
      <c r="E50" s="105"/>
      <c r="F50" s="77"/>
      <c r="G50" s="105"/>
      <c r="H50" s="105"/>
      <c r="I50" s="105"/>
      <c r="J50" s="105"/>
      <c r="K50" s="105"/>
      <c r="L50" s="78"/>
    </row>
    <row r="51" spans="2:12" ht="16.5" customHeight="1" x14ac:dyDescent="0.2">
      <c r="B51" s="104"/>
      <c r="C51" s="218" t="s">
        <v>21</v>
      </c>
      <c r="D51" s="218"/>
      <c r="E51" s="218"/>
      <c r="F51" s="218"/>
      <c r="G51" s="218"/>
      <c r="H51" s="229"/>
      <c r="I51" s="229"/>
      <c r="J51" s="229"/>
      <c r="K51" s="229"/>
      <c r="L51" s="78"/>
    </row>
    <row r="52" spans="2:12" ht="69.75" customHeight="1" x14ac:dyDescent="0.2">
      <c r="B52" s="104"/>
      <c r="C52" s="215" t="s">
        <v>85</v>
      </c>
      <c r="D52" s="215"/>
      <c r="E52" s="215"/>
      <c r="F52" s="102" t="s">
        <v>87</v>
      </c>
      <c r="G52" s="102" t="s">
        <v>94</v>
      </c>
      <c r="H52" s="102" t="s">
        <v>92</v>
      </c>
      <c r="I52" s="215" t="s">
        <v>90</v>
      </c>
      <c r="J52" s="215"/>
      <c r="K52" s="215" t="s">
        <v>88</v>
      </c>
      <c r="L52" s="219"/>
    </row>
    <row r="53" spans="2:12" ht="69.75" customHeight="1" x14ac:dyDescent="0.2">
      <c r="B53" s="104"/>
      <c r="C53" s="215" t="s">
        <v>86</v>
      </c>
      <c r="D53" s="215"/>
      <c r="E53" s="215"/>
      <c r="F53" s="102" t="s">
        <v>96</v>
      </c>
      <c r="G53" s="102" t="s">
        <v>95</v>
      </c>
      <c r="H53" s="102" t="s">
        <v>93</v>
      </c>
      <c r="I53" s="215" t="s">
        <v>91</v>
      </c>
      <c r="J53" s="215"/>
      <c r="K53" s="215" t="s">
        <v>89</v>
      </c>
      <c r="L53" s="219"/>
    </row>
    <row r="54" spans="2:12" x14ac:dyDescent="0.2">
      <c r="B54" s="76"/>
      <c r="C54" s="214" t="s">
        <v>22</v>
      </c>
      <c r="D54" s="214"/>
      <c r="E54" s="214" t="s">
        <v>13</v>
      </c>
      <c r="F54" s="106" t="s">
        <v>16</v>
      </c>
      <c r="G54" s="106" t="s">
        <v>17</v>
      </c>
      <c r="H54" s="107" t="s">
        <v>1</v>
      </c>
      <c r="I54" s="221" t="s">
        <v>18</v>
      </c>
      <c r="J54" s="221"/>
      <c r="K54" s="214" t="s">
        <v>0</v>
      </c>
      <c r="L54" s="230"/>
    </row>
    <row r="55" spans="2:12" x14ac:dyDescent="0.2">
      <c r="B55" s="76"/>
      <c r="C55" s="214"/>
      <c r="D55" s="214"/>
      <c r="E55" s="214"/>
      <c r="F55" s="108">
        <v>1</v>
      </c>
      <c r="G55" s="108">
        <v>2</v>
      </c>
      <c r="H55" s="108">
        <v>3</v>
      </c>
      <c r="I55" s="227">
        <v>4</v>
      </c>
      <c r="J55" s="227"/>
      <c r="K55" s="227">
        <v>5</v>
      </c>
      <c r="L55" s="231"/>
    </row>
    <row r="56" spans="2:12" ht="19.5" customHeight="1" x14ac:dyDescent="0.2">
      <c r="B56" s="76"/>
      <c r="C56" s="215" t="s">
        <v>8</v>
      </c>
      <c r="D56" s="215"/>
      <c r="E56" s="109">
        <v>1</v>
      </c>
      <c r="F56" s="110">
        <v>2</v>
      </c>
      <c r="G56" s="110">
        <v>3</v>
      </c>
      <c r="H56" s="110">
        <v>4</v>
      </c>
      <c r="I56" s="228">
        <v>5</v>
      </c>
      <c r="J56" s="228"/>
      <c r="K56" s="222">
        <v>6</v>
      </c>
      <c r="L56" s="223"/>
    </row>
    <row r="57" spans="2:12" ht="21.75" customHeight="1" x14ac:dyDescent="0.2">
      <c r="B57" s="76"/>
      <c r="C57" s="215" t="s">
        <v>9</v>
      </c>
      <c r="D57" s="215"/>
      <c r="E57" s="109">
        <v>2</v>
      </c>
      <c r="F57" s="110">
        <v>3</v>
      </c>
      <c r="G57" s="110">
        <v>4</v>
      </c>
      <c r="H57" s="111">
        <v>5</v>
      </c>
      <c r="I57" s="222">
        <v>6</v>
      </c>
      <c r="J57" s="222"/>
      <c r="K57" s="224">
        <v>7</v>
      </c>
      <c r="L57" s="225"/>
    </row>
    <row r="58" spans="2:12" ht="26.25" customHeight="1" x14ac:dyDescent="0.2">
      <c r="B58" s="76"/>
      <c r="C58" s="215" t="s">
        <v>10</v>
      </c>
      <c r="D58" s="215"/>
      <c r="E58" s="109">
        <v>3</v>
      </c>
      <c r="F58" s="110">
        <v>4</v>
      </c>
      <c r="G58" s="111">
        <v>5</v>
      </c>
      <c r="H58" s="112">
        <v>6</v>
      </c>
      <c r="I58" s="222">
        <v>7</v>
      </c>
      <c r="J58" s="222"/>
      <c r="K58" s="220">
        <v>8</v>
      </c>
      <c r="L58" s="226"/>
    </row>
    <row r="59" spans="2:12" ht="21" customHeight="1" x14ac:dyDescent="0.2">
      <c r="B59" s="76"/>
      <c r="C59" s="215" t="s">
        <v>11</v>
      </c>
      <c r="D59" s="215"/>
      <c r="E59" s="109">
        <v>4</v>
      </c>
      <c r="F59" s="111">
        <v>5</v>
      </c>
      <c r="G59" s="112">
        <v>6</v>
      </c>
      <c r="H59" s="112">
        <v>7</v>
      </c>
      <c r="I59" s="220">
        <v>8</v>
      </c>
      <c r="J59" s="220"/>
      <c r="K59" s="220">
        <v>9</v>
      </c>
      <c r="L59" s="226"/>
    </row>
    <row r="60" spans="2:12" ht="27" customHeight="1" x14ac:dyDescent="0.2">
      <c r="B60" s="76"/>
      <c r="C60" s="215" t="s">
        <v>12</v>
      </c>
      <c r="D60" s="215"/>
      <c r="E60" s="109">
        <v>5</v>
      </c>
      <c r="F60" s="112">
        <v>6</v>
      </c>
      <c r="G60" s="112">
        <v>7</v>
      </c>
      <c r="H60" s="113">
        <v>8</v>
      </c>
      <c r="I60" s="220">
        <v>9</v>
      </c>
      <c r="J60" s="220"/>
      <c r="K60" s="220">
        <v>10</v>
      </c>
      <c r="L60" s="226"/>
    </row>
    <row r="61" spans="2:12" x14ac:dyDescent="0.2">
      <c r="B61" s="76"/>
      <c r="C61" s="77"/>
      <c r="D61" s="77"/>
      <c r="E61" s="77"/>
      <c r="F61" s="77"/>
      <c r="G61" s="77"/>
      <c r="H61" s="77"/>
      <c r="I61" s="77"/>
      <c r="J61" s="77"/>
      <c r="K61" s="77"/>
      <c r="L61" s="78"/>
    </row>
    <row r="62" spans="2:12" ht="19.5" customHeight="1" x14ac:dyDescent="0.2">
      <c r="B62" s="76"/>
      <c r="C62" s="77"/>
      <c r="D62" s="77"/>
      <c r="E62" s="77"/>
      <c r="F62" s="77"/>
      <c r="G62" s="218" t="s">
        <v>15</v>
      </c>
      <c r="H62" s="218"/>
      <c r="I62" s="77"/>
      <c r="J62" s="77"/>
      <c r="K62" s="77"/>
      <c r="L62" s="78"/>
    </row>
    <row r="63" spans="2:12" ht="18" customHeight="1" x14ac:dyDescent="0.2">
      <c r="B63" s="76"/>
      <c r="C63" s="77"/>
      <c r="D63" s="77"/>
      <c r="E63" s="77"/>
      <c r="F63" s="77"/>
      <c r="G63" s="106" t="s">
        <v>21</v>
      </c>
      <c r="H63" s="114" t="s">
        <v>22</v>
      </c>
      <c r="I63" s="77"/>
      <c r="J63" s="77"/>
      <c r="K63" s="77"/>
      <c r="L63" s="78"/>
    </row>
    <row r="64" spans="2:12" ht="18" customHeight="1" x14ac:dyDescent="0.2">
      <c r="B64" s="76"/>
      <c r="C64" s="77"/>
      <c r="D64" s="77"/>
      <c r="E64" s="77"/>
      <c r="F64" s="77"/>
      <c r="G64" s="113" t="s">
        <v>23</v>
      </c>
      <c r="H64" s="115" t="s">
        <v>24</v>
      </c>
      <c r="I64" s="77"/>
      <c r="J64" s="77"/>
      <c r="K64" s="77"/>
      <c r="L64" s="78"/>
    </row>
    <row r="65" spans="2:12" ht="18" customHeight="1" x14ac:dyDescent="0.2">
      <c r="B65" s="76"/>
      <c r="C65" s="77"/>
      <c r="D65" s="77"/>
      <c r="E65" s="77"/>
      <c r="F65" s="77"/>
      <c r="G65" s="112" t="s">
        <v>25</v>
      </c>
      <c r="H65" s="115" t="s">
        <v>26</v>
      </c>
      <c r="I65" s="77"/>
      <c r="J65" s="77"/>
      <c r="K65" s="77"/>
      <c r="L65" s="78"/>
    </row>
    <row r="66" spans="2:12" ht="18" customHeight="1" x14ac:dyDescent="0.2">
      <c r="B66" s="76"/>
      <c r="C66" s="77"/>
      <c r="D66" s="77"/>
      <c r="E66" s="77"/>
      <c r="F66" s="77"/>
      <c r="G66" s="111">
        <v>5</v>
      </c>
      <c r="H66" s="115" t="s">
        <v>27</v>
      </c>
      <c r="I66" s="77"/>
      <c r="J66" s="77"/>
      <c r="K66" s="77"/>
      <c r="L66" s="78"/>
    </row>
    <row r="67" spans="2:12" ht="18" customHeight="1" x14ac:dyDescent="0.2">
      <c r="B67" s="76"/>
      <c r="C67" s="77"/>
      <c r="D67" s="77"/>
      <c r="E67" s="77"/>
      <c r="F67" s="77"/>
      <c r="G67" s="110" t="s">
        <v>28</v>
      </c>
      <c r="H67" s="115" t="s">
        <v>29</v>
      </c>
      <c r="I67" s="77"/>
      <c r="J67" s="77"/>
      <c r="K67" s="77"/>
      <c r="L67" s="78"/>
    </row>
    <row r="68" spans="2:12" ht="13.5" thickBot="1" x14ac:dyDescent="0.25">
      <c r="B68" s="79"/>
      <c r="C68" s="80"/>
      <c r="D68" s="80"/>
      <c r="E68" s="80"/>
      <c r="F68" s="80"/>
      <c r="G68" s="80"/>
      <c r="H68" s="80"/>
      <c r="I68" s="80"/>
      <c r="J68" s="80"/>
      <c r="K68" s="80"/>
      <c r="L68" s="81"/>
    </row>
    <row r="72" spans="2:12" hidden="1" x14ac:dyDescent="0.2">
      <c r="B72" s="7" t="s">
        <v>97</v>
      </c>
    </row>
    <row r="73" spans="2:12" hidden="1" x14ac:dyDescent="0.2">
      <c r="B73" s="7" t="s">
        <v>98</v>
      </c>
    </row>
  </sheetData>
  <mergeCells count="73">
    <mergeCell ref="C58:D58"/>
    <mergeCell ref="C54:D55"/>
    <mergeCell ref="I55:J55"/>
    <mergeCell ref="H43:I43"/>
    <mergeCell ref="C53:E53"/>
    <mergeCell ref="C56:D56"/>
    <mergeCell ref="I56:J56"/>
    <mergeCell ref="C49:D49"/>
    <mergeCell ref="C52:E52"/>
    <mergeCell ref="I57:J57"/>
    <mergeCell ref="E54:E55"/>
    <mergeCell ref="C51:K51"/>
    <mergeCell ref="K54:L54"/>
    <mergeCell ref="K55:L55"/>
    <mergeCell ref="K53:L53"/>
    <mergeCell ref="C43:E43"/>
    <mergeCell ref="G62:H62"/>
    <mergeCell ref="C57:D57"/>
    <mergeCell ref="K52:L52"/>
    <mergeCell ref="C60:D60"/>
    <mergeCell ref="C59:D59"/>
    <mergeCell ref="I60:J60"/>
    <mergeCell ref="I54:J54"/>
    <mergeCell ref="I52:J52"/>
    <mergeCell ref="I53:J53"/>
    <mergeCell ref="K56:L56"/>
    <mergeCell ref="K57:L57"/>
    <mergeCell ref="K58:L58"/>
    <mergeCell ref="K59:L59"/>
    <mergeCell ref="K60:L60"/>
    <mergeCell ref="I59:J59"/>
    <mergeCell ref="I58:J58"/>
    <mergeCell ref="B44:B49"/>
    <mergeCell ref="C44:D44"/>
    <mergeCell ref="C45:D45"/>
    <mergeCell ref="C17:G17"/>
    <mergeCell ref="C46:D46"/>
    <mergeCell ref="C47:D47"/>
    <mergeCell ref="C48:D48"/>
    <mergeCell ref="G44:G49"/>
    <mergeCell ref="C27:G27"/>
    <mergeCell ref="C28:G28"/>
    <mergeCell ref="C29:G29"/>
    <mergeCell ref="C22:G22"/>
    <mergeCell ref="C23:G23"/>
    <mergeCell ref="C39:G39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  <mergeCell ref="C40:G40"/>
    <mergeCell ref="C41:G41"/>
    <mergeCell ref="C35:G35"/>
    <mergeCell ref="C24:G24"/>
    <mergeCell ref="C25:G25"/>
    <mergeCell ref="C26:G26"/>
    <mergeCell ref="C30:G30"/>
    <mergeCell ref="C31:G31"/>
    <mergeCell ref="C32:G32"/>
    <mergeCell ref="C33:G33"/>
    <mergeCell ref="C34:G34"/>
    <mergeCell ref="C36:G36"/>
    <mergeCell ref="C37:G37"/>
    <mergeCell ref="C38:G38"/>
  </mergeCells>
  <phoneticPr fontId="1" type="noConversion"/>
  <conditionalFormatting sqref="J35:K35 J39:K41 J18:K30">
    <cfRule type="expression" dxfId="117" priority="17" stopIfTrue="1">
      <formula>"""bajo"""</formula>
    </cfRule>
  </conditionalFormatting>
  <conditionalFormatting sqref="L35 L39:L41 L17:L30">
    <cfRule type="cellIs" dxfId="116" priority="12" stopIfTrue="1" operator="equal">
      <formula>"EXTREMO"</formula>
    </cfRule>
    <cfRule type="cellIs" dxfId="115" priority="13" stopIfTrue="1" operator="equal">
      <formula>"ALTO"</formula>
    </cfRule>
    <cfRule type="cellIs" dxfId="114" priority="14" stopIfTrue="1" operator="equal">
      <formula>"MEDIO"</formula>
    </cfRule>
    <cfRule type="cellIs" dxfId="113" priority="15" stopIfTrue="1" operator="equal">
      <formula>"BAJO"</formula>
    </cfRule>
  </conditionalFormatting>
  <conditionalFormatting sqref="J17:K17">
    <cfRule type="expression" dxfId="112" priority="11" stopIfTrue="1">
      <formula>"""bajo"""</formula>
    </cfRule>
  </conditionalFormatting>
  <conditionalFormatting sqref="J31:K34">
    <cfRule type="expression" dxfId="111" priority="10" stopIfTrue="1">
      <formula>"""bajo"""</formula>
    </cfRule>
  </conditionalFormatting>
  <conditionalFormatting sqref="L31:L34">
    <cfRule type="cellIs" dxfId="110" priority="6" stopIfTrue="1" operator="equal">
      <formula>"EXTREMO"</formula>
    </cfRule>
    <cfRule type="cellIs" dxfId="109" priority="7" stopIfTrue="1" operator="equal">
      <formula>"ALTO"</formula>
    </cfRule>
    <cfRule type="cellIs" dxfId="108" priority="8" stopIfTrue="1" operator="equal">
      <formula>"MEDIO"</formula>
    </cfRule>
    <cfRule type="cellIs" dxfId="107" priority="9" stopIfTrue="1" operator="equal">
      <formula>"BAJO"</formula>
    </cfRule>
  </conditionalFormatting>
  <conditionalFormatting sqref="J36:K38">
    <cfRule type="expression" dxfId="106" priority="5" stopIfTrue="1">
      <formula>"""bajo"""</formula>
    </cfRule>
  </conditionalFormatting>
  <conditionalFormatting sqref="L36:L38">
    <cfRule type="cellIs" dxfId="105" priority="1" stopIfTrue="1" operator="equal">
      <formula>"EXTREMO"</formula>
    </cfRule>
    <cfRule type="cellIs" dxfId="104" priority="2" stopIfTrue="1" operator="equal">
      <formula>"ALTO"</formula>
    </cfRule>
    <cfRule type="cellIs" dxfId="103" priority="3" stopIfTrue="1" operator="equal">
      <formula>"MEDIO"</formula>
    </cfRule>
    <cfRule type="cellIs" dxfId="102" priority="4" stopIfTrue="1" operator="equal">
      <formula>"BAJO"</formula>
    </cfRule>
  </conditionalFormatting>
  <dataValidations count="23">
    <dataValidation type="list" allowBlank="1" showInputMessage="1" showErrorMessage="1" sqref="H15" xr:uid="{00000000-0002-0000-0200-000002000000}">
      <formula1>$B$72:$B$73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F000000}">
      <formula1>INDIRECT($B$27)</formula1>
    </dataValidation>
    <dataValidation type="list" allowBlank="1" showInputMessage="1" showErrorMessage="1" sqref="C28:G28" xr:uid="{00000000-0002-0000-0200-000010000000}">
      <formula1>INDIRECT($B$28)</formula1>
    </dataValidation>
    <dataValidation type="list" allowBlank="1" showInputMessage="1" showErrorMessage="1" sqref="C29:G29" xr:uid="{00000000-0002-0000-0200-000011000000}">
      <formula1>INDIRECT($B$29)</formula1>
    </dataValidation>
    <dataValidation type="list" allowBlank="1" showInputMessage="1" showErrorMessage="1" sqref="C30:G30" xr:uid="{00000000-0002-0000-0200-000012000000}">
      <formula1>INDIRECT($B$30)</formula1>
    </dataValidation>
    <dataValidation type="list" allowBlank="1" showInputMessage="1" showErrorMessage="1" sqref="C31:G31 C35:G35" xr:uid="{00000000-0002-0000-0200-000013000000}">
      <formula1>INDIRECT($B$35)</formula1>
    </dataValidation>
    <dataValidation type="list" allowBlank="1" showInputMessage="1" showErrorMessage="1" sqref="C39:G39 C36:G36 C32:G32" xr:uid="{00000000-0002-0000-0200-000014000000}">
      <formula1>INDIRECT($B$39)</formula1>
    </dataValidation>
    <dataValidation type="list" allowBlank="1" showInputMessage="1" showErrorMessage="1" sqref="C40:G40 C34:G34 C38:G38" xr:uid="{00000000-0002-0000-0200-000016000000}">
      <formula1>INDIRECT($B$40)</formula1>
    </dataValidation>
    <dataValidation type="list" allowBlank="1" showInputMessage="1" showErrorMessage="1" sqref="C41:G41" xr:uid="{00000000-0002-0000-0200-000017000000}">
      <formula1>INDIRECT($B$41)</formula1>
    </dataValidation>
    <dataValidation type="list" allowBlank="1" showInputMessage="1" showErrorMessage="1" sqref="C33:G33 C37:G37" xr:uid="{00000000-0002-0000-0200-000015000000}">
      <formula1>INDIRECT(#REF!)</formula1>
    </dataValidation>
    <dataValidation type="list" allowBlank="1" showInputMessage="1" showErrorMessage="1" sqref="I17:I41" xr:uid="{00000000-0002-0000-0200-000000000000}">
      <formula1>$E$45:$E$49</formula1>
    </dataValidation>
    <dataValidation type="list" allowBlank="1" showInputMessage="1" showErrorMessage="1" sqref="J17:J41" xr:uid="{00000000-0002-0000-0200-000001000000}">
      <formula1>$I$45:$I$49</formula1>
    </dataValidation>
    <dataValidation type="list" allowBlank="1" showInputMessage="1" showErrorMessage="1" sqref="B17:B41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60"/>
  <sheetViews>
    <sheetView showGridLines="0" topLeftCell="A35" zoomScale="90" zoomScaleNormal="90" zoomScalePageLayoutView="70" workbookViewId="0">
      <selection activeCell="R44" sqref="R44"/>
    </sheetView>
  </sheetViews>
  <sheetFormatPr baseColWidth="10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8" width="18.5703125" customWidth="1"/>
    <col min="9" max="9" width="15.85546875" customWidth="1"/>
    <col min="10" max="10" width="9.42578125" customWidth="1"/>
    <col min="11" max="13" width="14" customWidth="1"/>
    <col min="14" max="14" width="16" customWidth="1"/>
    <col min="15" max="17" width="14" customWidth="1"/>
    <col min="18" max="18" width="20.85546875" style="4" customWidth="1"/>
  </cols>
  <sheetData>
    <row r="2" spans="2:26" ht="48.75" customHeight="1" x14ac:dyDescent="0.2">
      <c r="B2" s="140"/>
      <c r="C2" s="153" t="s">
        <v>110</v>
      </c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  <c r="Q2" s="207" t="s">
        <v>135</v>
      </c>
      <c r="R2" s="208"/>
    </row>
    <row r="3" spans="2:26" ht="30" customHeight="1" x14ac:dyDescent="0.2">
      <c r="B3" s="140"/>
      <c r="C3" s="156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8"/>
      <c r="Q3" s="209"/>
      <c r="R3" s="210"/>
    </row>
    <row r="4" spans="2:26" ht="39.75" customHeight="1" x14ac:dyDescent="0.2">
      <c r="B4" s="140"/>
      <c r="C4" s="159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1"/>
      <c r="Q4" s="211"/>
      <c r="R4" s="212"/>
    </row>
    <row r="5" spans="2:26" ht="13.5" thickBot="1" x14ac:dyDescent="0.25"/>
    <row r="6" spans="2:26" ht="78.75" customHeight="1" thickBot="1" x14ac:dyDescent="0.25">
      <c r="B6" s="234" t="str">
        <f>+EVALUACION!B6</f>
        <v>Objeto Contractual: PRESTAR LOS SERVICIOS PROFESIONALES ESPECIALIZADOS PARA LA ELABORACIÓN DE LOS ESTUDIOS TÉCNICOS Y DISEÑOS DE REFORZAMIENTO ESTRUCTURAL, MODIFICACIÓN, ADECUACIÓN NORMATIVA, ASÍ COMO PARA REALIZAR EL TRAMITE Y OBTENCIÓN LA LICENCIA DE CONSTRUCCIÓN EN LA MODALIDAD DE RECONOCIMIENTO, REFORZAMIENTO ESTRUCTURAL PARA EL INMUEBLE UBICADO EN LA CALLE 74 A Nº 63 – 04, SEDE PRINCIPAL DE LA ALCALDÍA LOCAL DE BARRIOS UNIDOS</v>
      </c>
      <c r="C6" s="235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6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37" t="s">
        <v>83</v>
      </c>
      <c r="C7" s="238"/>
      <c r="D7" s="238"/>
      <c r="E7" s="238"/>
      <c r="F7" s="238"/>
      <c r="G7" s="238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9"/>
    </row>
    <row r="8" spans="2:26" ht="15.75" x14ac:dyDescent="0.25">
      <c r="B8" s="278" t="s">
        <v>84</v>
      </c>
      <c r="C8" s="279"/>
      <c r="D8" s="279"/>
      <c r="E8" s="279"/>
      <c r="F8" s="279"/>
      <c r="G8" s="279"/>
      <c r="H8" s="279"/>
      <c r="I8" s="279"/>
      <c r="J8" s="279"/>
      <c r="K8" s="279"/>
      <c r="L8" s="279"/>
      <c r="M8" s="279"/>
      <c r="N8" s="279"/>
      <c r="O8" s="279"/>
      <c r="P8" s="279"/>
      <c r="Q8" s="279"/>
      <c r="R8" s="279"/>
    </row>
    <row r="9" spans="2:26" ht="34.5" customHeight="1" x14ac:dyDescent="0.2">
      <c r="B9" s="276" t="s">
        <v>121</v>
      </c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7"/>
      <c r="P9" s="277"/>
      <c r="Q9" s="277"/>
      <c r="R9" s="277"/>
    </row>
    <row r="10" spans="2:26" ht="15.75" x14ac:dyDescent="0.25">
      <c r="B10" s="278" t="s">
        <v>125</v>
      </c>
      <c r="C10" s="279"/>
      <c r="D10" s="279"/>
      <c r="E10" s="279"/>
      <c r="F10" s="279"/>
      <c r="G10" s="279"/>
      <c r="H10" s="279"/>
      <c r="I10" s="279"/>
      <c r="J10" s="279"/>
      <c r="K10" s="279"/>
      <c r="L10" s="279"/>
      <c r="M10" s="279"/>
      <c r="N10" s="279"/>
      <c r="O10" s="279"/>
      <c r="P10" s="279"/>
      <c r="Q10" s="279"/>
      <c r="R10" s="279"/>
    </row>
    <row r="11" spans="2:26" x14ac:dyDescent="0.2">
      <c r="B11" s="76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16" t="s">
        <v>65</v>
      </c>
      <c r="C15" s="242" t="s">
        <v>70</v>
      </c>
      <c r="D15" s="242"/>
      <c r="E15" s="242"/>
      <c r="F15" s="242"/>
      <c r="G15" s="194" t="s">
        <v>75</v>
      </c>
      <c r="H15" s="194"/>
      <c r="I15" s="83" t="s">
        <v>6</v>
      </c>
      <c r="J15" s="83" t="s">
        <v>3</v>
      </c>
      <c r="K15" s="83" t="s">
        <v>76</v>
      </c>
      <c r="L15" s="83" t="s">
        <v>73</v>
      </c>
      <c r="M15" s="83" t="s">
        <v>77</v>
      </c>
      <c r="N15" s="83" t="s">
        <v>78</v>
      </c>
      <c r="O15" s="83" t="s">
        <v>79</v>
      </c>
      <c r="P15" s="83" t="s">
        <v>80</v>
      </c>
      <c r="Q15" s="83" t="s">
        <v>106</v>
      </c>
      <c r="R15" s="11" t="s">
        <v>82</v>
      </c>
    </row>
    <row r="16" spans="2:26" s="25" customFormat="1" ht="78" customHeight="1" x14ac:dyDescent="0.2">
      <c r="B16" s="117" t="str">
        <f>+EVALUACION!B17</f>
        <v>PLANEACIÓN</v>
      </c>
      <c r="C16" s="241" t="str">
        <f>+EVALUACION!C17</f>
        <v xml:space="preserve">Requisitos habilitantes inapropiados para el proceso de selección </v>
      </c>
      <c r="D16" s="241"/>
      <c r="E16" s="241"/>
      <c r="F16" s="241"/>
      <c r="G16" s="240" t="s">
        <v>161</v>
      </c>
      <c r="H16" s="240"/>
      <c r="I16" s="118">
        <f>+EVALUACION!I17</f>
        <v>2</v>
      </c>
      <c r="J16" s="118">
        <f>+EVALUACION!J17</f>
        <v>4</v>
      </c>
      <c r="K16" s="118">
        <f>+I16+J16</f>
        <v>6</v>
      </c>
      <c r="L16" s="118" t="str">
        <f>IF(K16&lt;=4,"BAJO",IF(K16=5,"MEDIO",IF(K16=6,"ALTO",IF(K16=7,"ALTO","EXTREMO"))))</f>
        <v>ALTO</v>
      </c>
      <c r="M16" s="118" t="s">
        <v>66</v>
      </c>
      <c r="N16" s="119" t="s">
        <v>178</v>
      </c>
      <c r="O16" s="119" t="s">
        <v>179</v>
      </c>
      <c r="P16" s="119" t="s">
        <v>180</v>
      </c>
      <c r="Q16" s="119" t="s">
        <v>181</v>
      </c>
      <c r="R16" s="38" t="s">
        <v>182</v>
      </c>
    </row>
    <row r="17" spans="2:18" s="25" customFormat="1" ht="57.75" customHeight="1" x14ac:dyDescent="0.2">
      <c r="B17" s="120" t="str">
        <f>+EVALUACION!B18</f>
        <v>PLANEACIÓN</v>
      </c>
      <c r="C17" s="233" t="str">
        <f>+EVALUACION!C18</f>
        <v>Inadecuado análisis  económico estimativo del valor del contrato</v>
      </c>
      <c r="D17" s="233"/>
      <c r="E17" s="233"/>
      <c r="F17" s="233"/>
      <c r="G17" s="215" t="s">
        <v>161</v>
      </c>
      <c r="H17" s="215"/>
      <c r="I17" s="126">
        <f>+EVALUACION!I18</f>
        <v>2</v>
      </c>
      <c r="J17" s="86">
        <f>+EVALUACION!J18</f>
        <v>4</v>
      </c>
      <c r="K17" s="86">
        <f>+I17+J17</f>
        <v>6</v>
      </c>
      <c r="L17" s="86" t="str">
        <f>IF(K17&lt;=4,"BAJO",IF(K17=5,"MEDIO",IF(K17=6,"ALTO",IF(K17=7,"ALTO","EXTREMO"))))</f>
        <v>ALTO</v>
      </c>
      <c r="M17" s="86" t="s">
        <v>177</v>
      </c>
      <c r="N17" s="121" t="s">
        <v>178</v>
      </c>
      <c r="O17" s="121" t="s">
        <v>179</v>
      </c>
      <c r="P17" s="121" t="s">
        <v>180</v>
      </c>
      <c r="Q17" s="121" t="s">
        <v>181</v>
      </c>
      <c r="R17" s="39" t="s">
        <v>182</v>
      </c>
    </row>
    <row r="18" spans="2:18" s="25" customFormat="1" ht="57.75" customHeight="1" x14ac:dyDescent="0.2">
      <c r="B18" s="120" t="str">
        <f>+EVALUACION!B19</f>
        <v>PLANEACIÓN</v>
      </c>
      <c r="C18" s="233" t="str">
        <f>+EVALUACION!C19</f>
        <v>Requisitos habilitantes que impidan la selección objetiva</v>
      </c>
      <c r="D18" s="233"/>
      <c r="E18" s="233"/>
      <c r="F18" s="233"/>
      <c r="G18" s="215" t="s">
        <v>161</v>
      </c>
      <c r="H18" s="215"/>
      <c r="I18" s="86">
        <f>+EVALUACION!I19</f>
        <v>2</v>
      </c>
      <c r="J18" s="86">
        <f>+EVALUACION!J19</f>
        <v>4</v>
      </c>
      <c r="K18" s="86">
        <f t="shared" ref="K18:K28" si="0">+I18+J18</f>
        <v>6</v>
      </c>
      <c r="L18" s="86" t="str">
        <f t="shared" ref="L18:L40" si="1">IF(K18&lt;=4,"BAJO",IF(K18=5,"MEDIO",IF(K18=6,"ALTO",IF(K18=7,"ALTO","EXTREMO"))))</f>
        <v>ALTO</v>
      </c>
      <c r="M18" s="86" t="s">
        <v>66</v>
      </c>
      <c r="N18" s="121" t="s">
        <v>178</v>
      </c>
      <c r="O18" s="121" t="s">
        <v>179</v>
      </c>
      <c r="P18" s="121" t="s">
        <v>180</v>
      </c>
      <c r="Q18" s="121" t="s">
        <v>181</v>
      </c>
      <c r="R18" s="39" t="s">
        <v>182</v>
      </c>
    </row>
    <row r="19" spans="2:18" s="25" customFormat="1" ht="57.75" customHeight="1" x14ac:dyDescent="0.2">
      <c r="B19" s="120" t="str">
        <f>+EVALUACION!B20</f>
        <v>PLANEACIÓN</v>
      </c>
      <c r="C19" s="233" t="str">
        <f>+EVALUACION!C20</f>
        <v xml:space="preserve">Falta de profundidad en el estudio de sector no identificandose claramente aspectos de oferta y demanda </v>
      </c>
      <c r="D19" s="233"/>
      <c r="E19" s="233"/>
      <c r="F19" s="233"/>
      <c r="G19" s="215" t="s">
        <v>163</v>
      </c>
      <c r="H19" s="215"/>
      <c r="I19" s="86">
        <f>+EVALUACION!I20</f>
        <v>2</v>
      </c>
      <c r="J19" s="86">
        <f>+EVALUACION!J20</f>
        <v>3</v>
      </c>
      <c r="K19" s="86">
        <f t="shared" si="0"/>
        <v>5</v>
      </c>
      <c r="L19" s="86" t="str">
        <f t="shared" si="1"/>
        <v>MEDIO</v>
      </c>
      <c r="M19" s="86" t="s">
        <v>66</v>
      </c>
      <c r="N19" s="121" t="s">
        <v>178</v>
      </c>
      <c r="O19" s="121" t="s">
        <v>179</v>
      </c>
      <c r="P19" s="121" t="s">
        <v>180</v>
      </c>
      <c r="Q19" s="121" t="s">
        <v>181</v>
      </c>
      <c r="R19" s="39" t="s">
        <v>182</v>
      </c>
    </row>
    <row r="20" spans="2:18" s="25" customFormat="1" ht="57.75" customHeight="1" x14ac:dyDescent="0.2">
      <c r="B20" s="120" t="str">
        <f>+EVALUACION!B21</f>
        <v>PLANEACIÓN</v>
      </c>
      <c r="C20" s="233" t="str">
        <f>+EVALUACION!C21</f>
        <v>Ausencia de fundamentación de la justificación y conveniencia de la contratación</v>
      </c>
      <c r="D20" s="233"/>
      <c r="E20" s="233"/>
      <c r="F20" s="233"/>
      <c r="G20" s="215" t="s">
        <v>162</v>
      </c>
      <c r="H20" s="215"/>
      <c r="I20" s="86">
        <f>+EVALUACION!I21</f>
        <v>1</v>
      </c>
      <c r="J20" s="86">
        <f>+EVALUACION!J21</f>
        <v>4</v>
      </c>
      <c r="K20" s="86">
        <f t="shared" si="0"/>
        <v>5</v>
      </c>
      <c r="L20" s="86" t="str">
        <f t="shared" si="1"/>
        <v>MEDIO</v>
      </c>
      <c r="M20" s="86" t="s">
        <v>66</v>
      </c>
      <c r="N20" s="121" t="s">
        <v>178</v>
      </c>
      <c r="O20" s="121" t="s">
        <v>179</v>
      </c>
      <c r="P20" s="121" t="s">
        <v>180</v>
      </c>
      <c r="Q20" s="121" t="s">
        <v>181</v>
      </c>
      <c r="R20" s="39" t="s">
        <v>182</v>
      </c>
    </row>
    <row r="21" spans="2:18" s="25" customFormat="1" ht="57.75" customHeight="1" x14ac:dyDescent="0.2">
      <c r="B21" s="120" t="str">
        <f>+EVALUACION!B22</f>
        <v>PLANEACIÓN</v>
      </c>
      <c r="C21" s="233" t="str">
        <f>+EVALUACION!C22</f>
        <v>Inadecuada identificación de las condiciones contractuales</v>
      </c>
      <c r="D21" s="233"/>
      <c r="E21" s="233"/>
      <c r="F21" s="233"/>
      <c r="G21" s="215" t="s">
        <v>163</v>
      </c>
      <c r="H21" s="215"/>
      <c r="I21" s="86">
        <f>+EVALUACION!I22</f>
        <v>2</v>
      </c>
      <c r="J21" s="86">
        <f>+EVALUACION!J22</f>
        <v>4</v>
      </c>
      <c r="K21" s="86">
        <f t="shared" si="0"/>
        <v>6</v>
      </c>
      <c r="L21" s="86" t="str">
        <f t="shared" si="1"/>
        <v>ALTO</v>
      </c>
      <c r="M21" s="86" t="s">
        <v>66</v>
      </c>
      <c r="N21" s="121" t="s">
        <v>178</v>
      </c>
      <c r="O21" s="121" t="s">
        <v>179</v>
      </c>
      <c r="P21" s="121" t="s">
        <v>180</v>
      </c>
      <c r="Q21" s="121" t="s">
        <v>181</v>
      </c>
      <c r="R21" s="39" t="s">
        <v>182</v>
      </c>
    </row>
    <row r="22" spans="2:18" s="25" customFormat="1" ht="57.75" customHeight="1" x14ac:dyDescent="0.2">
      <c r="B22" s="120" t="str">
        <f>+EVALUACION!B23</f>
        <v>SELECCIÓN</v>
      </c>
      <c r="C22" s="233" t="str">
        <f>+EVALUACION!C23</f>
        <v>Inadecuada evaluación de las ofertas y/o verificación de requisitos habilitantes</v>
      </c>
      <c r="D22" s="233"/>
      <c r="E22" s="233"/>
      <c r="F22" s="233"/>
      <c r="G22" s="215" t="s">
        <v>164</v>
      </c>
      <c r="H22" s="215"/>
      <c r="I22" s="86">
        <f>+EVALUACION!I23</f>
        <v>2</v>
      </c>
      <c r="J22" s="86">
        <f>+EVALUACION!J23</f>
        <v>3</v>
      </c>
      <c r="K22" s="86">
        <f t="shared" si="0"/>
        <v>5</v>
      </c>
      <c r="L22" s="86" t="str">
        <f t="shared" si="1"/>
        <v>MEDIO</v>
      </c>
      <c r="M22" s="86" t="s">
        <v>66</v>
      </c>
      <c r="N22" s="121" t="s">
        <v>183</v>
      </c>
      <c r="O22" s="121" t="s">
        <v>184</v>
      </c>
      <c r="P22" s="121" t="s">
        <v>185</v>
      </c>
      <c r="Q22" s="121" t="s">
        <v>187</v>
      </c>
      <c r="R22" s="39" t="s">
        <v>186</v>
      </c>
    </row>
    <row r="23" spans="2:18" s="25" customFormat="1" ht="57.75" customHeight="1" x14ac:dyDescent="0.2">
      <c r="B23" s="120" t="str">
        <f>+EVALUACION!B24</f>
        <v>SELECCIÓN</v>
      </c>
      <c r="C23" s="233" t="str">
        <f>+EVALUACION!C24</f>
        <v>Falta de claridad en la elaboración de los actos administrativos</v>
      </c>
      <c r="D23" s="233"/>
      <c r="E23" s="233"/>
      <c r="F23" s="233"/>
      <c r="G23" s="215" t="s">
        <v>163</v>
      </c>
      <c r="H23" s="215"/>
      <c r="I23" s="86">
        <f>+EVALUACION!I24</f>
        <v>2</v>
      </c>
      <c r="J23" s="86">
        <f>+EVALUACION!J24</f>
        <v>2</v>
      </c>
      <c r="K23" s="86">
        <f t="shared" si="0"/>
        <v>4</v>
      </c>
      <c r="L23" s="86" t="str">
        <f t="shared" si="1"/>
        <v>BAJO</v>
      </c>
      <c r="M23" s="86" t="s">
        <v>66</v>
      </c>
      <c r="N23" s="121" t="s">
        <v>183</v>
      </c>
      <c r="O23" s="121" t="s">
        <v>184</v>
      </c>
      <c r="P23" s="121" t="s">
        <v>185</v>
      </c>
      <c r="Q23" s="121" t="s">
        <v>188</v>
      </c>
      <c r="R23" s="39" t="s">
        <v>186</v>
      </c>
    </row>
    <row r="24" spans="2:18" s="25" customFormat="1" ht="57.75" customHeight="1" x14ac:dyDescent="0.2">
      <c r="B24" s="120" t="str">
        <f>+EVALUACION!B25</f>
        <v>SELECCIÓN</v>
      </c>
      <c r="C24" s="233" t="str">
        <f>+EVALUACION!C25</f>
        <v>Contestación inoportuna a todas las observaciones formuladas a los documentos de la contratación</v>
      </c>
      <c r="D24" s="233"/>
      <c r="E24" s="233"/>
      <c r="F24" s="233"/>
      <c r="G24" s="215" t="s">
        <v>165</v>
      </c>
      <c r="H24" s="215"/>
      <c r="I24" s="86">
        <f>+EVALUACION!I25</f>
        <v>2</v>
      </c>
      <c r="J24" s="86">
        <f>+EVALUACION!J25</f>
        <v>2</v>
      </c>
      <c r="K24" s="86">
        <f t="shared" si="0"/>
        <v>4</v>
      </c>
      <c r="L24" s="86" t="str">
        <f t="shared" si="1"/>
        <v>BAJO</v>
      </c>
      <c r="M24" s="86" t="s">
        <v>66</v>
      </c>
      <c r="N24" s="121" t="s">
        <v>183</v>
      </c>
      <c r="O24" s="121" t="s">
        <v>184</v>
      </c>
      <c r="P24" s="121" t="s">
        <v>185</v>
      </c>
      <c r="Q24" s="121" t="s">
        <v>188</v>
      </c>
      <c r="R24" s="39" t="s">
        <v>186</v>
      </c>
    </row>
    <row r="25" spans="2:18" s="25" customFormat="1" ht="57.75" customHeight="1" x14ac:dyDescent="0.2">
      <c r="B25" s="120" t="str">
        <f>+EVALUACION!B26</f>
        <v>SELECCIÓN</v>
      </c>
      <c r="C25" s="233" t="str">
        <f>+EVALUACION!C26</f>
        <v>No publicación de la documentación del proceso de selección en el SECOP</v>
      </c>
      <c r="D25" s="233"/>
      <c r="E25" s="233"/>
      <c r="F25" s="233"/>
      <c r="G25" s="215" t="s">
        <v>165</v>
      </c>
      <c r="H25" s="215"/>
      <c r="I25" s="86">
        <f>+EVALUACION!I26</f>
        <v>1</v>
      </c>
      <c r="J25" s="86">
        <f>+EVALUACION!J26</f>
        <v>2</v>
      </c>
      <c r="K25" s="86">
        <f t="shared" si="0"/>
        <v>3</v>
      </c>
      <c r="L25" s="86" t="str">
        <f t="shared" si="1"/>
        <v>BAJO</v>
      </c>
      <c r="M25" s="86" t="s">
        <v>66</v>
      </c>
      <c r="N25" s="121" t="s">
        <v>183</v>
      </c>
      <c r="O25" s="121" t="s">
        <v>184</v>
      </c>
      <c r="P25" s="121" t="s">
        <v>185</v>
      </c>
      <c r="Q25" s="121" t="s">
        <v>188</v>
      </c>
      <c r="R25" s="39" t="s">
        <v>186</v>
      </c>
    </row>
    <row r="26" spans="2:18" s="25" customFormat="1" ht="57.75" customHeight="1" x14ac:dyDescent="0.2">
      <c r="B26" s="120" t="str">
        <f>+EVALUACION!B27</f>
        <v>SELECCIÓN</v>
      </c>
      <c r="C26" s="233" t="str">
        <f>+EVALUACION!C27</f>
        <v>Selección de ofertas con precios  artificialmente bajos.</v>
      </c>
      <c r="D26" s="233"/>
      <c r="E26" s="233"/>
      <c r="F26" s="233"/>
      <c r="G26" s="215" t="s">
        <v>166</v>
      </c>
      <c r="H26" s="215"/>
      <c r="I26" s="86">
        <f>+EVALUACION!I27</f>
        <v>2</v>
      </c>
      <c r="J26" s="86">
        <f>+EVALUACION!J27</f>
        <v>4</v>
      </c>
      <c r="K26" s="86">
        <f t="shared" si="0"/>
        <v>6</v>
      </c>
      <c r="L26" s="86" t="str">
        <f t="shared" si="1"/>
        <v>ALTO</v>
      </c>
      <c r="M26" s="86" t="s">
        <v>177</v>
      </c>
      <c r="N26" s="121" t="s">
        <v>183</v>
      </c>
      <c r="O26" s="121" t="s">
        <v>184</v>
      </c>
      <c r="P26" s="121" t="s">
        <v>185</v>
      </c>
      <c r="Q26" s="121" t="s">
        <v>187</v>
      </c>
      <c r="R26" s="39" t="s">
        <v>186</v>
      </c>
    </row>
    <row r="27" spans="2:18" s="25" customFormat="1" ht="57.75" customHeight="1" x14ac:dyDescent="0.2">
      <c r="B27" s="120" t="str">
        <f>+EVALUACION!B28</f>
        <v>CONTRATACIÓN</v>
      </c>
      <c r="C27" s="233" t="str">
        <f>+EVALUACION!C28</f>
        <v xml:space="preserve">Riesgo de que no se firme el contrato. </v>
      </c>
      <c r="D27" s="233"/>
      <c r="E27" s="233"/>
      <c r="F27" s="233"/>
      <c r="G27" s="215" t="s">
        <v>167</v>
      </c>
      <c r="H27" s="215"/>
      <c r="I27" s="86">
        <f>+EVALUACION!I28</f>
        <v>2</v>
      </c>
      <c r="J27" s="86">
        <f>+EVALUACION!J28</f>
        <v>4</v>
      </c>
      <c r="K27" s="86">
        <f t="shared" si="0"/>
        <v>6</v>
      </c>
      <c r="L27" s="86" t="str">
        <f t="shared" si="1"/>
        <v>ALTO</v>
      </c>
      <c r="M27" s="86" t="s">
        <v>66</v>
      </c>
      <c r="N27" s="121" t="s">
        <v>189</v>
      </c>
      <c r="O27" s="121" t="s">
        <v>185</v>
      </c>
      <c r="P27" s="121" t="s">
        <v>191</v>
      </c>
      <c r="Q27" s="121" t="s">
        <v>188</v>
      </c>
      <c r="R27" s="39" t="s">
        <v>190</v>
      </c>
    </row>
    <row r="28" spans="2:18" s="25" customFormat="1" ht="57.75" customHeight="1" x14ac:dyDescent="0.2">
      <c r="B28" s="120" t="str">
        <f>+EVALUACION!B29</f>
        <v>CONTRATACIÓN</v>
      </c>
      <c r="C28" s="233" t="str">
        <f>+EVALUACION!C29</f>
        <v>Falta de constitución o constitución tardía de la garantía única. Aceptación de garantías que no se ajustan a lo contemplado en el contrato</v>
      </c>
      <c r="D28" s="233"/>
      <c r="E28" s="233"/>
      <c r="F28" s="233"/>
      <c r="G28" s="215" t="s">
        <v>167</v>
      </c>
      <c r="H28" s="215"/>
      <c r="I28" s="86">
        <f>+EVALUACION!I29</f>
        <v>2</v>
      </c>
      <c r="J28" s="86">
        <f>+EVALUACION!J29</f>
        <v>5</v>
      </c>
      <c r="K28" s="86">
        <f t="shared" si="0"/>
        <v>7</v>
      </c>
      <c r="L28" s="86" t="str">
        <f t="shared" si="1"/>
        <v>ALTO</v>
      </c>
      <c r="M28" s="86" t="s">
        <v>66</v>
      </c>
      <c r="N28" s="121" t="s">
        <v>189</v>
      </c>
      <c r="O28" s="121" t="s">
        <v>185</v>
      </c>
      <c r="P28" s="121" t="s">
        <v>191</v>
      </c>
      <c r="Q28" s="121" t="s">
        <v>188</v>
      </c>
      <c r="R28" s="39" t="s">
        <v>190</v>
      </c>
    </row>
    <row r="29" spans="2:18" s="25" customFormat="1" ht="57.75" customHeight="1" x14ac:dyDescent="0.2">
      <c r="B29" s="120" t="str">
        <f>+EVALUACION!B30</f>
        <v>CONTRATACIÓN</v>
      </c>
      <c r="C29" s="233" t="str">
        <f>+EVALUACION!C30</f>
        <v>Presentación de reclamos de terceros sobre la selección del oferente que retrasen el perfeccionamiento del contrato.</v>
      </c>
      <c r="D29" s="233"/>
      <c r="E29" s="233"/>
      <c r="F29" s="233"/>
      <c r="G29" s="215" t="s">
        <v>168</v>
      </c>
      <c r="H29" s="215"/>
      <c r="I29" s="86">
        <f>+EVALUACION!I30</f>
        <v>2</v>
      </c>
      <c r="J29" s="86">
        <f>+EVALUACION!J30</f>
        <v>3</v>
      </c>
      <c r="K29" s="86">
        <f t="shared" ref="K29:K40" si="2">+I29+J29</f>
        <v>5</v>
      </c>
      <c r="L29" s="86" t="str">
        <f t="shared" si="1"/>
        <v>MEDIO</v>
      </c>
      <c r="M29" s="86" t="s">
        <v>66</v>
      </c>
      <c r="N29" s="121" t="s">
        <v>189</v>
      </c>
      <c r="O29" s="121" t="s">
        <v>185</v>
      </c>
      <c r="P29" s="121" t="s">
        <v>191</v>
      </c>
      <c r="Q29" s="121" t="s">
        <v>188</v>
      </c>
      <c r="R29" s="39" t="s">
        <v>190</v>
      </c>
    </row>
    <row r="30" spans="2:18" s="25" customFormat="1" ht="57.75" customHeight="1" x14ac:dyDescent="0.2">
      <c r="B30" s="120" t="str">
        <f>+EVALUACION!B31</f>
        <v>EJECUCIÓN</v>
      </c>
      <c r="C30" s="233" t="str">
        <f>+EVALUACION!C31</f>
        <v>Oposición o condicionamiento de la comunidad a la ejecución del contrato</v>
      </c>
      <c r="D30" s="233"/>
      <c r="E30" s="233"/>
      <c r="F30" s="233"/>
      <c r="G30" s="215" t="s">
        <v>169</v>
      </c>
      <c r="H30" s="215"/>
      <c r="I30" s="86">
        <f>+EVALUACION!I31</f>
        <v>2</v>
      </c>
      <c r="J30" s="86">
        <f>+EVALUACION!J31</f>
        <v>3</v>
      </c>
      <c r="K30" s="86">
        <f>+I30+J30</f>
        <v>5</v>
      </c>
      <c r="L30" s="86" t="str">
        <f t="shared" si="1"/>
        <v>MEDIO</v>
      </c>
      <c r="M30" s="86" t="s">
        <v>66</v>
      </c>
      <c r="N30" s="121" t="s">
        <v>195</v>
      </c>
      <c r="O30" s="121" t="s">
        <v>192</v>
      </c>
      <c r="P30" s="121" t="s">
        <v>193</v>
      </c>
      <c r="Q30" s="121" t="s">
        <v>196</v>
      </c>
      <c r="R30" s="39" t="s">
        <v>194</v>
      </c>
    </row>
    <row r="31" spans="2:18" s="25" customFormat="1" ht="57.75" customHeight="1" x14ac:dyDescent="0.2">
      <c r="B31" s="120" t="str">
        <f>+EVALUACION!B32</f>
        <v>EJECUCIÓN</v>
      </c>
      <c r="C31" s="329" t="str">
        <f>+EVALUACION!C32</f>
        <v>Deficiencia en la calidad del servicio solictado</v>
      </c>
      <c r="D31" s="330"/>
      <c r="E31" s="330"/>
      <c r="F31" s="331"/>
      <c r="G31" s="215" t="s">
        <v>170</v>
      </c>
      <c r="H31" s="215"/>
      <c r="I31" s="86">
        <f>+EVALUACION!I32</f>
        <v>2</v>
      </c>
      <c r="J31" s="86">
        <f>+EVALUACION!J32</f>
        <v>5</v>
      </c>
      <c r="K31" s="86">
        <f t="shared" ref="K31:K34" si="3">+I31+J31</f>
        <v>7</v>
      </c>
      <c r="L31" s="86" t="str">
        <f t="shared" ref="L31:L34" si="4">IF(K31&lt;=4,"BAJO",IF(K31=5,"MEDIO",IF(K31=6,"ALTO",IF(K31=7,"ALTO","EXTREMO"))))</f>
        <v>ALTO</v>
      </c>
      <c r="M31" s="86" t="s">
        <v>66</v>
      </c>
      <c r="N31" s="121" t="s">
        <v>197</v>
      </c>
      <c r="O31" s="121" t="s">
        <v>192</v>
      </c>
      <c r="P31" s="121" t="s">
        <v>193</v>
      </c>
      <c r="Q31" s="121" t="s">
        <v>196</v>
      </c>
      <c r="R31" s="39" t="s">
        <v>194</v>
      </c>
    </row>
    <row r="32" spans="2:18" s="25" customFormat="1" ht="57.75" customHeight="1" x14ac:dyDescent="0.2">
      <c r="B32" s="120" t="str">
        <f>+EVALUACION!B33</f>
        <v>EJECUCIÓN</v>
      </c>
      <c r="C32" s="329" t="str">
        <f>+EVALUACION!C33</f>
        <v>Mayor tiempo de ejecución por causas no imputables al contratista.</v>
      </c>
      <c r="D32" s="330"/>
      <c r="E32" s="330"/>
      <c r="F32" s="331"/>
      <c r="G32" s="215" t="s">
        <v>171</v>
      </c>
      <c r="H32" s="215"/>
      <c r="I32" s="86">
        <f>+EVALUACION!I33</f>
        <v>4</v>
      </c>
      <c r="J32" s="86">
        <f>+EVALUACION!J33</f>
        <v>4</v>
      </c>
      <c r="K32" s="86">
        <f t="shared" si="3"/>
        <v>8</v>
      </c>
      <c r="L32" s="86" t="str">
        <f t="shared" si="4"/>
        <v>EXTREMO</v>
      </c>
      <c r="M32" s="86" t="s">
        <v>66</v>
      </c>
      <c r="N32" s="121" t="s">
        <v>197</v>
      </c>
      <c r="O32" s="121" t="s">
        <v>192</v>
      </c>
      <c r="P32" s="121" t="s">
        <v>193</v>
      </c>
      <c r="Q32" s="121" t="s">
        <v>196</v>
      </c>
      <c r="R32" s="39" t="s">
        <v>194</v>
      </c>
    </row>
    <row r="33" spans="2:23" s="25" customFormat="1" ht="57.75" customHeight="1" x14ac:dyDescent="0.2">
      <c r="B33" s="120" t="str">
        <f>+EVALUACION!B34</f>
        <v>EJECUCIÓN</v>
      </c>
      <c r="C33" s="329" t="str">
        <f>+EVALUACION!C34</f>
        <v>Incumplimiento de compromisos adquiridos por el contratista seleccionado con sus subcontratistas, suministradores de bienes y servicios.</v>
      </c>
      <c r="D33" s="330"/>
      <c r="E33" s="330"/>
      <c r="F33" s="331"/>
      <c r="G33" s="215" t="s">
        <v>172</v>
      </c>
      <c r="H33" s="215"/>
      <c r="I33" s="86">
        <f>+EVALUACION!I34</f>
        <v>2</v>
      </c>
      <c r="J33" s="86">
        <f>+EVALUACION!J34</f>
        <v>5</v>
      </c>
      <c r="K33" s="86">
        <f t="shared" si="3"/>
        <v>7</v>
      </c>
      <c r="L33" s="86" t="str">
        <f t="shared" si="4"/>
        <v>ALTO</v>
      </c>
      <c r="M33" s="86" t="s">
        <v>66</v>
      </c>
      <c r="N33" s="121" t="s">
        <v>197</v>
      </c>
      <c r="O33" s="121" t="s">
        <v>192</v>
      </c>
      <c r="P33" s="121" t="s">
        <v>193</v>
      </c>
      <c r="Q33" s="121" t="s">
        <v>196</v>
      </c>
      <c r="R33" s="39" t="s">
        <v>194</v>
      </c>
    </row>
    <row r="34" spans="2:23" s="25" customFormat="1" ht="57.75" customHeight="1" x14ac:dyDescent="0.2">
      <c r="B34" s="120" t="str">
        <f>+EVALUACION!B35</f>
        <v>EJECUCIÓN</v>
      </c>
      <c r="C34" s="329" t="str">
        <f>+EVALUACION!C35</f>
        <v>Debido a las actividades propias de ensayos y toma de muestras, se pueden generar daños a los bienes muebles e inmuebles de la Sede</v>
      </c>
      <c r="D34" s="330"/>
      <c r="E34" s="330"/>
      <c r="F34" s="331"/>
      <c r="G34" s="215" t="s">
        <v>173</v>
      </c>
      <c r="H34" s="215"/>
      <c r="I34" s="86">
        <f>+EVALUACION!I35</f>
        <v>2</v>
      </c>
      <c r="J34" s="86">
        <f>+EVALUACION!J35</f>
        <v>3</v>
      </c>
      <c r="K34" s="86">
        <f t="shared" si="3"/>
        <v>5</v>
      </c>
      <c r="L34" s="86" t="str">
        <f t="shared" si="4"/>
        <v>MEDIO</v>
      </c>
      <c r="M34" s="86" t="s">
        <v>66</v>
      </c>
      <c r="N34" s="121" t="s">
        <v>197</v>
      </c>
      <c r="O34" s="121" t="s">
        <v>192</v>
      </c>
      <c r="P34" s="121" t="s">
        <v>193</v>
      </c>
      <c r="Q34" s="121" t="s">
        <v>196</v>
      </c>
      <c r="R34" s="39" t="s">
        <v>194</v>
      </c>
    </row>
    <row r="35" spans="2:23" s="25" customFormat="1" ht="57.75" customHeight="1" x14ac:dyDescent="0.2">
      <c r="B35" s="120" t="str">
        <f>+EVALUACION!B36</f>
        <v>EJECUCIÓN</v>
      </c>
      <c r="C35" s="329" t="str">
        <f>+EVALUACION!C36</f>
        <v>Por entregas tardias o demoras en la revisión y aprobación de productos es posible generar retraso en el cumplimiento de la programación de pagos</v>
      </c>
      <c r="D35" s="330"/>
      <c r="E35" s="330"/>
      <c r="F35" s="331"/>
      <c r="G35" s="215" t="s">
        <v>174</v>
      </c>
      <c r="H35" s="215"/>
      <c r="I35" s="86">
        <f>+EVALUACION!I36</f>
        <v>3</v>
      </c>
      <c r="J35" s="86">
        <f>+EVALUACION!J36</f>
        <v>2</v>
      </c>
      <c r="K35" s="86">
        <f t="shared" si="2"/>
        <v>5</v>
      </c>
      <c r="L35" s="86" t="str">
        <f t="shared" si="1"/>
        <v>MEDIO</v>
      </c>
      <c r="M35" s="86" t="s">
        <v>66</v>
      </c>
      <c r="N35" s="121" t="s">
        <v>197</v>
      </c>
      <c r="O35" s="121" t="s">
        <v>192</v>
      </c>
      <c r="P35" s="121" t="s">
        <v>193</v>
      </c>
      <c r="Q35" s="121" t="s">
        <v>196</v>
      </c>
      <c r="R35" s="39" t="s">
        <v>194</v>
      </c>
    </row>
    <row r="36" spans="2:23" s="25" customFormat="1" ht="57.75" customHeight="1" x14ac:dyDescent="0.2">
      <c r="B36" s="120" t="str">
        <f>+EVALUACION!B37</f>
        <v>EJECUCIÓN</v>
      </c>
      <c r="C36" s="329" t="str">
        <f>+EVALUACION!C37</f>
        <v>Imposición de nuevos tributos</v>
      </c>
      <c r="D36" s="330"/>
      <c r="E36" s="330"/>
      <c r="F36" s="331"/>
      <c r="G36" s="215" t="s">
        <v>175</v>
      </c>
      <c r="H36" s="215"/>
      <c r="I36" s="86">
        <f>+EVALUACION!I37</f>
        <v>1</v>
      </c>
      <c r="J36" s="86">
        <f>+EVALUACION!J37</f>
        <v>4</v>
      </c>
      <c r="K36" s="86">
        <f t="shared" si="2"/>
        <v>5</v>
      </c>
      <c r="L36" s="86" t="str">
        <f t="shared" si="1"/>
        <v>MEDIO</v>
      </c>
      <c r="M36" s="86" t="s">
        <v>177</v>
      </c>
      <c r="N36" s="121" t="s">
        <v>197</v>
      </c>
      <c r="O36" s="121" t="s">
        <v>192</v>
      </c>
      <c r="P36" s="121" t="s">
        <v>193</v>
      </c>
      <c r="Q36" s="121" t="s">
        <v>196</v>
      </c>
      <c r="R36" s="39" t="s">
        <v>194</v>
      </c>
    </row>
    <row r="37" spans="2:23" s="25" customFormat="1" ht="57.75" customHeight="1" x14ac:dyDescent="0.2">
      <c r="B37" s="120" t="str">
        <f>+EVALUACION!B38</f>
        <v>EJECUCIÓN</v>
      </c>
      <c r="C37" s="329" t="str">
        <f>+EVALUACION!C38</f>
        <v>Imposición de nuevos trámites o permisos</v>
      </c>
      <c r="D37" s="330"/>
      <c r="E37" s="330"/>
      <c r="F37" s="331"/>
      <c r="G37" s="215" t="s">
        <v>175</v>
      </c>
      <c r="H37" s="215"/>
      <c r="I37" s="86">
        <f>+EVALUACION!I38</f>
        <v>1</v>
      </c>
      <c r="J37" s="86">
        <f>+EVALUACION!J38</f>
        <v>4</v>
      </c>
      <c r="K37" s="86">
        <f t="shared" ref="K37:K39" si="5">+I37+J37</f>
        <v>5</v>
      </c>
      <c r="L37" s="86" t="str">
        <f t="shared" ref="L37:L39" si="6">IF(K37&lt;=4,"BAJO",IF(K37=5,"MEDIO",IF(K37=6,"ALTO",IF(K37=7,"ALTO","EXTREMO"))))</f>
        <v>MEDIO</v>
      </c>
      <c r="M37" s="86" t="s">
        <v>177</v>
      </c>
      <c r="N37" s="121" t="s">
        <v>197</v>
      </c>
      <c r="O37" s="121" t="s">
        <v>192</v>
      </c>
      <c r="P37" s="121" t="s">
        <v>193</v>
      </c>
      <c r="Q37" s="121" t="s">
        <v>196</v>
      </c>
      <c r="R37" s="39" t="s">
        <v>194</v>
      </c>
    </row>
    <row r="38" spans="2:23" s="25" customFormat="1" ht="57.75" customHeight="1" x14ac:dyDescent="0.2">
      <c r="B38" s="120" t="str">
        <f>+EVALUACION!B39</f>
        <v>EJECUCIÓN</v>
      </c>
      <c r="C38" s="329" t="str">
        <f>+EVALUACION!C39</f>
        <v>Cambios en el marco regulatorio o normatividad aplicable al proyecto.</v>
      </c>
      <c r="D38" s="330"/>
      <c r="E38" s="330"/>
      <c r="F38" s="331"/>
      <c r="G38" s="215" t="s">
        <v>175</v>
      </c>
      <c r="H38" s="215"/>
      <c r="I38" s="86">
        <f>+EVALUACION!I39</f>
        <v>1</v>
      </c>
      <c r="J38" s="86">
        <f>+EVALUACION!J39</f>
        <v>3</v>
      </c>
      <c r="K38" s="86">
        <f t="shared" ref="K38" si="7">+I38+J38</f>
        <v>4</v>
      </c>
      <c r="L38" s="86" t="str">
        <f t="shared" ref="L38" si="8">IF(K38&lt;=4,"BAJO",IF(K38=5,"MEDIO",IF(K38=6,"ALTO",IF(K38=7,"ALTO","EXTREMO"))))</f>
        <v>BAJO</v>
      </c>
      <c r="M38" s="86" t="s">
        <v>66</v>
      </c>
      <c r="N38" s="121" t="s">
        <v>197</v>
      </c>
      <c r="O38" s="121" t="s">
        <v>192</v>
      </c>
      <c r="P38" s="121" t="s">
        <v>193</v>
      </c>
      <c r="Q38" s="121" t="s">
        <v>196</v>
      </c>
      <c r="R38" s="39" t="s">
        <v>194</v>
      </c>
    </row>
    <row r="39" spans="2:23" s="25" customFormat="1" ht="57.75" customHeight="1" x14ac:dyDescent="0.2">
      <c r="B39" s="120" t="str">
        <f>+EVALUACION!B40</f>
        <v>EJECUCIÓN</v>
      </c>
      <c r="C39" s="329" t="str">
        <f>+EVALUACION!C40</f>
        <v>Eventos naturales tales como lluvias, inundaciones y sequias entre otros</v>
      </c>
      <c r="D39" s="330"/>
      <c r="E39" s="330"/>
      <c r="F39" s="331"/>
      <c r="G39" s="215" t="s">
        <v>176</v>
      </c>
      <c r="H39" s="215"/>
      <c r="I39" s="86">
        <f>+EVALUACION!I40</f>
        <v>3</v>
      </c>
      <c r="J39" s="86">
        <f>+EVALUACION!J40</f>
        <v>1</v>
      </c>
      <c r="K39" s="86">
        <f t="shared" si="5"/>
        <v>4</v>
      </c>
      <c r="L39" s="86" t="str">
        <f t="shared" si="6"/>
        <v>BAJO</v>
      </c>
      <c r="M39" s="86" t="s">
        <v>66</v>
      </c>
      <c r="N39" s="121" t="s">
        <v>197</v>
      </c>
      <c r="O39" s="121" t="s">
        <v>192</v>
      </c>
      <c r="P39" s="121" t="s">
        <v>193</v>
      </c>
      <c r="Q39" s="121" t="s">
        <v>196</v>
      </c>
      <c r="R39" s="39" t="s">
        <v>194</v>
      </c>
    </row>
    <row r="40" spans="2:23" s="25" customFormat="1" ht="57.75" customHeight="1" thickBot="1" x14ac:dyDescent="0.25">
      <c r="B40" s="122" t="str">
        <f>+EVALUACION!B41</f>
        <v>EJECUCIÓN</v>
      </c>
      <c r="C40" s="332" t="str">
        <f>+EVALUACION!C41</f>
        <v>Incumplimiento derivado del trámite de los permisos con autoridades ambientales, la obtención de los mismos, paz y salvos</v>
      </c>
      <c r="D40" s="333"/>
      <c r="E40" s="333"/>
      <c r="F40" s="334"/>
      <c r="G40" s="280" t="s">
        <v>171</v>
      </c>
      <c r="H40" s="280"/>
      <c r="I40" s="94">
        <f>+EVALUACION!I41</f>
        <v>2</v>
      </c>
      <c r="J40" s="94">
        <f>+EVALUACION!J41</f>
        <v>2</v>
      </c>
      <c r="K40" s="94">
        <f t="shared" si="2"/>
        <v>4</v>
      </c>
      <c r="L40" s="94" t="str">
        <f t="shared" si="1"/>
        <v>BAJO</v>
      </c>
      <c r="M40" s="94" t="s">
        <v>66</v>
      </c>
      <c r="N40" s="123" t="s">
        <v>197</v>
      </c>
      <c r="O40" s="123" t="s">
        <v>192</v>
      </c>
      <c r="P40" s="123" t="s">
        <v>193</v>
      </c>
      <c r="Q40" s="123" t="s">
        <v>196</v>
      </c>
      <c r="R40" s="40" t="s">
        <v>194</v>
      </c>
    </row>
    <row r="41" spans="2:23" ht="12.75" customHeight="1" x14ac:dyDescent="0.2">
      <c r="B41" s="76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3"/>
    </row>
    <row r="42" spans="2:23" x14ac:dyDescent="0.2">
      <c r="B42" s="76"/>
      <c r="C42" s="250" t="s">
        <v>15</v>
      </c>
      <c r="D42" s="250"/>
      <c r="E42" s="250"/>
      <c r="F42" s="250"/>
      <c r="G42" s="77"/>
      <c r="H42" s="218" t="s">
        <v>20</v>
      </c>
      <c r="I42" s="218"/>
      <c r="J42" s="218"/>
      <c r="K42" s="218"/>
      <c r="L42" s="124"/>
      <c r="M42" s="124"/>
      <c r="N42" s="124"/>
      <c r="O42" s="124"/>
      <c r="P42" s="124"/>
      <c r="Q42" s="124"/>
      <c r="R42" s="3"/>
    </row>
    <row r="43" spans="2:23" ht="19.5" customHeight="1" x14ac:dyDescent="0.2">
      <c r="B43" s="213" t="s">
        <v>2</v>
      </c>
      <c r="C43" s="255" t="s">
        <v>14</v>
      </c>
      <c r="D43" s="261"/>
      <c r="E43" s="256"/>
      <c r="F43" s="100" t="s">
        <v>13</v>
      </c>
      <c r="G43" s="77"/>
      <c r="H43" s="255" t="s">
        <v>19</v>
      </c>
      <c r="I43" s="256"/>
      <c r="J43" s="255" t="s">
        <v>13</v>
      </c>
      <c r="K43" s="256"/>
      <c r="L43" s="105"/>
      <c r="M43" s="105"/>
      <c r="N43" s="218" t="s">
        <v>15</v>
      </c>
      <c r="O43" s="218"/>
      <c r="P43" s="218"/>
      <c r="Q43" s="105"/>
      <c r="R43" s="3"/>
    </row>
    <row r="44" spans="2:23" ht="21" customHeight="1" x14ac:dyDescent="0.2">
      <c r="B44" s="213"/>
      <c r="C44" s="243" t="s">
        <v>8</v>
      </c>
      <c r="D44" s="244"/>
      <c r="E44" s="245"/>
      <c r="F44" s="102">
        <v>1</v>
      </c>
      <c r="G44" s="77"/>
      <c r="H44" s="243" t="s">
        <v>16</v>
      </c>
      <c r="I44" s="245"/>
      <c r="J44" s="243">
        <v>1</v>
      </c>
      <c r="K44" s="245"/>
      <c r="L44" s="105"/>
      <c r="M44" s="105"/>
      <c r="N44" s="251" t="s">
        <v>21</v>
      </c>
      <c r="O44" s="252"/>
      <c r="P44" s="114" t="s">
        <v>22</v>
      </c>
      <c r="Q44" s="105"/>
      <c r="R44" s="3"/>
    </row>
    <row r="45" spans="2:23" ht="15.75" customHeight="1" x14ac:dyDescent="0.2">
      <c r="B45" s="213"/>
      <c r="C45" s="243" t="s">
        <v>9</v>
      </c>
      <c r="D45" s="244"/>
      <c r="E45" s="245"/>
      <c r="F45" s="102">
        <v>2</v>
      </c>
      <c r="G45" s="77"/>
      <c r="H45" s="243" t="s">
        <v>17</v>
      </c>
      <c r="I45" s="245"/>
      <c r="J45" s="243">
        <v>2</v>
      </c>
      <c r="K45" s="245"/>
      <c r="L45" s="105"/>
      <c r="M45" s="105"/>
      <c r="N45" s="253" t="s">
        <v>23</v>
      </c>
      <c r="O45" s="254"/>
      <c r="P45" s="115" t="s">
        <v>24</v>
      </c>
      <c r="Q45" s="105"/>
      <c r="R45" s="3"/>
      <c r="T45" s="5"/>
      <c r="U45" s="5"/>
      <c r="V45" s="5"/>
      <c r="W45" s="5"/>
    </row>
    <row r="46" spans="2:23" ht="24.75" customHeight="1" x14ac:dyDescent="0.2">
      <c r="B46" s="213"/>
      <c r="C46" s="243" t="s">
        <v>10</v>
      </c>
      <c r="D46" s="244"/>
      <c r="E46" s="245"/>
      <c r="F46" s="102">
        <v>3</v>
      </c>
      <c r="G46" s="77"/>
      <c r="H46" s="243" t="s">
        <v>1</v>
      </c>
      <c r="I46" s="245"/>
      <c r="J46" s="243">
        <v>3</v>
      </c>
      <c r="K46" s="245"/>
      <c r="L46" s="105"/>
      <c r="M46" s="105"/>
      <c r="N46" s="224" t="s">
        <v>25</v>
      </c>
      <c r="O46" s="257"/>
      <c r="P46" s="115" t="s">
        <v>26</v>
      </c>
      <c r="Q46" s="105"/>
      <c r="R46" s="3"/>
    </row>
    <row r="47" spans="2:23" ht="18" customHeight="1" x14ac:dyDescent="0.2">
      <c r="B47" s="213"/>
      <c r="C47" s="243" t="s">
        <v>11</v>
      </c>
      <c r="D47" s="244"/>
      <c r="E47" s="245"/>
      <c r="F47" s="102">
        <v>4</v>
      </c>
      <c r="G47" s="77"/>
      <c r="H47" s="243" t="s">
        <v>18</v>
      </c>
      <c r="I47" s="245"/>
      <c r="J47" s="243">
        <v>4</v>
      </c>
      <c r="K47" s="245"/>
      <c r="L47" s="105"/>
      <c r="M47" s="105"/>
      <c r="N47" s="248">
        <v>5</v>
      </c>
      <c r="O47" s="249"/>
      <c r="P47" s="115" t="s">
        <v>27</v>
      </c>
      <c r="Q47" s="105"/>
      <c r="R47" s="3"/>
    </row>
    <row r="48" spans="2:23" ht="21" customHeight="1" thickBot="1" x14ac:dyDescent="0.25">
      <c r="B48" s="213"/>
      <c r="C48" s="243" t="s">
        <v>12</v>
      </c>
      <c r="D48" s="244"/>
      <c r="E48" s="245"/>
      <c r="F48" s="102">
        <v>5</v>
      </c>
      <c r="G48" s="77"/>
      <c r="H48" s="243" t="s">
        <v>0</v>
      </c>
      <c r="I48" s="245"/>
      <c r="J48" s="243">
        <v>5</v>
      </c>
      <c r="K48" s="245"/>
      <c r="L48" s="105"/>
      <c r="M48" s="105"/>
      <c r="N48" s="258" t="s">
        <v>28</v>
      </c>
      <c r="O48" s="259"/>
      <c r="P48" s="125" t="s">
        <v>29</v>
      </c>
      <c r="Q48" s="105"/>
      <c r="R48" s="3"/>
    </row>
    <row r="49" spans="2:18" x14ac:dyDescent="0.2">
      <c r="B49" s="76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3"/>
    </row>
    <row r="50" spans="2:18" ht="18" customHeight="1" x14ac:dyDescent="0.2">
      <c r="B50" s="76"/>
      <c r="C50" s="218" t="s">
        <v>21</v>
      </c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3"/>
    </row>
    <row r="51" spans="2:18" ht="68.25" customHeight="1" x14ac:dyDescent="0.2">
      <c r="B51" s="76"/>
      <c r="C51" s="243" t="s">
        <v>85</v>
      </c>
      <c r="D51" s="244"/>
      <c r="E51" s="244"/>
      <c r="F51" s="245"/>
      <c r="G51" s="243" t="s">
        <v>87</v>
      </c>
      <c r="H51" s="245"/>
      <c r="I51" s="243" t="s">
        <v>94</v>
      </c>
      <c r="J51" s="244"/>
      <c r="K51" s="245"/>
      <c r="L51" s="243" t="s">
        <v>92</v>
      </c>
      <c r="M51" s="245"/>
      <c r="N51" s="243" t="s">
        <v>90</v>
      </c>
      <c r="O51" s="245"/>
      <c r="P51" s="243" t="s">
        <v>88</v>
      </c>
      <c r="Q51" s="245"/>
      <c r="R51" s="3"/>
    </row>
    <row r="52" spans="2:18" ht="60" customHeight="1" x14ac:dyDescent="0.2">
      <c r="B52" s="76"/>
      <c r="C52" s="243" t="s">
        <v>86</v>
      </c>
      <c r="D52" s="244"/>
      <c r="E52" s="244"/>
      <c r="F52" s="245"/>
      <c r="G52" s="243" t="s">
        <v>96</v>
      </c>
      <c r="H52" s="245"/>
      <c r="I52" s="243" t="s">
        <v>95</v>
      </c>
      <c r="J52" s="244"/>
      <c r="K52" s="245"/>
      <c r="L52" s="243" t="s">
        <v>93</v>
      </c>
      <c r="M52" s="245"/>
      <c r="N52" s="243" t="s">
        <v>91</v>
      </c>
      <c r="O52" s="245"/>
      <c r="P52" s="243" t="s">
        <v>89</v>
      </c>
      <c r="Q52" s="245"/>
      <c r="R52" s="3"/>
    </row>
    <row r="53" spans="2:18" x14ac:dyDescent="0.2">
      <c r="B53" s="76"/>
      <c r="C53" s="263" t="s">
        <v>14</v>
      </c>
      <c r="D53" s="264"/>
      <c r="E53" s="265"/>
      <c r="F53" s="269" t="s">
        <v>13</v>
      </c>
      <c r="G53" s="251" t="s">
        <v>16</v>
      </c>
      <c r="H53" s="252"/>
      <c r="I53" s="251" t="s">
        <v>17</v>
      </c>
      <c r="J53" s="271"/>
      <c r="K53" s="252"/>
      <c r="L53" s="251" t="s">
        <v>1</v>
      </c>
      <c r="M53" s="252"/>
      <c r="N53" s="251" t="s">
        <v>18</v>
      </c>
      <c r="O53" s="252"/>
      <c r="P53" s="255" t="s">
        <v>0</v>
      </c>
      <c r="Q53" s="256"/>
      <c r="R53" s="3"/>
    </row>
    <row r="54" spans="2:18" x14ac:dyDescent="0.2">
      <c r="B54" s="76"/>
      <c r="C54" s="266"/>
      <c r="D54" s="267"/>
      <c r="E54" s="268"/>
      <c r="F54" s="270"/>
      <c r="G54" s="272">
        <v>1</v>
      </c>
      <c r="H54" s="273"/>
      <c r="I54" s="272">
        <v>2</v>
      </c>
      <c r="J54" s="274"/>
      <c r="K54" s="273"/>
      <c r="L54" s="272">
        <v>3</v>
      </c>
      <c r="M54" s="273"/>
      <c r="N54" s="272">
        <v>4</v>
      </c>
      <c r="O54" s="273"/>
      <c r="P54" s="272">
        <v>5</v>
      </c>
      <c r="Q54" s="273"/>
      <c r="R54" s="3"/>
    </row>
    <row r="55" spans="2:18" ht="19.5" customHeight="1" x14ac:dyDescent="0.2">
      <c r="B55" s="76"/>
      <c r="C55" s="243" t="s">
        <v>8</v>
      </c>
      <c r="D55" s="244"/>
      <c r="E55" s="245"/>
      <c r="F55" s="109">
        <v>1</v>
      </c>
      <c r="G55" s="246">
        <v>2</v>
      </c>
      <c r="H55" s="247"/>
      <c r="I55" s="246">
        <v>3</v>
      </c>
      <c r="J55" s="275"/>
      <c r="K55" s="247"/>
      <c r="L55" s="246">
        <v>4</v>
      </c>
      <c r="M55" s="247"/>
      <c r="N55" s="248">
        <v>5</v>
      </c>
      <c r="O55" s="249"/>
      <c r="P55" s="224">
        <v>6</v>
      </c>
      <c r="Q55" s="257"/>
      <c r="R55" s="3"/>
    </row>
    <row r="56" spans="2:18" ht="21.75" customHeight="1" x14ac:dyDescent="0.2">
      <c r="B56" s="76"/>
      <c r="C56" s="243" t="s">
        <v>9</v>
      </c>
      <c r="D56" s="244"/>
      <c r="E56" s="245"/>
      <c r="F56" s="109">
        <v>2</v>
      </c>
      <c r="G56" s="246">
        <v>3</v>
      </c>
      <c r="H56" s="247"/>
      <c r="I56" s="246">
        <v>4</v>
      </c>
      <c r="J56" s="275"/>
      <c r="K56" s="247"/>
      <c r="L56" s="248">
        <v>5</v>
      </c>
      <c r="M56" s="249"/>
      <c r="N56" s="224">
        <v>6</v>
      </c>
      <c r="O56" s="257"/>
      <c r="P56" s="224">
        <v>7</v>
      </c>
      <c r="Q56" s="257"/>
      <c r="R56" s="3"/>
    </row>
    <row r="57" spans="2:18" ht="21" customHeight="1" x14ac:dyDescent="0.2">
      <c r="B57" s="76"/>
      <c r="C57" s="243" t="s">
        <v>10</v>
      </c>
      <c r="D57" s="244"/>
      <c r="E57" s="245"/>
      <c r="F57" s="109">
        <v>3</v>
      </c>
      <c r="G57" s="246">
        <v>4</v>
      </c>
      <c r="H57" s="247"/>
      <c r="I57" s="248">
        <v>5</v>
      </c>
      <c r="J57" s="262"/>
      <c r="K57" s="249"/>
      <c r="L57" s="224">
        <v>6</v>
      </c>
      <c r="M57" s="257"/>
      <c r="N57" s="224">
        <v>7</v>
      </c>
      <c r="O57" s="257"/>
      <c r="P57" s="253">
        <v>8</v>
      </c>
      <c r="Q57" s="254"/>
      <c r="R57" s="3"/>
    </row>
    <row r="58" spans="2:18" ht="21" customHeight="1" x14ac:dyDescent="0.2">
      <c r="B58" s="76"/>
      <c r="C58" s="243" t="s">
        <v>11</v>
      </c>
      <c r="D58" s="244"/>
      <c r="E58" s="245"/>
      <c r="F58" s="109">
        <v>4</v>
      </c>
      <c r="G58" s="248">
        <v>5</v>
      </c>
      <c r="H58" s="249"/>
      <c r="I58" s="224">
        <v>6</v>
      </c>
      <c r="J58" s="260"/>
      <c r="K58" s="257"/>
      <c r="L58" s="224">
        <v>7</v>
      </c>
      <c r="M58" s="257"/>
      <c r="N58" s="253">
        <v>8</v>
      </c>
      <c r="O58" s="254"/>
      <c r="P58" s="253">
        <v>9</v>
      </c>
      <c r="Q58" s="254"/>
      <c r="R58" s="3"/>
    </row>
    <row r="59" spans="2:18" ht="21" customHeight="1" x14ac:dyDescent="0.2">
      <c r="B59" s="76"/>
      <c r="C59" s="243" t="s">
        <v>12</v>
      </c>
      <c r="D59" s="244"/>
      <c r="E59" s="245"/>
      <c r="F59" s="109">
        <v>5</v>
      </c>
      <c r="G59" s="224">
        <v>6</v>
      </c>
      <c r="H59" s="257"/>
      <c r="I59" s="224">
        <v>7</v>
      </c>
      <c r="J59" s="260"/>
      <c r="K59" s="257"/>
      <c r="L59" s="253">
        <v>8</v>
      </c>
      <c r="M59" s="254"/>
      <c r="N59" s="253">
        <v>9</v>
      </c>
      <c r="O59" s="254"/>
      <c r="P59" s="253">
        <v>10</v>
      </c>
      <c r="Q59" s="254"/>
      <c r="R59" s="3"/>
    </row>
    <row r="60" spans="2:18" ht="13.5" thickBot="1" x14ac:dyDescent="0.25">
      <c r="B60" s="79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9"/>
    </row>
  </sheetData>
  <mergeCells count="142">
    <mergeCell ref="C31:F31"/>
    <mergeCell ref="G31:H31"/>
    <mergeCell ref="C32:F32"/>
    <mergeCell ref="G32:H32"/>
    <mergeCell ref="C33:F33"/>
    <mergeCell ref="G33:H33"/>
    <mergeCell ref="C34:F34"/>
    <mergeCell ref="G34:H34"/>
    <mergeCell ref="C38:F38"/>
    <mergeCell ref="G38:H38"/>
    <mergeCell ref="C36:F36"/>
    <mergeCell ref="G36:H36"/>
    <mergeCell ref="C40:F40"/>
    <mergeCell ref="I58:K58"/>
    <mergeCell ref="C50:Q50"/>
    <mergeCell ref="G53:H53"/>
    <mergeCell ref="G54:H54"/>
    <mergeCell ref="G55:H55"/>
    <mergeCell ref="C39:F39"/>
    <mergeCell ref="G39:H39"/>
    <mergeCell ref="G40:H40"/>
    <mergeCell ref="L59:M59"/>
    <mergeCell ref="L57:M57"/>
    <mergeCell ref="L54:M54"/>
    <mergeCell ref="G59:H59"/>
    <mergeCell ref="I56:K56"/>
    <mergeCell ref="N54:O54"/>
    <mergeCell ref="N55:O55"/>
    <mergeCell ref="N56:O56"/>
    <mergeCell ref="N57:O57"/>
    <mergeCell ref="N58:O58"/>
    <mergeCell ref="L58:M58"/>
    <mergeCell ref="P55:Q55"/>
    <mergeCell ref="P56:Q56"/>
    <mergeCell ref="L55:M55"/>
    <mergeCell ref="L56:M56"/>
    <mergeCell ref="I53:K53"/>
    <mergeCell ref="P54:Q54"/>
    <mergeCell ref="I54:K54"/>
    <mergeCell ref="I55:K55"/>
    <mergeCell ref="N53:O53"/>
    <mergeCell ref="P53:Q53"/>
    <mergeCell ref="P57:Q57"/>
    <mergeCell ref="P58:Q58"/>
    <mergeCell ref="B43:B48"/>
    <mergeCell ref="C43:E43"/>
    <mergeCell ref="H43:I43"/>
    <mergeCell ref="C55:E55"/>
    <mergeCell ref="C56:E56"/>
    <mergeCell ref="C57:E57"/>
    <mergeCell ref="C51:F51"/>
    <mergeCell ref="C52:F52"/>
    <mergeCell ref="I57:K57"/>
    <mergeCell ref="C47:E47"/>
    <mergeCell ref="C48:E48"/>
    <mergeCell ref="H48:I48"/>
    <mergeCell ref="J48:K48"/>
    <mergeCell ref="C53:E54"/>
    <mergeCell ref="J47:K47"/>
    <mergeCell ref="F53:F54"/>
    <mergeCell ref="H47:I47"/>
    <mergeCell ref="G51:H51"/>
    <mergeCell ref="G52:H52"/>
    <mergeCell ref="I51:K51"/>
    <mergeCell ref="I52:K52"/>
    <mergeCell ref="J44:K44"/>
    <mergeCell ref="C45:E45"/>
    <mergeCell ref="H45:I45"/>
    <mergeCell ref="C59:E59"/>
    <mergeCell ref="N43:P43"/>
    <mergeCell ref="N44:O44"/>
    <mergeCell ref="N45:O45"/>
    <mergeCell ref="C46:E46"/>
    <mergeCell ref="H46:I46"/>
    <mergeCell ref="J46:K46"/>
    <mergeCell ref="J43:K43"/>
    <mergeCell ref="C44:E44"/>
    <mergeCell ref="J45:K45"/>
    <mergeCell ref="N46:O46"/>
    <mergeCell ref="N51:O51"/>
    <mergeCell ref="N52:O52"/>
    <mergeCell ref="L51:M51"/>
    <mergeCell ref="L52:M52"/>
    <mergeCell ref="N47:O47"/>
    <mergeCell ref="N48:O48"/>
    <mergeCell ref="P51:Q51"/>
    <mergeCell ref="P52:Q52"/>
    <mergeCell ref="L53:M53"/>
    <mergeCell ref="I59:K59"/>
    <mergeCell ref="P59:Q59"/>
    <mergeCell ref="N59:O59"/>
    <mergeCell ref="G56:H56"/>
    <mergeCell ref="C25:F25"/>
    <mergeCell ref="G25:H25"/>
    <mergeCell ref="G30:H30"/>
    <mergeCell ref="C35:F35"/>
    <mergeCell ref="G35:H35"/>
    <mergeCell ref="C37:F37"/>
    <mergeCell ref="G37:H37"/>
    <mergeCell ref="C58:E58"/>
    <mergeCell ref="G57:H57"/>
    <mergeCell ref="G58:H58"/>
    <mergeCell ref="G29:H29"/>
    <mergeCell ref="C30:F30"/>
    <mergeCell ref="H44:I44"/>
    <mergeCell ref="C42:F42"/>
    <mergeCell ref="H42:K42"/>
    <mergeCell ref="C29:F29"/>
    <mergeCell ref="C26:F26"/>
    <mergeCell ref="G26:H26"/>
    <mergeCell ref="C27:F27"/>
    <mergeCell ref="G27:H27"/>
    <mergeCell ref="C28:F28"/>
    <mergeCell ref="G28:H28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J16:K30 J40:K40 J35:K36 M36 M16:Q30 Q35:Q36 O31:P39 M40:Q40">
    <cfRule type="expression" dxfId="1" priority="62" stopIfTrue="1">
      <formula>"""bajo"""</formula>
    </cfRule>
  </conditionalFormatting>
  <conditionalFormatting sqref="L16:L30 L40 L35:L36">
    <cfRule type="cellIs" dxfId="101" priority="57" stopIfTrue="1" operator="equal">
      <formula>"EXTREMO"</formula>
    </cfRule>
    <cfRule type="cellIs" dxfId="100" priority="58" stopIfTrue="1" operator="equal">
      <formula>"ALTO"</formula>
    </cfRule>
    <cfRule type="cellIs" dxfId="99" priority="59" stopIfTrue="1" operator="equal">
      <formula>"MEDIO"</formula>
    </cfRule>
    <cfRule type="cellIs" dxfId="98" priority="60" stopIfTrue="1" operator="equal">
      <formula>"BAJO"</formula>
    </cfRule>
  </conditionalFormatting>
  <conditionalFormatting sqref="J37:K37 J39:K39 M39 Q39 Q37">
    <cfRule type="expression" dxfId="0" priority="33" stopIfTrue="1">
      <formula>"""bajo"""</formula>
    </cfRule>
  </conditionalFormatting>
  <conditionalFormatting sqref="L37 L39">
    <cfRule type="cellIs" dxfId="97" priority="29" stopIfTrue="1" operator="equal">
      <formula>"EXTREMO"</formula>
    </cfRule>
    <cfRule type="cellIs" dxfId="96" priority="30" stopIfTrue="1" operator="equal">
      <formula>"ALTO"</formula>
    </cfRule>
    <cfRule type="cellIs" dxfId="95" priority="31" stopIfTrue="1" operator="equal">
      <formula>"MEDIO"</formula>
    </cfRule>
    <cfRule type="cellIs" dxfId="94" priority="32" stopIfTrue="1" operator="equal">
      <formula>"BAJO"</formula>
    </cfRule>
  </conditionalFormatting>
  <conditionalFormatting sqref="J31:K32 Q31:Q32 N31:N32">
    <cfRule type="expression" dxfId="93" priority="28" stopIfTrue="1">
      <formula>"""bajo"""</formula>
    </cfRule>
  </conditionalFormatting>
  <conditionalFormatting sqref="L31:L32">
    <cfRule type="cellIs" dxfId="92" priority="24" stopIfTrue="1" operator="equal">
      <formula>"EXTREMO"</formula>
    </cfRule>
    <cfRule type="cellIs" dxfId="91" priority="25" stopIfTrue="1" operator="equal">
      <formula>"ALTO"</formula>
    </cfRule>
    <cfRule type="cellIs" dxfId="90" priority="26" stopIfTrue="1" operator="equal">
      <formula>"MEDIO"</formula>
    </cfRule>
    <cfRule type="cellIs" dxfId="89" priority="27" stopIfTrue="1" operator="equal">
      <formula>"BAJO"</formula>
    </cfRule>
  </conditionalFormatting>
  <conditionalFormatting sqref="J33:K34 Q33:Q34">
    <cfRule type="expression" dxfId="88" priority="23" stopIfTrue="1">
      <formula>"""bajo"""</formula>
    </cfRule>
  </conditionalFormatting>
  <conditionalFormatting sqref="L33:L34">
    <cfRule type="cellIs" dxfId="87" priority="19" stopIfTrue="1" operator="equal">
      <formula>"EXTREMO"</formula>
    </cfRule>
    <cfRule type="cellIs" dxfId="86" priority="20" stopIfTrue="1" operator="equal">
      <formula>"ALTO"</formula>
    </cfRule>
    <cfRule type="cellIs" dxfId="85" priority="21" stopIfTrue="1" operator="equal">
      <formula>"MEDIO"</formula>
    </cfRule>
    <cfRule type="cellIs" dxfId="84" priority="22" stopIfTrue="1" operator="equal">
      <formula>"BAJO"</formula>
    </cfRule>
  </conditionalFormatting>
  <conditionalFormatting sqref="M38 J38:K38 Q38">
    <cfRule type="expression" dxfId="83" priority="18" stopIfTrue="1">
      <formula>"""bajo"""</formula>
    </cfRule>
  </conditionalFormatting>
  <conditionalFormatting sqref="L38">
    <cfRule type="cellIs" dxfId="82" priority="14" stopIfTrue="1" operator="equal">
      <formula>"EXTREMO"</formula>
    </cfRule>
    <cfRule type="cellIs" dxfId="81" priority="15" stopIfTrue="1" operator="equal">
      <formula>"ALTO"</formula>
    </cfRule>
    <cfRule type="cellIs" dxfId="80" priority="16" stopIfTrue="1" operator="equal">
      <formula>"MEDIO"</formula>
    </cfRule>
    <cfRule type="cellIs" dxfId="79" priority="17" stopIfTrue="1" operator="equal">
      <formula>"BAJO"</formula>
    </cfRule>
  </conditionalFormatting>
  <conditionalFormatting sqref="M31">
    <cfRule type="expression" dxfId="14" priority="13" stopIfTrue="1">
      <formula>"""bajo"""</formula>
    </cfRule>
  </conditionalFormatting>
  <conditionalFormatting sqref="M32">
    <cfRule type="expression" dxfId="13" priority="12" stopIfTrue="1">
      <formula>"""bajo"""</formula>
    </cfRule>
  </conditionalFormatting>
  <conditionalFormatting sqref="M33">
    <cfRule type="expression" dxfId="12" priority="11" stopIfTrue="1">
      <formula>"""bajo"""</formula>
    </cfRule>
  </conditionalFormatting>
  <conditionalFormatting sqref="M34">
    <cfRule type="expression" dxfId="11" priority="10" stopIfTrue="1">
      <formula>"""bajo"""</formula>
    </cfRule>
  </conditionalFormatting>
  <conditionalFormatting sqref="M35">
    <cfRule type="expression" dxfId="10" priority="9" stopIfTrue="1">
      <formula>"""bajo"""</formula>
    </cfRule>
  </conditionalFormatting>
  <conditionalFormatting sqref="M37">
    <cfRule type="expression" dxfId="9" priority="8" stopIfTrue="1">
      <formula>"""bajo"""</formula>
    </cfRule>
  </conditionalFormatting>
  <conditionalFormatting sqref="N33">
    <cfRule type="expression" dxfId="8" priority="7" stopIfTrue="1">
      <formula>"""bajo"""</formula>
    </cfRule>
  </conditionalFormatting>
  <conditionalFormatting sqref="N34">
    <cfRule type="expression" dxfId="7" priority="6" stopIfTrue="1">
      <formula>"""bajo"""</formula>
    </cfRule>
  </conditionalFormatting>
  <conditionalFormatting sqref="N35">
    <cfRule type="expression" dxfId="6" priority="5" stopIfTrue="1">
      <formula>"""bajo"""</formula>
    </cfRule>
  </conditionalFormatting>
  <conditionalFormatting sqref="N36">
    <cfRule type="expression" dxfId="5" priority="4" stopIfTrue="1">
      <formula>"""bajo"""</formula>
    </cfRule>
  </conditionalFormatting>
  <conditionalFormatting sqref="N37">
    <cfRule type="expression" dxfId="4" priority="3" stopIfTrue="1">
      <formula>"""bajo"""</formula>
    </cfRule>
  </conditionalFormatting>
  <conditionalFormatting sqref="N38">
    <cfRule type="expression" dxfId="3" priority="2" stopIfTrue="1">
      <formula>"""bajo"""</formula>
    </cfRule>
  </conditionalFormatting>
  <conditionalFormatting sqref="N39">
    <cfRule type="expression" dxfId="2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64"/>
  <sheetViews>
    <sheetView showGridLines="0" tabSelected="1" zoomScale="70" zoomScaleNormal="70" zoomScaleSheetLayoutView="25" zoomScalePageLayoutView="70" workbookViewId="0">
      <selection activeCell="T13" sqref="T11:T13"/>
    </sheetView>
  </sheetViews>
  <sheetFormatPr baseColWidth="10" defaultRowHeight="14.25" x14ac:dyDescent="0.2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24" width="15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299"/>
      <c r="C2" s="300" t="s">
        <v>110</v>
      </c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207" t="s">
        <v>135</v>
      </c>
      <c r="X2" s="306"/>
    </row>
    <row r="3" spans="2:24" s="14" customFormat="1" ht="31.5" customHeight="1" x14ac:dyDescent="0.2">
      <c r="B3" s="299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7"/>
      <c r="X3" s="308"/>
    </row>
    <row r="4" spans="2:24" s="14" customFormat="1" ht="47.25" customHeight="1" x14ac:dyDescent="0.2">
      <c r="B4" s="299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300"/>
      <c r="V4" s="300"/>
      <c r="W4" s="309"/>
      <c r="X4" s="310"/>
    </row>
    <row r="5" spans="2:24" s="14" customFormat="1" ht="32.25" customHeight="1" thickBot="1" x14ac:dyDescent="0.25"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2"/>
      <c r="T5" s="41"/>
      <c r="U5" s="41"/>
      <c r="V5" s="41"/>
      <c r="W5" s="41"/>
      <c r="X5" s="41"/>
    </row>
    <row r="6" spans="2:24" ht="91.5" customHeight="1" x14ac:dyDescent="0.2">
      <c r="B6" s="286" t="str">
        <f>+EVALUACION!B6</f>
        <v>Objeto Contractual: PRESTAR LOS SERVICIOS PROFESIONALES ESPECIALIZADOS PARA LA ELABORACIÓN DE LOS ESTUDIOS TÉCNICOS Y DISEÑOS DE REFORZAMIENTO ESTRUCTURAL, MODIFICACIÓN, ADECUACIÓN NORMATIVA, ASÍ COMO PARA REALIZAR EL TRAMITE Y OBTENCIÓN LA LICENCIA DE CONSTRUCCIÓN EN LA MODALIDAD DE RECONOCIMIENTO, REFORZAMIENTO ESTRUCTURAL PARA EL INMUEBLE UBICADO EN LA CALLE 74 A Nº 63 – 04, SEDE PRINCIPAL DE LA ALCALDÍA LOCAL DE BARRIOS UNIDOS</v>
      </c>
      <c r="C6" s="287"/>
      <c r="D6" s="287"/>
      <c r="E6" s="287"/>
      <c r="F6" s="287"/>
      <c r="G6" s="287"/>
      <c r="H6" s="287"/>
      <c r="I6" s="287"/>
      <c r="J6" s="287"/>
      <c r="K6" s="287"/>
      <c r="L6" s="287"/>
      <c r="M6" s="287"/>
      <c r="N6" s="287"/>
      <c r="O6" s="287"/>
      <c r="P6" s="287"/>
      <c r="Q6" s="287"/>
      <c r="R6" s="287"/>
      <c r="S6" s="287"/>
      <c r="T6" s="287"/>
      <c r="U6" s="287"/>
      <c r="V6" s="287"/>
      <c r="W6" s="287"/>
      <c r="X6" s="288"/>
    </row>
    <row r="7" spans="2:24" ht="26.25" customHeight="1" x14ac:dyDescent="0.2">
      <c r="B7" s="311" t="s">
        <v>103</v>
      </c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  <c r="Q7" s="295"/>
      <c r="R7" s="295"/>
      <c r="S7" s="295"/>
      <c r="T7" s="295"/>
      <c r="U7" s="295"/>
      <c r="V7" s="295"/>
      <c r="W7" s="295"/>
      <c r="X7" s="312"/>
    </row>
    <row r="8" spans="2:24" ht="20.25" customHeight="1" x14ac:dyDescent="0.2">
      <c r="B8" s="311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5"/>
      <c r="N8" s="295"/>
      <c r="O8" s="295"/>
      <c r="P8" s="295"/>
      <c r="Q8" s="295"/>
      <c r="R8" s="295"/>
      <c r="S8" s="295"/>
      <c r="T8" s="295"/>
      <c r="U8" s="295"/>
      <c r="V8" s="295"/>
      <c r="W8" s="295"/>
      <c r="X8" s="312"/>
    </row>
    <row r="9" spans="2:24" ht="24.75" customHeight="1" thickBot="1" x14ac:dyDescent="0.25">
      <c r="B9" s="284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X9" s="51"/>
    </row>
    <row r="10" spans="2:24" ht="106.5" customHeight="1" thickBot="1" x14ac:dyDescent="0.25">
      <c r="B10" s="27" t="s">
        <v>66</v>
      </c>
      <c r="C10" s="28" t="s">
        <v>70</v>
      </c>
      <c r="D10" s="29" t="s">
        <v>69</v>
      </c>
      <c r="E10" s="29" t="s">
        <v>67</v>
      </c>
      <c r="F10" s="29" t="s">
        <v>68</v>
      </c>
      <c r="G10" s="28" t="s">
        <v>71</v>
      </c>
      <c r="H10" s="29" t="s">
        <v>2</v>
      </c>
      <c r="I10" s="29" t="s">
        <v>3</v>
      </c>
      <c r="J10" s="29" t="s">
        <v>72</v>
      </c>
      <c r="K10" s="29" t="s">
        <v>73</v>
      </c>
      <c r="L10" s="29" t="s">
        <v>74</v>
      </c>
      <c r="M10" s="28" t="s">
        <v>5</v>
      </c>
      <c r="N10" s="28" t="s">
        <v>75</v>
      </c>
      <c r="O10" s="29" t="s">
        <v>2</v>
      </c>
      <c r="P10" s="29" t="s">
        <v>3</v>
      </c>
      <c r="Q10" s="29" t="s">
        <v>72</v>
      </c>
      <c r="R10" s="29" t="s">
        <v>73</v>
      </c>
      <c r="S10" s="28" t="s">
        <v>77</v>
      </c>
      <c r="T10" s="28" t="s">
        <v>78</v>
      </c>
      <c r="U10" s="28" t="s">
        <v>79</v>
      </c>
      <c r="V10" s="28" t="s">
        <v>80</v>
      </c>
      <c r="W10" s="28" t="s">
        <v>81</v>
      </c>
      <c r="X10" s="30" t="s">
        <v>82</v>
      </c>
    </row>
    <row r="11" spans="2:24" ht="106.5" customHeight="1" x14ac:dyDescent="0.2">
      <c r="B11" s="31">
        <v>1</v>
      </c>
      <c r="C11" s="32" t="str">
        <f>+'EVALUACION CON CONTROLES'!C16:F16</f>
        <v xml:space="preserve">Requisitos habilitantes inapropiados para el proceso de selección </v>
      </c>
      <c r="D11" s="33" t="str">
        <f>+'EVALUACION CON CONTROLES'!B16</f>
        <v>PLANEACIÓN</v>
      </c>
      <c r="E11" s="33" t="str">
        <f>VLOOKUP(C11,'IDENTIFICACION Y ANALISIS'!$B$19:$F$46,3,FALSE)</f>
        <v>General</v>
      </c>
      <c r="F11" s="33" t="str">
        <f>VLOOKUP(C11,'IDENTIFICACION Y ANALISIS'!$B$19:$F$46,4,FALSE)</f>
        <v>Interno</v>
      </c>
      <c r="G11" s="32" t="str">
        <f>+EVALUACION!H17</f>
        <v>Declaración de proceso desierto</v>
      </c>
      <c r="H11" s="32">
        <f>+EVALUACION!I17</f>
        <v>2</v>
      </c>
      <c r="I11" s="32">
        <f>+EVALUACION!J17</f>
        <v>4</v>
      </c>
      <c r="J11" s="32">
        <f>+EVALUACION!K17</f>
        <v>6</v>
      </c>
      <c r="K11" s="33" t="str">
        <f>+EVALUACION!L17</f>
        <v>ALTO</v>
      </c>
      <c r="L11" s="32" t="s">
        <v>107</v>
      </c>
      <c r="M11" s="33"/>
      <c r="N11" s="32" t="str">
        <f>+'EVALUACION CON CONTROLES'!G16</f>
        <v>Planeación en la estructuración del proceso con base a las necesidad del proyecto tomando como guia procesos de selección de entidades que recurrentemente elaboran este tipo de contratos como IDPC y MinCultura</v>
      </c>
      <c r="O11" s="32">
        <f>+'EVALUACION CON CONTROLES'!I16</f>
        <v>2</v>
      </c>
      <c r="P11" s="32">
        <f>+'EVALUACION CON CONTROLES'!J16</f>
        <v>4</v>
      </c>
      <c r="Q11" s="32">
        <f>+'EVALUACION CON CONTROLES'!K16</f>
        <v>6</v>
      </c>
      <c r="R11" s="33" t="str">
        <f>+'EVALUACION CON CONTROLES'!L16</f>
        <v>ALTO</v>
      </c>
      <c r="S11" s="32" t="str">
        <f>+'EVALUACION CON CONTROLES'!M16</f>
        <v>No</v>
      </c>
      <c r="T11" s="32" t="str">
        <f>+'EVALUACION CON CONTROLES'!N16</f>
        <v>Equipo estructurador</v>
      </c>
      <c r="U11" s="32" t="str">
        <f>+'EVALUACION CON CONTROLES'!O16</f>
        <v>Inicio de estructuración</v>
      </c>
      <c r="V11" s="32" t="str">
        <f>+'EVALUACION CON CONTROLES'!P16</f>
        <v>Cierre del proceso</v>
      </c>
      <c r="W11" s="32" t="str">
        <f>+'EVALUACION CON CONTROLES'!Q16</f>
        <v>Revisión de docuemtnos del proceso</v>
      </c>
      <c r="X11" s="34" t="str">
        <f>+'EVALUACION CON CONTROLES'!R16</f>
        <v>Semanal</v>
      </c>
    </row>
    <row r="12" spans="2:24" ht="106.5" customHeight="1" x14ac:dyDescent="0.2">
      <c r="B12" s="137">
        <v>2</v>
      </c>
      <c r="C12" s="138" t="str">
        <f>+'EVALUACION CON CONTROLES'!C17:F17</f>
        <v>Inadecuado análisis  económico estimativo del valor del contrato</v>
      </c>
      <c r="D12" s="17" t="str">
        <f>+'EVALUACION CON CONTROLES'!B17</f>
        <v>PLANEACIÓN</v>
      </c>
      <c r="E12" s="17" t="str">
        <f>VLOOKUP(C12,'IDENTIFICACION Y ANALISIS'!$B$19:$F$46,3,FALSE)</f>
        <v>General</v>
      </c>
      <c r="F12" s="17" t="str">
        <f>VLOOKUP(C12,'IDENTIFICACION Y ANALISIS'!$B$19:$F$46,4,FALSE)</f>
        <v>Interno</v>
      </c>
      <c r="G12" s="138" t="str">
        <f>+EVALUACION!H18</f>
        <v>Declaración de proceso desierto</v>
      </c>
      <c r="H12" s="138">
        <f>+EVALUACION!I18</f>
        <v>2</v>
      </c>
      <c r="I12" s="138">
        <f>+EVALUACION!J18</f>
        <v>4</v>
      </c>
      <c r="J12" s="138">
        <f>+EVALUACION!K18</f>
        <v>6</v>
      </c>
      <c r="K12" s="17" t="str">
        <f>+EVALUACION!L18</f>
        <v>ALTO</v>
      </c>
      <c r="L12" s="138" t="s">
        <v>107</v>
      </c>
      <c r="M12" s="17"/>
      <c r="N12" s="138" t="str">
        <f>+'EVALUACION CON CONTROLES'!G17</f>
        <v>Planeación en la estructuración del proceso con base a las necesidad del proyecto tomando como guia procesos de selección de entidades que recurrentemente elaboran este tipo de contratos como IDPC y MinCultura</v>
      </c>
      <c r="O12" s="138">
        <f>+'EVALUACION CON CONTROLES'!I17</f>
        <v>2</v>
      </c>
      <c r="P12" s="138">
        <f>+'EVALUACION CON CONTROLES'!J17</f>
        <v>4</v>
      </c>
      <c r="Q12" s="138">
        <f>+'EVALUACION CON CONTROLES'!K17</f>
        <v>6</v>
      </c>
      <c r="R12" s="17" t="str">
        <f>+'EVALUACION CON CONTROLES'!L17</f>
        <v>ALTO</v>
      </c>
      <c r="S12" s="138" t="str">
        <f>+'EVALUACION CON CONTROLES'!M17</f>
        <v>Si</v>
      </c>
      <c r="T12" s="138" t="str">
        <f>+'EVALUACION CON CONTROLES'!N17</f>
        <v>Equipo estructurador</v>
      </c>
      <c r="U12" s="138" t="str">
        <f>+'EVALUACION CON CONTROLES'!O17</f>
        <v>Inicio de estructuración</v>
      </c>
      <c r="V12" s="138" t="str">
        <f>+'EVALUACION CON CONTROLES'!P17</f>
        <v>Cierre del proceso</v>
      </c>
      <c r="W12" s="138" t="str">
        <f>+'EVALUACION CON CONTROLES'!Q17</f>
        <v>Revisión de docuemtnos del proceso</v>
      </c>
      <c r="X12" s="139" t="str">
        <f>+'EVALUACION CON CONTROLES'!R17</f>
        <v>Semanal</v>
      </c>
    </row>
    <row r="13" spans="2:24" ht="106.5" customHeight="1" x14ac:dyDescent="0.2">
      <c r="B13" s="137">
        <v>3</v>
      </c>
      <c r="C13" s="138" t="str">
        <f>+'EVALUACION CON CONTROLES'!C18:F18</f>
        <v>Requisitos habilitantes que impidan la selección objetiva</v>
      </c>
      <c r="D13" s="17" t="str">
        <f>+'EVALUACION CON CONTROLES'!B18</f>
        <v>PLANEACIÓN</v>
      </c>
      <c r="E13" s="17" t="str">
        <f>VLOOKUP(C13,'IDENTIFICACION Y ANALISIS'!$B$19:$F$46,3,FALSE)</f>
        <v>General</v>
      </c>
      <c r="F13" s="17" t="str">
        <f>VLOOKUP(C13,'IDENTIFICACION Y ANALISIS'!$B$19:$F$46,4,FALSE)</f>
        <v>Interno</v>
      </c>
      <c r="G13" s="138" t="str">
        <f>+EVALUACION!H19</f>
        <v>Escogencia de un proponente con baja capacidad de ejcución del contrato</v>
      </c>
      <c r="H13" s="138">
        <f>+EVALUACION!I19</f>
        <v>2</v>
      </c>
      <c r="I13" s="138">
        <f>+EVALUACION!J19</f>
        <v>4</v>
      </c>
      <c r="J13" s="138">
        <f>+EVALUACION!K19</f>
        <v>6</v>
      </c>
      <c r="K13" s="17" t="str">
        <f>+EVALUACION!L19</f>
        <v>ALTO</v>
      </c>
      <c r="L13" s="138" t="s">
        <v>107</v>
      </c>
      <c r="M13" s="17"/>
      <c r="N13" s="138" t="str">
        <f>+'EVALUACION CON CONTROLES'!G18</f>
        <v>Planeación en la estructuración del proceso con base a las necesidad del proyecto tomando como guia procesos de selección de entidades que recurrentemente elaboran este tipo de contratos como IDPC y MinCultura</v>
      </c>
      <c r="O13" s="138">
        <f>+'EVALUACION CON CONTROLES'!I18</f>
        <v>2</v>
      </c>
      <c r="P13" s="138">
        <f>+'EVALUACION CON CONTROLES'!J18</f>
        <v>4</v>
      </c>
      <c r="Q13" s="138">
        <f>+'EVALUACION CON CONTROLES'!K18</f>
        <v>6</v>
      </c>
      <c r="R13" s="17" t="str">
        <f>+'EVALUACION CON CONTROLES'!L18</f>
        <v>ALTO</v>
      </c>
      <c r="S13" s="138" t="str">
        <f>+'EVALUACION CON CONTROLES'!M18</f>
        <v>No</v>
      </c>
      <c r="T13" s="138" t="str">
        <f>+'EVALUACION CON CONTROLES'!N18</f>
        <v>Equipo estructurador</v>
      </c>
      <c r="U13" s="138" t="str">
        <f>+'EVALUACION CON CONTROLES'!O18</f>
        <v>Inicio de estructuración</v>
      </c>
      <c r="V13" s="138" t="str">
        <f>+'EVALUACION CON CONTROLES'!P18</f>
        <v>Cierre del proceso</v>
      </c>
      <c r="W13" s="138" t="str">
        <f>+'EVALUACION CON CONTROLES'!Q18</f>
        <v>Revisión de docuemtnos del proceso</v>
      </c>
      <c r="X13" s="139" t="str">
        <f>+'EVALUACION CON CONTROLES'!R18</f>
        <v>Semanal</v>
      </c>
    </row>
    <row r="14" spans="2:24" ht="106.5" customHeight="1" x14ac:dyDescent="0.2">
      <c r="B14" s="137">
        <v>4</v>
      </c>
      <c r="C14" s="138" t="str">
        <f>+'EVALUACION CON CONTROLES'!C19:F19</f>
        <v xml:space="preserve">Falta de profundidad en el estudio de sector no identificandose claramente aspectos de oferta y demanda </v>
      </c>
      <c r="D14" s="17" t="str">
        <f>+'EVALUACION CON CONTROLES'!B19</f>
        <v>PLANEACIÓN</v>
      </c>
      <c r="E14" s="17" t="str">
        <f>VLOOKUP(C14,'IDENTIFICACION Y ANALISIS'!$B$19:$F$46,3,FALSE)</f>
        <v>General</v>
      </c>
      <c r="F14" s="17" t="str">
        <f>VLOOKUP(C14,'IDENTIFICACION Y ANALISIS'!$B$19:$F$46,4,FALSE)</f>
        <v>Interno</v>
      </c>
      <c r="G14" s="138" t="str">
        <f>+EVALUACION!H20</f>
        <v>Declaración de proceso desierto</v>
      </c>
      <c r="H14" s="138">
        <f>+EVALUACION!I20</f>
        <v>2</v>
      </c>
      <c r="I14" s="138">
        <f>+EVALUACION!J20</f>
        <v>3</v>
      </c>
      <c r="J14" s="138">
        <f>+EVALUACION!K20</f>
        <v>5</v>
      </c>
      <c r="K14" s="17" t="str">
        <f>+EVALUACION!L20</f>
        <v>MEDIO</v>
      </c>
      <c r="L14" s="138" t="s">
        <v>107</v>
      </c>
      <c r="M14" s="17"/>
      <c r="N14" s="138" t="str">
        <f>+'EVALUACION CON CONTROLES'!G19</f>
        <v>Elaboración y revisión de equipo interdiciplinario de los documentos del proceso</v>
      </c>
      <c r="O14" s="138">
        <f>+'EVALUACION CON CONTROLES'!I19</f>
        <v>2</v>
      </c>
      <c r="P14" s="138">
        <f>+'EVALUACION CON CONTROLES'!J19</f>
        <v>3</v>
      </c>
      <c r="Q14" s="138">
        <f>+'EVALUACION CON CONTROLES'!K19</f>
        <v>5</v>
      </c>
      <c r="R14" s="17" t="str">
        <f>+'EVALUACION CON CONTROLES'!L19</f>
        <v>MEDIO</v>
      </c>
      <c r="S14" s="138" t="str">
        <f>+'EVALUACION CON CONTROLES'!M19</f>
        <v>No</v>
      </c>
      <c r="T14" s="138" t="str">
        <f>+'EVALUACION CON CONTROLES'!N19</f>
        <v>Equipo estructurador</v>
      </c>
      <c r="U14" s="138" t="str">
        <f>+'EVALUACION CON CONTROLES'!O19</f>
        <v>Inicio de estructuración</v>
      </c>
      <c r="V14" s="138" t="str">
        <f>+'EVALUACION CON CONTROLES'!P19</f>
        <v>Cierre del proceso</v>
      </c>
      <c r="W14" s="138" t="str">
        <f>+'EVALUACION CON CONTROLES'!Q19</f>
        <v>Revisión de docuemtnos del proceso</v>
      </c>
      <c r="X14" s="139" t="str">
        <f>+'EVALUACION CON CONTROLES'!R19</f>
        <v>Semanal</v>
      </c>
    </row>
    <row r="15" spans="2:24" ht="106.5" customHeight="1" x14ac:dyDescent="0.2">
      <c r="B15" s="137">
        <v>5</v>
      </c>
      <c r="C15" s="138" t="str">
        <f>+'EVALUACION CON CONTROLES'!C20:F20</f>
        <v>Ausencia de fundamentación de la justificación y conveniencia de la contratación</v>
      </c>
      <c r="D15" s="17" t="str">
        <f>+'EVALUACION CON CONTROLES'!B20</f>
        <v>PLANEACIÓN</v>
      </c>
      <c r="E15" s="17" t="str">
        <f>VLOOKUP(C15,'IDENTIFICACION Y ANALISIS'!$B$19:$F$46,3,FALSE)</f>
        <v>General</v>
      </c>
      <c r="F15" s="17" t="str">
        <f>VLOOKUP(C15,'IDENTIFICACION Y ANALISIS'!$B$19:$F$46,4,FALSE)</f>
        <v>Interno</v>
      </c>
      <c r="G15" s="138" t="str">
        <f>+EVALUACION!H21</f>
        <v>Modificación en la ejecución del alcance contractual</v>
      </c>
      <c r="H15" s="138">
        <f>+EVALUACION!I21</f>
        <v>1</v>
      </c>
      <c r="I15" s="138">
        <f>+EVALUACION!J21</f>
        <v>4</v>
      </c>
      <c r="J15" s="138">
        <f>+EVALUACION!K21</f>
        <v>5</v>
      </c>
      <c r="K15" s="17" t="str">
        <f>+EVALUACION!L21</f>
        <v>MEDIO</v>
      </c>
      <c r="L15" s="138" t="s">
        <v>107</v>
      </c>
      <c r="M15" s="17"/>
      <c r="N15" s="138" t="str">
        <f>+'EVALUACION CON CONTROLES'!G20</f>
        <v>Verificación documental de antecedentes del proceso y verificación en campo de las condiciones del lugar a estudiar</v>
      </c>
      <c r="O15" s="138">
        <f>+'EVALUACION CON CONTROLES'!I20</f>
        <v>1</v>
      </c>
      <c r="P15" s="138">
        <f>+'EVALUACION CON CONTROLES'!J20</f>
        <v>4</v>
      </c>
      <c r="Q15" s="138">
        <f>+'EVALUACION CON CONTROLES'!K20</f>
        <v>5</v>
      </c>
      <c r="R15" s="17" t="str">
        <f>+'EVALUACION CON CONTROLES'!L20</f>
        <v>MEDIO</v>
      </c>
      <c r="S15" s="138" t="str">
        <f>+'EVALUACION CON CONTROLES'!M20</f>
        <v>No</v>
      </c>
      <c r="T15" s="138" t="str">
        <f>+'EVALUACION CON CONTROLES'!N20</f>
        <v>Equipo estructurador</v>
      </c>
      <c r="U15" s="138" t="str">
        <f>+'EVALUACION CON CONTROLES'!O20</f>
        <v>Inicio de estructuración</v>
      </c>
      <c r="V15" s="138" t="str">
        <f>+'EVALUACION CON CONTROLES'!P20</f>
        <v>Cierre del proceso</v>
      </c>
      <c r="W15" s="138" t="str">
        <f>+'EVALUACION CON CONTROLES'!Q20</f>
        <v>Revisión de docuemtnos del proceso</v>
      </c>
      <c r="X15" s="139" t="str">
        <f>+'EVALUACION CON CONTROLES'!R20</f>
        <v>Semanal</v>
      </c>
    </row>
    <row r="16" spans="2:24" ht="106.5" customHeight="1" x14ac:dyDescent="0.2">
      <c r="B16" s="137">
        <v>6</v>
      </c>
      <c r="C16" s="138" t="str">
        <f>+'EVALUACION CON CONTROLES'!C21:F21</f>
        <v>Inadecuada identificación de las condiciones contractuales</v>
      </c>
      <c r="D16" s="17" t="str">
        <f>+'EVALUACION CON CONTROLES'!B21</f>
        <v>PLANEACIÓN</v>
      </c>
      <c r="E16" s="17" t="str">
        <f>VLOOKUP(C16,'IDENTIFICACION Y ANALISIS'!$B$19:$F$46,3,FALSE)</f>
        <v>General</v>
      </c>
      <c r="F16" s="17" t="str">
        <f>VLOOKUP(C16,'IDENTIFICACION Y ANALISIS'!$B$19:$F$46,4,FALSE)</f>
        <v>Interno</v>
      </c>
      <c r="G16" s="138" t="str">
        <f>+EVALUACION!H22</f>
        <v>Ambigüedad de la calidad de los productos esperados a ser entregados</v>
      </c>
      <c r="H16" s="138">
        <f>+EVALUACION!I22</f>
        <v>2</v>
      </c>
      <c r="I16" s="138">
        <f>+EVALUACION!J22</f>
        <v>4</v>
      </c>
      <c r="J16" s="138">
        <f>+EVALUACION!K22</f>
        <v>6</v>
      </c>
      <c r="K16" s="17" t="str">
        <f>+EVALUACION!L22</f>
        <v>ALTO</v>
      </c>
      <c r="L16" s="138" t="s">
        <v>107</v>
      </c>
      <c r="M16" s="17"/>
      <c r="N16" s="138" t="str">
        <f>+'EVALUACION CON CONTROLES'!G21</f>
        <v>Elaboración y revisión de equipo interdiciplinario de los documentos del proceso</v>
      </c>
      <c r="O16" s="138">
        <f>+'EVALUACION CON CONTROLES'!I21</f>
        <v>2</v>
      </c>
      <c r="P16" s="138">
        <f>+'EVALUACION CON CONTROLES'!J21</f>
        <v>4</v>
      </c>
      <c r="Q16" s="138">
        <f>+'EVALUACION CON CONTROLES'!K21</f>
        <v>6</v>
      </c>
      <c r="R16" s="17" t="str">
        <f>+'EVALUACION CON CONTROLES'!L21</f>
        <v>ALTO</v>
      </c>
      <c r="S16" s="138" t="str">
        <f>+'EVALUACION CON CONTROLES'!M21</f>
        <v>No</v>
      </c>
      <c r="T16" s="138" t="str">
        <f>+'EVALUACION CON CONTROLES'!N21</f>
        <v>Equipo estructurador</v>
      </c>
      <c r="U16" s="138" t="str">
        <f>+'EVALUACION CON CONTROLES'!O21</f>
        <v>Inicio de estructuración</v>
      </c>
      <c r="V16" s="138" t="str">
        <f>+'EVALUACION CON CONTROLES'!P21</f>
        <v>Cierre del proceso</v>
      </c>
      <c r="W16" s="138" t="str">
        <f>+'EVALUACION CON CONTROLES'!Q21</f>
        <v>Revisión de docuemtnos del proceso</v>
      </c>
      <c r="X16" s="139" t="str">
        <f>+'EVALUACION CON CONTROLES'!R21</f>
        <v>Semanal</v>
      </c>
    </row>
    <row r="17" spans="2:24" ht="106.5" customHeight="1" x14ac:dyDescent="0.2">
      <c r="B17" s="137">
        <v>7</v>
      </c>
      <c r="C17" s="138" t="str">
        <f>+'EVALUACION CON CONTROLES'!C22:F22</f>
        <v>Inadecuada evaluación de las ofertas y/o verificación de requisitos habilitantes</v>
      </c>
      <c r="D17" s="17" t="str">
        <f>+'EVALUACION CON CONTROLES'!B22</f>
        <v>SELECCIÓN</v>
      </c>
      <c r="E17" s="17" t="str">
        <f>VLOOKUP(C17,'IDENTIFICACION Y ANALISIS'!$B$19:$F$46,3,FALSE)</f>
        <v>General</v>
      </c>
      <c r="F17" s="17" t="str">
        <f>VLOOKUP(C17,'IDENTIFICACION Y ANALISIS'!$B$19:$F$46,4,FALSE)</f>
        <v>Interno</v>
      </c>
      <c r="G17" s="138" t="str">
        <f>+EVALUACION!H23</f>
        <v>Posible observaciones y reclamaciones sobre la escogencia de un proponente con baja capacidad de ejección del contrato</v>
      </c>
      <c r="H17" s="138">
        <f>+EVALUACION!I23</f>
        <v>2</v>
      </c>
      <c r="I17" s="138">
        <f>+EVALUACION!J23</f>
        <v>3</v>
      </c>
      <c r="J17" s="138">
        <f>+EVALUACION!K23</f>
        <v>5</v>
      </c>
      <c r="K17" s="17" t="str">
        <f>+EVALUACION!L23</f>
        <v>MEDIO</v>
      </c>
      <c r="L17" s="138" t="s">
        <v>107</v>
      </c>
      <c r="M17" s="17"/>
      <c r="N17" s="138" t="str">
        <f>+'EVALUACION CON CONTROLES'!G22</f>
        <v>Capacitación del comité evaluador sobre los requisitos y aspectos de escogencia</v>
      </c>
      <c r="O17" s="138">
        <f>+'EVALUACION CON CONTROLES'!I22</f>
        <v>2</v>
      </c>
      <c r="P17" s="138">
        <f>+'EVALUACION CON CONTROLES'!J22</f>
        <v>3</v>
      </c>
      <c r="Q17" s="138">
        <f>+'EVALUACION CON CONTROLES'!K22</f>
        <v>5</v>
      </c>
      <c r="R17" s="17" t="str">
        <f>+'EVALUACION CON CONTROLES'!L22</f>
        <v>MEDIO</v>
      </c>
      <c r="S17" s="138" t="str">
        <f>+'EVALUACION CON CONTROLES'!M22</f>
        <v>No</v>
      </c>
      <c r="T17" s="138" t="str">
        <f>+'EVALUACION CON CONTROLES'!N22</f>
        <v>Comité evaluador</v>
      </c>
      <c r="U17" s="138" t="str">
        <f>+'EVALUACION CON CONTROLES'!O22</f>
        <v>Apertura de proceso</v>
      </c>
      <c r="V17" s="138" t="str">
        <f>+'EVALUACION CON CONTROLES'!P22</f>
        <v>Adjudicación</v>
      </c>
      <c r="W17" s="138" t="str">
        <f>+'EVALUACION CON CONTROLES'!Q22</f>
        <v>Verificacion de evaluaciones</v>
      </c>
      <c r="X17" s="139" t="str">
        <f>+'EVALUACION CON CONTROLES'!R22</f>
        <v>NA</v>
      </c>
    </row>
    <row r="18" spans="2:24" ht="106.5" customHeight="1" x14ac:dyDescent="0.2">
      <c r="B18" s="137">
        <v>8</v>
      </c>
      <c r="C18" s="138" t="str">
        <f>+'EVALUACION CON CONTROLES'!C23:F23</f>
        <v>Falta de claridad en la elaboración de los actos administrativos</v>
      </c>
      <c r="D18" s="17" t="str">
        <f>+'EVALUACION CON CONTROLES'!B23</f>
        <v>SELECCIÓN</v>
      </c>
      <c r="E18" s="17" t="str">
        <f>VLOOKUP(C18,'IDENTIFICACION Y ANALISIS'!$B$19:$F$46,3,FALSE)</f>
        <v>General</v>
      </c>
      <c r="F18" s="17" t="str">
        <f>VLOOKUP(C18,'IDENTIFICACION Y ANALISIS'!$B$19:$F$46,4,FALSE)</f>
        <v>Interno</v>
      </c>
      <c r="G18" s="138" t="str">
        <f>+EVALUACION!H24</f>
        <v>Posible observaciones y reclamaciones sobre la escogencia de un proponente con baja capacidad de ejección del contrato</v>
      </c>
      <c r="H18" s="138">
        <f>+EVALUACION!I24</f>
        <v>2</v>
      </c>
      <c r="I18" s="138">
        <f>+EVALUACION!J24</f>
        <v>2</v>
      </c>
      <c r="J18" s="138">
        <f>+EVALUACION!K24</f>
        <v>4</v>
      </c>
      <c r="K18" s="17" t="str">
        <f>+EVALUACION!L24</f>
        <v>BAJO</v>
      </c>
      <c r="L18" s="138" t="s">
        <v>107</v>
      </c>
      <c r="M18" s="17"/>
      <c r="N18" s="138" t="str">
        <f>+'EVALUACION CON CONTROLES'!G23</f>
        <v>Elaboración y revisión de equipo interdiciplinario de los documentos del proceso</v>
      </c>
      <c r="O18" s="138">
        <f>+'EVALUACION CON CONTROLES'!I23</f>
        <v>2</v>
      </c>
      <c r="P18" s="138">
        <f>+'EVALUACION CON CONTROLES'!J23</f>
        <v>2</v>
      </c>
      <c r="Q18" s="138">
        <f>+'EVALUACION CON CONTROLES'!K23</f>
        <v>4</v>
      </c>
      <c r="R18" s="17" t="str">
        <f>+'EVALUACION CON CONTROLES'!L23</f>
        <v>BAJO</v>
      </c>
      <c r="S18" s="138" t="str">
        <f>+'EVALUACION CON CONTROLES'!M23</f>
        <v>No</v>
      </c>
      <c r="T18" s="138" t="str">
        <f>+'EVALUACION CON CONTROLES'!N23</f>
        <v>Comité evaluador</v>
      </c>
      <c r="U18" s="138" t="str">
        <f>+'EVALUACION CON CONTROLES'!O23</f>
        <v>Apertura de proceso</v>
      </c>
      <c r="V18" s="138" t="str">
        <f>+'EVALUACION CON CONTROLES'!P23</f>
        <v>Adjudicación</v>
      </c>
      <c r="W18" s="138" t="str">
        <f>+'EVALUACION CON CONTROLES'!Q23</f>
        <v>Verificacion de documental</v>
      </c>
      <c r="X18" s="139" t="str">
        <f>+'EVALUACION CON CONTROLES'!R23</f>
        <v>NA</v>
      </c>
    </row>
    <row r="19" spans="2:24" ht="106.5" customHeight="1" x14ac:dyDescent="0.2">
      <c r="B19" s="137">
        <v>9</v>
      </c>
      <c r="C19" s="138" t="str">
        <f>+'EVALUACION CON CONTROLES'!C24:F24</f>
        <v>Contestación inoportuna a todas las observaciones formuladas a los documentos de la contratación</v>
      </c>
      <c r="D19" s="17" t="str">
        <f>+'EVALUACION CON CONTROLES'!B24</f>
        <v>SELECCIÓN</v>
      </c>
      <c r="E19" s="17" t="str">
        <f>VLOOKUP(C19,'IDENTIFICACION Y ANALISIS'!$B$19:$F$46,3,FALSE)</f>
        <v>General</v>
      </c>
      <c r="F19" s="17" t="str">
        <f>VLOOKUP(C19,'IDENTIFICACION Y ANALISIS'!$B$19:$F$46,4,FALSE)</f>
        <v>Interno</v>
      </c>
      <c r="G19" s="138" t="str">
        <f>+EVALUACION!H25</f>
        <v>Retrasos en la adjudicación del contrato</v>
      </c>
      <c r="H19" s="138">
        <f>+EVALUACION!I25</f>
        <v>2</v>
      </c>
      <c r="I19" s="138">
        <f>+EVALUACION!J25</f>
        <v>2</v>
      </c>
      <c r="J19" s="138">
        <f>+EVALUACION!K25</f>
        <v>4</v>
      </c>
      <c r="K19" s="17" t="str">
        <f>+EVALUACION!L25</f>
        <v>BAJO</v>
      </c>
      <c r="L19" s="138" t="s">
        <v>107</v>
      </c>
      <c r="M19" s="17"/>
      <c r="N19" s="138" t="str">
        <f>+'EVALUACION CON CONTROLES'!G24</f>
        <v>Revisión recurrente de las observaciones allegadas</v>
      </c>
      <c r="O19" s="138">
        <f>+'EVALUACION CON CONTROLES'!I24</f>
        <v>2</v>
      </c>
      <c r="P19" s="138">
        <f>+'EVALUACION CON CONTROLES'!J24</f>
        <v>2</v>
      </c>
      <c r="Q19" s="138">
        <f>+'EVALUACION CON CONTROLES'!K24</f>
        <v>4</v>
      </c>
      <c r="R19" s="17" t="str">
        <f>+'EVALUACION CON CONTROLES'!L24</f>
        <v>BAJO</v>
      </c>
      <c r="S19" s="138" t="str">
        <f>+'EVALUACION CON CONTROLES'!M24</f>
        <v>No</v>
      </c>
      <c r="T19" s="138" t="str">
        <f>+'EVALUACION CON CONTROLES'!N24</f>
        <v>Comité evaluador</v>
      </c>
      <c r="U19" s="138" t="str">
        <f>+'EVALUACION CON CONTROLES'!O24</f>
        <v>Apertura de proceso</v>
      </c>
      <c r="V19" s="138" t="str">
        <f>+'EVALUACION CON CONTROLES'!P24</f>
        <v>Adjudicación</v>
      </c>
      <c r="W19" s="138" t="str">
        <f>+'EVALUACION CON CONTROLES'!Q24</f>
        <v>Verificacion de documental</v>
      </c>
      <c r="X19" s="139" t="str">
        <f>+'EVALUACION CON CONTROLES'!R24</f>
        <v>NA</v>
      </c>
    </row>
    <row r="20" spans="2:24" ht="106.5" customHeight="1" x14ac:dyDescent="0.2">
      <c r="B20" s="137">
        <v>10</v>
      </c>
      <c r="C20" s="138" t="str">
        <f>+'EVALUACION CON CONTROLES'!C25:F25</f>
        <v>No publicación de la documentación del proceso de selección en el SECOP</v>
      </c>
      <c r="D20" s="17" t="str">
        <f>+'EVALUACION CON CONTROLES'!B25</f>
        <v>SELECCIÓN</v>
      </c>
      <c r="E20" s="17" t="str">
        <f>VLOOKUP(C20,'IDENTIFICACION Y ANALISIS'!$B$19:$F$46,3,FALSE)</f>
        <v>General</v>
      </c>
      <c r="F20" s="17" t="str">
        <f>VLOOKUP(C20,'IDENTIFICACION Y ANALISIS'!$B$19:$F$46,4,FALSE)</f>
        <v>Interno</v>
      </c>
      <c r="G20" s="138" t="str">
        <f>+EVALUACION!H26</f>
        <v>Posible observaciones y reclamaciones de los proponentes</v>
      </c>
      <c r="H20" s="138">
        <f>+EVALUACION!I26</f>
        <v>1</v>
      </c>
      <c r="I20" s="138">
        <f>+EVALUACION!J26</f>
        <v>2</v>
      </c>
      <c r="J20" s="138">
        <f>+EVALUACION!K26</f>
        <v>3</v>
      </c>
      <c r="K20" s="17" t="str">
        <f>+EVALUACION!L26</f>
        <v>BAJO</v>
      </c>
      <c r="L20" s="138" t="s">
        <v>107</v>
      </c>
      <c r="M20" s="17"/>
      <c r="N20" s="138" t="str">
        <f>+'EVALUACION CON CONTROLES'!G25</f>
        <v>Revisión recurrente de las observaciones allegadas</v>
      </c>
      <c r="O20" s="138">
        <f>+'EVALUACION CON CONTROLES'!I25</f>
        <v>1</v>
      </c>
      <c r="P20" s="138">
        <f>+'EVALUACION CON CONTROLES'!J25</f>
        <v>2</v>
      </c>
      <c r="Q20" s="138">
        <f>+'EVALUACION CON CONTROLES'!K25</f>
        <v>3</v>
      </c>
      <c r="R20" s="17" t="str">
        <f>+'EVALUACION CON CONTROLES'!L25</f>
        <v>BAJO</v>
      </c>
      <c r="S20" s="138" t="str">
        <f>+'EVALUACION CON CONTROLES'!M25</f>
        <v>No</v>
      </c>
      <c r="T20" s="138" t="str">
        <f>+'EVALUACION CON CONTROLES'!N25</f>
        <v>Comité evaluador</v>
      </c>
      <c r="U20" s="138" t="str">
        <f>+'EVALUACION CON CONTROLES'!O25</f>
        <v>Apertura de proceso</v>
      </c>
      <c r="V20" s="138" t="str">
        <f>+'EVALUACION CON CONTROLES'!P25</f>
        <v>Adjudicación</v>
      </c>
      <c r="W20" s="138" t="str">
        <f>+'EVALUACION CON CONTROLES'!Q25</f>
        <v>Verificacion de documental</v>
      </c>
      <c r="X20" s="139" t="str">
        <f>+'EVALUACION CON CONTROLES'!R25</f>
        <v>NA</v>
      </c>
    </row>
    <row r="21" spans="2:24" ht="106.5" customHeight="1" x14ac:dyDescent="0.2">
      <c r="B21" s="137">
        <v>11</v>
      </c>
      <c r="C21" s="138" t="str">
        <f>+'EVALUACION CON CONTROLES'!C26:F26</f>
        <v>Selección de ofertas con precios  artificialmente bajos.</v>
      </c>
      <c r="D21" s="17" t="str">
        <f>+'EVALUACION CON CONTROLES'!B26</f>
        <v>SELECCIÓN</v>
      </c>
      <c r="E21" s="17" t="str">
        <f>VLOOKUP(C21,'IDENTIFICACION Y ANALISIS'!$B$19:$F$46,3,FALSE)</f>
        <v>General</v>
      </c>
      <c r="F21" s="17" t="str">
        <f>VLOOKUP(C21,'IDENTIFICACION Y ANALISIS'!$B$19:$F$46,4,FALSE)</f>
        <v>Externo</v>
      </c>
      <c r="G21" s="138" t="str">
        <f>+EVALUACION!H27</f>
        <v>Escogencia de un proponente con baja capacidad de ejcución del contrato</v>
      </c>
      <c r="H21" s="138">
        <f>+EVALUACION!I27</f>
        <v>2</v>
      </c>
      <c r="I21" s="138">
        <f>+EVALUACION!J27</f>
        <v>4</v>
      </c>
      <c r="J21" s="138">
        <f>+EVALUACION!K27</f>
        <v>6</v>
      </c>
      <c r="K21" s="17" t="str">
        <f>+EVALUACION!L27</f>
        <v>ALTO</v>
      </c>
      <c r="L21" s="138" t="s">
        <v>109</v>
      </c>
      <c r="M21" s="17"/>
      <c r="N21" s="138" t="str">
        <f>+'EVALUACION CON CONTROLES'!G26</f>
        <v>Seguimiento de los manuales de verificación de ofertas con sospecha de precios artificailmente bajos publicada por CCE</v>
      </c>
      <c r="O21" s="138">
        <f>+'EVALUACION CON CONTROLES'!I26</f>
        <v>2</v>
      </c>
      <c r="P21" s="138">
        <f>+'EVALUACION CON CONTROLES'!J26</f>
        <v>4</v>
      </c>
      <c r="Q21" s="138">
        <f>+'EVALUACION CON CONTROLES'!K26</f>
        <v>6</v>
      </c>
      <c r="R21" s="17" t="str">
        <f>+'EVALUACION CON CONTROLES'!L26</f>
        <v>ALTO</v>
      </c>
      <c r="S21" s="138" t="str">
        <f>+'EVALUACION CON CONTROLES'!M26</f>
        <v>Si</v>
      </c>
      <c r="T21" s="138" t="str">
        <f>+'EVALUACION CON CONTROLES'!N26</f>
        <v>Comité evaluador</v>
      </c>
      <c r="U21" s="138" t="str">
        <f>+'EVALUACION CON CONTROLES'!O26</f>
        <v>Apertura de proceso</v>
      </c>
      <c r="V21" s="138" t="str">
        <f>+'EVALUACION CON CONTROLES'!P26</f>
        <v>Adjudicación</v>
      </c>
      <c r="W21" s="138" t="str">
        <f>+'EVALUACION CON CONTROLES'!Q26</f>
        <v>Verificacion de evaluaciones</v>
      </c>
      <c r="X21" s="139" t="str">
        <f>+'EVALUACION CON CONTROLES'!R26</f>
        <v>NA</v>
      </c>
    </row>
    <row r="22" spans="2:24" ht="106.5" customHeight="1" x14ac:dyDescent="0.2">
      <c r="B22" s="137">
        <v>12</v>
      </c>
      <c r="C22" s="138" t="str">
        <f>+'EVALUACION CON CONTROLES'!C27:F27</f>
        <v xml:space="preserve">Riesgo de que no se firme el contrato. </v>
      </c>
      <c r="D22" s="17" t="str">
        <f>+'EVALUACION CON CONTROLES'!B27</f>
        <v>CONTRATACIÓN</v>
      </c>
      <c r="E22" s="17" t="str">
        <f>VLOOKUP(C22,'IDENTIFICACION Y ANALISIS'!$B$19:$F$46,3,FALSE)</f>
        <v>General</v>
      </c>
      <c r="F22" s="17" t="str">
        <f>VLOOKUP(C22,'IDENTIFICACION Y ANALISIS'!$B$19:$F$46,4,FALSE)</f>
        <v>Externo</v>
      </c>
      <c r="G22" s="138" t="str">
        <f>+EVALUACION!H28</f>
        <v>Retrasos en el inicio de ejecución del contrato</v>
      </c>
      <c r="H22" s="138">
        <f>+EVALUACION!I28</f>
        <v>2</v>
      </c>
      <c r="I22" s="138">
        <f>+EVALUACION!J28</f>
        <v>4</v>
      </c>
      <c r="J22" s="138">
        <f>+EVALUACION!K28</f>
        <v>6</v>
      </c>
      <c r="K22" s="17" t="str">
        <f>+EVALUACION!L28</f>
        <v>ALTO</v>
      </c>
      <c r="L22" s="138" t="s">
        <v>109</v>
      </c>
      <c r="M22" s="17"/>
      <c r="N22" s="138" t="str">
        <f>+'EVALUACION CON CONTROLES'!G27</f>
        <v>Comunicación con el propoenete ganador</v>
      </c>
      <c r="O22" s="138">
        <f>+'EVALUACION CON CONTROLES'!I27</f>
        <v>2</v>
      </c>
      <c r="P22" s="138">
        <f>+'EVALUACION CON CONTROLES'!J27</f>
        <v>4</v>
      </c>
      <c r="Q22" s="138">
        <f>+'EVALUACION CON CONTROLES'!K27</f>
        <v>6</v>
      </c>
      <c r="R22" s="17" t="str">
        <f>+'EVALUACION CON CONTROLES'!L27</f>
        <v>ALTO</v>
      </c>
      <c r="S22" s="138" t="str">
        <f>+'EVALUACION CON CONTROLES'!M27</f>
        <v>No</v>
      </c>
      <c r="T22" s="138" t="str">
        <f>+'EVALUACION CON CONTROLES'!N27</f>
        <v>Oficina de contratación</v>
      </c>
      <c r="U22" s="138" t="str">
        <f>+'EVALUACION CON CONTROLES'!O27</f>
        <v>Adjudicación</v>
      </c>
      <c r="V22" s="138" t="str">
        <f>+'EVALUACION CON CONTROLES'!P27</f>
        <v>Firma del contrato</v>
      </c>
      <c r="W22" s="138" t="str">
        <f>+'EVALUACION CON CONTROLES'!Q27</f>
        <v>Verificacion de documental</v>
      </c>
      <c r="X22" s="139" t="str">
        <f>+'EVALUACION CON CONTROLES'!R27</f>
        <v>diario</v>
      </c>
    </row>
    <row r="23" spans="2:24" ht="106.5" customHeight="1" x14ac:dyDescent="0.2">
      <c r="B23" s="137">
        <v>13</v>
      </c>
      <c r="C23" s="138" t="str">
        <f>+'EVALUACION CON CONTROLES'!C28:F28</f>
        <v>Falta de constitución o constitución tardía de la garantía única. Aceptación de garantías que no se ajustan a lo contemplado en el contrato</v>
      </c>
      <c r="D23" s="17" t="str">
        <f>+'EVALUACION CON CONTROLES'!B28</f>
        <v>CONTRATACIÓN</v>
      </c>
      <c r="E23" s="17" t="str">
        <f>VLOOKUP(C23,'IDENTIFICACION Y ANALISIS'!$B$19:$F$46,3,FALSE)</f>
        <v>General</v>
      </c>
      <c r="F23" s="17" t="str">
        <f>VLOOKUP(C23,'IDENTIFICACION Y ANALISIS'!$B$19:$F$46,4,FALSE)</f>
        <v>Externo</v>
      </c>
      <c r="G23" s="138" t="str">
        <f>+EVALUACION!H29</f>
        <v>Retrasos en el inicio de ejecución del contrato. Incumplimiento del contrato</v>
      </c>
      <c r="H23" s="138">
        <f>+EVALUACION!I29</f>
        <v>2</v>
      </c>
      <c r="I23" s="138">
        <f>+EVALUACION!J29</f>
        <v>5</v>
      </c>
      <c r="J23" s="138">
        <f>+EVALUACION!K29</f>
        <v>7</v>
      </c>
      <c r="K23" s="17" t="str">
        <f>+EVALUACION!L29</f>
        <v>ALTO</v>
      </c>
      <c r="L23" s="138" t="s">
        <v>108</v>
      </c>
      <c r="M23" s="17"/>
      <c r="N23" s="138" t="str">
        <f>+'EVALUACION CON CONTROLES'!G28</f>
        <v>Comunicación con el propoenete ganador</v>
      </c>
      <c r="O23" s="138">
        <f>+'EVALUACION CON CONTROLES'!I28</f>
        <v>2</v>
      </c>
      <c r="P23" s="138">
        <f>+'EVALUACION CON CONTROLES'!J28</f>
        <v>5</v>
      </c>
      <c r="Q23" s="138">
        <f>+'EVALUACION CON CONTROLES'!K28</f>
        <v>7</v>
      </c>
      <c r="R23" s="17" t="str">
        <f>+'EVALUACION CON CONTROLES'!L28</f>
        <v>ALTO</v>
      </c>
      <c r="S23" s="138" t="str">
        <f>+'EVALUACION CON CONTROLES'!M28</f>
        <v>No</v>
      </c>
      <c r="T23" s="138" t="str">
        <f>+'EVALUACION CON CONTROLES'!N28</f>
        <v>Oficina de contratación</v>
      </c>
      <c r="U23" s="138" t="str">
        <f>+'EVALUACION CON CONTROLES'!O28</f>
        <v>Adjudicación</v>
      </c>
      <c r="V23" s="138" t="str">
        <f>+'EVALUACION CON CONTROLES'!P28</f>
        <v>Firma del contrato</v>
      </c>
      <c r="W23" s="138" t="str">
        <f>+'EVALUACION CON CONTROLES'!Q28</f>
        <v>Verificacion de documental</v>
      </c>
      <c r="X23" s="139" t="str">
        <f>+'EVALUACION CON CONTROLES'!R28</f>
        <v>diario</v>
      </c>
    </row>
    <row r="24" spans="2:24" ht="106.5" customHeight="1" x14ac:dyDescent="0.2">
      <c r="B24" s="137">
        <v>14</v>
      </c>
      <c r="C24" s="138" t="str">
        <f>+'EVALUACION CON CONTROLES'!C29:F29</f>
        <v>Presentación de reclamos de terceros sobre la selección del oferente que retrasen el perfeccionamiento del contrato.</v>
      </c>
      <c r="D24" s="17" t="str">
        <f>+'EVALUACION CON CONTROLES'!B29</f>
        <v>CONTRATACIÓN</v>
      </c>
      <c r="E24" s="17" t="str">
        <f>VLOOKUP(C24,'IDENTIFICACION Y ANALISIS'!$B$19:$F$46,3,FALSE)</f>
        <v>General</v>
      </c>
      <c r="F24" s="17" t="str">
        <f>VLOOKUP(C24,'IDENTIFICACION Y ANALISIS'!$B$19:$F$46,4,FALSE)</f>
        <v>Externo</v>
      </c>
      <c r="G24" s="138" t="str">
        <f>+EVALUACION!H30</f>
        <v>Retrasos en el inicio de ejecución del contrato. Reclamaciones</v>
      </c>
      <c r="H24" s="138">
        <f>+EVALUACION!I30</f>
        <v>2</v>
      </c>
      <c r="I24" s="138">
        <f>+EVALUACION!J30</f>
        <v>3</v>
      </c>
      <c r="J24" s="138">
        <f>+EVALUACION!K30</f>
        <v>5</v>
      </c>
      <c r="K24" s="17" t="str">
        <f>+EVALUACION!L30</f>
        <v>MEDIO</v>
      </c>
      <c r="L24" s="138" t="s">
        <v>107</v>
      </c>
      <c r="M24" s="17"/>
      <c r="N24" s="138" t="str">
        <f>+'EVALUACION CON CONTROLES'!G29</f>
        <v>Revisión de las evaluaciones efectuadas</v>
      </c>
      <c r="O24" s="138">
        <f>+'EVALUACION CON CONTROLES'!I29</f>
        <v>2</v>
      </c>
      <c r="P24" s="138">
        <f>+'EVALUACION CON CONTROLES'!J29</f>
        <v>3</v>
      </c>
      <c r="Q24" s="138">
        <f>+'EVALUACION CON CONTROLES'!K29</f>
        <v>5</v>
      </c>
      <c r="R24" s="17" t="str">
        <f>+'EVALUACION CON CONTROLES'!L29</f>
        <v>MEDIO</v>
      </c>
      <c r="S24" s="138" t="str">
        <f>+'EVALUACION CON CONTROLES'!M29</f>
        <v>No</v>
      </c>
      <c r="T24" s="138" t="str">
        <f>+'EVALUACION CON CONTROLES'!N29</f>
        <v>Oficina de contratación</v>
      </c>
      <c r="U24" s="138" t="str">
        <f>+'EVALUACION CON CONTROLES'!O29</f>
        <v>Adjudicación</v>
      </c>
      <c r="V24" s="138" t="str">
        <f>+'EVALUACION CON CONTROLES'!P29</f>
        <v>Firma del contrato</v>
      </c>
      <c r="W24" s="138" t="str">
        <f>+'EVALUACION CON CONTROLES'!Q29</f>
        <v>Verificacion de documental</v>
      </c>
      <c r="X24" s="139" t="str">
        <f>+'EVALUACION CON CONTROLES'!R29</f>
        <v>diario</v>
      </c>
    </row>
    <row r="25" spans="2:24" ht="106.5" customHeight="1" x14ac:dyDescent="0.2">
      <c r="B25" s="137">
        <v>15</v>
      </c>
      <c r="C25" s="138" t="str">
        <f>+'EVALUACION CON CONTROLES'!C30:F30</f>
        <v>Oposición o condicionamiento de la comunidad a la ejecución del contrato</v>
      </c>
      <c r="D25" s="17" t="str">
        <f>+'EVALUACION CON CONTROLES'!B30</f>
        <v>EJECUCIÓN</v>
      </c>
      <c r="E25" s="17" t="str">
        <f>VLOOKUP(C25,'IDENTIFICACION Y ANALISIS'!$B$19:$F$46,3,FALSE)</f>
        <v>General</v>
      </c>
      <c r="F25" s="17" t="str">
        <f>VLOOKUP(C25,'IDENTIFICACION Y ANALISIS'!$B$19:$F$46,4,FALSE)</f>
        <v>Externo</v>
      </c>
      <c r="G25" s="138" t="str">
        <f>+EVALUACION!H31</f>
        <v>Demoras en la ejecución del contrato e incumplimiento del cronograma. Suspensión del contrato por oposiciones de la comunidad o acciones populare</v>
      </c>
      <c r="H25" s="138">
        <f>+EVALUACION!I31</f>
        <v>2</v>
      </c>
      <c r="I25" s="138">
        <f>+EVALUACION!J31</f>
        <v>3</v>
      </c>
      <c r="J25" s="138">
        <f>+EVALUACION!K31</f>
        <v>5</v>
      </c>
      <c r="K25" s="17" t="str">
        <f>+EVALUACION!L31</f>
        <v>MEDIO</v>
      </c>
      <c r="L25" s="138" t="s">
        <v>109</v>
      </c>
      <c r="M25" s="17"/>
      <c r="N25" s="138" t="str">
        <f>+'EVALUACION CON CONTROLES'!G30</f>
        <v>Reuniones de socialización del proecto</v>
      </c>
      <c r="O25" s="138">
        <f>+'EVALUACION CON CONTROLES'!I30</f>
        <v>2</v>
      </c>
      <c r="P25" s="138">
        <f>+'EVALUACION CON CONTROLES'!J30</f>
        <v>3</v>
      </c>
      <c r="Q25" s="138">
        <f>+'EVALUACION CON CONTROLES'!K30</f>
        <v>5</v>
      </c>
      <c r="R25" s="17" t="str">
        <f>+'EVALUACION CON CONTROLES'!L30</f>
        <v>MEDIO</v>
      </c>
      <c r="S25" s="138" t="str">
        <f>+'EVALUACION CON CONTROLES'!M30</f>
        <v>No</v>
      </c>
      <c r="T25" s="138" t="str">
        <f>+'EVALUACION CON CONTROLES'!N30</f>
        <v>Superisión</v>
      </c>
      <c r="U25" s="138" t="str">
        <f>+'EVALUACION CON CONTROLES'!O30</f>
        <v>Acta de inicio</v>
      </c>
      <c r="V25" s="138" t="str">
        <f>+'EVALUACION CON CONTROLES'!P30</f>
        <v>Liquidación</v>
      </c>
      <c r="W25" s="138" t="str">
        <f>+'EVALUACION CON CONTROLES'!Q30</f>
        <v>Informes mensuales</v>
      </c>
      <c r="X25" s="139" t="str">
        <f>+'EVALUACION CON CONTROLES'!R30</f>
        <v>Mensual</v>
      </c>
    </row>
    <row r="26" spans="2:24" ht="106.5" customHeight="1" x14ac:dyDescent="0.2">
      <c r="B26" s="137">
        <v>16</v>
      </c>
      <c r="C26" s="138" t="str">
        <f>+'EVALUACION CON CONTROLES'!C31:F31</f>
        <v>Deficiencia en la calidad del servicio solictado</v>
      </c>
      <c r="D26" s="17" t="str">
        <f>+'EVALUACION CON CONTROLES'!B31</f>
        <v>EJECUCIÓN</v>
      </c>
      <c r="E26" s="17" t="str">
        <f>VLOOKUP(C26,'IDENTIFICACION Y ANALISIS'!$B$19:$F$46,3,FALSE)</f>
        <v>General</v>
      </c>
      <c r="F26" s="17" t="str">
        <f>VLOOKUP(C26,'IDENTIFICACION Y ANALISIS'!$B$19:$F$46,4,FALSE)</f>
        <v>Externo</v>
      </c>
      <c r="G26" s="138" t="str">
        <f>+EVALUACION!H32</f>
        <v>Necesidad de ajustes de estudios y diseños durante la etapa de obra</v>
      </c>
      <c r="H26" s="138">
        <f>+EVALUACION!I32</f>
        <v>2</v>
      </c>
      <c r="I26" s="138">
        <f>+EVALUACION!J32</f>
        <v>5</v>
      </c>
      <c r="J26" s="138">
        <f>+EVALUACION!K32</f>
        <v>7</v>
      </c>
      <c r="K26" s="17" t="str">
        <f>+EVALUACION!L32</f>
        <v>ALTO</v>
      </c>
      <c r="L26" s="138" t="s">
        <v>108</v>
      </c>
      <c r="M26" s="17"/>
      <c r="N26" s="138" t="str">
        <f>+'EVALUACION CON CONTROLES'!G31</f>
        <v>Revisar el escenario de hacer efectivas las polizas que se entregaron como garantia a la entidad</v>
      </c>
      <c r="O26" s="138">
        <f>+'EVALUACION CON CONTROLES'!I31</f>
        <v>2</v>
      </c>
      <c r="P26" s="138">
        <f>+'EVALUACION CON CONTROLES'!J31</f>
        <v>5</v>
      </c>
      <c r="Q26" s="138">
        <f>+'EVALUACION CON CONTROLES'!K31</f>
        <v>7</v>
      </c>
      <c r="R26" s="17" t="str">
        <f>+'EVALUACION CON CONTROLES'!L31</f>
        <v>ALTO</v>
      </c>
      <c r="S26" s="138" t="str">
        <f>+'EVALUACION CON CONTROLES'!M31</f>
        <v>No</v>
      </c>
      <c r="T26" s="138" t="str">
        <f>+'EVALUACION CON CONTROLES'!N31</f>
        <v>Interventoria</v>
      </c>
      <c r="U26" s="138" t="str">
        <f>+'EVALUACION CON CONTROLES'!O31</f>
        <v>Acta de inicio</v>
      </c>
      <c r="V26" s="138" t="str">
        <f>+'EVALUACION CON CONTROLES'!P31</f>
        <v>Liquidación</v>
      </c>
      <c r="W26" s="138" t="str">
        <f>+'EVALUACION CON CONTROLES'!Q31</f>
        <v>Informes mensuales</v>
      </c>
      <c r="X26" s="139" t="str">
        <f>+'EVALUACION CON CONTROLES'!R31</f>
        <v>Mensual</v>
      </c>
    </row>
    <row r="27" spans="2:24" ht="106.5" customHeight="1" x14ac:dyDescent="0.2">
      <c r="B27" s="137">
        <v>17</v>
      </c>
      <c r="C27" s="138" t="str">
        <f>+'EVALUACION CON CONTROLES'!C32:F32</f>
        <v>Mayor tiempo de ejecución por causas no imputables al contratista.</v>
      </c>
      <c r="D27" s="17" t="str">
        <f>+'EVALUACION CON CONTROLES'!B32</f>
        <v>EJECUCIÓN</v>
      </c>
      <c r="E27" s="17" t="str">
        <f>VLOOKUP(C27,'IDENTIFICACION Y ANALISIS'!$B$19:$F$46,3,FALSE)</f>
        <v>General</v>
      </c>
      <c r="F27" s="17" t="str">
        <f>VLOOKUP(C27,'IDENTIFICACION Y ANALISIS'!$B$19:$F$46,4,FALSE)</f>
        <v>Externo</v>
      </c>
      <c r="G27" s="138" t="str">
        <f>+EVALUACION!H33</f>
        <v>Retraso en el inicio de intervenciones. Suspención del contrato de consultoria</v>
      </c>
      <c r="H27" s="138">
        <f>+EVALUACION!I33</f>
        <v>4</v>
      </c>
      <c r="I27" s="138">
        <f>+EVALUACION!J33</f>
        <v>4</v>
      </c>
      <c r="J27" s="138">
        <f>+EVALUACION!K33</f>
        <v>8</v>
      </c>
      <c r="K27" s="17" t="str">
        <f>+EVALUACION!L33</f>
        <v>EXTREMO</v>
      </c>
      <c r="L27" s="138" t="s">
        <v>109</v>
      </c>
      <c r="M27" s="17"/>
      <c r="N27" s="138" t="str">
        <f>+'EVALUACION CON CONTROLES'!G32</f>
        <v>Suspensiones del contrato</v>
      </c>
      <c r="O27" s="138">
        <f>+'EVALUACION CON CONTROLES'!I32</f>
        <v>4</v>
      </c>
      <c r="P27" s="138">
        <f>+'EVALUACION CON CONTROLES'!J32</f>
        <v>4</v>
      </c>
      <c r="Q27" s="138">
        <f>+'EVALUACION CON CONTROLES'!K32</f>
        <v>8</v>
      </c>
      <c r="R27" s="17" t="str">
        <f>+'EVALUACION CON CONTROLES'!L32</f>
        <v>EXTREMO</v>
      </c>
      <c r="S27" s="138" t="str">
        <f>+'EVALUACION CON CONTROLES'!M32</f>
        <v>No</v>
      </c>
      <c r="T27" s="138" t="str">
        <f>+'EVALUACION CON CONTROLES'!N32</f>
        <v>Interventoria</v>
      </c>
      <c r="U27" s="138" t="str">
        <f>+'EVALUACION CON CONTROLES'!O32</f>
        <v>Acta de inicio</v>
      </c>
      <c r="V27" s="138" t="str">
        <f>+'EVALUACION CON CONTROLES'!P32</f>
        <v>Liquidación</v>
      </c>
      <c r="W27" s="138" t="str">
        <f>+'EVALUACION CON CONTROLES'!Q32</f>
        <v>Informes mensuales</v>
      </c>
      <c r="X27" s="26" t="str">
        <f>+'EVALUACION CON CONTROLES'!R32</f>
        <v>Mensual</v>
      </c>
    </row>
    <row r="28" spans="2:24" ht="106.5" customHeight="1" x14ac:dyDescent="0.2">
      <c r="B28" s="137">
        <v>18</v>
      </c>
      <c r="C28" s="138" t="str">
        <f>+'EVALUACION CON CONTROLES'!C33:F33</f>
        <v>Incumplimiento de compromisos adquiridos por el contratista seleccionado con sus subcontratistas, suministradores de bienes y servicios.</v>
      </c>
      <c r="D28" s="17" t="str">
        <f>+'EVALUACION CON CONTROLES'!B33</f>
        <v>EJECUCIÓN</v>
      </c>
      <c r="E28" s="17" t="str">
        <f>VLOOKUP(C28,'IDENTIFICACION Y ANALISIS'!$B$19:$F$46,3,FALSE)</f>
        <v>General</v>
      </c>
      <c r="F28" s="17" t="str">
        <f>VLOOKUP(C28,'IDENTIFICACION Y ANALISIS'!$B$19:$F$46,4,FALSE)</f>
        <v>Externo</v>
      </c>
      <c r="G28" s="138" t="str">
        <f>+EVALUACION!H34</f>
        <v>Retrasos en la terminación del contrato de consultoria, volver a contratar a otro consultor</v>
      </c>
      <c r="H28" s="138">
        <f>+EVALUACION!I34</f>
        <v>2</v>
      </c>
      <c r="I28" s="138">
        <f>+EVALUACION!J34</f>
        <v>5</v>
      </c>
      <c r="J28" s="138">
        <f>+EVALUACION!K34</f>
        <v>7</v>
      </c>
      <c r="K28" s="17" t="str">
        <f>+EVALUACION!L34</f>
        <v>ALTO</v>
      </c>
      <c r="L28" s="138" t="s">
        <v>108</v>
      </c>
      <c r="M28" s="17"/>
      <c r="N28" s="138" t="str">
        <f>+'EVALUACION CON CONTROLES'!G33</f>
        <v>Revisar el escenario de hacer efectivas las polizas que se entregaron como garantia a la entidad y multas al contratista</v>
      </c>
      <c r="O28" s="138">
        <f>+'EVALUACION CON CONTROLES'!I33</f>
        <v>2</v>
      </c>
      <c r="P28" s="138">
        <f>+'EVALUACION CON CONTROLES'!J33</f>
        <v>5</v>
      </c>
      <c r="Q28" s="138">
        <f>+'EVALUACION CON CONTROLES'!K33</f>
        <v>7</v>
      </c>
      <c r="R28" s="17" t="str">
        <f>+'EVALUACION CON CONTROLES'!L33</f>
        <v>ALTO</v>
      </c>
      <c r="S28" s="138" t="str">
        <f>+'EVALUACION CON CONTROLES'!M33</f>
        <v>No</v>
      </c>
      <c r="T28" s="138" t="str">
        <f>+'EVALUACION CON CONTROLES'!N33</f>
        <v>Interventoria</v>
      </c>
      <c r="U28" s="138" t="str">
        <f>+'EVALUACION CON CONTROLES'!O33</f>
        <v>Acta de inicio</v>
      </c>
      <c r="V28" s="138" t="str">
        <f>+'EVALUACION CON CONTROLES'!P33</f>
        <v>Liquidación</v>
      </c>
      <c r="W28" s="138" t="str">
        <f>+'EVALUACION CON CONTROLES'!Q33</f>
        <v>Informes mensuales</v>
      </c>
      <c r="X28" s="26" t="str">
        <f>+'EVALUACION CON CONTROLES'!R33</f>
        <v>Mensual</v>
      </c>
    </row>
    <row r="29" spans="2:24" ht="106.5" customHeight="1" x14ac:dyDescent="0.2">
      <c r="B29" s="137">
        <v>19</v>
      </c>
      <c r="C29" s="138" t="str">
        <f>+'EVALUACION CON CONTROLES'!C34:F34</f>
        <v>Debido a las actividades propias de ensayos y toma de muestras, se pueden generar daños a los bienes muebles e inmuebles de la Sede</v>
      </c>
      <c r="D29" s="17" t="str">
        <f>+'EVALUACION CON CONTROLES'!B34</f>
        <v>EJECUCIÓN</v>
      </c>
      <c r="E29" s="17" t="str">
        <f>VLOOKUP(C29,'IDENTIFICACION Y ANALISIS'!$B$19:$F$46,3,FALSE)</f>
        <v>General</v>
      </c>
      <c r="F29" s="17" t="str">
        <f>VLOOKUP(C29,'IDENTIFICACION Y ANALISIS'!$B$19:$F$46,4,FALSE)</f>
        <v>Externo</v>
      </c>
      <c r="G29" s="138" t="str">
        <f>+EVALUACION!H35</f>
        <v>Daños a las instalaciones de la alcaldía</v>
      </c>
      <c r="H29" s="138">
        <f>+EVALUACION!I35</f>
        <v>2</v>
      </c>
      <c r="I29" s="138">
        <f>+EVALUACION!J35</f>
        <v>3</v>
      </c>
      <c r="J29" s="138">
        <f>+EVALUACION!K35</f>
        <v>5</v>
      </c>
      <c r="K29" s="17" t="str">
        <f>+EVALUACION!L35</f>
        <v>MEDIO</v>
      </c>
      <c r="L29" s="138" t="s">
        <v>108</v>
      </c>
      <c r="M29" s="17"/>
      <c r="N29" s="138" t="str">
        <f>+'EVALUACION CON CONTROLES'!G34</f>
        <v>Reparaciones de los elementos afectados por parte del contratista</v>
      </c>
      <c r="O29" s="138">
        <f>+'EVALUACION CON CONTROLES'!I34</f>
        <v>2</v>
      </c>
      <c r="P29" s="138">
        <f>+'EVALUACION CON CONTROLES'!J34</f>
        <v>3</v>
      </c>
      <c r="Q29" s="138">
        <f>+'EVALUACION CON CONTROLES'!K34</f>
        <v>5</v>
      </c>
      <c r="R29" s="17" t="str">
        <f>+'EVALUACION CON CONTROLES'!L34</f>
        <v>MEDIO</v>
      </c>
      <c r="S29" s="138" t="str">
        <f>+'EVALUACION CON CONTROLES'!M34</f>
        <v>No</v>
      </c>
      <c r="T29" s="138" t="str">
        <f>+'EVALUACION CON CONTROLES'!N34</f>
        <v>Interventoria</v>
      </c>
      <c r="U29" s="138" t="str">
        <f>+'EVALUACION CON CONTROLES'!O34</f>
        <v>Acta de inicio</v>
      </c>
      <c r="V29" s="138" t="str">
        <f>+'EVALUACION CON CONTROLES'!P34</f>
        <v>Liquidación</v>
      </c>
      <c r="W29" s="138" t="str">
        <f>+'EVALUACION CON CONTROLES'!Q34</f>
        <v>Informes mensuales</v>
      </c>
      <c r="X29" s="26" t="str">
        <f>+'EVALUACION CON CONTROLES'!R34</f>
        <v>Mensual</v>
      </c>
    </row>
    <row r="30" spans="2:24" ht="106.5" customHeight="1" x14ac:dyDescent="0.2">
      <c r="B30" s="137">
        <v>20</v>
      </c>
      <c r="C30" s="138" t="str">
        <f>+'EVALUACION CON CONTROLES'!C35:F35</f>
        <v>Por entregas tardias o demoras en la revisión y aprobación de productos es posible generar retraso en el cumplimiento de la programación de pagos</v>
      </c>
      <c r="D30" s="17" t="str">
        <f>+'EVALUACION CON CONTROLES'!B35</f>
        <v>EJECUCIÓN</v>
      </c>
      <c r="E30" s="17" t="str">
        <f>VLOOKUP(C30,'IDENTIFICACION Y ANALISIS'!$B$19:$F$46,3,FALSE)</f>
        <v>General</v>
      </c>
      <c r="F30" s="17" t="str">
        <f>VLOOKUP(C30,'IDENTIFICACION Y ANALISIS'!$B$19:$F$46,4,FALSE)</f>
        <v>Externo</v>
      </c>
      <c r="G30" s="138" t="str">
        <f>+EVALUACION!H36</f>
        <v>Incumplimiento del programa de pagos de la entidad</v>
      </c>
      <c r="H30" s="138">
        <f>+EVALUACION!I36</f>
        <v>3</v>
      </c>
      <c r="I30" s="138">
        <f>+EVALUACION!J36</f>
        <v>2</v>
      </c>
      <c r="J30" s="138">
        <f>+EVALUACION!K36</f>
        <v>5</v>
      </c>
      <c r="K30" s="17" t="str">
        <f>+EVALUACION!L36</f>
        <v>MEDIO</v>
      </c>
      <c r="L30" s="138" t="s">
        <v>109</v>
      </c>
      <c r="M30" s="17"/>
      <c r="N30" s="138" t="str">
        <f>+'EVALUACION CON CONTROLES'!G35</f>
        <v>Comunicación con el contratista para agilizar entregas y revisiones</v>
      </c>
      <c r="O30" s="138">
        <f>+'EVALUACION CON CONTROLES'!I35</f>
        <v>3</v>
      </c>
      <c r="P30" s="138">
        <f>+'EVALUACION CON CONTROLES'!J35</f>
        <v>2</v>
      </c>
      <c r="Q30" s="138">
        <f>+'EVALUACION CON CONTROLES'!K35</f>
        <v>5</v>
      </c>
      <c r="R30" s="17" t="str">
        <f>+'EVALUACION CON CONTROLES'!L35</f>
        <v>MEDIO</v>
      </c>
      <c r="S30" s="138" t="str">
        <f>+'EVALUACION CON CONTROLES'!M35</f>
        <v>No</v>
      </c>
      <c r="T30" s="138" t="str">
        <f>+'EVALUACION CON CONTROLES'!N35</f>
        <v>Interventoria</v>
      </c>
      <c r="U30" s="138" t="str">
        <f>+'EVALUACION CON CONTROLES'!O35</f>
        <v>Acta de inicio</v>
      </c>
      <c r="V30" s="138" t="str">
        <f>+'EVALUACION CON CONTROLES'!P35</f>
        <v>Liquidación</v>
      </c>
      <c r="W30" s="138" t="str">
        <f>+'EVALUACION CON CONTROLES'!Q35</f>
        <v>Informes mensuales</v>
      </c>
      <c r="X30" s="26" t="str">
        <f>+'EVALUACION CON CONTROLES'!R35</f>
        <v>Mensual</v>
      </c>
    </row>
    <row r="31" spans="2:24" ht="106.5" customHeight="1" x14ac:dyDescent="0.2">
      <c r="B31" s="137">
        <v>21</v>
      </c>
      <c r="C31" s="138" t="str">
        <f>+'EVALUACION CON CONTROLES'!C36:F36</f>
        <v>Imposición de nuevos tributos</v>
      </c>
      <c r="D31" s="17" t="str">
        <f>+'EVALUACION CON CONTROLES'!B36</f>
        <v>EJECUCIÓN</v>
      </c>
      <c r="E31" s="17" t="str">
        <f>VLOOKUP(C31,'IDENTIFICACION Y ANALISIS'!$B$19:$F$46,3,FALSE)</f>
        <v>General</v>
      </c>
      <c r="F31" s="17" t="str">
        <f>VLOOKUP(C31,'IDENTIFICACION Y ANALISIS'!$B$19:$F$46,4,FALSE)</f>
        <v>Externo</v>
      </c>
      <c r="G31" s="138" t="str">
        <f>+EVALUACION!H37</f>
        <v>Afectación al presupuesto del contrato</v>
      </c>
      <c r="H31" s="138">
        <f>+EVALUACION!I37</f>
        <v>1</v>
      </c>
      <c r="I31" s="138">
        <f>+EVALUACION!J37</f>
        <v>4</v>
      </c>
      <c r="J31" s="138">
        <f>+EVALUACION!K37</f>
        <v>5</v>
      </c>
      <c r="K31" s="17" t="str">
        <f>+EVALUACION!L37</f>
        <v>MEDIO</v>
      </c>
      <c r="L31" s="138" t="s">
        <v>109</v>
      </c>
      <c r="M31" s="17"/>
      <c r="N31" s="138" t="str">
        <f>+'EVALUACION CON CONTROLES'!G36</f>
        <v>Modificaciones al alcance contractual</v>
      </c>
      <c r="O31" s="138">
        <f>+'EVALUACION CON CONTROLES'!I36</f>
        <v>1</v>
      </c>
      <c r="P31" s="138">
        <f>+'EVALUACION CON CONTROLES'!J36</f>
        <v>4</v>
      </c>
      <c r="Q31" s="138">
        <f>+'EVALUACION CON CONTROLES'!K36</f>
        <v>5</v>
      </c>
      <c r="R31" s="17" t="str">
        <f>+'EVALUACION CON CONTROLES'!L36</f>
        <v>MEDIO</v>
      </c>
      <c r="S31" s="138" t="str">
        <f>+'EVALUACION CON CONTROLES'!M36</f>
        <v>Si</v>
      </c>
      <c r="T31" s="138" t="str">
        <f>+'EVALUACION CON CONTROLES'!N36</f>
        <v>Interventoria</v>
      </c>
      <c r="U31" s="138" t="str">
        <f>+'EVALUACION CON CONTROLES'!O36</f>
        <v>Acta de inicio</v>
      </c>
      <c r="V31" s="138" t="str">
        <f>+'EVALUACION CON CONTROLES'!P36</f>
        <v>Liquidación</v>
      </c>
      <c r="W31" s="138" t="str">
        <f>+'EVALUACION CON CONTROLES'!Q36</f>
        <v>Informes mensuales</v>
      </c>
      <c r="X31" s="26" t="str">
        <f>+'EVALUACION CON CONTROLES'!R36</f>
        <v>Mensual</v>
      </c>
    </row>
    <row r="32" spans="2:24" ht="106.5" customHeight="1" x14ac:dyDescent="0.2">
      <c r="B32" s="137">
        <v>22</v>
      </c>
      <c r="C32" s="138" t="str">
        <f>+'EVALUACION CON CONTROLES'!C37:F37</f>
        <v>Imposición de nuevos trámites o permisos</v>
      </c>
      <c r="D32" s="17" t="str">
        <f>+'EVALUACION CON CONTROLES'!B37</f>
        <v>EJECUCIÓN</v>
      </c>
      <c r="E32" s="17" t="str">
        <f>VLOOKUP(C32,'IDENTIFICACION Y ANALISIS'!$B$19:$F$46,3,FALSE)</f>
        <v>General</v>
      </c>
      <c r="F32" s="17" t="str">
        <f>VLOOKUP(C32,'IDENTIFICACION Y ANALISIS'!$B$19:$F$46,4,FALSE)</f>
        <v>Externo</v>
      </c>
      <c r="G32" s="138" t="str">
        <f>+EVALUACION!H38</f>
        <v>Retrasos en la terminación del contrato, necesidad de modificación del alcance contractual</v>
      </c>
      <c r="H32" s="138">
        <f>+EVALUACION!I38</f>
        <v>1</v>
      </c>
      <c r="I32" s="138">
        <f>+EVALUACION!J38</f>
        <v>4</v>
      </c>
      <c r="J32" s="138">
        <f>+EVALUACION!K38</f>
        <v>5</v>
      </c>
      <c r="K32" s="17" t="str">
        <f>+EVALUACION!L38</f>
        <v>MEDIO</v>
      </c>
      <c r="L32" s="138" t="s">
        <v>109</v>
      </c>
      <c r="M32" s="17"/>
      <c r="N32" s="138" t="str">
        <f>+'EVALUACION CON CONTROLES'!G37</f>
        <v>Modificaciones al alcance contractual</v>
      </c>
      <c r="O32" s="138">
        <f>+'EVALUACION CON CONTROLES'!I37</f>
        <v>1</v>
      </c>
      <c r="P32" s="138">
        <f>+'EVALUACION CON CONTROLES'!J37</f>
        <v>4</v>
      </c>
      <c r="Q32" s="138">
        <f>+'EVALUACION CON CONTROLES'!K37</f>
        <v>5</v>
      </c>
      <c r="R32" s="17" t="str">
        <f>+'EVALUACION CON CONTROLES'!L37</f>
        <v>MEDIO</v>
      </c>
      <c r="S32" s="138" t="str">
        <f>+'EVALUACION CON CONTROLES'!M37</f>
        <v>Si</v>
      </c>
      <c r="T32" s="138" t="str">
        <f>+'EVALUACION CON CONTROLES'!N37</f>
        <v>Interventoria</v>
      </c>
      <c r="U32" s="138" t="str">
        <f>+'EVALUACION CON CONTROLES'!O37</f>
        <v>Acta de inicio</v>
      </c>
      <c r="V32" s="138" t="str">
        <f>+'EVALUACION CON CONTROLES'!P37</f>
        <v>Liquidación</v>
      </c>
      <c r="W32" s="138" t="str">
        <f>+'EVALUACION CON CONTROLES'!Q37</f>
        <v>Informes mensuales</v>
      </c>
      <c r="X32" s="26" t="str">
        <f>+'EVALUACION CON CONTROLES'!R37</f>
        <v>Mensual</v>
      </c>
    </row>
    <row r="33" spans="2:24" ht="106.5" customHeight="1" x14ac:dyDescent="0.2">
      <c r="B33" s="137">
        <v>23</v>
      </c>
      <c r="C33" s="138" t="str">
        <f>+'EVALUACION CON CONTROLES'!C38:F38</f>
        <v>Cambios en el marco regulatorio o normatividad aplicable al proyecto.</v>
      </c>
      <c r="D33" s="17" t="str">
        <f>+'EVALUACION CON CONTROLES'!B38</f>
        <v>EJECUCIÓN</v>
      </c>
      <c r="E33" s="17" t="str">
        <f>VLOOKUP(C33,'IDENTIFICACION Y ANALISIS'!$B$19:$F$46,3,FALSE)</f>
        <v>General</v>
      </c>
      <c r="F33" s="17" t="str">
        <f>VLOOKUP(C33,'IDENTIFICACION Y ANALISIS'!$B$19:$F$46,4,FALSE)</f>
        <v>Externo</v>
      </c>
      <c r="G33" s="138" t="str">
        <f>+EVALUACION!H39</f>
        <v>Retrasos en la terminación del contrato, necesidad de modificación del alcance contractual</v>
      </c>
      <c r="H33" s="138">
        <f>+EVALUACION!I39</f>
        <v>1</v>
      </c>
      <c r="I33" s="138">
        <f>+EVALUACION!J39</f>
        <v>3</v>
      </c>
      <c r="J33" s="138">
        <f>+EVALUACION!K39</f>
        <v>4</v>
      </c>
      <c r="K33" s="17" t="str">
        <f>+EVALUACION!L39</f>
        <v>BAJO</v>
      </c>
      <c r="L33" s="138" t="s">
        <v>109</v>
      </c>
      <c r="M33" s="17"/>
      <c r="N33" s="138" t="str">
        <f>+'EVALUACION CON CONTROLES'!G38</f>
        <v>Modificaciones al alcance contractual</v>
      </c>
      <c r="O33" s="138">
        <f>+'EVALUACION CON CONTROLES'!I38</f>
        <v>1</v>
      </c>
      <c r="P33" s="138">
        <f>+'EVALUACION CON CONTROLES'!J38</f>
        <v>3</v>
      </c>
      <c r="Q33" s="138">
        <f>+'EVALUACION CON CONTROLES'!K38</f>
        <v>4</v>
      </c>
      <c r="R33" s="17" t="str">
        <f>+'EVALUACION CON CONTROLES'!L38</f>
        <v>BAJO</v>
      </c>
      <c r="S33" s="138" t="str">
        <f>+'EVALUACION CON CONTROLES'!M38</f>
        <v>No</v>
      </c>
      <c r="T33" s="138" t="str">
        <f>+'EVALUACION CON CONTROLES'!N38</f>
        <v>Interventoria</v>
      </c>
      <c r="U33" s="138" t="str">
        <f>+'EVALUACION CON CONTROLES'!O38</f>
        <v>Acta de inicio</v>
      </c>
      <c r="V33" s="138" t="str">
        <f>+'EVALUACION CON CONTROLES'!P38</f>
        <v>Liquidación</v>
      </c>
      <c r="W33" s="138" t="str">
        <f>+'EVALUACION CON CONTROLES'!Q38</f>
        <v>Informes mensuales</v>
      </c>
      <c r="X33" s="26" t="str">
        <f>+'EVALUACION CON CONTROLES'!R38</f>
        <v>Mensual</v>
      </c>
    </row>
    <row r="34" spans="2:24" ht="106.5" customHeight="1" x14ac:dyDescent="0.2">
      <c r="B34" s="137">
        <v>24</v>
      </c>
      <c r="C34" s="138" t="str">
        <f>+'EVALUACION CON CONTROLES'!C39:F39</f>
        <v>Eventos naturales tales como lluvias, inundaciones y sequias entre otros</v>
      </c>
      <c r="D34" s="17" t="str">
        <f>+'EVALUACION CON CONTROLES'!B39</f>
        <v>EJECUCIÓN</v>
      </c>
      <c r="E34" s="17" t="str">
        <f>VLOOKUP(C34,'IDENTIFICACION Y ANALISIS'!$B$19:$F$46,3,FALSE)</f>
        <v>General</v>
      </c>
      <c r="F34" s="17" t="str">
        <f>VLOOKUP(C34,'IDENTIFICACION Y ANALISIS'!$B$19:$F$46,4,FALSE)</f>
        <v>Externo</v>
      </c>
      <c r="G34" s="138" t="str">
        <f>+EVALUACION!H40</f>
        <v xml:space="preserve">Dificultan de la toma de ensayos </v>
      </c>
      <c r="H34" s="138">
        <f>+EVALUACION!I40</f>
        <v>3</v>
      </c>
      <c r="I34" s="138">
        <f>+EVALUACION!J40</f>
        <v>1</v>
      </c>
      <c r="J34" s="138">
        <f>+EVALUACION!K40</f>
        <v>4</v>
      </c>
      <c r="K34" s="17" t="str">
        <f>+EVALUACION!L40</f>
        <v>BAJO</v>
      </c>
      <c r="L34" s="138" t="s">
        <v>108</v>
      </c>
      <c r="M34" s="17"/>
      <c r="N34" s="138" t="str">
        <f>+'EVALUACION CON CONTROLES'!G39</f>
        <v>Reprogramación de actividades</v>
      </c>
      <c r="O34" s="138">
        <f>+'EVALUACION CON CONTROLES'!I39</f>
        <v>3</v>
      </c>
      <c r="P34" s="138">
        <f>+'EVALUACION CON CONTROLES'!J39</f>
        <v>1</v>
      </c>
      <c r="Q34" s="138">
        <f>+'EVALUACION CON CONTROLES'!K39</f>
        <v>4</v>
      </c>
      <c r="R34" s="17" t="str">
        <f>+'EVALUACION CON CONTROLES'!L39</f>
        <v>BAJO</v>
      </c>
      <c r="S34" s="138" t="str">
        <f>+'EVALUACION CON CONTROLES'!M39</f>
        <v>No</v>
      </c>
      <c r="T34" s="138" t="str">
        <f>+'EVALUACION CON CONTROLES'!N39</f>
        <v>Interventoria</v>
      </c>
      <c r="U34" s="138" t="str">
        <f>+'EVALUACION CON CONTROLES'!O39</f>
        <v>Acta de inicio</v>
      </c>
      <c r="V34" s="138" t="str">
        <f>+'EVALUACION CON CONTROLES'!P39</f>
        <v>Liquidación</v>
      </c>
      <c r="W34" s="138" t="str">
        <f>+'EVALUACION CON CONTROLES'!Q39</f>
        <v>Informes mensuales</v>
      </c>
      <c r="X34" s="26" t="str">
        <f>+'EVALUACION CON CONTROLES'!R39</f>
        <v>Mensual</v>
      </c>
    </row>
    <row r="35" spans="2:24" ht="106.5" customHeight="1" thickBot="1" x14ac:dyDescent="0.25">
      <c r="B35" s="35">
        <v>25</v>
      </c>
      <c r="C35" s="36" t="str">
        <f>+'EVALUACION CON CONTROLES'!C40:F40</f>
        <v>Incumplimiento derivado del trámite de los permisos con autoridades ambientales, la obtención de los mismos, paz y salvos</v>
      </c>
      <c r="D35" s="37" t="str">
        <f>+'EVALUACION CON CONTROLES'!B40</f>
        <v>EJECUCIÓN</v>
      </c>
      <c r="E35" s="37" t="str">
        <f>VLOOKUP(C35,'IDENTIFICACION Y ANALISIS'!$B$19:$F$46,3,FALSE)</f>
        <v>General</v>
      </c>
      <c r="F35" s="37" t="str">
        <f>VLOOKUP(C35,'IDENTIFICACION Y ANALISIS'!$B$19:$F$46,4,FALSE)</f>
        <v>Externo</v>
      </c>
      <c r="G35" s="36" t="str">
        <f>+EVALUACION!H41</f>
        <v>Retraso en el inicio de intervenciones. Suspención del contrato de consultoria</v>
      </c>
      <c r="H35" s="36">
        <f>+EVALUACION!I41</f>
        <v>2</v>
      </c>
      <c r="I35" s="36">
        <f>+EVALUACION!J41</f>
        <v>2</v>
      </c>
      <c r="J35" s="36">
        <f>+EVALUACION!K41</f>
        <v>4</v>
      </c>
      <c r="K35" s="37" t="str">
        <f>+EVALUACION!L41</f>
        <v>BAJO</v>
      </c>
      <c r="L35" s="36" t="s">
        <v>108</v>
      </c>
      <c r="M35" s="37"/>
      <c r="N35" s="36" t="str">
        <f>+'EVALUACION CON CONTROLES'!G40</f>
        <v>Suspensiones del contrato</v>
      </c>
      <c r="O35" s="36">
        <f>+'EVALUACION CON CONTROLES'!I40</f>
        <v>2</v>
      </c>
      <c r="P35" s="36">
        <f>+'EVALUACION CON CONTROLES'!J40</f>
        <v>2</v>
      </c>
      <c r="Q35" s="36">
        <f>+'EVALUACION CON CONTROLES'!K40</f>
        <v>4</v>
      </c>
      <c r="R35" s="37" t="str">
        <f>+'EVALUACION CON CONTROLES'!L40</f>
        <v>BAJO</v>
      </c>
      <c r="S35" s="36" t="str">
        <f>+'EVALUACION CON CONTROLES'!M40</f>
        <v>No</v>
      </c>
      <c r="T35" s="36" t="str">
        <f>+'EVALUACION CON CONTROLES'!N40</f>
        <v>Interventoria</v>
      </c>
      <c r="U35" s="36" t="str">
        <f>+'EVALUACION CON CONTROLES'!O40</f>
        <v>Acta de inicio</v>
      </c>
      <c r="V35" s="36" t="str">
        <f>+'EVALUACION CON CONTROLES'!P40</f>
        <v>Liquidación</v>
      </c>
      <c r="W35" s="335" t="str">
        <f>+'EVALUACION CON CONTROLES'!Q40</f>
        <v>Informes mensuales</v>
      </c>
      <c r="X35" s="336" t="str">
        <f>+'EVALUACION CON CONTROLES'!R40</f>
        <v>Mensual</v>
      </c>
    </row>
    <row r="36" spans="2:24" ht="13.5" customHeight="1" x14ac:dyDescent="0.2">
      <c r="B36" s="50"/>
      <c r="X36" s="51"/>
    </row>
    <row r="37" spans="2:24" ht="13.5" customHeight="1" x14ac:dyDescent="0.25">
      <c r="B37" s="50"/>
      <c r="E37" s="14"/>
      <c r="F37" s="289" t="s">
        <v>101</v>
      </c>
      <c r="G37" s="289"/>
      <c r="H37" s="14"/>
      <c r="I37" s="14"/>
      <c r="J37" s="290" t="s">
        <v>20</v>
      </c>
      <c r="K37" s="290"/>
      <c r="L37" s="290"/>
      <c r="M37" s="290"/>
      <c r="X37" s="51"/>
    </row>
    <row r="38" spans="2:24" ht="13.5" customHeight="1" x14ac:dyDescent="0.2">
      <c r="B38" s="50"/>
      <c r="E38" s="305" t="s">
        <v>2</v>
      </c>
      <c r="F38" s="46" t="s">
        <v>14</v>
      </c>
      <c r="G38" s="46" t="s">
        <v>13</v>
      </c>
      <c r="H38" s="14"/>
      <c r="I38" s="14"/>
      <c r="J38" s="319" t="s">
        <v>19</v>
      </c>
      <c r="K38" s="320"/>
      <c r="L38" s="319" t="s">
        <v>13</v>
      </c>
      <c r="M38" s="320"/>
      <c r="X38" s="51"/>
    </row>
    <row r="39" spans="2:24" ht="13.5" customHeight="1" x14ac:dyDescent="0.2">
      <c r="B39" s="50"/>
      <c r="E39" s="305"/>
      <c r="F39" s="18" t="s">
        <v>8</v>
      </c>
      <c r="G39" s="18">
        <v>1</v>
      </c>
      <c r="H39" s="14"/>
      <c r="I39" s="14"/>
      <c r="J39" s="293" t="s">
        <v>16</v>
      </c>
      <c r="K39" s="294"/>
      <c r="L39" s="295">
        <v>1</v>
      </c>
      <c r="M39" s="295"/>
      <c r="X39" s="51"/>
    </row>
    <row r="40" spans="2:24" ht="13.5" customHeight="1" x14ac:dyDescent="0.2">
      <c r="B40" s="50"/>
      <c r="E40" s="305"/>
      <c r="F40" s="18" t="s">
        <v>9</v>
      </c>
      <c r="G40" s="18">
        <v>2</v>
      </c>
      <c r="H40" s="14"/>
      <c r="I40" s="14"/>
      <c r="J40" s="293" t="s">
        <v>17</v>
      </c>
      <c r="K40" s="294"/>
      <c r="L40" s="295">
        <v>2</v>
      </c>
      <c r="M40" s="295"/>
      <c r="X40" s="51"/>
    </row>
    <row r="41" spans="2:24" ht="13.5" customHeight="1" x14ac:dyDescent="0.2">
      <c r="B41" s="50"/>
      <c r="E41" s="305"/>
      <c r="F41" s="18" t="s">
        <v>10</v>
      </c>
      <c r="G41" s="18">
        <v>3</v>
      </c>
      <c r="H41" s="14"/>
      <c r="I41" s="14"/>
      <c r="J41" s="293" t="s">
        <v>1</v>
      </c>
      <c r="K41" s="294"/>
      <c r="L41" s="295">
        <v>3</v>
      </c>
      <c r="M41" s="295"/>
      <c r="X41" s="51"/>
    </row>
    <row r="42" spans="2:24" ht="13.5" customHeight="1" x14ac:dyDescent="0.2">
      <c r="B42" s="50"/>
      <c r="E42" s="305"/>
      <c r="F42" s="18" t="s">
        <v>11</v>
      </c>
      <c r="G42" s="18">
        <v>4</v>
      </c>
      <c r="H42" s="14"/>
      <c r="I42" s="14"/>
      <c r="J42" s="293" t="s">
        <v>18</v>
      </c>
      <c r="K42" s="294"/>
      <c r="L42" s="295">
        <v>4</v>
      </c>
      <c r="M42" s="295"/>
      <c r="X42" s="51"/>
    </row>
    <row r="43" spans="2:24" ht="13.5" customHeight="1" x14ac:dyDescent="0.2">
      <c r="B43" s="50"/>
      <c r="E43" s="305"/>
      <c r="F43" s="18" t="s">
        <v>12</v>
      </c>
      <c r="G43" s="18">
        <v>5</v>
      </c>
      <c r="H43" s="14"/>
      <c r="I43" s="14"/>
      <c r="J43" s="293" t="s">
        <v>0</v>
      </c>
      <c r="K43" s="294"/>
      <c r="L43" s="295">
        <v>5</v>
      </c>
      <c r="M43" s="295"/>
      <c r="X43" s="51"/>
    </row>
    <row r="44" spans="2:24" ht="13.5" customHeight="1" x14ac:dyDescent="0.2">
      <c r="B44" s="50"/>
      <c r="D44" s="14"/>
      <c r="E44" s="14"/>
      <c r="F44" s="14"/>
      <c r="G44" s="14"/>
      <c r="H44" s="14"/>
      <c r="I44" s="14"/>
      <c r="J44" s="14"/>
      <c r="K44" s="14"/>
      <c r="L44" s="14"/>
      <c r="M44" s="14"/>
      <c r="X44" s="51"/>
    </row>
    <row r="45" spans="2:24" ht="13.5" customHeight="1" x14ac:dyDescent="0.25">
      <c r="B45" s="50"/>
      <c r="D45" s="290" t="s">
        <v>21</v>
      </c>
      <c r="E45" s="290"/>
      <c r="F45" s="290"/>
      <c r="G45" s="290"/>
      <c r="H45" s="290"/>
      <c r="I45" s="290"/>
      <c r="J45" s="290"/>
      <c r="K45" s="290"/>
      <c r="X45" s="51"/>
    </row>
    <row r="46" spans="2:24" ht="13.5" customHeight="1" x14ac:dyDescent="0.25">
      <c r="B46" s="50"/>
      <c r="D46" s="301" t="s">
        <v>14</v>
      </c>
      <c r="E46" s="301" t="s">
        <v>13</v>
      </c>
      <c r="F46" s="296" t="s">
        <v>16</v>
      </c>
      <c r="G46" s="296"/>
      <c r="H46" s="291" t="s">
        <v>17</v>
      </c>
      <c r="I46" s="292"/>
      <c r="J46" s="47" t="s">
        <v>1</v>
      </c>
      <c r="K46" s="47" t="s">
        <v>18</v>
      </c>
      <c r="L46" s="46" t="s">
        <v>0</v>
      </c>
      <c r="P46" s="290" t="s">
        <v>15</v>
      </c>
      <c r="Q46" s="290"/>
      <c r="R46" s="290"/>
      <c r="S46" s="290"/>
      <c r="T46" s="290"/>
      <c r="X46" s="51"/>
    </row>
    <row r="47" spans="2:24" ht="13.5" customHeight="1" x14ac:dyDescent="0.2">
      <c r="B47" s="50"/>
      <c r="D47" s="301"/>
      <c r="E47" s="301"/>
      <c r="F47" s="304">
        <v>1</v>
      </c>
      <c r="G47" s="304"/>
      <c r="H47" s="302">
        <v>2</v>
      </c>
      <c r="I47" s="303"/>
      <c r="J47" s="48">
        <v>3</v>
      </c>
      <c r="K47" s="48">
        <v>4</v>
      </c>
      <c r="L47" s="48">
        <v>5</v>
      </c>
      <c r="P47" s="296" t="s">
        <v>21</v>
      </c>
      <c r="Q47" s="296"/>
      <c r="R47" s="296"/>
      <c r="S47" s="296" t="s">
        <v>22</v>
      </c>
      <c r="T47" s="296"/>
      <c r="X47" s="51"/>
    </row>
    <row r="48" spans="2:24" ht="13.5" customHeight="1" x14ac:dyDescent="0.2">
      <c r="B48" s="50"/>
      <c r="D48" s="18" t="s">
        <v>8</v>
      </c>
      <c r="E48" s="19">
        <v>1</v>
      </c>
      <c r="F48" s="282">
        <v>2</v>
      </c>
      <c r="G48" s="282"/>
      <c r="H48" s="316">
        <v>3</v>
      </c>
      <c r="I48" s="317"/>
      <c r="J48" s="44">
        <v>4</v>
      </c>
      <c r="K48" s="49">
        <v>5</v>
      </c>
      <c r="L48" s="43">
        <v>6</v>
      </c>
      <c r="P48" s="283" t="s">
        <v>23</v>
      </c>
      <c r="Q48" s="283"/>
      <c r="R48" s="283"/>
      <c r="S48" s="281" t="s">
        <v>24</v>
      </c>
      <c r="T48" s="281"/>
      <c r="X48" s="51"/>
    </row>
    <row r="49" spans="2:24" ht="13.5" customHeight="1" x14ac:dyDescent="0.2">
      <c r="B49" s="50"/>
      <c r="D49" s="18" t="s">
        <v>9</v>
      </c>
      <c r="E49" s="19">
        <v>2</v>
      </c>
      <c r="F49" s="282">
        <v>3</v>
      </c>
      <c r="G49" s="282"/>
      <c r="H49" s="316">
        <v>4</v>
      </c>
      <c r="I49" s="317"/>
      <c r="J49" s="49">
        <v>5</v>
      </c>
      <c r="K49" s="43">
        <v>6</v>
      </c>
      <c r="L49" s="43">
        <v>7</v>
      </c>
      <c r="P49" s="313" t="s">
        <v>25</v>
      </c>
      <c r="Q49" s="313"/>
      <c r="R49" s="313"/>
      <c r="S49" s="281" t="s">
        <v>26</v>
      </c>
      <c r="T49" s="281"/>
      <c r="X49" s="51"/>
    </row>
    <row r="50" spans="2:24" ht="13.5" customHeight="1" x14ac:dyDescent="0.2">
      <c r="B50" s="50"/>
      <c r="D50" s="18" t="s">
        <v>10</v>
      </c>
      <c r="E50" s="19">
        <v>3</v>
      </c>
      <c r="F50" s="282">
        <v>4</v>
      </c>
      <c r="G50" s="282"/>
      <c r="H50" s="297">
        <v>5</v>
      </c>
      <c r="I50" s="298"/>
      <c r="J50" s="43">
        <v>6</v>
      </c>
      <c r="K50" s="43">
        <v>7</v>
      </c>
      <c r="L50" s="45">
        <v>8</v>
      </c>
      <c r="P50" s="318">
        <v>5</v>
      </c>
      <c r="Q50" s="318"/>
      <c r="R50" s="318"/>
      <c r="S50" s="281" t="s">
        <v>27</v>
      </c>
      <c r="T50" s="281"/>
      <c r="X50" s="51"/>
    </row>
    <row r="51" spans="2:24" ht="13.5" customHeight="1" x14ac:dyDescent="0.2">
      <c r="B51" s="50"/>
      <c r="D51" s="18" t="s">
        <v>11</v>
      </c>
      <c r="E51" s="19">
        <v>4</v>
      </c>
      <c r="F51" s="318">
        <v>5</v>
      </c>
      <c r="G51" s="318"/>
      <c r="H51" s="314">
        <v>6</v>
      </c>
      <c r="I51" s="315"/>
      <c r="J51" s="43">
        <v>7</v>
      </c>
      <c r="K51" s="45">
        <v>8</v>
      </c>
      <c r="L51" s="45">
        <v>9</v>
      </c>
      <c r="P51" s="282" t="s">
        <v>28</v>
      </c>
      <c r="Q51" s="282"/>
      <c r="R51" s="282"/>
      <c r="S51" s="281" t="s">
        <v>29</v>
      </c>
      <c r="T51" s="281"/>
      <c r="X51" s="51"/>
    </row>
    <row r="52" spans="2:24" ht="13.5" customHeight="1" x14ac:dyDescent="0.2">
      <c r="B52" s="50"/>
      <c r="D52" s="18" t="s">
        <v>12</v>
      </c>
      <c r="E52" s="19">
        <v>5</v>
      </c>
      <c r="F52" s="313">
        <v>6</v>
      </c>
      <c r="G52" s="313"/>
      <c r="H52" s="314">
        <v>7</v>
      </c>
      <c r="I52" s="315"/>
      <c r="J52" s="45">
        <v>8</v>
      </c>
      <c r="K52" s="45">
        <v>9</v>
      </c>
      <c r="L52" s="45">
        <v>10</v>
      </c>
      <c r="X52" s="51"/>
    </row>
    <row r="53" spans="2:24" ht="13.5" customHeight="1" thickBot="1" x14ac:dyDescent="0.25">
      <c r="B53" s="20"/>
      <c r="C53" s="21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3"/>
    </row>
    <row r="54" spans="2:24" ht="16.5" customHeight="1" x14ac:dyDescent="0.2"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24" ht="16.5" customHeight="1" x14ac:dyDescent="0.2"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24" ht="12.75" customHeight="1" x14ac:dyDescent="0.2"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24" hidden="1" x14ac:dyDescent="0.2">
      <c r="B57" s="16" t="s">
        <v>108</v>
      </c>
      <c r="D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24" ht="15" hidden="1" x14ac:dyDescent="0.25">
      <c r="B58" s="16" t="s">
        <v>107</v>
      </c>
      <c r="D58" s="24"/>
      <c r="F58" s="1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</row>
    <row r="59" spans="2:24" hidden="1" x14ac:dyDescent="0.2">
      <c r="B59" s="16" t="s">
        <v>109</v>
      </c>
      <c r="D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</row>
    <row r="60" spans="2:24" x14ac:dyDescent="0.2">
      <c r="D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</row>
    <row r="61" spans="2:24" x14ac:dyDescent="0.2">
      <c r="D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</row>
    <row r="62" spans="2:24" x14ac:dyDescent="0.2">
      <c r="D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</row>
    <row r="63" spans="2:24" ht="12.75" customHeight="1" x14ac:dyDescent="0.2">
      <c r="D63" s="14"/>
    </row>
    <row r="64" spans="2:24" x14ac:dyDescent="0.2">
      <c r="D64" s="14"/>
    </row>
  </sheetData>
  <mergeCells count="49">
    <mergeCell ref="W2:X4"/>
    <mergeCell ref="B7:X8"/>
    <mergeCell ref="F52:G52"/>
    <mergeCell ref="H52:I52"/>
    <mergeCell ref="P47:R47"/>
    <mergeCell ref="H49:I49"/>
    <mergeCell ref="H48:I48"/>
    <mergeCell ref="F50:G50"/>
    <mergeCell ref="F51:G51"/>
    <mergeCell ref="P50:R50"/>
    <mergeCell ref="H51:I51"/>
    <mergeCell ref="P49:R49"/>
    <mergeCell ref="L38:M38"/>
    <mergeCell ref="J38:K38"/>
    <mergeCell ref="J41:K41"/>
    <mergeCell ref="S47:T47"/>
    <mergeCell ref="J42:K42"/>
    <mergeCell ref="P46:T46"/>
    <mergeCell ref="B2:B4"/>
    <mergeCell ref="C2:V4"/>
    <mergeCell ref="E46:E47"/>
    <mergeCell ref="H47:I47"/>
    <mergeCell ref="J43:K43"/>
    <mergeCell ref="L43:M43"/>
    <mergeCell ref="D46:D47"/>
    <mergeCell ref="F47:G47"/>
    <mergeCell ref="E38:E43"/>
    <mergeCell ref="S48:T48"/>
    <mergeCell ref="F48:G48"/>
    <mergeCell ref="S49:T49"/>
    <mergeCell ref="S50:T50"/>
    <mergeCell ref="H50:I50"/>
    <mergeCell ref="F49:G49"/>
    <mergeCell ref="S51:T51"/>
    <mergeCell ref="P51:R51"/>
    <mergeCell ref="P48:R48"/>
    <mergeCell ref="B9:R9"/>
    <mergeCell ref="B6:X6"/>
    <mergeCell ref="F37:G37"/>
    <mergeCell ref="J37:M37"/>
    <mergeCell ref="H46:I46"/>
    <mergeCell ref="J39:K39"/>
    <mergeCell ref="J40:K40"/>
    <mergeCell ref="L41:M41"/>
    <mergeCell ref="L42:M42"/>
    <mergeCell ref="D45:K45"/>
    <mergeCell ref="F46:G46"/>
    <mergeCell ref="L39:M39"/>
    <mergeCell ref="L40:M40"/>
  </mergeCells>
  <phoneticPr fontId="1" type="noConversion"/>
  <conditionalFormatting sqref="R11:R27 R35">
    <cfRule type="cellIs" dxfId="18" priority="137" stopIfTrue="1" operator="equal">
      <formula>"EXTREMO"</formula>
    </cfRule>
    <cfRule type="cellIs" dxfId="17" priority="138" stopIfTrue="1" operator="equal">
      <formula>"ALTO"</formula>
    </cfRule>
    <cfRule type="cellIs" dxfId="16" priority="139" stopIfTrue="1" operator="equal">
      <formula>"MEDIO"</formula>
    </cfRule>
    <cfRule type="cellIs" dxfId="15" priority="140" stopIfTrue="1" operator="equal">
      <formula>"BAJO"</formula>
    </cfRule>
  </conditionalFormatting>
  <conditionalFormatting sqref="K11:K27 K35">
    <cfRule type="cellIs" dxfId="22" priority="97" stopIfTrue="1" operator="equal">
      <formula>"EXTREMO"</formula>
    </cfRule>
    <cfRule type="cellIs" dxfId="21" priority="98" stopIfTrue="1" operator="equal">
      <formula>"ALTO"</formula>
    </cfRule>
    <cfRule type="cellIs" dxfId="20" priority="99" stopIfTrue="1" operator="equal">
      <formula>"MEDIO"</formula>
    </cfRule>
    <cfRule type="cellIs" dxfId="19" priority="100" stopIfTrue="1" operator="equal">
      <formula>"BAJO"</formula>
    </cfRule>
  </conditionalFormatting>
  <conditionalFormatting sqref="R28">
    <cfRule type="cellIs" dxfId="78" priority="53" stopIfTrue="1" operator="equal">
      <formula>"EXTREMO"</formula>
    </cfRule>
    <cfRule type="cellIs" dxfId="77" priority="54" stopIfTrue="1" operator="equal">
      <formula>"ALTO"</formula>
    </cfRule>
    <cfRule type="cellIs" dxfId="76" priority="55" stopIfTrue="1" operator="equal">
      <formula>"MEDIO"</formula>
    </cfRule>
    <cfRule type="cellIs" dxfId="75" priority="56" stopIfTrue="1" operator="equal">
      <formula>"BAJO"</formula>
    </cfRule>
  </conditionalFormatting>
  <conditionalFormatting sqref="K28">
    <cfRule type="cellIs" dxfId="74" priority="49" stopIfTrue="1" operator="equal">
      <formula>"EXTREMO"</formula>
    </cfRule>
    <cfRule type="cellIs" dxfId="73" priority="50" stopIfTrue="1" operator="equal">
      <formula>"ALTO"</formula>
    </cfRule>
    <cfRule type="cellIs" dxfId="72" priority="51" stopIfTrue="1" operator="equal">
      <formula>"MEDIO"</formula>
    </cfRule>
    <cfRule type="cellIs" dxfId="71" priority="52" stopIfTrue="1" operator="equal">
      <formula>"BAJO"</formula>
    </cfRule>
  </conditionalFormatting>
  <conditionalFormatting sqref="R29">
    <cfRule type="cellIs" dxfId="70" priority="45" stopIfTrue="1" operator="equal">
      <formula>"EXTREMO"</formula>
    </cfRule>
    <cfRule type="cellIs" dxfId="69" priority="46" stopIfTrue="1" operator="equal">
      <formula>"ALTO"</formula>
    </cfRule>
    <cfRule type="cellIs" dxfId="68" priority="47" stopIfTrue="1" operator="equal">
      <formula>"MEDIO"</formula>
    </cfRule>
    <cfRule type="cellIs" dxfId="67" priority="48" stopIfTrue="1" operator="equal">
      <formula>"BAJO"</formula>
    </cfRule>
  </conditionalFormatting>
  <conditionalFormatting sqref="K29">
    <cfRule type="cellIs" dxfId="66" priority="41" stopIfTrue="1" operator="equal">
      <formula>"EXTREMO"</formula>
    </cfRule>
    <cfRule type="cellIs" dxfId="65" priority="42" stopIfTrue="1" operator="equal">
      <formula>"ALTO"</formula>
    </cfRule>
    <cfRule type="cellIs" dxfId="64" priority="43" stopIfTrue="1" operator="equal">
      <formula>"MEDIO"</formula>
    </cfRule>
    <cfRule type="cellIs" dxfId="63" priority="44" stopIfTrue="1" operator="equal">
      <formula>"BAJO"</formula>
    </cfRule>
  </conditionalFormatting>
  <conditionalFormatting sqref="R30">
    <cfRule type="cellIs" dxfId="62" priority="37" stopIfTrue="1" operator="equal">
      <formula>"EXTREMO"</formula>
    </cfRule>
    <cfRule type="cellIs" dxfId="61" priority="38" stopIfTrue="1" operator="equal">
      <formula>"ALTO"</formula>
    </cfRule>
    <cfRule type="cellIs" dxfId="60" priority="39" stopIfTrue="1" operator="equal">
      <formula>"MEDIO"</formula>
    </cfRule>
    <cfRule type="cellIs" dxfId="59" priority="40" stopIfTrue="1" operator="equal">
      <formula>"BAJO"</formula>
    </cfRule>
  </conditionalFormatting>
  <conditionalFormatting sqref="K30">
    <cfRule type="cellIs" dxfId="58" priority="33" stopIfTrue="1" operator="equal">
      <formula>"EXTREMO"</formula>
    </cfRule>
    <cfRule type="cellIs" dxfId="57" priority="34" stopIfTrue="1" operator="equal">
      <formula>"ALTO"</formula>
    </cfRule>
    <cfRule type="cellIs" dxfId="56" priority="35" stopIfTrue="1" operator="equal">
      <formula>"MEDIO"</formula>
    </cfRule>
    <cfRule type="cellIs" dxfId="55" priority="36" stopIfTrue="1" operator="equal">
      <formula>"BAJO"</formula>
    </cfRule>
  </conditionalFormatting>
  <conditionalFormatting sqref="R31">
    <cfRule type="cellIs" dxfId="54" priority="29" stopIfTrue="1" operator="equal">
      <formula>"EXTREMO"</formula>
    </cfRule>
    <cfRule type="cellIs" dxfId="53" priority="30" stopIfTrue="1" operator="equal">
      <formula>"ALTO"</formula>
    </cfRule>
    <cfRule type="cellIs" dxfId="52" priority="31" stopIfTrue="1" operator="equal">
      <formula>"MEDIO"</formula>
    </cfRule>
    <cfRule type="cellIs" dxfId="51" priority="32" stopIfTrue="1" operator="equal">
      <formula>"BAJO"</formula>
    </cfRule>
  </conditionalFormatting>
  <conditionalFormatting sqref="K31">
    <cfRule type="cellIs" dxfId="50" priority="25" stopIfTrue="1" operator="equal">
      <formula>"EXTREMO"</formula>
    </cfRule>
    <cfRule type="cellIs" dxfId="49" priority="26" stopIfTrue="1" operator="equal">
      <formula>"ALTO"</formula>
    </cfRule>
    <cfRule type="cellIs" dxfId="48" priority="27" stopIfTrue="1" operator="equal">
      <formula>"MEDIO"</formula>
    </cfRule>
    <cfRule type="cellIs" dxfId="47" priority="28" stopIfTrue="1" operator="equal">
      <formula>"BAJO"</formula>
    </cfRule>
  </conditionalFormatting>
  <conditionalFormatting sqref="R32">
    <cfRule type="cellIs" dxfId="46" priority="21" stopIfTrue="1" operator="equal">
      <formula>"EXTREMO"</formula>
    </cfRule>
    <cfRule type="cellIs" dxfId="45" priority="22" stopIfTrue="1" operator="equal">
      <formula>"ALTO"</formula>
    </cfRule>
    <cfRule type="cellIs" dxfId="44" priority="23" stopIfTrue="1" operator="equal">
      <formula>"MEDIO"</formula>
    </cfRule>
    <cfRule type="cellIs" dxfId="43" priority="24" stopIfTrue="1" operator="equal">
      <formula>"BAJO"</formula>
    </cfRule>
  </conditionalFormatting>
  <conditionalFormatting sqref="K32">
    <cfRule type="cellIs" dxfId="42" priority="17" stopIfTrue="1" operator="equal">
      <formula>"EXTREMO"</formula>
    </cfRule>
    <cfRule type="cellIs" dxfId="41" priority="18" stopIfTrue="1" operator="equal">
      <formula>"ALTO"</formula>
    </cfRule>
    <cfRule type="cellIs" dxfId="40" priority="19" stopIfTrue="1" operator="equal">
      <formula>"MEDIO"</formula>
    </cfRule>
    <cfRule type="cellIs" dxfId="39" priority="20" stopIfTrue="1" operator="equal">
      <formula>"BAJO"</formula>
    </cfRule>
  </conditionalFormatting>
  <conditionalFormatting sqref="R33">
    <cfRule type="cellIs" dxfId="38" priority="13" stopIfTrue="1" operator="equal">
      <formula>"EXTREMO"</formula>
    </cfRule>
    <cfRule type="cellIs" dxfId="37" priority="14" stopIfTrue="1" operator="equal">
      <formula>"ALTO"</formula>
    </cfRule>
    <cfRule type="cellIs" dxfId="36" priority="15" stopIfTrue="1" operator="equal">
      <formula>"MEDIO"</formula>
    </cfRule>
    <cfRule type="cellIs" dxfId="35" priority="16" stopIfTrue="1" operator="equal">
      <formula>"BAJO"</formula>
    </cfRule>
  </conditionalFormatting>
  <conditionalFormatting sqref="K33">
    <cfRule type="cellIs" dxfId="34" priority="9" stopIfTrue="1" operator="equal">
      <formula>"EXTREMO"</formula>
    </cfRule>
    <cfRule type="cellIs" dxfId="33" priority="10" stopIfTrue="1" operator="equal">
      <formula>"ALTO"</formula>
    </cfRule>
    <cfRule type="cellIs" dxfId="32" priority="11" stopIfTrue="1" operator="equal">
      <formula>"MEDIO"</formula>
    </cfRule>
    <cfRule type="cellIs" dxfId="31" priority="12" stopIfTrue="1" operator="equal">
      <formula>"BAJO"</formula>
    </cfRule>
  </conditionalFormatting>
  <conditionalFormatting sqref="R34">
    <cfRule type="cellIs" dxfId="30" priority="5" stopIfTrue="1" operator="equal">
      <formula>"EXTREMO"</formula>
    </cfRule>
    <cfRule type="cellIs" dxfId="29" priority="6" stopIfTrue="1" operator="equal">
      <formula>"ALTO"</formula>
    </cfRule>
    <cfRule type="cellIs" dxfId="28" priority="7" stopIfTrue="1" operator="equal">
      <formula>"MEDIO"</formula>
    </cfRule>
    <cfRule type="cellIs" dxfId="27" priority="8" stopIfTrue="1" operator="equal">
      <formula>"BAJO"</formula>
    </cfRule>
  </conditionalFormatting>
  <conditionalFormatting sqref="K34">
    <cfRule type="cellIs" dxfId="26" priority="1" stopIfTrue="1" operator="equal">
      <formula>"EXTREMO"</formula>
    </cfRule>
    <cfRule type="cellIs" dxfId="25" priority="2" stopIfTrue="1" operator="equal">
      <formula>"ALTO"</formula>
    </cfRule>
    <cfRule type="cellIs" dxfId="24" priority="3" stopIfTrue="1" operator="equal">
      <formula>"MEDIO"</formula>
    </cfRule>
    <cfRule type="cellIs" dxfId="23" priority="4" stopIfTrue="1" operator="equal">
      <formula>"BAJO"</formula>
    </cfRule>
  </conditionalFormatting>
  <dataValidations count="1">
    <dataValidation type="list" allowBlank="1" showInputMessage="1" showErrorMessage="1" sqref="L11:L35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5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David Alejandro Hurtado Palma</cp:lastModifiedBy>
  <cp:lastPrinted>2021-08-05T16:35:29Z</cp:lastPrinted>
  <dcterms:created xsi:type="dcterms:W3CDTF">2007-06-14T01:55:06Z</dcterms:created>
  <dcterms:modified xsi:type="dcterms:W3CDTF">2024-11-15T16:42:50Z</dcterms:modified>
</cp:coreProperties>
</file>