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WORK\Licitaciones\consorcio obras santander\"/>
    </mc:Choice>
  </mc:AlternateContent>
  <xr:revisionPtr revIDLastSave="0" documentId="8_{C9999584-750C-4468-8810-E5F56B0F1C73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Oferta " sheetId="26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9" i="267" l="1"/>
  <c r="K260" i="267" s="1"/>
  <c r="K254" i="267"/>
  <c r="K250" i="267"/>
  <c r="K244" i="267"/>
  <c r="K242" i="267"/>
  <c r="K240" i="267"/>
  <c r="K238" i="267"/>
  <c r="K236" i="267"/>
  <c r="K234" i="267"/>
  <c r="K232" i="267"/>
  <c r="K230" i="267"/>
  <c r="K228" i="267"/>
  <c r="K226" i="267"/>
  <c r="K224" i="267"/>
  <c r="K222" i="267"/>
  <c r="K220" i="267"/>
  <c r="K218" i="267"/>
  <c r="K216" i="267"/>
  <c r="K214" i="267"/>
  <c r="K212" i="267"/>
  <c r="K210" i="267"/>
  <c r="K208" i="267"/>
  <c r="K206" i="267"/>
  <c r="K204" i="267"/>
  <c r="K202" i="267"/>
  <c r="K200" i="267"/>
  <c r="K198" i="267"/>
  <c r="K196" i="267"/>
  <c r="K194" i="267"/>
  <c r="K192" i="267"/>
  <c r="K190" i="267"/>
  <c r="K188" i="267"/>
  <c r="K186" i="267"/>
  <c r="K184" i="267"/>
  <c r="K179" i="267"/>
  <c r="K175" i="267"/>
  <c r="K173" i="267"/>
  <c r="K167" i="267"/>
  <c r="K165" i="267"/>
  <c r="K163" i="267"/>
  <c r="K161" i="267"/>
  <c r="K159" i="267"/>
  <c r="K157" i="267"/>
  <c r="K155" i="267"/>
  <c r="K153" i="267"/>
  <c r="K151" i="267"/>
  <c r="K150" i="267"/>
  <c r="K149" i="267"/>
  <c r="K147" i="267"/>
  <c r="K145" i="267"/>
  <c r="K143" i="267"/>
  <c r="K141" i="267"/>
  <c r="K139" i="267"/>
  <c r="K137" i="267"/>
  <c r="K132" i="267"/>
  <c r="K130" i="267"/>
  <c r="K126" i="267"/>
  <c r="K124" i="267"/>
  <c r="K122" i="267"/>
  <c r="K120" i="267"/>
  <c r="K118" i="267"/>
  <c r="K116" i="267"/>
  <c r="K112" i="267"/>
  <c r="K110" i="267"/>
  <c r="K108" i="267"/>
  <c r="K104" i="267"/>
  <c r="K102" i="267"/>
  <c r="K100" i="267"/>
  <c r="K96" i="267"/>
  <c r="K89" i="267"/>
  <c r="K87" i="267"/>
  <c r="K83" i="267"/>
  <c r="K81" i="267"/>
  <c r="K79" i="267"/>
  <c r="K78" i="267"/>
  <c r="K73" i="267"/>
  <c r="K71" i="267"/>
  <c r="K69" i="267"/>
  <c r="K62" i="267"/>
  <c r="K60" i="267"/>
  <c r="K58" i="267"/>
  <c r="K54" i="267"/>
  <c r="K50" i="267"/>
  <c r="K48" i="267"/>
  <c r="K46" i="267"/>
  <c r="K44" i="267"/>
  <c r="K41" i="267"/>
  <c r="K39" i="267"/>
  <c r="K29" i="267"/>
  <c r="K23" i="267"/>
  <c r="K21" i="267"/>
  <c r="K19" i="267"/>
  <c r="K17" i="267"/>
  <c r="K15" i="267"/>
  <c r="K121" i="267" l="1"/>
  <c r="K248" i="267"/>
  <c r="K93" i="267"/>
  <c r="K33" i="267"/>
  <c r="K64" i="267"/>
  <c r="K185" i="267"/>
  <c r="K37" i="267"/>
  <c r="K56" i="267"/>
  <c r="K86" i="267"/>
  <c r="K111" i="267"/>
  <c r="K142" i="267"/>
  <c r="K201" i="267"/>
  <c r="K217" i="267"/>
  <c r="K22" i="267"/>
  <c r="K82" i="267"/>
  <c r="K47" i="267"/>
  <c r="K84" i="267"/>
  <c r="K97" i="267"/>
  <c r="K113" i="267"/>
  <c r="K181" i="267"/>
  <c r="K193" i="267"/>
  <c r="K209" i="267"/>
  <c r="K16" i="267"/>
  <c r="K27" i="267"/>
  <c r="K31" i="267"/>
  <c r="K35" i="267"/>
  <c r="K74" i="267"/>
  <c r="K103" i="267"/>
  <c r="K154" i="267"/>
  <c r="K164" i="267"/>
  <c r="K171" i="267"/>
  <c r="K162" i="267"/>
  <c r="K138" i="267"/>
  <c r="K148" i="267"/>
  <c r="K158" i="267"/>
  <c r="K233" i="267"/>
  <c r="K140" i="267"/>
  <c r="K225" i="267"/>
  <c r="K105" i="267"/>
  <c r="K146" i="267"/>
  <c r="K156" i="267"/>
  <c r="K241" i="267"/>
  <c r="K28" i="267"/>
  <c r="K30" i="267"/>
  <c r="K61" i="267"/>
  <c r="K40" i="267"/>
  <c r="K55" i="267"/>
  <c r="K85" i="267"/>
  <c r="K34" i="267"/>
  <c r="K51" i="267"/>
  <c r="K65" i="267"/>
  <c r="K70" i="267"/>
  <c r="K20" i="267"/>
  <c r="K45" i="267"/>
  <c r="K59" i="267"/>
  <c r="K117" i="267"/>
  <c r="K101" i="267"/>
  <c r="K14" i="267"/>
  <c r="K109" i="267"/>
  <c r="K32" i="267"/>
  <c r="K49" i="267"/>
  <c r="K63" i="267"/>
  <c r="K68" i="267"/>
  <c r="K80" i="267"/>
  <c r="K18" i="267"/>
  <c r="K26" i="267"/>
  <c r="K57" i="267"/>
  <c r="K98" i="267"/>
  <c r="K106" i="267"/>
  <c r="K114" i="267"/>
  <c r="K38" i="267"/>
  <c r="K36" i="267"/>
  <c r="K72" i="267"/>
  <c r="K119" i="267"/>
  <c r="K131" i="267"/>
  <c r="K176" i="267"/>
  <c r="K251" i="267"/>
  <c r="K134" i="267"/>
  <c r="K174" i="267"/>
  <c r="K191" i="267"/>
  <c r="K199" i="267"/>
  <c r="K207" i="267"/>
  <c r="K215" i="267"/>
  <c r="K223" i="267"/>
  <c r="K231" i="267"/>
  <c r="K239" i="267"/>
  <c r="K252" i="267"/>
  <c r="K255" i="267"/>
  <c r="K177" i="267"/>
  <c r="K249" i="267"/>
  <c r="K88" i="267"/>
  <c r="K144" i="267"/>
  <c r="K152" i="267"/>
  <c r="K160" i="267"/>
  <c r="K168" i="267"/>
  <c r="K172" i="267"/>
  <c r="K180" i="267"/>
  <c r="K189" i="267"/>
  <c r="K197" i="267"/>
  <c r="K205" i="267"/>
  <c r="K213" i="267"/>
  <c r="K221" i="267"/>
  <c r="K229" i="267"/>
  <c r="K237" i="267"/>
  <c r="K245" i="267"/>
  <c r="K256" i="267"/>
  <c r="K75" i="267"/>
  <c r="K99" i="267"/>
  <c r="K107" i="267"/>
  <c r="K115" i="267"/>
  <c r="K123" i="267"/>
  <c r="K253" i="267"/>
  <c r="K129" i="267"/>
  <c r="K92" i="267"/>
  <c r="K125" i="267"/>
  <c r="K133" i="267"/>
  <c r="K166" i="267"/>
  <c r="K178" i="267"/>
  <c r="K187" i="267"/>
  <c r="K195" i="267"/>
  <c r="K203" i="267"/>
  <c r="K211" i="267"/>
  <c r="K219" i="267"/>
  <c r="K227" i="267"/>
  <c r="K235" i="267"/>
  <c r="K243" i="267"/>
  <c r="K94" i="267" l="1"/>
  <c r="K257" i="267"/>
  <c r="K90" i="267"/>
  <c r="K52" i="267"/>
  <c r="K76" i="267"/>
  <c r="K24" i="267"/>
  <c r="K182" i="267"/>
  <c r="K246" i="267"/>
  <c r="K169" i="267"/>
  <c r="K66" i="267"/>
  <c r="K127" i="267"/>
  <c r="K135" i="267"/>
  <c r="K42" i="267"/>
  <c r="K261" i="267" l="1"/>
  <c r="K265" i="267" s="1"/>
</calcChain>
</file>

<file path=xl/sharedStrings.xml><?xml version="1.0" encoding="utf-8"?>
<sst xmlns="http://schemas.openxmlformats.org/spreadsheetml/2006/main" count="730" uniqueCount="500">
  <si>
    <t>Código</t>
  </si>
  <si>
    <t>Versión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</si>
  <si>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</si>
  <si>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</si>
  <si>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</si>
  <si>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</si>
  <si>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</si>
  <si>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</si>
  <si>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</si>
  <si>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</si>
  <si>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</si>
  <si>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</si>
  <si>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</si>
  <si>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</si>
  <si>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</si>
  <si>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</si>
  <si>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</si>
  <si>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</si>
  <si>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</si>
  <si>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</si>
  <si>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</si>
  <si>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</si>
  <si>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</si>
  <si>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</si>
  <si>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</si>
  <si>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</si>
  <si>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</si>
  <si>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</si>
  <si>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</si>
  <si>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 xml:space="preserve">Formulario 1 - Propuesta económica  - Licitación de obra pública de infraestructura social </t>
  </si>
  <si>
    <t>CCE-EICP-FM-116</t>
  </si>
  <si>
    <t>PRELIMINARES Y MOVIMIENTO DE TIERRAS</t>
  </si>
  <si>
    <t>1.01</t>
  </si>
  <si>
    <t>Excavaciones a maquina. Incluye retiro de material</t>
  </si>
  <si>
    <t>m3</t>
  </si>
  <si>
    <t>1.02</t>
  </si>
  <si>
    <t>Excavaciones en material común a mano (incluye retiro y botadero)</t>
  </si>
  <si>
    <t>1.03</t>
  </si>
  <si>
    <t>Suministro. transporte e instalación relleno material seleccionado de prestamo (incluye compactación)</t>
  </si>
  <si>
    <t>1.04</t>
  </si>
  <si>
    <t>Suministro. transporte e instalación relleno seleccionado proveniente de la excavación (incluye compactación)</t>
  </si>
  <si>
    <t>1.05</t>
  </si>
  <si>
    <t>Suministro. transporte e instalación base granular contrapiso</t>
  </si>
  <si>
    <t>1.06</t>
  </si>
  <si>
    <t>Localización y replanteo</t>
  </si>
  <si>
    <t>m2</t>
  </si>
  <si>
    <t>1.07</t>
  </si>
  <si>
    <t>Limpieza y descapote</t>
  </si>
  <si>
    <t>1.08</t>
  </si>
  <si>
    <t>Entibado en madera no recuperables para excavaciones</t>
  </si>
  <si>
    <t>1.09</t>
  </si>
  <si>
    <t>Demoliciones muros de mampostería</t>
  </si>
  <si>
    <t>1.10</t>
  </si>
  <si>
    <t>Demoliciones estructuras de concreto</t>
  </si>
  <si>
    <t>SUBTOTAL</t>
  </si>
  <si>
    <t>CONCRETO REFORZADO</t>
  </si>
  <si>
    <t>2.01</t>
  </si>
  <si>
    <t>Concreto (28 Mpa) para vigas de cimentación</t>
  </si>
  <si>
    <t>2.02</t>
  </si>
  <si>
    <t>Concreto (28 Mpa) para columnas</t>
  </si>
  <si>
    <t>2.03</t>
  </si>
  <si>
    <t>Concreto (28 Mpa) para muros y escaleras</t>
  </si>
  <si>
    <t>2.04</t>
  </si>
  <si>
    <t>Concreto clase (G) ciclopeo 140 kg/cm2 (60%) concreto F y 40% rajón)</t>
  </si>
  <si>
    <t>2.05</t>
  </si>
  <si>
    <t>Concreto para vigas de entrepiso (28 Mpa)</t>
  </si>
  <si>
    <t>2.06</t>
  </si>
  <si>
    <t>Concreto para placa aligerada con casetón (28 Mpa)</t>
  </si>
  <si>
    <t>2.07</t>
  </si>
  <si>
    <t>Concreto (21 Mpa) para placas de contrapiso y escaleras</t>
  </si>
  <si>
    <t>2.08</t>
  </si>
  <si>
    <t>Concreto (28 Mpa) para zapatas</t>
  </si>
  <si>
    <t>2.09</t>
  </si>
  <si>
    <t>Acero de refuerzo grado 60</t>
  </si>
  <si>
    <t>kg</t>
  </si>
  <si>
    <t>2.10</t>
  </si>
  <si>
    <t>Malla electrosoldada M188</t>
  </si>
  <si>
    <t>2.11</t>
  </si>
  <si>
    <t>Malla electrosoldada M-221</t>
  </si>
  <si>
    <t>2.12</t>
  </si>
  <si>
    <t>Concreto solado para limpieza de cimentaciones (14 Mpa)</t>
  </si>
  <si>
    <t>2.13</t>
  </si>
  <si>
    <t xml:space="preserve">Concreto (28 Mpa) Impermeabilizado para placa de cubierta aligerada con casetón </t>
  </si>
  <si>
    <t>2.14</t>
  </si>
  <si>
    <t>Concreto (21 Mpa) para andenes</t>
  </si>
  <si>
    <t>2.15</t>
  </si>
  <si>
    <t>Concreto (28 Mpa) Impermeabilizado para muros de contención</t>
  </si>
  <si>
    <t>2.16</t>
  </si>
  <si>
    <t>Concreto (28 Mpa) Impermeabilizado para tanque almacenamiento</t>
  </si>
  <si>
    <t>MAMPOSTERIA</t>
  </si>
  <si>
    <t>3.01</t>
  </si>
  <si>
    <t>Mamposteria en bloque H 15</t>
  </si>
  <si>
    <t>3.02</t>
  </si>
  <si>
    <t>ml</t>
  </si>
  <si>
    <t>3.03</t>
  </si>
  <si>
    <t>Ladrillo cara vista esmaltado</t>
  </si>
  <si>
    <t>3.04</t>
  </si>
  <si>
    <t>Dinteles en ladrillo M-29</t>
  </si>
  <si>
    <t>3.05</t>
  </si>
  <si>
    <t>Mamposteria en bloque H 10</t>
  </si>
  <si>
    <t>3.06</t>
  </si>
  <si>
    <t>Instalación de anclajes y amarres de muro</t>
  </si>
  <si>
    <t>und</t>
  </si>
  <si>
    <t>3.07</t>
  </si>
  <si>
    <t>Remate en ladrillo M-29</t>
  </si>
  <si>
    <t>3.08</t>
  </si>
  <si>
    <t xml:space="preserve">Cerramiento en malla eslabonada con antepecho </t>
  </si>
  <si>
    <t xml:space="preserve">PISOS Y EXTERIORES </t>
  </si>
  <si>
    <t>4.01</t>
  </si>
  <si>
    <t>Construcción de piso en mortero 1:4</t>
  </si>
  <si>
    <t>4.02</t>
  </si>
  <si>
    <t>Pisos en baldosin de granito 30X30</t>
  </si>
  <si>
    <t>4.03</t>
  </si>
  <si>
    <t>Pisos en baldosin de granito 60X60</t>
  </si>
  <si>
    <t>4.04</t>
  </si>
  <si>
    <t>Granito pulido para huellas y contrahuellas</t>
  </si>
  <si>
    <t>4.05</t>
  </si>
  <si>
    <t>Mortero para huellas y contrahuellas</t>
  </si>
  <si>
    <t>4.06</t>
  </si>
  <si>
    <t>Tablon de Gres 30X30</t>
  </si>
  <si>
    <t>4.07</t>
  </si>
  <si>
    <t xml:space="preserve">Guarda escoba tablon de gres </t>
  </si>
  <si>
    <t>4.08</t>
  </si>
  <si>
    <t>Guarda escoba prefabricada en granito</t>
  </si>
  <si>
    <t>4.09</t>
  </si>
  <si>
    <t xml:space="preserve">Enchape pared 20.5 x 20.5 </t>
  </si>
  <si>
    <t>4.10</t>
  </si>
  <si>
    <t xml:space="preserve">Piso interior en marmol para ascensor </t>
  </si>
  <si>
    <t>4.11</t>
  </si>
  <si>
    <t>Bocapuerta en gravilla mona (incluye dilatación)</t>
  </si>
  <si>
    <t>4.12</t>
  </si>
  <si>
    <t>Geotextil</t>
  </si>
  <si>
    <t>FRISOS Y PINTURA</t>
  </si>
  <si>
    <t>5.01</t>
  </si>
  <si>
    <t>Frisos para muro mortero 1:4 impermeabilizado</t>
  </si>
  <si>
    <t>5.02</t>
  </si>
  <si>
    <t>5.03</t>
  </si>
  <si>
    <t xml:space="preserve">Frisos para muro mortero 1:4 </t>
  </si>
  <si>
    <t>5.04</t>
  </si>
  <si>
    <t>Frisos para muro mortero 1:4</t>
  </si>
  <si>
    <t>5.05</t>
  </si>
  <si>
    <t>Estuco plástico y pintura tipo koraza para fachadas</t>
  </si>
  <si>
    <t>5.06</t>
  </si>
  <si>
    <t>5.07</t>
  </si>
  <si>
    <t>Estuco plastico y pintura en vinilo</t>
  </si>
  <si>
    <t>5.08</t>
  </si>
  <si>
    <t>CARPINTERIA Y ESTRUCTURA METALICA</t>
  </si>
  <si>
    <t>6.01</t>
  </si>
  <si>
    <t>Suministro e instalación de Baranda en acero inoxidable</t>
  </si>
  <si>
    <t>6.02</t>
  </si>
  <si>
    <t>Suministro e instalación de Vidrio Templado de 10 mm (incluye estructura de soporte en acero inoxidable. distanciadores y pelicula esmerilada)</t>
  </si>
  <si>
    <t>6.03</t>
  </si>
  <si>
    <t>Suministro e instalación de Ventanas de Corredera en Aluminio. Vidrio en Bronce y Rejillas de Ventilación (VT-1)</t>
  </si>
  <si>
    <t>6.04</t>
  </si>
  <si>
    <t>Suministro e instalación de Ventanas de Corredera en Aluminio y Vidrio en Bronce (VT-2)</t>
  </si>
  <si>
    <t>6.05</t>
  </si>
  <si>
    <t>Suministro e instalación de Ventanas de Corredera en Aluminio y Vidrio en Bronce Alta (VT-3)</t>
  </si>
  <si>
    <t>6.06</t>
  </si>
  <si>
    <t>Suministro e instalación de Ventanas en Aluminio con Rejillas de Ventilación y Parales en Aluminio con Vidrio en Bronce (VTE-1)</t>
  </si>
  <si>
    <t>6.07</t>
  </si>
  <si>
    <t>Suministro e instalación de Divisiones para baños en acero inoxidable</t>
  </si>
  <si>
    <t>6.08</t>
  </si>
  <si>
    <t xml:space="preserve">Suministro e instalación de Puertas en acero inoxidable </t>
  </si>
  <si>
    <t>6.09</t>
  </si>
  <si>
    <t>Suministro e instalación de puertas en aluminio PT-1</t>
  </si>
  <si>
    <t>6.10</t>
  </si>
  <si>
    <t>Suministro e instalación de puertas de seguridad en aluminio con chapa de seguridad PT-3</t>
  </si>
  <si>
    <t>6.11</t>
  </si>
  <si>
    <t>Suministro e instalación de Puerta en aluminio con hoja en vidrio bronce PT-2</t>
  </si>
  <si>
    <t>6.12</t>
  </si>
  <si>
    <t>Suministro e instalación de porton en malla eslabonada</t>
  </si>
  <si>
    <t>ACABADOS</t>
  </si>
  <si>
    <t>7.01</t>
  </si>
  <si>
    <t>Suministro e instalacion tapete fibra 100% polipropileno</t>
  </si>
  <si>
    <t>7.02</t>
  </si>
  <si>
    <t>Suministro e instalacion en drywall 6mm. incluye estructura para cielo raso</t>
  </si>
  <si>
    <t>INSTALACIONES HIDRAULICAS Y SANITARIAS</t>
  </si>
  <si>
    <t>8.01.01</t>
  </si>
  <si>
    <t>Suministro e instalación de tubería PVC 1 1/4" RDE 21</t>
  </si>
  <si>
    <t>8.01.02</t>
  </si>
  <si>
    <t>Suministro e instalación de tubería PVC 1" RDE 21</t>
  </si>
  <si>
    <t>8.01.03</t>
  </si>
  <si>
    <t>Suministro e instalación de tubería PVC 3/4" RDE 21</t>
  </si>
  <si>
    <t>8.01.04</t>
  </si>
  <si>
    <t>Suministro e instalación de tubería PVC 1/2" RDE 21</t>
  </si>
  <si>
    <t>8.01.05</t>
  </si>
  <si>
    <t>Punto hidraulico de 1/2"</t>
  </si>
  <si>
    <t>8.01.06</t>
  </si>
  <si>
    <t>Punto hidraulico de 3/4"</t>
  </si>
  <si>
    <t>8.01.07</t>
  </si>
  <si>
    <t>Punto hidraulico de 1"</t>
  </si>
  <si>
    <t>8.01.08</t>
  </si>
  <si>
    <t>Sistema de bombeo para Suministro</t>
  </si>
  <si>
    <t>8.01.09</t>
  </si>
  <si>
    <t>Suministro e instalación de registros de corte de 1"</t>
  </si>
  <si>
    <t>8.01.10</t>
  </si>
  <si>
    <t>Suministro e instalación de registros de corte de 3/4"</t>
  </si>
  <si>
    <t>8.01.11</t>
  </si>
  <si>
    <t>Suministro e instalación tuberia sanitaria 2"</t>
  </si>
  <si>
    <t>8.01.12</t>
  </si>
  <si>
    <t>Suministro e instalación tuberia sanitaria 2 1/2" (Ventilación principal)</t>
  </si>
  <si>
    <t>8.01.13</t>
  </si>
  <si>
    <t>Suministro e instalación tuberia sanitaria 3"</t>
  </si>
  <si>
    <t>8.01.14</t>
  </si>
  <si>
    <t xml:space="preserve">Suministro e instalación tuberia sanitaria 4" </t>
  </si>
  <si>
    <t>8.01.15</t>
  </si>
  <si>
    <t>Suministro e instalación tuberia sanitaria 6"</t>
  </si>
  <si>
    <t>8.01.16</t>
  </si>
  <si>
    <t>Puntos sanitarios de 2"</t>
  </si>
  <si>
    <t>8.01.17</t>
  </si>
  <si>
    <t>Puntos sanitarios de 3" (incluye rejilla con sosco)</t>
  </si>
  <si>
    <t>8.01.18</t>
  </si>
  <si>
    <t>Puntos sanitarios de 4"</t>
  </si>
  <si>
    <t>8.01.19</t>
  </si>
  <si>
    <t>Tuberia aguas lluvias de 2"</t>
  </si>
  <si>
    <t>8.01.20</t>
  </si>
  <si>
    <t>Tuberia aguas lluvias de 3"</t>
  </si>
  <si>
    <t>8.01.21</t>
  </si>
  <si>
    <t>Tuberia aguas lluvias de 4"</t>
  </si>
  <si>
    <t>8.01.22</t>
  </si>
  <si>
    <t>Tuberia aguas lluvias de 6"</t>
  </si>
  <si>
    <t>8.01.23</t>
  </si>
  <si>
    <t>Tuberia aguas lluvias de 8"</t>
  </si>
  <si>
    <t>8.01.24</t>
  </si>
  <si>
    <t>Suministro e instalación de tragante de 3"</t>
  </si>
  <si>
    <t>8.01.25</t>
  </si>
  <si>
    <t>Construcción de Caja de inspección en mampostería con tapa de concreto de 0,6 X 0,6 m (Incluye marco y tapa)</t>
  </si>
  <si>
    <t>8.01.26</t>
  </si>
  <si>
    <t>Construcción de Caja de inspección en mampostería con tapa de concreto de 0,8 X 0,8 m (Incluye marco y tapa)</t>
  </si>
  <si>
    <t>8.01.27</t>
  </si>
  <si>
    <t>Sistema de bombeo para pozo eyector</t>
  </si>
  <si>
    <t>8.01.28</t>
  </si>
  <si>
    <t>Suministro e instalación de Cajas de registro plásticas en pared de (30x30x15)</t>
  </si>
  <si>
    <t>8.01.29</t>
  </si>
  <si>
    <t>Carcamo rectangular en concreto (incuye rejilla)</t>
  </si>
  <si>
    <t>8.01.30</t>
  </si>
  <si>
    <t>Suministro e instalación de banda de impermeabilización para tanques de almacenamiento</t>
  </si>
  <si>
    <t>8.01.31</t>
  </si>
  <si>
    <t>Suministro e instalación de cuello de ganzo para tanque de almacenamiento D=4"</t>
  </si>
  <si>
    <t>9.1</t>
  </si>
  <si>
    <t>APARATOS SANITARIOS</t>
  </si>
  <si>
    <t>9.1.1</t>
  </si>
  <si>
    <t>Sanitario de fluxometro</t>
  </si>
  <si>
    <t>9.1.2</t>
  </si>
  <si>
    <t>Orinal de fluxometro</t>
  </si>
  <si>
    <t>9.1.3</t>
  </si>
  <si>
    <t>Lavamanos de empotrar</t>
  </si>
  <si>
    <t>9.1.4</t>
  </si>
  <si>
    <t>Mesones en granito natural</t>
  </si>
  <si>
    <t>9.1.5</t>
  </si>
  <si>
    <t>Espejos 4mm biselados</t>
  </si>
  <si>
    <t>9.1.6</t>
  </si>
  <si>
    <t>Barras de seguridad para baños de discapacitados</t>
  </si>
  <si>
    <t>9.2</t>
  </si>
  <si>
    <t>EQUIPOS - SISTEMA CONTRA INCENDIOS - DETECCIÓN</t>
  </si>
  <si>
    <t>9.2.1</t>
  </si>
  <si>
    <t>Suministro e instalación de tubería ranurada de 1"</t>
  </si>
  <si>
    <t>9.2.2</t>
  </si>
  <si>
    <t>Suministro e instalación de tubería ranurada de 1 1/4"</t>
  </si>
  <si>
    <t>9.2.3</t>
  </si>
  <si>
    <t>Suministro e instalación de tubería ranurada de 1 1/2"</t>
  </si>
  <si>
    <t>9.2.4</t>
  </si>
  <si>
    <t>Suministro e instalación de tubería ranurada de 2"</t>
  </si>
  <si>
    <t>9.2.5</t>
  </si>
  <si>
    <t>Suministro e instalación de tubería ranurada de 2 1/2"</t>
  </si>
  <si>
    <t>9.2.6</t>
  </si>
  <si>
    <t>Suministro e instalación de tubería ranurada de 4"</t>
  </si>
  <si>
    <t>9.2.7</t>
  </si>
  <si>
    <t>Suministro e instalación de tubería ranurada de 6"</t>
  </si>
  <si>
    <t>9.2.8</t>
  </si>
  <si>
    <t>Suministro e instalación de codo de 6"</t>
  </si>
  <si>
    <t>9.2.9</t>
  </si>
  <si>
    <t>Suministro e instalación de codo de 4"</t>
  </si>
  <si>
    <t>9.2.10</t>
  </si>
  <si>
    <t>Suministro e instalación de codo de 2 1/2"</t>
  </si>
  <si>
    <t>9.2.11</t>
  </si>
  <si>
    <t>Suministro e instalación de codo de 1"</t>
  </si>
  <si>
    <t>9.2.12</t>
  </si>
  <si>
    <t>Suministro e instalación de Tee reducida de 4" a 2 1/2"</t>
  </si>
  <si>
    <t>9.2.13</t>
  </si>
  <si>
    <t>Suministro e instalación de Tee reducida de 2 1/2" a 1 1/2"</t>
  </si>
  <si>
    <t>9.2.14</t>
  </si>
  <si>
    <t>Suministro e instalación de Tee de 6"</t>
  </si>
  <si>
    <t>9.2.15</t>
  </si>
  <si>
    <t>Suministro e instalación de Tee de 4"</t>
  </si>
  <si>
    <t>9.2.16</t>
  </si>
  <si>
    <t>Suministro e instalación de Tee de 2"</t>
  </si>
  <si>
    <t>9.2.17</t>
  </si>
  <si>
    <t>Suministro e instalación de Tee de 1 1/2"</t>
  </si>
  <si>
    <t>9.2.18</t>
  </si>
  <si>
    <t>Suministro e instalación de Tee de 1 1/4"</t>
  </si>
  <si>
    <t>9.2.19</t>
  </si>
  <si>
    <t>Suministro e instalación de Tee de 1"</t>
  </si>
  <si>
    <t>9.2.20</t>
  </si>
  <si>
    <t>Suministro e instalación de Reducción de 6" a 4"</t>
  </si>
  <si>
    <t>9.2.21</t>
  </si>
  <si>
    <t>Suministro e instalación de Reducción de 4" a 2 1/2"</t>
  </si>
  <si>
    <t>9.2.22</t>
  </si>
  <si>
    <t>Suministro e instalación de Reducción de 2 1/2" a 2"</t>
  </si>
  <si>
    <t>9.2.23</t>
  </si>
  <si>
    <t>Suministro e instalación de Reducción de 2" a 1 1/2"</t>
  </si>
  <si>
    <t>9.2.24</t>
  </si>
  <si>
    <t>Suministro e instalación de Reducción de 2" a 1"</t>
  </si>
  <si>
    <t>9.2.25</t>
  </si>
  <si>
    <t>Suministro e instalación de Reducción de 1 1/2" a 1 1/4"</t>
  </si>
  <si>
    <t>9.2.26</t>
  </si>
  <si>
    <t>Suministro e instalación de Reducción de 1 1/2" a 1"</t>
  </si>
  <si>
    <t>9.2.27</t>
  </si>
  <si>
    <t>Suministro e instalación de Reducción de 1 1/4" a 1"</t>
  </si>
  <si>
    <t>9.2.28</t>
  </si>
  <si>
    <t>Suministro e instalación de Reducción de 1" a 3/4"</t>
  </si>
  <si>
    <t>9.2.29</t>
  </si>
  <si>
    <t>Suministro e instalación de rociadores de 3/4"</t>
  </si>
  <si>
    <t>9.2.30</t>
  </si>
  <si>
    <t>Sistema de bombeo contra incendio</t>
  </si>
  <si>
    <t>9.2.31</t>
  </si>
  <si>
    <t>Siamesa bronce unión roscada</t>
  </si>
  <si>
    <t>9.2.32</t>
  </si>
  <si>
    <t>Gabinete contrancendio</t>
  </si>
  <si>
    <t>10.00</t>
  </si>
  <si>
    <t>MEDIA TENSIÓN</t>
  </si>
  <si>
    <t>10.01</t>
  </si>
  <si>
    <t>Derivación de red</t>
  </si>
  <si>
    <t>un</t>
  </si>
  <si>
    <t>10.02</t>
  </si>
  <si>
    <t>Red Cu 3#2 XLPE 133%</t>
  </si>
  <si>
    <t>m</t>
  </si>
  <si>
    <t>10.03</t>
  </si>
  <si>
    <t>Canalización PVC 3x4"</t>
  </si>
  <si>
    <t>10.04</t>
  </si>
  <si>
    <t>Celda de remonte 15kV</t>
  </si>
  <si>
    <t>10.05</t>
  </si>
  <si>
    <t>Celda de medida 15kV</t>
  </si>
  <si>
    <t>10.06</t>
  </si>
  <si>
    <t>Celda de seccionador 24kV + fusible</t>
  </si>
  <si>
    <t>10.07</t>
  </si>
  <si>
    <t>Celda de transformador 300kVA</t>
  </si>
  <si>
    <t>10.08</t>
  </si>
  <si>
    <t>Terminal preformado 15kV tipo exterior</t>
  </si>
  <si>
    <t>10.09</t>
  </si>
  <si>
    <t>Terminal preformado 15kV tipo interior</t>
  </si>
  <si>
    <t>10.10</t>
  </si>
  <si>
    <t>Malla de puesta a tierra</t>
  </si>
  <si>
    <t>10.11</t>
  </si>
  <si>
    <t>Caja de inspección doble 120x150x100cm</t>
  </si>
  <si>
    <t>11.00</t>
  </si>
  <si>
    <t>BAJA TENSIÓN</t>
  </si>
  <si>
    <t>11.01</t>
  </si>
  <si>
    <t>Planta Diésel trifásica, 300kVA, 60Hz, 208/120V</t>
  </si>
  <si>
    <t>11.02</t>
  </si>
  <si>
    <t>Transferencia automática 1050A</t>
  </si>
  <si>
    <t>11.03</t>
  </si>
  <si>
    <t>Gabinete general normal (GGS)</t>
  </si>
  <si>
    <t>11.04</t>
  </si>
  <si>
    <t>Gabinete general normal (GGN)</t>
  </si>
  <si>
    <t>11.05</t>
  </si>
  <si>
    <t>Gabinete general regulado (GGR)</t>
  </si>
  <si>
    <t>11.06</t>
  </si>
  <si>
    <t>Tablero monofásico 6 puestos (TAS)</t>
  </si>
  <si>
    <t>11.07</t>
  </si>
  <si>
    <t>Tablero trifásico 18 puestos (TRS2)</t>
  </si>
  <si>
    <t>11.08</t>
  </si>
  <si>
    <t>Tablero trifásico 42 puestos (TR3 y TR4)</t>
  </si>
  <si>
    <t>11.09</t>
  </si>
  <si>
    <t>Tablero trifásico 36 puestos (TNS2)</t>
  </si>
  <si>
    <t>11.10</t>
  </si>
  <si>
    <t>Tablero trifásico 30 puestos (TAS2)</t>
  </si>
  <si>
    <t>11.11</t>
  </si>
  <si>
    <t>Tablero trifásico 24 puestos (TNS1)</t>
  </si>
  <si>
    <t>11.12</t>
  </si>
  <si>
    <t>Tablero trifásico 30 puestos (TAS1)</t>
  </si>
  <si>
    <t>11.13</t>
  </si>
  <si>
    <t>Tablero trifásico 18 puestos (TN2)</t>
  </si>
  <si>
    <t>11.14</t>
  </si>
  <si>
    <t>Tablero trifásico 42 puestos (TN3 y TN4)</t>
  </si>
  <si>
    <t>11.15</t>
  </si>
  <si>
    <t>Tablero trifásico 12 puestos (TNT)</t>
  </si>
  <si>
    <t>11.16</t>
  </si>
  <si>
    <t>Tablero trifásico 6 puestos (TASC1)</t>
  </si>
  <si>
    <t>11.17</t>
  </si>
  <si>
    <t>Tablero trifásico 6 puestos (TASC2)</t>
  </si>
  <si>
    <t>11.18</t>
  </si>
  <si>
    <t>Canalización PVC 4"</t>
  </si>
  <si>
    <t>11.19</t>
  </si>
  <si>
    <t>Canalización PVC 2"</t>
  </si>
  <si>
    <t>11.20</t>
  </si>
  <si>
    <t>Canalización PVC 1"</t>
  </si>
  <si>
    <t>11.21</t>
  </si>
  <si>
    <t>Conducto PVC 3/4"</t>
  </si>
  <si>
    <t>11.22</t>
  </si>
  <si>
    <t>Conducto EMT 3/4"</t>
  </si>
  <si>
    <t>11.23</t>
  </si>
  <si>
    <t>Caja de inspección de baja tensión 60x60x82cm</t>
  </si>
  <si>
    <t>11.24</t>
  </si>
  <si>
    <t>Caja de inspección de baja tensión 120x150x100cm</t>
  </si>
  <si>
    <t>11.25</t>
  </si>
  <si>
    <t>Red Cu 5(3#500F + 1#500N) + 1#3/0T</t>
  </si>
  <si>
    <t>11.26</t>
  </si>
  <si>
    <t>Red Cu 4(3#350F + 1#350N) + 2#3/0T</t>
  </si>
  <si>
    <t>11.27</t>
  </si>
  <si>
    <t>Red Cu 3#4F + 1#4N + 1#8T</t>
  </si>
  <si>
    <t>11.28</t>
  </si>
  <si>
    <t>Red Cu 3#250F + 1#250N + 1#2T</t>
  </si>
  <si>
    <t>11.29</t>
  </si>
  <si>
    <t>Red Cu 3#1/0F + 1#1/0N + 1#6T</t>
  </si>
  <si>
    <t>11.30</t>
  </si>
  <si>
    <t>Red Cu 3#6F + 1#6N + 1#8T</t>
  </si>
  <si>
    <t>11.31</t>
  </si>
  <si>
    <t>Red Cu 3#8F + 1#8N + 1#8T</t>
  </si>
  <si>
    <t>11.32</t>
  </si>
  <si>
    <t>Red Cu 3#4/0F + 1#4/0N + 1#4T</t>
  </si>
  <si>
    <t>11.33</t>
  </si>
  <si>
    <t>Red Cu 1#8F + 1#8N + 1#8T</t>
  </si>
  <si>
    <t>11.34</t>
  </si>
  <si>
    <t>Red Cu 3#12 (FNT,FFT)</t>
  </si>
  <si>
    <t>11.35</t>
  </si>
  <si>
    <t>Alambrón de aluminio 8mm</t>
  </si>
  <si>
    <t>11.36</t>
  </si>
  <si>
    <t>Punta captadora 80cm</t>
  </si>
  <si>
    <t>11.37</t>
  </si>
  <si>
    <t>Bandeja portacable 400x54mm</t>
  </si>
  <si>
    <t>11.38</t>
  </si>
  <si>
    <t>Luminaria panel LED rectangular 40W</t>
  </si>
  <si>
    <t>11.39</t>
  </si>
  <si>
    <t>Luminaria LED rectangular 45W</t>
  </si>
  <si>
    <t>11.40</t>
  </si>
  <si>
    <t>Luminaria LED 18W</t>
  </si>
  <si>
    <t>11.41</t>
  </si>
  <si>
    <t>Luminaria LED aplique tortuga 40W</t>
  </si>
  <si>
    <t>11.42</t>
  </si>
  <si>
    <t>Luminaria LED hermética 36W</t>
  </si>
  <si>
    <t>11.43</t>
  </si>
  <si>
    <t>Reflector LED 100W</t>
  </si>
  <si>
    <t>11.44</t>
  </si>
  <si>
    <t>Tomacorriente doble monofásico 120V</t>
  </si>
  <si>
    <t>11.45</t>
  </si>
  <si>
    <t>Tomacorriente doble monofásico 120V con tapa intemperie</t>
  </si>
  <si>
    <t>11.46</t>
  </si>
  <si>
    <t>Tomacorriente doble monofásico 120V regulado</t>
  </si>
  <si>
    <t>11.47</t>
  </si>
  <si>
    <t>Tomacorriente bifásica</t>
  </si>
  <si>
    <t>11.48</t>
  </si>
  <si>
    <t>Caja metálica de paso, inspección y/o empalme 15x15x10cm</t>
  </si>
  <si>
    <t>11.49</t>
  </si>
  <si>
    <t>Sello cortafuego para conductos soterrados</t>
  </si>
  <si>
    <t>11.50</t>
  </si>
  <si>
    <t>Cable de control FLP 2x18AWG</t>
  </si>
  <si>
    <t>11.51</t>
  </si>
  <si>
    <t>Transferencia automática BCI 800A (magnética)</t>
  </si>
  <si>
    <t>11.52</t>
  </si>
  <si>
    <t>Detector de humo</t>
  </si>
  <si>
    <t>11.53</t>
  </si>
  <si>
    <t>Estación manual para alarma de incendio</t>
  </si>
  <si>
    <t>11.54</t>
  </si>
  <si>
    <t>Sirena para alarma de incendio con luz estroboscópica</t>
  </si>
  <si>
    <t>11.55</t>
  </si>
  <si>
    <t>UPS 60kVA trifásica 208/120V, 60 Hz</t>
  </si>
  <si>
    <t>11.56</t>
  </si>
  <si>
    <t>Luminaria LED de emergencia 5W</t>
  </si>
  <si>
    <t>11.57</t>
  </si>
  <si>
    <t>Foso de puesta a tierra</t>
  </si>
  <si>
    <t>11.58</t>
  </si>
  <si>
    <t>Cable Cu #2/0 desnudo</t>
  </si>
  <si>
    <t>11.59</t>
  </si>
  <si>
    <t>Interruptor manual sencillo</t>
  </si>
  <si>
    <t>11.60</t>
  </si>
  <si>
    <t>Interruptor manual doble</t>
  </si>
  <si>
    <t>11.61</t>
  </si>
  <si>
    <t>Sensor de movimiento 360°</t>
  </si>
  <si>
    <t>11.62</t>
  </si>
  <si>
    <t>Panel para control, administración y alarma de incendio</t>
  </si>
  <si>
    <t>12.00</t>
  </si>
  <si>
    <t>TELECOMUNICACIONES</t>
  </si>
  <si>
    <t>12.01</t>
  </si>
  <si>
    <t>Bajante IMC 2" para F.O.</t>
  </si>
  <si>
    <t>12.02</t>
  </si>
  <si>
    <t>Canalización PVC 2" para F.O. o UTP</t>
  </si>
  <si>
    <t>12.03</t>
  </si>
  <si>
    <t>Gabinete rack 12RU</t>
  </si>
  <si>
    <t>12.04</t>
  </si>
  <si>
    <t>Conducto EMT 3/4" para UTP</t>
  </si>
  <si>
    <t>12.05</t>
  </si>
  <si>
    <t>Caja de inspección de baja tensión 60x60x82cm para telecomunicaciones</t>
  </si>
  <si>
    <t>12.06</t>
  </si>
  <si>
    <t>Conducto PVC 3/4" para UTP</t>
  </si>
  <si>
    <t>12.07</t>
  </si>
  <si>
    <t>Sello cortafuego para conductos soterrados de F.O.</t>
  </si>
  <si>
    <t>12.08</t>
  </si>
  <si>
    <t>Salida RJ45 sencilla</t>
  </si>
  <si>
    <t>12.09</t>
  </si>
  <si>
    <t>Cable UTP Cat 6A</t>
  </si>
  <si>
    <t>13.00</t>
  </si>
  <si>
    <t>ASCENSORES</t>
  </si>
  <si>
    <t>13.01</t>
  </si>
  <si>
    <t xml:space="preserve">Ascensor 7 paradas incluye montaje </t>
  </si>
  <si>
    <t xml:space="preserve">COSTO TOTAL OBRA CIVIL </t>
  </si>
  <si>
    <t>PMA</t>
  </si>
  <si>
    <t>CERTIFICACION RETIE</t>
  </si>
  <si>
    <t>CERTIFICACION RETILAP</t>
  </si>
  <si>
    <t>JOHN ALEXANDER JAIMES ABRIL - CONSORCIO OBRAS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</si>
</sst>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1" formatCode="_-* #,##0_-;\-* #,##0_-;_-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0.0%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_-* #,##0.00_-;\-* #,##0.00_-;_-* &quot;-&quot;_-;_-@_-"/>
    <numFmt numFmtId="202" formatCode="_-[$$-240A]\ * #,##0.00_-;\-[$$-240A]\ * #,##0.00_-;_-[$$-240A]\ * &quot;-&quot;??_-;_-@_-"/>
    <numFmt numFmtId="203" formatCode="0.0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9"/>
      <color theme="1"/>
      <name val="Tahoma"/>
      <family val="2"/>
    </font>
    <font>
      <b/>
      <sz val="10"/>
      <color theme="1"/>
      <name val="Tahoma"/>
      <family val="2"/>
    </font>
    <font>
      <sz val="9"/>
      <color indexed="8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2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0" fontId="6" fillId="0" borderId="0" applyFont="0" applyFill="0" applyBorder="0" applyAlignment="0" applyProtection="0"/>
    <xf numFmtId="0" fontId="17" fillId="3" borderId="0" applyNumberFormat="0" applyBorder="0" applyAlignment="0" applyProtection="0"/>
    <xf numFmtId="171" fontId="5" fillId="0" borderId="0" applyFont="0" applyFill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46">
      <alignment horizontal="right"/>
    </xf>
    <xf numFmtId="185" fontId="7" fillId="0" borderId="46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46">
      <alignment horizontal="right"/>
    </xf>
    <xf numFmtId="188" fontId="5" fillId="0" borderId="0">
      <protection locked="0"/>
    </xf>
    <xf numFmtId="3" fontId="34" fillId="0" borderId="0" applyFont="0" applyFill="0" applyBorder="0" applyAlignment="0" applyProtection="0"/>
    <xf numFmtId="189" fontId="5" fillId="0" borderId="0">
      <protection locked="0"/>
    </xf>
    <xf numFmtId="190" fontId="34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2" fontId="35" fillId="0" borderId="0">
      <protection locked="0"/>
    </xf>
    <xf numFmtId="193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8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90" fontId="39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0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49">
      <protection locked="0"/>
    </xf>
    <xf numFmtId="41" fontId="49" fillId="0" borderId="0" applyFont="0" applyFill="0" applyBorder="0" applyAlignment="0" applyProtection="0"/>
    <xf numFmtId="0" fontId="30" fillId="0" borderId="0"/>
    <xf numFmtId="0" fontId="30" fillId="0" borderId="0"/>
    <xf numFmtId="43" fontId="1" fillId="0" borderId="0" applyFont="0" applyFill="0" applyBorder="0" applyAlignment="0" applyProtection="0"/>
  </cellStyleXfs>
  <cellXfs count="215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36" xfId="89" applyFont="1" applyBorder="1"/>
    <xf numFmtId="0" fontId="33" fillId="0" borderId="37" xfId="89" applyFont="1" applyBorder="1"/>
    <xf numFmtId="0" fontId="33" fillId="0" borderId="34" xfId="89" applyFont="1" applyBorder="1"/>
    <xf numFmtId="0" fontId="33" fillId="0" borderId="35" xfId="89" applyFont="1" applyBorder="1"/>
    <xf numFmtId="0" fontId="33" fillId="0" borderId="0" xfId="90" applyFont="1"/>
    <xf numFmtId="0" fontId="33" fillId="0" borderId="34" xfId="90" applyFont="1" applyBorder="1"/>
    <xf numFmtId="0" fontId="33" fillId="0" borderId="35" xfId="90" applyFont="1" applyBorder="1"/>
    <xf numFmtId="179" fontId="33" fillId="0" borderId="35" xfId="90" applyNumberFormat="1" applyFont="1" applyBorder="1"/>
    <xf numFmtId="181" fontId="33" fillId="0" borderId="35" xfId="90" applyNumberFormat="1" applyFont="1" applyBorder="1"/>
    <xf numFmtId="0" fontId="33" fillId="24" borderId="0" xfId="89" applyFont="1" applyFill="1"/>
    <xf numFmtId="0" fontId="30" fillId="24" borderId="0" xfId="89" applyFont="1" applyFill="1"/>
    <xf numFmtId="0" fontId="33" fillId="24" borderId="35" xfId="89" applyFont="1" applyFill="1" applyBorder="1"/>
    <xf numFmtId="0" fontId="44" fillId="0" borderId="19" xfId="126" applyFont="1" applyBorder="1" applyAlignment="1">
      <alignment horizontal="center" vertical="center" wrapText="1"/>
    </xf>
    <xf numFmtId="0" fontId="43" fillId="0" borderId="48" xfId="73" applyFont="1" applyBorder="1" applyAlignment="1">
      <alignment horizontal="center" vertical="center"/>
    </xf>
    <xf numFmtId="0" fontId="43" fillId="0" borderId="18" xfId="74" applyFont="1" applyBorder="1" applyAlignment="1">
      <alignment horizontal="center" vertical="center"/>
    </xf>
    <xf numFmtId="0" fontId="43" fillId="0" borderId="0" xfId="128" applyFont="1"/>
    <xf numFmtId="0" fontId="43" fillId="0" borderId="0" xfId="128" applyFont="1" applyAlignment="1">
      <alignment horizontal="center"/>
    </xf>
    <xf numFmtId="2" fontId="43" fillId="0" borderId="0" xfId="128" applyNumberFormat="1" applyFont="1"/>
    <xf numFmtId="178" fontId="43" fillId="0" borderId="0" xfId="129" applyNumberFormat="1" applyFont="1"/>
    <xf numFmtId="39" fontId="44" fillId="0" borderId="0" xfId="129" applyNumberFormat="1" applyFont="1" applyAlignment="1">
      <alignment vertical="center"/>
    </xf>
    <xf numFmtId="0" fontId="44" fillId="0" borderId="32" xfId="79" applyFont="1" applyBorder="1" applyAlignment="1">
      <alignment vertical="center"/>
    </xf>
    <xf numFmtId="183" fontId="44" fillId="25" borderId="44" xfId="60" applyNumberFormat="1" applyFont="1" applyFill="1" applyBorder="1" applyAlignment="1">
      <alignment horizontal="center" vertical="center"/>
    </xf>
    <xf numFmtId="183" fontId="44" fillId="25" borderId="18" xfId="60" applyNumberFormat="1" applyFont="1" applyFill="1" applyBorder="1" applyAlignment="1">
      <alignment horizontal="center" vertical="center"/>
    </xf>
    <xf numFmtId="9" fontId="43" fillId="26" borderId="28" xfId="95" applyFont="1" applyFill="1" applyBorder="1" applyAlignment="1">
      <alignment horizontal="center" vertical="center"/>
    </xf>
    <xf numFmtId="0" fontId="7" fillId="0" borderId="66" xfId="0" applyFont="1" applyBorder="1" applyAlignment="1">
      <alignment horizontal="left" vertical="center"/>
    </xf>
    <xf numFmtId="0" fontId="46" fillId="0" borderId="66" xfId="0" applyFont="1" applyBorder="1" applyAlignment="1">
      <alignment horizontal="left" vertical="center"/>
    </xf>
    <xf numFmtId="0" fontId="47" fillId="0" borderId="66" xfId="0" applyFont="1" applyBorder="1" applyAlignment="1">
      <alignment horizontal="left" vertical="center"/>
    </xf>
    <xf numFmtId="0" fontId="43" fillId="0" borderId="55" xfId="0" applyFont="1" applyBorder="1" applyAlignment="1">
      <alignment vertical="center" wrapText="1"/>
    </xf>
    <xf numFmtId="0" fontId="43" fillId="0" borderId="50" xfId="0" applyFont="1" applyBorder="1" applyAlignment="1">
      <alignment vertical="center" wrapText="1"/>
    </xf>
    <xf numFmtId="0" fontId="43" fillId="0" borderId="56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42" xfId="0" applyFont="1" applyBorder="1" applyAlignment="1">
      <alignment vertical="center" wrapText="1"/>
    </xf>
    <xf numFmtId="0" fontId="43" fillId="0" borderId="14" xfId="0" applyFont="1" applyBorder="1" applyAlignment="1">
      <alignment vertical="center" wrapText="1"/>
    </xf>
    <xf numFmtId="0" fontId="43" fillId="0" borderId="13" xfId="0" applyFont="1" applyBorder="1" applyAlignment="1">
      <alignment vertical="center" wrapText="1"/>
    </xf>
    <xf numFmtId="0" fontId="33" fillId="24" borderId="67" xfId="89" applyFont="1" applyFill="1" applyBorder="1"/>
    <xf numFmtId="0" fontId="33" fillId="0" borderId="67" xfId="89" applyFont="1" applyBorder="1"/>
    <xf numFmtId="0" fontId="33" fillId="0" borderId="61" xfId="89" applyFont="1" applyBorder="1"/>
    <xf numFmtId="0" fontId="33" fillId="0" borderId="61" xfId="89" applyFont="1" applyBorder="1" applyAlignment="1">
      <alignment horizontal="center"/>
    </xf>
    <xf numFmtId="0" fontId="33" fillId="0" borderId="62" xfId="90" applyFont="1" applyBorder="1"/>
    <xf numFmtId="0" fontId="33" fillId="0" borderId="63" xfId="89" applyFont="1" applyBorder="1"/>
    <xf numFmtId="0" fontId="33" fillId="0" borderId="63" xfId="89" applyFont="1" applyBorder="1" applyAlignment="1">
      <alignment horizontal="center"/>
    </xf>
    <xf numFmtId="182" fontId="33" fillId="0" borderId="63" xfId="34" applyNumberFormat="1" applyFont="1" applyBorder="1"/>
    <xf numFmtId="0" fontId="33" fillId="0" borderId="64" xfId="89" applyFont="1" applyBorder="1"/>
    <xf numFmtId="184" fontId="44" fillId="27" borderId="41" xfId="73" applyNumberFormat="1" applyFont="1" applyFill="1" applyBorder="1" applyAlignment="1">
      <alignment vertical="center"/>
    </xf>
    <xf numFmtId="0" fontId="44" fillId="24" borderId="47" xfId="73" applyFont="1" applyFill="1" applyBorder="1" applyAlignment="1">
      <alignment horizontal="center" vertical="center" wrapText="1"/>
    </xf>
    <xf numFmtId="201" fontId="53" fillId="24" borderId="18" xfId="254" applyNumberFormat="1" applyFont="1" applyFill="1" applyBorder="1" applyAlignment="1">
      <alignment horizontal="right" vertical="center" wrapText="1"/>
    </xf>
    <xf numFmtId="201" fontId="53" fillId="0" borderId="18" xfId="254" applyNumberFormat="1" applyFont="1" applyBorder="1" applyAlignment="1">
      <alignment horizontal="right" vertical="center" wrapText="1"/>
    </xf>
    <xf numFmtId="0" fontId="53" fillId="24" borderId="45" xfId="0" applyFont="1" applyFill="1" applyBorder="1" applyAlignment="1">
      <alignment horizontal="center" vertical="center" wrapText="1"/>
    </xf>
    <xf numFmtId="201" fontId="53" fillId="24" borderId="19" xfId="254" applyNumberFormat="1" applyFont="1" applyFill="1" applyBorder="1" applyAlignment="1">
      <alignment horizontal="right" vertical="center" wrapText="1"/>
    </xf>
    <xf numFmtId="2" fontId="53" fillId="0" borderId="18" xfId="0" applyNumberFormat="1" applyFont="1" applyBorder="1" applyAlignment="1">
      <alignment horizontal="right" vertical="center" wrapText="1"/>
    </xf>
    <xf numFmtId="2" fontId="54" fillId="0" borderId="18" xfId="0" applyNumberFormat="1" applyFont="1" applyBorder="1" applyAlignment="1">
      <alignment horizontal="right" vertical="center" wrapText="1"/>
    </xf>
    <xf numFmtId="202" fontId="52" fillId="0" borderId="74" xfId="0" applyNumberFormat="1" applyFont="1" applyBorder="1" applyAlignment="1">
      <alignment horizontal="right" vertical="center" wrapText="1"/>
    </xf>
    <xf numFmtId="0" fontId="54" fillId="0" borderId="31" xfId="0" applyFont="1" applyBorder="1" applyAlignment="1">
      <alignment horizontal="center" vertical="center" wrapText="1"/>
    </xf>
    <xf numFmtId="43" fontId="54" fillId="0" borderId="18" xfId="257" applyFont="1" applyBorder="1" applyAlignment="1">
      <alignment horizontal="right" vertical="center" wrapText="1"/>
    </xf>
    <xf numFmtId="0" fontId="54" fillId="0" borderId="45" xfId="0" applyFont="1" applyBorder="1" applyAlignment="1">
      <alignment horizontal="center" vertical="center" wrapText="1"/>
    </xf>
    <xf numFmtId="43" fontId="54" fillId="0" borderId="19" xfId="257" applyFont="1" applyBorder="1" applyAlignment="1">
      <alignment horizontal="right" vertical="center" wrapText="1"/>
    </xf>
    <xf numFmtId="202" fontId="52" fillId="24" borderId="78" xfId="0" applyNumberFormat="1" applyFont="1" applyFill="1" applyBorder="1" applyAlignment="1">
      <alignment horizontal="right" vertical="center" wrapText="1"/>
    </xf>
    <xf numFmtId="202" fontId="52" fillId="24" borderId="79" xfId="0" applyNumberFormat="1" applyFont="1" applyFill="1" applyBorder="1" applyAlignment="1">
      <alignment vertical="center" wrapText="1"/>
    </xf>
    <xf numFmtId="202" fontId="53" fillId="24" borderId="80" xfId="0" applyNumberFormat="1" applyFont="1" applyFill="1" applyBorder="1" applyAlignment="1">
      <alignment horizontal="right" vertical="center" wrapText="1"/>
    </xf>
    <xf numFmtId="177" fontId="52" fillId="24" borderId="81" xfId="95" applyNumberFormat="1" applyFont="1" applyFill="1" applyBorder="1" applyAlignment="1">
      <alignment vertical="center" wrapText="1"/>
    </xf>
    <xf numFmtId="202" fontId="53" fillId="24" borderId="82" xfId="0" applyNumberFormat="1" applyFont="1" applyFill="1" applyBorder="1" applyAlignment="1">
      <alignment horizontal="right" vertical="center" wrapText="1"/>
    </xf>
    <xf numFmtId="177" fontId="52" fillId="24" borderId="83" xfId="95" applyNumberFormat="1" applyFont="1" applyFill="1" applyBorder="1" applyAlignment="1">
      <alignment vertical="center" wrapText="1"/>
    </xf>
    <xf numFmtId="202" fontId="53" fillId="24" borderId="84" xfId="0" applyNumberFormat="1" applyFont="1" applyFill="1" applyBorder="1" applyAlignment="1">
      <alignment horizontal="right" vertical="center" wrapText="1"/>
    </xf>
    <xf numFmtId="0" fontId="53" fillId="24" borderId="18" xfId="0" applyFont="1" applyFill="1" applyBorder="1" applyAlignment="1">
      <alignment horizontal="left" vertical="center" wrapText="1"/>
    </xf>
    <xf numFmtId="0" fontId="53" fillId="24" borderId="18" xfId="0" applyFont="1" applyFill="1" applyBorder="1" applyAlignment="1">
      <alignment vertical="center" wrapText="1"/>
    </xf>
    <xf numFmtId="0" fontId="53" fillId="24" borderId="18" xfId="0" applyFont="1" applyFill="1" applyBorder="1" applyAlignment="1">
      <alignment horizontal="center" vertical="center" wrapText="1"/>
    </xf>
    <xf numFmtId="202" fontId="53" fillId="24" borderId="18" xfId="172" applyNumberFormat="1" applyFont="1" applyFill="1" applyBorder="1" applyAlignment="1" applyProtection="1">
      <alignment vertical="center" wrapText="1"/>
    </xf>
    <xf numFmtId="2" fontId="53" fillId="24" borderId="18" xfId="0" applyNumberFormat="1" applyFont="1" applyFill="1" applyBorder="1" applyAlignment="1">
      <alignment horizontal="left" vertical="center" wrapText="1"/>
    </xf>
    <xf numFmtId="202" fontId="53" fillId="24" borderId="28" xfId="0" applyNumberFormat="1" applyFont="1" applyFill="1" applyBorder="1" applyAlignment="1">
      <alignment horizontal="right" vertical="center" wrapText="1"/>
    </xf>
    <xf numFmtId="0" fontId="53" fillId="24" borderId="19" xfId="0" applyFont="1" applyFill="1" applyBorder="1" applyAlignment="1">
      <alignment vertical="center" wrapText="1"/>
    </xf>
    <xf numFmtId="0" fontId="53" fillId="24" borderId="19" xfId="0" applyFont="1" applyFill="1" applyBorder="1" applyAlignment="1">
      <alignment horizontal="center" vertical="center" wrapText="1"/>
    </xf>
    <xf numFmtId="0" fontId="44" fillId="0" borderId="18" xfId="126" applyFont="1" applyBorder="1" applyAlignment="1">
      <alignment horizontal="center" vertical="center" wrapText="1"/>
    </xf>
    <xf numFmtId="0" fontId="30" fillId="0" borderId="18" xfId="89" applyFont="1" applyBorder="1"/>
    <xf numFmtId="0" fontId="44" fillId="24" borderId="11" xfId="73" applyFont="1" applyFill="1" applyBorder="1" applyAlignment="1">
      <alignment horizontal="center" vertical="center" wrapText="1"/>
    </xf>
    <xf numFmtId="0" fontId="30" fillId="0" borderId="19" xfId="89" applyFont="1" applyBorder="1"/>
    <xf numFmtId="0" fontId="53" fillId="24" borderId="31" xfId="0" applyFont="1" applyFill="1" applyBorder="1" applyAlignment="1">
      <alignment horizontal="center" vertical="center" wrapText="1"/>
    </xf>
    <xf numFmtId="2" fontId="53" fillId="24" borderId="45" xfId="0" applyNumberFormat="1" applyFont="1" applyFill="1" applyBorder="1" applyAlignment="1">
      <alignment horizontal="center" vertical="center" wrapText="1"/>
    </xf>
    <xf numFmtId="202" fontId="52" fillId="24" borderId="70" xfId="0" applyNumberFormat="1" applyFont="1" applyFill="1" applyBorder="1" applyAlignment="1">
      <alignment horizontal="right" vertical="center" wrapText="1"/>
    </xf>
    <xf numFmtId="0" fontId="53" fillId="0" borderId="18" xfId="0" applyFont="1" applyBorder="1" applyAlignment="1">
      <alignment horizontal="left" vertical="center" wrapText="1"/>
    </xf>
    <xf numFmtId="0" fontId="53" fillId="0" borderId="18" xfId="0" applyFont="1" applyBorder="1" applyAlignment="1">
      <alignment vertical="center" wrapText="1"/>
    </xf>
    <xf numFmtId="0" fontId="53" fillId="0" borderId="18" xfId="0" applyFont="1" applyBorder="1" applyAlignment="1">
      <alignment horizontal="center" vertical="center" wrapText="1"/>
    </xf>
    <xf numFmtId="0" fontId="45" fillId="24" borderId="18" xfId="0" applyFont="1" applyFill="1" applyBorder="1" applyAlignment="1">
      <alignment vertical="center" wrapText="1"/>
    </xf>
    <xf numFmtId="202" fontId="52" fillId="24" borderId="68" xfId="0" applyNumberFormat="1" applyFont="1" applyFill="1" applyBorder="1" applyAlignment="1">
      <alignment horizontal="right" vertical="center" wrapText="1"/>
    </xf>
    <xf numFmtId="0" fontId="53" fillId="0" borderId="31" xfId="0" applyFont="1" applyBorder="1" applyAlignment="1">
      <alignment horizontal="center" vertical="center" wrapText="1"/>
    </xf>
    <xf numFmtId="2" fontId="53" fillId="24" borderId="31" xfId="0" applyNumberFormat="1" applyFont="1" applyFill="1" applyBorder="1" applyAlignment="1">
      <alignment horizontal="center" vertical="center" wrapText="1"/>
    </xf>
    <xf numFmtId="0" fontId="51" fillId="27" borderId="30" xfId="0" applyFont="1" applyFill="1" applyBorder="1" applyAlignment="1">
      <alignment horizontal="center" vertical="center" wrapText="1"/>
    </xf>
    <xf numFmtId="0" fontId="44" fillId="27" borderId="60" xfId="126" applyFont="1" applyFill="1" applyBorder="1" applyAlignment="1">
      <alignment horizontal="center" vertical="center" wrapText="1"/>
    </xf>
    <xf numFmtId="203" fontId="53" fillId="24" borderId="31" xfId="0" applyNumberFormat="1" applyFont="1" applyFill="1" applyBorder="1" applyAlignment="1">
      <alignment horizontal="center" vertical="center" wrapText="1"/>
    </xf>
    <xf numFmtId="2" fontId="53" fillId="24" borderId="19" xfId="0" applyNumberFormat="1" applyFont="1" applyFill="1" applyBorder="1" applyAlignment="1">
      <alignment horizontal="left" vertical="center" wrapText="1"/>
    </xf>
    <xf numFmtId="203" fontId="53" fillId="24" borderId="18" xfId="0" applyNumberFormat="1" applyFont="1" applyFill="1" applyBorder="1" applyAlignment="1">
      <alignment horizontal="left" vertical="center" wrapText="1"/>
    </xf>
    <xf numFmtId="0" fontId="51" fillId="27" borderId="27" xfId="0" applyFont="1" applyFill="1" applyBorder="1" applyAlignment="1">
      <alignment vertical="center" wrapText="1"/>
    </xf>
    <xf numFmtId="0" fontId="51" fillId="27" borderId="33" xfId="0" applyFont="1" applyFill="1" applyBorder="1" applyAlignment="1">
      <alignment vertical="center" wrapText="1"/>
    </xf>
    <xf numFmtId="0" fontId="52" fillId="27" borderId="30" xfId="0" applyFont="1" applyFill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0" fontId="54" fillId="24" borderId="18" xfId="0" applyFont="1" applyFill="1" applyBorder="1" applyAlignment="1">
      <alignment horizontal="center" vertical="center" wrapText="1"/>
    </xf>
    <xf numFmtId="49" fontId="53" fillId="0" borderId="31" xfId="0" applyNumberFormat="1" applyFont="1" applyBorder="1" applyAlignment="1">
      <alignment horizontal="center" vertical="center" wrapText="1"/>
    </xf>
    <xf numFmtId="49" fontId="54" fillId="24" borderId="31" xfId="0" applyNumberFormat="1" applyFont="1" applyFill="1" applyBorder="1" applyAlignment="1">
      <alignment horizontal="center" vertical="center" wrapText="1"/>
    </xf>
    <xf numFmtId="49" fontId="53" fillId="0" borderId="45" xfId="0" applyNumberFormat="1" applyFont="1" applyBorder="1" applyAlignment="1">
      <alignment horizontal="center" vertical="center" wrapText="1"/>
    </xf>
    <xf numFmtId="0" fontId="53" fillId="0" borderId="19" xfId="0" applyFont="1" applyBorder="1" applyAlignment="1">
      <alignment vertical="center" wrapText="1"/>
    </xf>
    <xf numFmtId="0" fontId="53" fillId="24" borderId="19" xfId="0" applyFont="1" applyFill="1" applyBorder="1" applyAlignment="1">
      <alignment horizontal="left" vertical="center" wrapText="1"/>
    </xf>
    <xf numFmtId="2" fontId="54" fillId="0" borderId="31" xfId="0" applyNumberFormat="1" applyFont="1" applyBorder="1" applyAlignment="1">
      <alignment horizontal="center" vertical="center" wrapText="1"/>
    </xf>
    <xf numFmtId="49" fontId="54" fillId="0" borderId="31" xfId="0" applyNumberFormat="1" applyFont="1" applyBorder="1" applyAlignment="1">
      <alignment horizontal="center" vertical="center" wrapText="1"/>
    </xf>
    <xf numFmtId="49" fontId="54" fillId="0" borderId="45" xfId="0" applyNumberFormat="1" applyFont="1" applyBorder="1" applyAlignment="1">
      <alignment horizontal="center" vertical="center" wrapText="1"/>
    </xf>
    <xf numFmtId="202" fontId="52" fillId="24" borderId="74" xfId="0" applyNumberFormat="1" applyFont="1" applyFill="1" applyBorder="1" applyAlignment="1">
      <alignment horizontal="right" vertical="center" wrapText="1"/>
    </xf>
    <xf numFmtId="0" fontId="56" fillId="0" borderId="18" xfId="0" applyFont="1" applyBorder="1" applyAlignment="1">
      <alignment vertical="center" wrapText="1"/>
    </xf>
    <xf numFmtId="4" fontId="53" fillId="0" borderId="18" xfId="255" applyNumberFormat="1" applyFont="1" applyBorder="1" applyAlignment="1">
      <alignment horizontal="justify" vertical="center" wrapText="1"/>
    </xf>
    <xf numFmtId="0" fontId="55" fillId="27" borderId="30" xfId="0" applyFont="1" applyFill="1" applyBorder="1" applyAlignment="1">
      <alignment horizontal="center" vertical="center" wrapText="1"/>
    </xf>
    <xf numFmtId="0" fontId="53" fillId="0" borderId="19" xfId="0" applyFont="1" applyBorder="1" applyAlignment="1">
      <alignment horizontal="left" vertical="center" wrapText="1"/>
    </xf>
    <xf numFmtId="0" fontId="53" fillId="0" borderId="19" xfId="0" applyFont="1" applyBorder="1" applyAlignment="1">
      <alignment horizontal="center" vertical="center" wrapText="1"/>
    </xf>
    <xf numFmtId="2" fontId="53" fillId="0" borderId="19" xfId="0" applyNumberFormat="1" applyFont="1" applyBorder="1" applyAlignment="1">
      <alignment horizontal="right" vertical="center" wrapText="1"/>
    </xf>
    <xf numFmtId="202" fontId="52" fillId="0" borderId="68" xfId="0" applyNumberFormat="1" applyFont="1" applyBorder="1" applyAlignment="1">
      <alignment horizontal="right" vertical="center" wrapText="1"/>
    </xf>
    <xf numFmtId="0" fontId="57" fillId="0" borderId="18" xfId="256" applyFont="1" applyBorder="1" applyAlignment="1">
      <alignment vertical="center" wrapText="1"/>
    </xf>
    <xf numFmtId="0" fontId="57" fillId="0" borderId="18" xfId="0" applyFont="1" applyBorder="1" applyAlignment="1">
      <alignment vertical="center" wrapText="1"/>
    </xf>
    <xf numFmtId="203" fontId="54" fillId="0" borderId="31" xfId="0" applyNumberFormat="1" applyFont="1" applyBorder="1" applyAlignment="1">
      <alignment horizontal="center" vertical="center" wrapText="1"/>
    </xf>
    <xf numFmtId="203" fontId="54" fillId="0" borderId="45" xfId="0" applyNumberFormat="1" applyFont="1" applyBorder="1" applyAlignment="1">
      <alignment horizontal="center" vertical="center" wrapText="1"/>
    </xf>
    <xf numFmtId="0" fontId="57" fillId="0" borderId="19" xfId="256" applyFont="1" applyBorder="1" applyAlignment="1">
      <alignment vertical="center" wrapText="1"/>
    </xf>
    <xf numFmtId="0" fontId="54" fillId="0" borderId="19" xfId="0" applyFont="1" applyBorder="1" applyAlignment="1">
      <alignment horizontal="center" vertical="center" wrapText="1"/>
    </xf>
    <xf numFmtId="2" fontId="54" fillId="0" borderId="19" xfId="0" applyNumberFormat="1" applyFont="1" applyBorder="1" applyAlignment="1">
      <alignment horizontal="right" vertical="center" wrapText="1"/>
    </xf>
    <xf numFmtId="0" fontId="54" fillId="0" borderId="18" xfId="256" applyFont="1" applyBorder="1" applyAlignment="1">
      <alignment vertical="center" wrapText="1"/>
    </xf>
    <xf numFmtId="0" fontId="54" fillId="0" borderId="19" xfId="256" applyFont="1" applyBorder="1" applyAlignment="1">
      <alignment vertical="center" wrapText="1"/>
    </xf>
    <xf numFmtId="49" fontId="58" fillId="27" borderId="30" xfId="0" applyNumberFormat="1" applyFont="1" applyFill="1" applyBorder="1" applyAlignment="1">
      <alignment horizontal="center" vertical="center" wrapText="1"/>
    </xf>
    <xf numFmtId="0" fontId="43" fillId="0" borderId="57" xfId="73" applyFont="1" applyBorder="1" applyAlignment="1">
      <alignment horizontal="center" vertical="center"/>
    </xf>
    <xf numFmtId="0" fontId="43" fillId="0" borderId="23" xfId="74" applyFont="1" applyBorder="1" applyAlignment="1">
      <alignment horizontal="center" vertical="center"/>
    </xf>
    <xf numFmtId="0" fontId="43" fillId="0" borderId="19" xfId="74" applyFont="1" applyBorder="1" applyAlignment="1">
      <alignment horizontal="center" vertical="center"/>
    </xf>
    <xf numFmtId="202" fontId="52" fillId="24" borderId="85" xfId="0" applyNumberFormat="1" applyFont="1" applyFill="1" applyBorder="1" applyAlignment="1">
      <alignment horizontal="right" vertical="center" wrapText="1"/>
    </xf>
    <xf numFmtId="0" fontId="43" fillId="25" borderId="31" xfId="130" applyFont="1" applyFill="1" applyBorder="1" applyAlignment="1">
      <alignment vertical="center" wrapText="1"/>
    </xf>
    <xf numFmtId="0" fontId="43" fillId="25" borderId="18" xfId="130" applyFont="1" applyFill="1" applyBorder="1" applyAlignment="1">
      <alignment vertical="center" wrapText="1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18" xfId="130" applyFont="1" applyFill="1" applyBorder="1" applyAlignment="1">
      <alignment horizontal="center" vertical="center"/>
    </xf>
    <xf numFmtId="3" fontId="44" fillId="25" borderId="18" xfId="130" applyNumberFormat="1" applyFont="1" applyFill="1" applyBorder="1" applyAlignment="1">
      <alignment horizontal="center" vertical="center" wrapText="1"/>
    </xf>
    <xf numFmtId="3" fontId="44" fillId="25" borderId="18" xfId="130" applyNumberFormat="1" applyFont="1" applyFill="1" applyBorder="1" applyAlignment="1">
      <alignment horizontal="center" vertical="center"/>
    </xf>
    <xf numFmtId="0" fontId="43" fillId="24" borderId="19" xfId="130" applyFont="1" applyFill="1" applyBorder="1" applyAlignment="1">
      <alignment horizontal="center" vertical="center" wrapText="1"/>
    </xf>
    <xf numFmtId="0" fontId="43" fillId="24" borderId="39" xfId="130" applyFont="1" applyFill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52" fillId="27" borderId="43" xfId="0" applyFont="1" applyFill="1" applyBorder="1" applyAlignment="1">
      <alignment horizontal="center" vertical="center" wrapText="1"/>
    </xf>
    <xf numFmtId="0" fontId="52" fillId="27" borderId="16" xfId="0" applyFont="1" applyFill="1" applyBorder="1" applyAlignment="1">
      <alignment horizontal="center" vertical="center" wrapText="1"/>
    </xf>
    <xf numFmtId="0" fontId="52" fillId="27" borderId="17" xfId="0" applyFont="1" applyFill="1" applyBorder="1" applyAlignment="1">
      <alignment horizontal="center" vertical="center" wrapText="1"/>
    </xf>
    <xf numFmtId="0" fontId="52" fillId="27" borderId="27" xfId="0" applyFont="1" applyFill="1" applyBorder="1" applyAlignment="1">
      <alignment horizontal="center" vertical="center" wrapText="1"/>
    </xf>
    <xf numFmtId="0" fontId="52" fillId="27" borderId="33" xfId="0" applyFont="1" applyFill="1" applyBorder="1" applyAlignment="1">
      <alignment horizontal="center" vertical="center" wrapText="1"/>
    </xf>
    <xf numFmtId="0" fontId="52" fillId="24" borderId="38" xfId="0" applyFont="1" applyFill="1" applyBorder="1" applyAlignment="1">
      <alignment horizontal="right" vertical="center" wrapText="1"/>
    </xf>
    <xf numFmtId="0" fontId="52" fillId="24" borderId="40" xfId="0" applyFont="1" applyFill="1" applyBorder="1" applyAlignment="1">
      <alignment horizontal="right" vertical="center" wrapText="1"/>
    </xf>
    <xf numFmtId="0" fontId="52" fillId="24" borderId="41" xfId="0" applyFont="1" applyFill="1" applyBorder="1" applyAlignment="1">
      <alignment horizontal="right" vertical="center" wrapText="1"/>
    </xf>
    <xf numFmtId="0" fontId="52" fillId="24" borderId="86" xfId="0" applyFont="1" applyFill="1" applyBorder="1" applyAlignment="1">
      <alignment horizontal="right" vertical="center" wrapText="1"/>
    </xf>
    <xf numFmtId="0" fontId="52" fillId="24" borderId="87" xfId="0" applyFont="1" applyFill="1" applyBorder="1" applyAlignment="1">
      <alignment horizontal="right" vertical="center" wrapText="1"/>
    </xf>
    <xf numFmtId="0" fontId="52" fillId="24" borderId="88" xfId="0" applyFont="1" applyFill="1" applyBorder="1" applyAlignment="1">
      <alignment horizontal="right" vertical="center" wrapText="1"/>
    </xf>
    <xf numFmtId="0" fontId="52" fillId="24" borderId="75" xfId="0" applyFont="1" applyFill="1" applyBorder="1" applyAlignment="1">
      <alignment horizontal="right" vertical="center" wrapText="1"/>
    </xf>
    <xf numFmtId="0" fontId="52" fillId="24" borderId="71" xfId="0" applyFont="1" applyFill="1" applyBorder="1" applyAlignment="1">
      <alignment horizontal="right" vertical="center" wrapText="1"/>
    </xf>
    <xf numFmtId="0" fontId="52" fillId="24" borderId="76" xfId="0" applyFont="1" applyFill="1" applyBorder="1" applyAlignment="1">
      <alignment horizontal="right" vertical="center" wrapText="1"/>
    </xf>
    <xf numFmtId="0" fontId="52" fillId="24" borderId="72" xfId="0" applyFont="1" applyFill="1" applyBorder="1" applyAlignment="1">
      <alignment horizontal="right" vertical="center" wrapText="1"/>
    </xf>
    <xf numFmtId="0" fontId="52" fillId="24" borderId="77" xfId="0" applyFont="1" applyFill="1" applyBorder="1" applyAlignment="1">
      <alignment horizontal="right" vertical="center" wrapText="1"/>
    </xf>
    <xf numFmtId="0" fontId="52" fillId="24" borderId="73" xfId="0" applyFont="1" applyFill="1" applyBorder="1" applyAlignment="1">
      <alignment horizontal="right" vertical="center" wrapText="1"/>
    </xf>
    <xf numFmtId="0" fontId="44" fillId="0" borderId="2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/>
    </xf>
    <xf numFmtId="0" fontId="44" fillId="0" borderId="26" xfId="128" applyFont="1" applyBorder="1" applyAlignment="1">
      <alignment horizontal="right" vertical="center"/>
    </xf>
    <xf numFmtId="0" fontId="43" fillId="0" borderId="16" xfId="79" applyFont="1" applyBorder="1" applyAlignment="1">
      <alignment horizontal="center" vertical="center"/>
    </xf>
    <xf numFmtId="0" fontId="43" fillId="0" borderId="24" xfId="79" applyFont="1" applyBorder="1" applyAlignment="1">
      <alignment horizontal="center" vertical="center"/>
    </xf>
    <xf numFmtId="3" fontId="44" fillId="25" borderId="23" xfId="130" applyNumberFormat="1" applyFont="1" applyFill="1" applyBorder="1" applyAlignment="1">
      <alignment horizontal="center" vertical="center" wrapText="1"/>
    </xf>
    <xf numFmtId="0" fontId="51" fillId="24" borderId="54" xfId="0" applyFont="1" applyFill="1" applyBorder="1" applyAlignment="1">
      <alignment horizontal="right" vertical="center" wrapText="1"/>
    </xf>
    <xf numFmtId="0" fontId="51" fillId="24" borderId="53" xfId="0" applyFont="1" applyFill="1" applyBorder="1" applyAlignment="1">
      <alignment horizontal="right" vertical="center" wrapText="1"/>
    </xf>
    <xf numFmtId="0" fontId="51" fillId="24" borderId="52" xfId="0" applyFont="1" applyFill="1" applyBorder="1" applyAlignment="1">
      <alignment horizontal="right" vertical="center" wrapText="1"/>
    </xf>
    <xf numFmtId="0" fontId="51" fillId="27" borderId="43" xfId="0" applyFont="1" applyFill="1" applyBorder="1" applyAlignment="1">
      <alignment horizontal="center" vertical="center" wrapText="1"/>
    </xf>
    <xf numFmtId="0" fontId="51" fillId="27" borderId="16" xfId="0" applyFont="1" applyFill="1" applyBorder="1" applyAlignment="1">
      <alignment horizontal="center" vertical="center" wrapText="1"/>
    </xf>
    <xf numFmtId="0" fontId="51" fillId="27" borderId="17" xfId="0" applyFont="1" applyFill="1" applyBorder="1" applyAlignment="1">
      <alignment horizontal="center" vertical="center" wrapText="1"/>
    </xf>
    <xf numFmtId="0" fontId="50" fillId="27" borderId="27" xfId="0" applyFont="1" applyFill="1" applyBorder="1" applyAlignment="1">
      <alignment horizontal="center" vertical="center" wrapText="1"/>
    </xf>
    <xf numFmtId="0" fontId="50" fillId="27" borderId="33" xfId="0" applyFont="1" applyFill="1" applyBorder="1" applyAlignment="1">
      <alignment horizontal="center" vertical="center" wrapText="1"/>
    </xf>
    <xf numFmtId="0" fontId="58" fillId="27" borderId="27" xfId="0" applyFont="1" applyFill="1" applyBorder="1" applyAlignment="1">
      <alignment horizontal="center" vertical="center" wrapText="1"/>
    </xf>
    <xf numFmtId="0" fontId="58" fillId="27" borderId="33" xfId="0" applyFont="1" applyFill="1" applyBorder="1" applyAlignment="1">
      <alignment horizontal="center" vertical="center" wrapText="1"/>
    </xf>
    <xf numFmtId="0" fontId="51" fillId="27" borderId="27" xfId="0" applyFont="1" applyFill="1" applyBorder="1" applyAlignment="1">
      <alignment horizontal="center" vertical="center" wrapText="1"/>
    </xf>
    <xf numFmtId="0" fontId="51" fillId="27" borderId="33" xfId="0" applyFont="1" applyFill="1" applyBorder="1" applyAlignment="1">
      <alignment horizontal="center" vertical="center" wrapText="1"/>
    </xf>
    <xf numFmtId="0" fontId="51" fillId="24" borderId="11" xfId="0" applyFont="1" applyFill="1" applyBorder="1" applyAlignment="1">
      <alignment horizontal="right" vertical="center" wrapText="1"/>
    </xf>
    <xf numFmtId="0" fontId="51" fillId="24" borderId="0" xfId="0" applyFont="1" applyFill="1" applyAlignment="1">
      <alignment horizontal="right" vertical="center" wrapText="1"/>
    </xf>
    <xf numFmtId="0" fontId="51" fillId="24" borderId="12" xfId="0" applyFont="1" applyFill="1" applyBorder="1" applyAlignment="1">
      <alignment horizontal="right" vertical="center" wrapText="1"/>
    </xf>
    <xf numFmtId="0" fontId="51" fillId="24" borderId="38" xfId="0" applyFont="1" applyFill="1" applyBorder="1" applyAlignment="1">
      <alignment horizontal="right" vertical="center" wrapText="1"/>
    </xf>
    <xf numFmtId="0" fontId="51" fillId="24" borderId="40" xfId="0" applyFont="1" applyFill="1" applyBorder="1" applyAlignment="1">
      <alignment horizontal="right" vertical="center" wrapText="1"/>
    </xf>
    <xf numFmtId="0" fontId="51" fillId="24" borderId="41" xfId="0" applyFont="1" applyFill="1" applyBorder="1" applyAlignment="1">
      <alignment horizontal="right" vertical="center" wrapText="1"/>
    </xf>
    <xf numFmtId="0" fontId="51" fillId="27" borderId="43" xfId="0" applyFont="1" applyFill="1" applyBorder="1" applyAlignment="1">
      <alignment horizontal="left" vertical="center" wrapText="1"/>
    </xf>
    <xf numFmtId="0" fontId="51" fillId="27" borderId="16" xfId="0" applyFont="1" applyFill="1" applyBorder="1" applyAlignment="1">
      <alignment horizontal="left" vertical="center" wrapText="1"/>
    </xf>
    <xf numFmtId="0" fontId="51" fillId="27" borderId="17" xfId="0" applyFont="1" applyFill="1" applyBorder="1" applyAlignment="1">
      <alignment horizontal="left" vertical="center" wrapText="1"/>
    </xf>
    <xf numFmtId="0" fontId="51" fillId="24" borderId="46" xfId="0" applyFont="1" applyFill="1" applyBorder="1" applyAlignment="1">
      <alignment horizontal="right" vertical="center" wrapText="1"/>
    </xf>
    <xf numFmtId="0" fontId="51" fillId="24" borderId="58" xfId="0" applyFont="1" applyFill="1" applyBorder="1" applyAlignment="1">
      <alignment horizontal="right" vertical="center" wrapText="1"/>
    </xf>
    <xf numFmtId="4" fontId="44" fillId="27" borderId="27" xfId="73" applyNumberFormat="1" applyFont="1" applyFill="1" applyBorder="1" applyAlignment="1">
      <alignment horizontal="center" vertical="center" wrapText="1"/>
    </xf>
    <xf numFmtId="4" fontId="44" fillId="27" borderId="60" xfId="73" applyNumberFormat="1" applyFont="1" applyFill="1" applyBorder="1" applyAlignment="1">
      <alignment horizontal="center" vertical="center" wrapText="1"/>
    </xf>
    <xf numFmtId="4" fontId="44" fillId="27" borderId="33" xfId="73" applyNumberFormat="1" applyFont="1" applyFill="1" applyBorder="1" applyAlignment="1">
      <alignment horizontal="center" vertical="center" wrapText="1"/>
    </xf>
    <xf numFmtId="4" fontId="44" fillId="27" borderId="59" xfId="73" applyNumberFormat="1" applyFont="1" applyFill="1" applyBorder="1" applyAlignment="1">
      <alignment horizontal="center" vertical="center" wrapText="1"/>
    </xf>
    <xf numFmtId="0" fontId="44" fillId="27" borderId="27" xfId="73" applyFont="1" applyFill="1" applyBorder="1" applyAlignment="1">
      <alignment horizontal="center" vertical="center" wrapText="1"/>
    </xf>
    <xf numFmtId="0" fontId="44" fillId="27" borderId="60" xfId="73" applyFont="1" applyFill="1" applyBorder="1" applyAlignment="1">
      <alignment horizontal="center" vertical="center" wrapText="1"/>
    </xf>
    <xf numFmtId="0" fontId="44" fillId="27" borderId="30" xfId="73" applyFont="1" applyFill="1" applyBorder="1" applyAlignment="1">
      <alignment horizontal="center" vertical="center" wrapText="1"/>
    </xf>
    <xf numFmtId="0" fontId="44" fillId="27" borderId="45" xfId="73" applyFont="1" applyFill="1" applyBorder="1" applyAlignment="1">
      <alignment horizontal="center" vertical="center" wrapText="1"/>
    </xf>
    <xf numFmtId="0" fontId="44" fillId="27" borderId="27" xfId="126" applyFont="1" applyFill="1" applyBorder="1" applyAlignment="1">
      <alignment horizontal="center" vertical="center" wrapText="1"/>
    </xf>
    <xf numFmtId="0" fontId="44" fillId="27" borderId="69" xfId="73" applyFont="1" applyFill="1" applyBorder="1" applyAlignment="1">
      <alignment horizontal="center" vertical="center" wrapText="1"/>
    </xf>
    <xf numFmtId="0" fontId="44" fillId="27" borderId="13" xfId="73" applyFont="1" applyFill="1" applyBorder="1" applyAlignment="1">
      <alignment horizontal="left" vertical="center"/>
    </xf>
    <xf numFmtId="0" fontId="44" fillId="27" borderId="14" xfId="73" applyFont="1" applyFill="1" applyBorder="1" applyAlignment="1">
      <alignment horizontal="left" vertical="center"/>
    </xf>
    <xf numFmtId="0" fontId="44" fillId="27" borderId="15" xfId="73" applyFont="1" applyFill="1" applyBorder="1" applyAlignment="1">
      <alignment horizontal="left" vertical="center"/>
    </xf>
    <xf numFmtId="0" fontId="7" fillId="0" borderId="65" xfId="89" applyFont="1" applyBorder="1" applyAlignment="1">
      <alignment horizontal="center" wrapText="1"/>
    </xf>
    <xf numFmtId="0" fontId="42" fillId="0" borderId="65" xfId="89" applyFont="1" applyBorder="1" applyAlignment="1">
      <alignment horizontal="center" wrapText="1"/>
    </xf>
    <xf numFmtId="0" fontId="44" fillId="0" borderId="0" xfId="130" applyFont="1" applyAlignment="1">
      <alignment horizontal="center" vertical="top"/>
    </xf>
    <xf numFmtId="0" fontId="44" fillId="0" borderId="14" xfId="130" applyFont="1" applyBorder="1" applyAlignment="1">
      <alignment horizontal="center"/>
    </xf>
    <xf numFmtId="0" fontId="43" fillId="26" borderId="48" xfId="89" applyFont="1" applyFill="1" applyBorder="1" applyAlignment="1">
      <alignment horizontal="left" vertical="center" wrapText="1"/>
    </xf>
    <xf numFmtId="0" fontId="43" fillId="26" borderId="23" xfId="89" applyFont="1" applyFill="1" applyBorder="1" applyAlignment="1">
      <alignment horizontal="left" vertical="center" wrapText="1"/>
    </xf>
    <xf numFmtId="0" fontId="43" fillId="26" borderId="44" xfId="89" applyFont="1" applyFill="1" applyBorder="1" applyAlignment="1">
      <alignment horizontal="left" vertical="center" wrapText="1"/>
    </xf>
    <xf numFmtId="0" fontId="43" fillId="26" borderId="31" xfId="89" applyFont="1" applyFill="1" applyBorder="1" applyAlignment="1">
      <alignment horizontal="left" vertical="center" wrapText="1"/>
    </xf>
    <xf numFmtId="0" fontId="43" fillId="26" borderId="18" xfId="89" applyFont="1" applyFill="1" applyBorder="1" applyAlignment="1">
      <alignment horizontal="left" vertical="center" wrapText="1"/>
    </xf>
    <xf numFmtId="0" fontId="43" fillId="26" borderId="28" xfId="89" applyFont="1" applyFill="1" applyBorder="1" applyAlignment="1">
      <alignment horizontal="left" vertical="center" wrapText="1"/>
    </xf>
    <xf numFmtId="0" fontId="43" fillId="25" borderId="20" xfId="89" applyFont="1" applyFill="1" applyBorder="1" applyAlignment="1">
      <alignment horizontal="center" vertical="center" wrapText="1"/>
    </xf>
    <xf numFmtId="0" fontId="43" fillId="25" borderId="21" xfId="89" applyFont="1" applyFill="1" applyBorder="1" applyAlignment="1">
      <alignment horizontal="center" vertical="center" wrapText="1"/>
    </xf>
    <xf numFmtId="0" fontId="43" fillId="25" borderId="51" xfId="89" applyFont="1" applyFill="1" applyBorder="1" applyAlignment="1">
      <alignment horizontal="center" vertical="center" wrapText="1"/>
    </xf>
  </cellXfs>
  <cellStyles count="258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0]" xfId="254" builtinId="6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48" xfId="257" xr:uid="{A63D57C8-1A43-4E1B-8D51-3094B93030C8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77" xfId="255" xr:uid="{8F1EE508-604E-490B-842E-384567992AD1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Formulario de cantidades y precios" xfId="256" xr:uid="{9A1BFEE4-0A52-4BC3-AA99-812D49A06805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606136</xdr:colOff>
      <xdr:row>271</xdr:row>
      <xdr:rowOff>190500</xdr:rowOff>
    </xdr:from>
    <xdr:to>
      <xdr:col>6</xdr:col>
      <xdr:colOff>3930361</xdr:colOff>
      <xdr:row>272</xdr:row>
      <xdr:rowOff>381000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B0BA24-6118-2AAE-9AB3-B84B6EE16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6545" y="60786818"/>
          <a:ext cx="4328680" cy="917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PREACTA No. 1 MAYO DE 2009"/>
      <sheetName val="Vr Ejecu Preacta No. 1 MAY 2009"/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cursos"/>
      <sheetName val="Formular"/>
      <sheetName val="APU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Gaviones"/>
      <sheetName val="Resumen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Datos"/>
      <sheetName val="Aobra 1"/>
      <sheetName val="Amodif 1"/>
      <sheetName val="Proveedores"/>
      <sheetName val="Productos"/>
      <sheetName val="VOLQUETAS"/>
      <sheetName val="Equipo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Filtros"/>
      <sheetName val="#¡REF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REMOCION DERRUMBES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CUNETAS"/>
      <sheetName val="MUROS REFORZADOS"/>
      <sheetName val="DEMO. ESTRUCTURAL"/>
      <sheetName val="ZANJAS DE CORONACION"/>
      <sheetName val="CERCAS"/>
      <sheetName val="EMPRADIZACION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aCCIDENTES DE 1995 - 1996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330.1 BASE GRANULAR"/>
      <sheetName val="341.2 - CEMNENTO"/>
      <sheetName val="400-1P-RECICLADO"/>
      <sheetName val="420 - IMPRIMACION"/>
      <sheetName val="450.3 - MDC-2"/>
      <sheetName val="675.1-GEOTEXTIL"/>
      <sheetName val="RESUMEN "/>
      <sheetName val="TITULOS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BASE "/>
      <sheetName val="TRITURADO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Calidad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Proyecciones"/>
      <sheetName val="Bases"/>
      <sheetName val="Balance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Presupuesto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Insum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AIU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  aaInformación GRUPO"/>
      <sheetName val="a%20%20aaInformación%20GRUPO"/>
      <sheetName val="PORTADA"/>
      <sheetName val="FNC"/>
      <sheetName val="INDICE"/>
      <sheetName val="INDICE ALFABETICO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ORGANIGRAMA"/>
      <sheetName val="FLUJO DE FONDOS"/>
      <sheetName val="CRONOGRAMA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Formulario No.1 "/>
      <sheetName val="450.2P  Vía 9003"/>
      <sheetName val="632.1P "/>
      <sheetName val="630.4 Vía 9003"/>
      <sheetName val="630.6 Vía 78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/>
      <sheetData sheetId="114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INV"/>
      <sheetName val="AASHTO"/>
      <sheetName val="PESOS"/>
      <sheetName val="Informacion"/>
      <sheetName val="SALARIOS"/>
      <sheetName val="Datos Básicos"/>
      <sheetName val="SUB APU"/>
      <sheetName val="Informe"/>
      <sheetName val="Seguim-16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Formulario N° 4"/>
      <sheetName val="MATERIALES"/>
      <sheetName val="EQUIP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TA DE MODIFICACION  (2)"/>
      <sheetName val="CONT_ADI"/>
      <sheetName val="aCCIDENTES DE 1995 - 1996.xls"/>
      <sheetName val="items"/>
      <sheetName val="Informe"/>
      <sheetName val="Seguim-16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precios-básicos2002"/>
      <sheetName val="APUs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otros"/>
      <sheetName val="\\SERVIDOR\Public2\MANTENIMIENT"/>
      <sheetName val="aCCIDENTES DE 1995 - 1996"/>
      <sheetName val="\MANTENIMIENTO RUTA 1001_MARZO "/>
      <sheetName val="\I\MANTENIMIENTO RUTA 1001_MARZ"/>
      <sheetName val="\I\I\MANTENIMIENTO RUTA 1001_MA"/>
      <sheetName val="\Users\Personal\Downloads\MANTE"/>
      <sheetName val="a%20%20aaInformaci%C3%B3n"/>
      <sheetName val="Presupuesto"/>
      <sheetName val="Fornato 6"/>
      <sheetName val="BASES"/>
      <sheetName val="CDItem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Itemes Renovación"/>
      <sheetName val="Insumos"/>
      <sheetName val="A. P. U."/>
      <sheetName val="TRAYECTO 1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PR 1"/>
      <sheetName val="MC SF GAVIONES"/>
      <sheetName val="5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PRECIOS"/>
      <sheetName val="PREACTA 6"/>
      <sheetName val="TABLA 2008"/>
      <sheetName val="TARIFAS"/>
      <sheetName val="Res-Accide-10"/>
      <sheetName val="CRA.MODI"/>
      <sheetName val="ESTADO VÍA-CRIT.TECNICO"/>
      <sheetName val="SUB APU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2A673-0B65-EB41-A2EE-33E546507A4C}">
  <dimension ref="A1:M275"/>
  <sheetViews>
    <sheetView tabSelected="1" zoomScale="55" zoomScaleNormal="55" workbookViewId="0">
      <selection activeCell="U269" sqref="U269"/>
    </sheetView>
  </sheetViews>
  <sheetFormatPr baseColWidth="10" defaultColWidth="11.44140625" defaultRowHeight="13.8" x14ac:dyDescent="0.25"/>
  <cols>
    <col min="1" max="2" width="3.44140625" style="1" customWidth="1"/>
    <col min="3" max="3" width="5.109375" style="1" customWidth="1"/>
    <col min="4" max="4" width="15.44140625" style="1" customWidth="1"/>
    <col min="5" max="5" width="11.44140625" style="2"/>
    <col min="6" max="6" width="15" style="1" customWidth="1"/>
    <col min="7" max="7" width="80.44140625" style="1" customWidth="1"/>
    <col min="8" max="8" width="8.44140625" style="1" customWidth="1"/>
    <col min="9" max="9" width="18.44140625" style="1" customWidth="1"/>
    <col min="10" max="10" width="23.44140625" style="1" customWidth="1"/>
    <col min="11" max="11" width="30" style="1" customWidth="1"/>
    <col min="12" max="12" width="3.44140625" style="1" customWidth="1"/>
    <col min="13" max="13" width="2.44140625" style="1" customWidth="1"/>
    <col min="14" max="14" width="5.6640625" style="1" customWidth="1"/>
    <col min="15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thickTop="1" x14ac:dyDescent="0.3">
      <c r="A2" s="5"/>
      <c r="B2" s="7"/>
      <c r="C2" s="44"/>
      <c r="D2" s="44"/>
      <c r="E2" s="45"/>
      <c r="F2" s="44"/>
      <c r="G2" s="44"/>
      <c r="H2" s="44"/>
      <c r="I2" s="44"/>
      <c r="J2" s="44"/>
      <c r="K2" s="44"/>
      <c r="L2" s="8"/>
      <c r="M2" s="5"/>
    </row>
    <row r="3" spans="1:13" ht="27" customHeight="1" x14ac:dyDescent="0.3">
      <c r="A3" s="5"/>
      <c r="B3" s="9"/>
      <c r="C3" s="202" t="s">
        <v>29</v>
      </c>
      <c r="D3" s="203"/>
      <c r="E3" s="203"/>
      <c r="F3" s="203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32" t="s">
        <v>0</v>
      </c>
      <c r="D4" s="31" t="s">
        <v>30</v>
      </c>
      <c r="E4" s="32" t="s">
        <v>1</v>
      </c>
      <c r="F4" s="33">
        <v>1</v>
      </c>
      <c r="G4" s="5"/>
      <c r="H4" s="5"/>
      <c r="I4" s="5"/>
      <c r="J4" s="5"/>
      <c r="K4" s="5"/>
      <c r="L4" s="10"/>
      <c r="M4" s="5"/>
    </row>
    <row r="5" spans="1:13" ht="15.6" x14ac:dyDescent="0.3">
      <c r="A5" s="5"/>
      <c r="B5" s="9"/>
      <c r="C5" s="204"/>
      <c r="D5" s="204"/>
      <c r="E5" s="204"/>
      <c r="F5" s="204"/>
      <c r="G5" s="204"/>
      <c r="H5" s="204"/>
      <c r="I5" s="204"/>
      <c r="J5" s="204"/>
      <c r="K5" s="204"/>
      <c r="L5" s="10"/>
      <c r="M5" s="5"/>
    </row>
    <row r="6" spans="1:13" ht="16.2" thickBot="1" x14ac:dyDescent="0.35">
      <c r="A6" s="5"/>
      <c r="B6" s="9"/>
      <c r="C6" s="205" t="s">
        <v>2</v>
      </c>
      <c r="D6" s="205"/>
      <c r="E6" s="205"/>
      <c r="F6" s="205"/>
      <c r="G6" s="205"/>
      <c r="H6" s="205"/>
      <c r="I6" s="205"/>
      <c r="J6" s="205"/>
      <c r="K6" s="205"/>
      <c r="L6" s="10"/>
      <c r="M6" s="5"/>
    </row>
    <row r="7" spans="1:13" s="17" customFormat="1" ht="15.6" x14ac:dyDescent="0.3">
      <c r="A7" s="16"/>
      <c r="B7" s="42"/>
      <c r="C7" s="206" t="s">
        <v>27</v>
      </c>
      <c r="D7" s="207"/>
      <c r="E7" s="207"/>
      <c r="F7" s="207"/>
      <c r="G7" s="207"/>
      <c r="H7" s="207"/>
      <c r="I7" s="207"/>
      <c r="J7" s="207"/>
      <c r="K7" s="208"/>
      <c r="L7" s="18"/>
      <c r="M7" s="16"/>
    </row>
    <row r="8" spans="1:13" ht="30" customHeight="1" x14ac:dyDescent="0.3">
      <c r="A8" s="5"/>
      <c r="B8" s="43"/>
      <c r="C8" s="209"/>
      <c r="D8" s="210"/>
      <c r="E8" s="210"/>
      <c r="F8" s="210"/>
      <c r="G8" s="210"/>
      <c r="H8" s="210"/>
      <c r="I8" s="210"/>
      <c r="J8" s="210"/>
      <c r="K8" s="211"/>
      <c r="L8" s="10"/>
      <c r="M8" s="5"/>
    </row>
    <row r="9" spans="1:13" ht="34.5" customHeight="1" x14ac:dyDescent="0.3">
      <c r="A9" s="5"/>
      <c r="B9" s="43"/>
      <c r="C9" s="212" t="s">
        <v>28</v>
      </c>
      <c r="D9" s="213"/>
      <c r="E9" s="213"/>
      <c r="F9" s="213"/>
      <c r="G9" s="213"/>
      <c r="H9" s="213"/>
      <c r="I9" s="213"/>
      <c r="J9" s="213"/>
      <c r="K9" s="214"/>
      <c r="L9" s="10"/>
      <c r="M9" s="5"/>
    </row>
    <row r="10" spans="1:13" ht="30" customHeight="1" thickBot="1" x14ac:dyDescent="0.35">
      <c r="A10" s="5"/>
      <c r="B10" s="9"/>
      <c r="C10" s="199"/>
      <c r="D10" s="200"/>
      <c r="E10" s="200"/>
      <c r="F10" s="200"/>
      <c r="G10" s="200"/>
      <c r="H10" s="200"/>
      <c r="I10" s="200"/>
      <c r="J10" s="200"/>
      <c r="K10" s="201"/>
      <c r="L10" s="10"/>
      <c r="M10" s="5"/>
    </row>
    <row r="11" spans="1:13" ht="30" customHeight="1" x14ac:dyDescent="0.3">
      <c r="A11" s="5"/>
      <c r="B11" s="9"/>
      <c r="C11" s="195" t="s">
        <v>3</v>
      </c>
      <c r="D11" s="193" t="s">
        <v>4</v>
      </c>
      <c r="E11" s="197" t="s">
        <v>5</v>
      </c>
      <c r="F11" s="197"/>
      <c r="G11" s="195" t="s">
        <v>6</v>
      </c>
      <c r="H11" s="193" t="s">
        <v>7</v>
      </c>
      <c r="I11" s="193" t="s">
        <v>8</v>
      </c>
      <c r="J11" s="189" t="s">
        <v>9</v>
      </c>
      <c r="K11" s="191" t="s">
        <v>10</v>
      </c>
      <c r="L11" s="10"/>
      <c r="M11" s="5"/>
    </row>
    <row r="12" spans="1:13" ht="30" customHeight="1" thickBot="1" x14ac:dyDescent="0.35">
      <c r="A12" s="5"/>
      <c r="B12" s="9"/>
      <c r="C12" s="196"/>
      <c r="D12" s="194"/>
      <c r="E12" s="94" t="s">
        <v>11</v>
      </c>
      <c r="F12" s="94" t="s">
        <v>12</v>
      </c>
      <c r="G12" s="198"/>
      <c r="H12" s="194"/>
      <c r="I12" s="194"/>
      <c r="J12" s="190"/>
      <c r="K12" s="192"/>
      <c r="L12" s="10"/>
      <c r="M12" s="5"/>
    </row>
    <row r="13" spans="1:13" ht="15.6" x14ac:dyDescent="0.3">
      <c r="A13" s="5"/>
      <c r="B13" s="9"/>
      <c r="C13" s="81"/>
      <c r="D13" s="93">
        <v>1</v>
      </c>
      <c r="E13" s="176" t="s">
        <v>31</v>
      </c>
      <c r="F13" s="176"/>
      <c r="G13" s="176"/>
      <c r="H13" s="146"/>
      <c r="I13" s="146"/>
      <c r="J13" s="146"/>
      <c r="K13" s="147"/>
      <c r="L13" s="10"/>
      <c r="M13" s="5"/>
    </row>
    <row r="14" spans="1:13" ht="15.6" x14ac:dyDescent="0.3">
      <c r="A14" s="5"/>
      <c r="B14" s="9"/>
      <c r="C14" s="81"/>
      <c r="D14" s="83" t="s">
        <v>32</v>
      </c>
      <c r="E14" s="79"/>
      <c r="F14" s="80"/>
      <c r="G14" s="72" t="s">
        <v>33</v>
      </c>
      <c r="H14" s="73" t="s">
        <v>34</v>
      </c>
      <c r="I14" s="53">
        <v>7864.16</v>
      </c>
      <c r="J14" s="74">
        <v>45566</v>
      </c>
      <c r="K14" s="76">
        <f>ROUND(J14*I14,0)</f>
        <v>358338315</v>
      </c>
      <c r="L14" s="10"/>
      <c r="M14" s="5"/>
    </row>
    <row r="15" spans="1:13" ht="15.6" x14ac:dyDescent="0.3">
      <c r="A15" s="5"/>
      <c r="B15" s="9"/>
      <c r="C15" s="81"/>
      <c r="D15" s="83" t="s">
        <v>35</v>
      </c>
      <c r="E15" s="79"/>
      <c r="F15" s="80"/>
      <c r="G15" s="71" t="s">
        <v>36</v>
      </c>
      <c r="H15" s="73" t="s">
        <v>34</v>
      </c>
      <c r="I15" s="53">
        <v>232.4</v>
      </c>
      <c r="J15" s="74">
        <v>63938</v>
      </c>
      <c r="K15" s="76">
        <f t="shared" ref="K15:K23" si="0">ROUND(J15*I15,0)</f>
        <v>14859191</v>
      </c>
      <c r="L15" s="10"/>
      <c r="M15" s="5"/>
    </row>
    <row r="16" spans="1:13" ht="15.6" x14ac:dyDescent="0.3">
      <c r="A16" s="5"/>
      <c r="B16" s="9"/>
      <c r="C16" s="81"/>
      <c r="D16" s="83" t="s">
        <v>37</v>
      </c>
      <c r="E16" s="79"/>
      <c r="F16" s="80"/>
      <c r="G16" s="71" t="s">
        <v>38</v>
      </c>
      <c r="H16" s="73" t="s">
        <v>34</v>
      </c>
      <c r="I16" s="53">
        <v>171.35</v>
      </c>
      <c r="J16" s="74">
        <v>111867</v>
      </c>
      <c r="K16" s="76">
        <f t="shared" si="0"/>
        <v>19168410</v>
      </c>
      <c r="L16" s="10"/>
      <c r="M16" s="5"/>
    </row>
    <row r="17" spans="1:13" ht="22.8" x14ac:dyDescent="0.3">
      <c r="A17" s="5"/>
      <c r="B17" s="9"/>
      <c r="C17" s="81"/>
      <c r="D17" s="83" t="s">
        <v>39</v>
      </c>
      <c r="E17" s="79"/>
      <c r="F17" s="80"/>
      <c r="G17" s="71" t="s">
        <v>40</v>
      </c>
      <c r="H17" s="73" t="s">
        <v>34</v>
      </c>
      <c r="I17" s="53">
        <v>1258.47</v>
      </c>
      <c r="J17" s="74">
        <v>30031</v>
      </c>
      <c r="K17" s="76">
        <f t="shared" si="0"/>
        <v>37793113</v>
      </c>
      <c r="L17" s="10"/>
      <c r="M17" s="5"/>
    </row>
    <row r="18" spans="1:13" ht="15.6" x14ac:dyDescent="0.3">
      <c r="A18" s="5"/>
      <c r="B18" s="9"/>
      <c r="C18" s="81"/>
      <c r="D18" s="83" t="s">
        <v>41</v>
      </c>
      <c r="E18" s="79"/>
      <c r="F18" s="80"/>
      <c r="G18" s="71" t="s">
        <v>42</v>
      </c>
      <c r="H18" s="73" t="s">
        <v>34</v>
      </c>
      <c r="I18" s="53">
        <v>251.77</v>
      </c>
      <c r="J18" s="74">
        <v>216342</v>
      </c>
      <c r="K18" s="76">
        <f t="shared" si="0"/>
        <v>54468425</v>
      </c>
      <c r="L18" s="10"/>
      <c r="M18" s="5"/>
    </row>
    <row r="19" spans="1:13" ht="15.6" x14ac:dyDescent="0.3">
      <c r="A19" s="5"/>
      <c r="B19" s="9"/>
      <c r="C19" s="81"/>
      <c r="D19" s="83" t="s">
        <v>43</v>
      </c>
      <c r="E19" s="79"/>
      <c r="F19" s="80"/>
      <c r="G19" s="71" t="s">
        <v>44</v>
      </c>
      <c r="H19" s="73" t="s">
        <v>45</v>
      </c>
      <c r="I19" s="53">
        <v>5969.48</v>
      </c>
      <c r="J19" s="74">
        <v>4853</v>
      </c>
      <c r="K19" s="76">
        <f t="shared" si="0"/>
        <v>28969886</v>
      </c>
      <c r="L19" s="10"/>
      <c r="M19" s="5"/>
    </row>
    <row r="20" spans="1:13" ht="15.6" x14ac:dyDescent="0.3">
      <c r="A20" s="5"/>
      <c r="B20" s="9"/>
      <c r="C20" s="81"/>
      <c r="D20" s="83" t="s">
        <v>46</v>
      </c>
      <c r="E20" s="79"/>
      <c r="F20" s="80"/>
      <c r="G20" s="71" t="s">
        <v>47</v>
      </c>
      <c r="H20" s="73" t="s">
        <v>45</v>
      </c>
      <c r="I20" s="53">
        <v>895.84</v>
      </c>
      <c r="J20" s="74">
        <v>13431</v>
      </c>
      <c r="K20" s="76">
        <f t="shared" si="0"/>
        <v>12032027</v>
      </c>
      <c r="L20" s="10"/>
      <c r="M20" s="5"/>
    </row>
    <row r="21" spans="1:13" ht="15.6" x14ac:dyDescent="0.3">
      <c r="A21" s="5"/>
      <c r="B21" s="9"/>
      <c r="C21" s="81"/>
      <c r="D21" s="83" t="s">
        <v>48</v>
      </c>
      <c r="E21" s="79"/>
      <c r="F21" s="80"/>
      <c r="G21" s="71" t="s">
        <v>49</v>
      </c>
      <c r="H21" s="73" t="s">
        <v>45</v>
      </c>
      <c r="I21" s="53">
        <v>457.7</v>
      </c>
      <c r="J21" s="74">
        <v>12976</v>
      </c>
      <c r="K21" s="76">
        <f t="shared" si="0"/>
        <v>5939115</v>
      </c>
      <c r="L21" s="10"/>
      <c r="M21" s="5"/>
    </row>
    <row r="22" spans="1:13" ht="15.6" x14ac:dyDescent="0.3">
      <c r="A22" s="5"/>
      <c r="B22" s="9"/>
      <c r="C22" s="81"/>
      <c r="D22" s="83" t="s">
        <v>50</v>
      </c>
      <c r="E22" s="79"/>
      <c r="F22" s="80"/>
      <c r="G22" s="71" t="s">
        <v>51</v>
      </c>
      <c r="H22" s="73" t="s">
        <v>45</v>
      </c>
      <c r="I22" s="53">
        <v>38.799999999999997</v>
      </c>
      <c r="J22" s="74">
        <v>26032</v>
      </c>
      <c r="K22" s="76">
        <f t="shared" si="0"/>
        <v>1010042</v>
      </c>
      <c r="L22" s="10"/>
      <c r="M22" s="5"/>
    </row>
    <row r="23" spans="1:13" ht="16.2" thickBot="1" x14ac:dyDescent="0.35">
      <c r="A23" s="5"/>
      <c r="B23" s="9"/>
      <c r="C23" s="81"/>
      <c r="D23" s="84" t="s">
        <v>52</v>
      </c>
      <c r="E23" s="19"/>
      <c r="F23" s="82"/>
      <c r="G23" s="77" t="s">
        <v>53</v>
      </c>
      <c r="H23" s="78" t="s">
        <v>34</v>
      </c>
      <c r="I23" s="56">
        <v>6.5</v>
      </c>
      <c r="J23" s="74">
        <v>35817</v>
      </c>
      <c r="K23" s="76">
        <f t="shared" si="0"/>
        <v>232811</v>
      </c>
      <c r="L23" s="10"/>
      <c r="M23" s="5"/>
    </row>
    <row r="24" spans="1:13" ht="16.2" thickBot="1" x14ac:dyDescent="0.35">
      <c r="A24" s="5"/>
      <c r="B24" s="9"/>
      <c r="C24" s="81"/>
      <c r="D24" s="181" t="s">
        <v>54</v>
      </c>
      <c r="E24" s="182"/>
      <c r="F24" s="182"/>
      <c r="G24" s="182"/>
      <c r="H24" s="182"/>
      <c r="I24" s="182"/>
      <c r="J24" s="183"/>
      <c r="K24" s="90">
        <f>SUM(K14:K23)</f>
        <v>532811335</v>
      </c>
      <c r="L24" s="10"/>
      <c r="M24" s="5"/>
    </row>
    <row r="25" spans="1:13" ht="15.6" x14ac:dyDescent="0.3">
      <c r="A25" s="5"/>
      <c r="B25" s="9"/>
      <c r="C25" s="81"/>
      <c r="D25" s="93">
        <v>2</v>
      </c>
      <c r="E25" s="184" t="s">
        <v>55</v>
      </c>
      <c r="F25" s="185"/>
      <c r="G25" s="186"/>
      <c r="H25" s="176"/>
      <c r="I25" s="176"/>
      <c r="J25" s="176"/>
      <c r="K25" s="177"/>
      <c r="L25" s="10"/>
      <c r="M25" s="5"/>
    </row>
    <row r="26" spans="1:13" ht="15.6" x14ac:dyDescent="0.3">
      <c r="A26" s="5"/>
      <c r="B26" s="9"/>
      <c r="C26" s="81"/>
      <c r="D26" s="83" t="s">
        <v>56</v>
      </c>
      <c r="E26" s="79"/>
      <c r="F26" s="80"/>
      <c r="G26" s="72" t="s">
        <v>57</v>
      </c>
      <c r="H26" s="73" t="s">
        <v>34</v>
      </c>
      <c r="I26" s="53">
        <v>99.5</v>
      </c>
      <c r="J26" s="74">
        <v>813796</v>
      </c>
      <c r="K26" s="76">
        <f t="shared" ref="K26:K41" si="1">ROUND(J26*I26,0)</f>
        <v>80972702</v>
      </c>
      <c r="L26" s="10"/>
      <c r="M26" s="5"/>
    </row>
    <row r="27" spans="1:13" ht="15.6" x14ac:dyDescent="0.3">
      <c r="A27" s="5"/>
      <c r="B27" s="9"/>
      <c r="C27" s="81"/>
      <c r="D27" s="83" t="s">
        <v>58</v>
      </c>
      <c r="E27" s="79"/>
      <c r="F27" s="80"/>
      <c r="G27" s="72" t="s">
        <v>59</v>
      </c>
      <c r="H27" s="73" t="s">
        <v>34</v>
      </c>
      <c r="I27" s="53">
        <v>283.10000000000002</v>
      </c>
      <c r="J27" s="74">
        <v>897023</v>
      </c>
      <c r="K27" s="76">
        <f t="shared" si="1"/>
        <v>253947211</v>
      </c>
      <c r="L27" s="10"/>
      <c r="M27" s="5"/>
    </row>
    <row r="28" spans="1:13" ht="15.6" x14ac:dyDescent="0.3">
      <c r="A28" s="5"/>
      <c r="B28" s="9"/>
      <c r="C28" s="81"/>
      <c r="D28" s="83" t="s">
        <v>60</v>
      </c>
      <c r="E28" s="79"/>
      <c r="F28" s="80"/>
      <c r="G28" s="72" t="s">
        <v>61</v>
      </c>
      <c r="H28" s="73" t="s">
        <v>34</v>
      </c>
      <c r="I28" s="53">
        <v>199.5</v>
      </c>
      <c r="J28" s="74">
        <v>887362</v>
      </c>
      <c r="K28" s="76">
        <f t="shared" si="1"/>
        <v>177028719</v>
      </c>
      <c r="L28" s="10"/>
      <c r="M28" s="5"/>
    </row>
    <row r="29" spans="1:13" ht="15.6" x14ac:dyDescent="0.3">
      <c r="A29" s="5"/>
      <c r="B29" s="9"/>
      <c r="C29" s="81"/>
      <c r="D29" s="83" t="s">
        <v>62</v>
      </c>
      <c r="E29" s="79"/>
      <c r="F29" s="80"/>
      <c r="G29" s="72" t="s">
        <v>63</v>
      </c>
      <c r="H29" s="73" t="s">
        <v>34</v>
      </c>
      <c r="I29" s="53">
        <v>181.7</v>
      </c>
      <c r="J29" s="74">
        <v>471418</v>
      </c>
      <c r="K29" s="76">
        <f t="shared" si="1"/>
        <v>85656651</v>
      </c>
      <c r="L29" s="10"/>
      <c r="M29" s="5"/>
    </row>
    <row r="30" spans="1:13" ht="15.6" x14ac:dyDescent="0.3">
      <c r="A30" s="5"/>
      <c r="B30" s="9"/>
      <c r="C30" s="81"/>
      <c r="D30" s="83" t="s">
        <v>64</v>
      </c>
      <c r="E30" s="79"/>
      <c r="F30" s="80"/>
      <c r="G30" s="72" t="s">
        <v>65</v>
      </c>
      <c r="H30" s="73" t="s">
        <v>34</v>
      </c>
      <c r="I30" s="53">
        <v>862.6</v>
      </c>
      <c r="J30" s="74">
        <v>735511</v>
      </c>
      <c r="K30" s="76">
        <f t="shared" si="1"/>
        <v>634451789</v>
      </c>
      <c r="L30" s="10"/>
      <c r="M30" s="5"/>
    </row>
    <row r="31" spans="1:13" ht="15.6" x14ac:dyDescent="0.3">
      <c r="A31" s="5"/>
      <c r="B31" s="9"/>
      <c r="C31" s="81"/>
      <c r="D31" s="83" t="s">
        <v>66</v>
      </c>
      <c r="E31" s="79"/>
      <c r="F31" s="80"/>
      <c r="G31" s="72" t="s">
        <v>67</v>
      </c>
      <c r="H31" s="73" t="s">
        <v>34</v>
      </c>
      <c r="I31" s="53">
        <v>579.70000000000005</v>
      </c>
      <c r="J31" s="74">
        <v>811130</v>
      </c>
      <c r="K31" s="76">
        <f t="shared" si="1"/>
        <v>470212061</v>
      </c>
      <c r="L31" s="10"/>
      <c r="M31" s="5"/>
    </row>
    <row r="32" spans="1:13" ht="15.6" x14ac:dyDescent="0.3">
      <c r="A32" s="5"/>
      <c r="B32" s="9"/>
      <c r="C32" s="81"/>
      <c r="D32" s="83" t="s">
        <v>68</v>
      </c>
      <c r="E32" s="79"/>
      <c r="F32" s="80"/>
      <c r="G32" s="72" t="s">
        <v>69</v>
      </c>
      <c r="H32" s="73" t="s">
        <v>34</v>
      </c>
      <c r="I32" s="53">
        <v>152.88999999999999</v>
      </c>
      <c r="J32" s="74">
        <v>723933</v>
      </c>
      <c r="K32" s="76">
        <f t="shared" si="1"/>
        <v>110682116</v>
      </c>
      <c r="L32" s="10"/>
      <c r="M32" s="5"/>
    </row>
    <row r="33" spans="1:13" ht="15.6" x14ac:dyDescent="0.3">
      <c r="A33" s="5"/>
      <c r="B33" s="9"/>
      <c r="C33" s="81"/>
      <c r="D33" s="91" t="s">
        <v>70</v>
      </c>
      <c r="E33" s="79"/>
      <c r="F33" s="80"/>
      <c r="G33" s="87" t="s">
        <v>71</v>
      </c>
      <c r="H33" s="88" t="s">
        <v>34</v>
      </c>
      <c r="I33" s="54">
        <v>123.4</v>
      </c>
      <c r="J33" s="74">
        <v>769760</v>
      </c>
      <c r="K33" s="76">
        <f t="shared" si="1"/>
        <v>94988384</v>
      </c>
      <c r="L33" s="10"/>
      <c r="M33" s="5"/>
    </row>
    <row r="34" spans="1:13" ht="15.6" x14ac:dyDescent="0.3">
      <c r="A34" s="5"/>
      <c r="B34" s="9"/>
      <c r="C34" s="81"/>
      <c r="D34" s="83" t="s">
        <v>72</v>
      </c>
      <c r="E34" s="79"/>
      <c r="F34" s="80"/>
      <c r="G34" s="72" t="s">
        <v>73</v>
      </c>
      <c r="H34" s="73" t="s">
        <v>74</v>
      </c>
      <c r="I34" s="53">
        <v>169381</v>
      </c>
      <c r="J34" s="74">
        <v>8278</v>
      </c>
      <c r="K34" s="76">
        <f t="shared" si="1"/>
        <v>1402135918</v>
      </c>
      <c r="L34" s="10"/>
      <c r="M34" s="5"/>
    </row>
    <row r="35" spans="1:13" ht="15.6" x14ac:dyDescent="0.3">
      <c r="A35" s="5"/>
      <c r="B35" s="9"/>
      <c r="C35" s="81"/>
      <c r="D35" s="92" t="s">
        <v>75</v>
      </c>
      <c r="E35" s="79"/>
      <c r="F35" s="80"/>
      <c r="G35" s="72" t="s">
        <v>76</v>
      </c>
      <c r="H35" s="73" t="s">
        <v>74</v>
      </c>
      <c r="I35" s="53">
        <v>19625</v>
      </c>
      <c r="J35" s="74">
        <v>13738</v>
      </c>
      <c r="K35" s="76">
        <f t="shared" si="1"/>
        <v>269608250</v>
      </c>
      <c r="L35" s="10"/>
      <c r="M35" s="5"/>
    </row>
    <row r="36" spans="1:13" ht="15.6" x14ac:dyDescent="0.3">
      <c r="A36" s="5"/>
      <c r="B36" s="9"/>
      <c r="C36" s="81"/>
      <c r="D36" s="91" t="s">
        <v>77</v>
      </c>
      <c r="E36" s="79"/>
      <c r="F36" s="80"/>
      <c r="G36" s="87" t="s">
        <v>78</v>
      </c>
      <c r="H36" s="88" t="s">
        <v>74</v>
      </c>
      <c r="I36" s="54">
        <v>5643.96</v>
      </c>
      <c r="J36" s="74">
        <v>15952</v>
      </c>
      <c r="K36" s="76">
        <f t="shared" si="1"/>
        <v>90032450</v>
      </c>
      <c r="L36" s="10"/>
      <c r="M36" s="5"/>
    </row>
    <row r="37" spans="1:13" ht="15.6" x14ac:dyDescent="0.3">
      <c r="A37" s="5"/>
      <c r="B37" s="9"/>
      <c r="C37" s="81"/>
      <c r="D37" s="92" t="s">
        <v>79</v>
      </c>
      <c r="E37" s="79"/>
      <c r="F37" s="80"/>
      <c r="G37" s="89" t="s">
        <v>80</v>
      </c>
      <c r="H37" s="73" t="s">
        <v>34</v>
      </c>
      <c r="I37" s="53">
        <v>22.79</v>
      </c>
      <c r="J37" s="74">
        <v>581604</v>
      </c>
      <c r="K37" s="76">
        <f t="shared" si="1"/>
        <v>13254755</v>
      </c>
      <c r="L37" s="10"/>
      <c r="M37" s="5"/>
    </row>
    <row r="38" spans="1:13" ht="15.6" x14ac:dyDescent="0.3">
      <c r="A38" s="5"/>
      <c r="B38" s="9"/>
      <c r="C38" s="81"/>
      <c r="D38" s="92" t="s">
        <v>81</v>
      </c>
      <c r="E38" s="79"/>
      <c r="F38" s="80"/>
      <c r="G38" s="72" t="s">
        <v>82</v>
      </c>
      <c r="H38" s="73" t="s">
        <v>34</v>
      </c>
      <c r="I38" s="53">
        <v>115.6</v>
      </c>
      <c r="J38" s="74">
        <v>1481912</v>
      </c>
      <c r="K38" s="76">
        <f t="shared" si="1"/>
        <v>171309027</v>
      </c>
      <c r="L38" s="10"/>
      <c r="M38" s="5"/>
    </row>
    <row r="39" spans="1:13" ht="15.6" x14ac:dyDescent="0.3">
      <c r="A39" s="5"/>
      <c r="B39" s="9"/>
      <c r="C39" s="81"/>
      <c r="D39" s="92" t="s">
        <v>83</v>
      </c>
      <c r="E39" s="79"/>
      <c r="F39" s="80"/>
      <c r="G39" s="72" t="s">
        <v>84</v>
      </c>
      <c r="H39" s="73" t="s">
        <v>34</v>
      </c>
      <c r="I39" s="53">
        <v>40.200000000000003</v>
      </c>
      <c r="J39" s="74">
        <v>679962</v>
      </c>
      <c r="K39" s="76">
        <f t="shared" si="1"/>
        <v>27334472</v>
      </c>
      <c r="L39" s="10"/>
      <c r="M39" s="5"/>
    </row>
    <row r="40" spans="1:13" ht="15.6" x14ac:dyDescent="0.3">
      <c r="A40" s="5"/>
      <c r="B40" s="9"/>
      <c r="C40" s="81"/>
      <c r="D40" s="92" t="s">
        <v>85</v>
      </c>
      <c r="E40" s="79"/>
      <c r="F40" s="80"/>
      <c r="G40" s="72" t="s">
        <v>86</v>
      </c>
      <c r="H40" s="73" t="s">
        <v>34</v>
      </c>
      <c r="I40" s="53">
        <v>330.2</v>
      </c>
      <c r="J40" s="74">
        <v>1065560</v>
      </c>
      <c r="K40" s="76">
        <f t="shared" si="1"/>
        <v>351847912</v>
      </c>
      <c r="L40" s="10"/>
      <c r="M40" s="5"/>
    </row>
    <row r="41" spans="1:13" ht="16.2" thickBot="1" x14ac:dyDescent="0.35">
      <c r="A41" s="5"/>
      <c r="B41" s="9"/>
      <c r="C41" s="81"/>
      <c r="D41" s="84" t="s">
        <v>87</v>
      </c>
      <c r="E41" s="19"/>
      <c r="F41" s="82"/>
      <c r="G41" s="77" t="s">
        <v>88</v>
      </c>
      <c r="H41" s="78" t="s">
        <v>34</v>
      </c>
      <c r="I41" s="56">
        <v>88.9</v>
      </c>
      <c r="J41" s="74">
        <v>1301670</v>
      </c>
      <c r="K41" s="76">
        <f t="shared" si="1"/>
        <v>115718463</v>
      </c>
      <c r="L41" s="10"/>
      <c r="M41" s="5"/>
    </row>
    <row r="42" spans="1:13" ht="16.2" thickBot="1" x14ac:dyDescent="0.35">
      <c r="A42" s="5"/>
      <c r="B42" s="9"/>
      <c r="C42" s="81"/>
      <c r="D42" s="166" t="s">
        <v>54</v>
      </c>
      <c r="E42" s="167"/>
      <c r="F42" s="167"/>
      <c r="G42" s="167"/>
      <c r="H42" s="167"/>
      <c r="I42" s="167"/>
      <c r="J42" s="168"/>
      <c r="K42" s="90">
        <f>SUM(K26:K41)</f>
        <v>4349180880</v>
      </c>
      <c r="L42" s="10"/>
      <c r="M42" s="5"/>
    </row>
    <row r="43" spans="1:13" ht="15.6" x14ac:dyDescent="0.3">
      <c r="A43" s="5"/>
      <c r="B43" s="9"/>
      <c r="C43" s="81"/>
      <c r="D43" s="93">
        <v>3</v>
      </c>
      <c r="E43" s="176" t="s">
        <v>89</v>
      </c>
      <c r="F43" s="176"/>
      <c r="G43" s="176"/>
      <c r="H43" s="176"/>
      <c r="I43" s="176"/>
      <c r="J43" s="176"/>
      <c r="K43" s="177"/>
      <c r="L43" s="10"/>
      <c r="M43" s="5"/>
    </row>
    <row r="44" spans="1:13" ht="15.6" x14ac:dyDescent="0.3">
      <c r="A44" s="5"/>
      <c r="B44" s="9"/>
      <c r="C44" s="81"/>
      <c r="D44" s="91" t="s">
        <v>90</v>
      </c>
      <c r="E44" s="79"/>
      <c r="F44" s="86"/>
      <c r="G44" s="87" t="s">
        <v>91</v>
      </c>
      <c r="H44" s="88" t="s">
        <v>45</v>
      </c>
      <c r="I44" s="53">
        <v>2013.31</v>
      </c>
      <c r="J44" s="74">
        <v>74095</v>
      </c>
      <c r="K44" s="76">
        <f t="shared" ref="K44:K51" si="2">ROUND(J44*I44,0)</f>
        <v>149176204</v>
      </c>
      <c r="L44" s="10"/>
      <c r="M44" s="5"/>
    </row>
    <row r="45" spans="1:13" ht="15.6" x14ac:dyDescent="0.3">
      <c r="A45" s="5"/>
      <c r="B45" s="9"/>
      <c r="C45" s="81"/>
      <c r="D45" s="91" t="s">
        <v>92</v>
      </c>
      <c r="E45" s="79"/>
      <c r="F45" s="86"/>
      <c r="G45" s="87" t="s">
        <v>91</v>
      </c>
      <c r="H45" s="88" t="s">
        <v>93</v>
      </c>
      <c r="I45" s="53">
        <v>137.72999999999999</v>
      </c>
      <c r="J45" s="74">
        <v>43632</v>
      </c>
      <c r="K45" s="76">
        <f t="shared" si="2"/>
        <v>6009435</v>
      </c>
      <c r="L45" s="10"/>
      <c r="M45" s="5"/>
    </row>
    <row r="46" spans="1:13" ht="15.6" x14ac:dyDescent="0.3">
      <c r="A46" s="5"/>
      <c r="B46" s="9"/>
      <c r="C46" s="81"/>
      <c r="D46" s="91" t="s">
        <v>94</v>
      </c>
      <c r="E46" s="79"/>
      <c r="F46" s="86"/>
      <c r="G46" s="87" t="s">
        <v>95</v>
      </c>
      <c r="H46" s="88" t="s">
        <v>45</v>
      </c>
      <c r="I46" s="53">
        <v>1982.59</v>
      </c>
      <c r="J46" s="74">
        <v>138066</v>
      </c>
      <c r="K46" s="76">
        <f t="shared" si="2"/>
        <v>273728271</v>
      </c>
      <c r="L46" s="10"/>
      <c r="M46" s="5"/>
    </row>
    <row r="47" spans="1:13" ht="15.6" x14ac:dyDescent="0.3">
      <c r="A47" s="5"/>
      <c r="B47" s="9"/>
      <c r="C47" s="81"/>
      <c r="D47" s="91" t="s">
        <v>96</v>
      </c>
      <c r="E47" s="79"/>
      <c r="F47" s="86"/>
      <c r="G47" s="87" t="s">
        <v>97</v>
      </c>
      <c r="H47" s="88" t="s">
        <v>93</v>
      </c>
      <c r="I47" s="53">
        <v>124.38</v>
      </c>
      <c r="J47" s="74">
        <v>57593</v>
      </c>
      <c r="K47" s="76">
        <f t="shared" si="2"/>
        <v>7163417</v>
      </c>
      <c r="L47" s="10"/>
      <c r="M47" s="5"/>
    </row>
    <row r="48" spans="1:13" ht="15.6" x14ac:dyDescent="0.3">
      <c r="A48" s="5"/>
      <c r="B48" s="9"/>
      <c r="C48" s="81"/>
      <c r="D48" s="91" t="s">
        <v>98</v>
      </c>
      <c r="E48" s="79"/>
      <c r="F48" s="86"/>
      <c r="G48" s="87" t="s">
        <v>99</v>
      </c>
      <c r="H48" s="88" t="s">
        <v>45</v>
      </c>
      <c r="I48" s="53">
        <v>89.62</v>
      </c>
      <c r="J48" s="74">
        <v>68343</v>
      </c>
      <c r="K48" s="76">
        <f t="shared" si="2"/>
        <v>6124900</v>
      </c>
      <c r="L48" s="10"/>
      <c r="M48" s="5"/>
    </row>
    <row r="49" spans="1:13" ht="15.6" x14ac:dyDescent="0.3">
      <c r="A49" s="5"/>
      <c r="B49" s="9"/>
      <c r="C49" s="81"/>
      <c r="D49" s="91" t="s">
        <v>100</v>
      </c>
      <c r="E49" s="79"/>
      <c r="F49" s="86"/>
      <c r="G49" s="87" t="s">
        <v>101</v>
      </c>
      <c r="H49" s="88" t="s">
        <v>102</v>
      </c>
      <c r="I49" s="53">
        <v>586</v>
      </c>
      <c r="J49" s="74">
        <v>14193</v>
      </c>
      <c r="K49" s="76">
        <f t="shared" si="2"/>
        <v>8317098</v>
      </c>
      <c r="L49" s="10"/>
      <c r="M49" s="5"/>
    </row>
    <row r="50" spans="1:13" ht="15.6" x14ac:dyDescent="0.3">
      <c r="A50" s="5"/>
      <c r="B50" s="9"/>
      <c r="C50" s="81"/>
      <c r="D50" s="91" t="s">
        <v>103</v>
      </c>
      <c r="E50" s="79"/>
      <c r="F50" s="86"/>
      <c r="G50" s="87" t="s">
        <v>104</v>
      </c>
      <c r="H50" s="88" t="s">
        <v>93</v>
      </c>
      <c r="I50" s="53">
        <v>134.69999999999999</v>
      </c>
      <c r="J50" s="74">
        <v>40855</v>
      </c>
      <c r="K50" s="76">
        <f t="shared" si="2"/>
        <v>5503169</v>
      </c>
      <c r="L50" s="10"/>
      <c r="M50" s="5"/>
    </row>
    <row r="51" spans="1:13" ht="16.2" thickBot="1" x14ac:dyDescent="0.35">
      <c r="A51" s="5"/>
      <c r="B51" s="9"/>
      <c r="C51" s="81"/>
      <c r="D51" s="84" t="s">
        <v>105</v>
      </c>
      <c r="E51" s="19"/>
      <c r="F51" s="96"/>
      <c r="G51" s="77" t="s">
        <v>106</v>
      </c>
      <c r="H51" s="78" t="s">
        <v>93</v>
      </c>
      <c r="I51" s="56">
        <v>17.3</v>
      </c>
      <c r="J51" s="74">
        <v>443047</v>
      </c>
      <c r="K51" s="76">
        <f t="shared" si="2"/>
        <v>7664713</v>
      </c>
      <c r="L51" s="10"/>
      <c r="M51" s="5"/>
    </row>
    <row r="52" spans="1:13" ht="16.2" thickBot="1" x14ac:dyDescent="0.35">
      <c r="A52" s="5"/>
      <c r="B52" s="9"/>
      <c r="C52" s="81"/>
      <c r="D52" s="187" t="s">
        <v>54</v>
      </c>
      <c r="E52" s="187"/>
      <c r="F52" s="187"/>
      <c r="G52" s="187"/>
      <c r="H52" s="187"/>
      <c r="I52" s="187"/>
      <c r="J52" s="188"/>
      <c r="K52" s="90">
        <f>SUM(K44:K51)</f>
        <v>463687207</v>
      </c>
      <c r="L52" s="10"/>
      <c r="M52" s="5"/>
    </row>
    <row r="53" spans="1:13" ht="17.25" customHeight="1" x14ac:dyDescent="0.3">
      <c r="A53" s="5"/>
      <c r="B53" s="9"/>
      <c r="C53" s="81"/>
      <c r="D53" s="93">
        <v>4</v>
      </c>
      <c r="E53" s="176" t="s">
        <v>107</v>
      </c>
      <c r="F53" s="176"/>
      <c r="G53" s="176"/>
      <c r="H53" s="98"/>
      <c r="I53" s="98"/>
      <c r="J53" s="98"/>
      <c r="K53" s="99"/>
      <c r="L53" s="10"/>
      <c r="M53" s="5"/>
    </row>
    <row r="54" spans="1:13" ht="15.6" x14ac:dyDescent="0.3">
      <c r="A54" s="5"/>
      <c r="B54" s="9"/>
      <c r="C54" s="81"/>
      <c r="D54" s="83" t="s">
        <v>108</v>
      </c>
      <c r="E54" s="79"/>
      <c r="F54" s="71"/>
      <c r="G54" s="72" t="s">
        <v>109</v>
      </c>
      <c r="H54" s="73" t="s">
        <v>45</v>
      </c>
      <c r="I54" s="53">
        <v>5368.75</v>
      </c>
      <c r="J54" s="74">
        <v>54753</v>
      </c>
      <c r="K54" s="76">
        <f t="shared" ref="K54:K65" si="3">ROUND(J54*I54,0)</f>
        <v>293955169</v>
      </c>
      <c r="L54" s="10"/>
      <c r="M54" s="5"/>
    </row>
    <row r="55" spans="1:13" ht="15.6" x14ac:dyDescent="0.3">
      <c r="A55" s="5"/>
      <c r="B55" s="9"/>
      <c r="C55" s="81"/>
      <c r="D55" s="83" t="s">
        <v>110</v>
      </c>
      <c r="E55" s="79"/>
      <c r="F55" s="71"/>
      <c r="G55" s="72" t="s">
        <v>111</v>
      </c>
      <c r="H55" s="73" t="s">
        <v>45</v>
      </c>
      <c r="I55" s="53">
        <v>2898.94</v>
      </c>
      <c r="J55" s="74">
        <v>151093</v>
      </c>
      <c r="K55" s="76">
        <f t="shared" si="3"/>
        <v>438009541</v>
      </c>
      <c r="L55" s="10"/>
      <c r="M55" s="5"/>
    </row>
    <row r="56" spans="1:13" ht="15.6" x14ac:dyDescent="0.3">
      <c r="A56" s="5"/>
      <c r="B56" s="9"/>
      <c r="C56" s="81"/>
      <c r="D56" s="95" t="s">
        <v>112</v>
      </c>
      <c r="E56" s="79"/>
      <c r="F56" s="97"/>
      <c r="G56" s="72" t="s">
        <v>113</v>
      </c>
      <c r="H56" s="73" t="s">
        <v>45</v>
      </c>
      <c r="I56" s="53">
        <v>2469.81</v>
      </c>
      <c r="J56" s="74">
        <v>171675</v>
      </c>
      <c r="K56" s="76">
        <f t="shared" si="3"/>
        <v>424004632</v>
      </c>
      <c r="L56" s="10"/>
      <c r="M56" s="5"/>
    </row>
    <row r="57" spans="1:13" ht="15.6" x14ac:dyDescent="0.3">
      <c r="A57" s="5"/>
      <c r="B57" s="9"/>
      <c r="C57" s="81"/>
      <c r="D57" s="83" t="s">
        <v>114</v>
      </c>
      <c r="E57" s="79"/>
      <c r="F57" s="71"/>
      <c r="G57" s="72" t="s">
        <v>115</v>
      </c>
      <c r="H57" s="73" t="s">
        <v>93</v>
      </c>
      <c r="I57" s="53">
        <v>1286.1600000000001</v>
      </c>
      <c r="J57" s="74">
        <v>63750</v>
      </c>
      <c r="K57" s="76">
        <f t="shared" si="3"/>
        <v>81992700</v>
      </c>
      <c r="L57" s="10"/>
      <c r="M57" s="5"/>
    </row>
    <row r="58" spans="1:13" ht="15.6" x14ac:dyDescent="0.3">
      <c r="A58" s="5"/>
      <c r="B58" s="9"/>
      <c r="C58" s="81"/>
      <c r="D58" s="83" t="s">
        <v>116</v>
      </c>
      <c r="E58" s="79"/>
      <c r="F58" s="71"/>
      <c r="G58" s="72" t="s">
        <v>117</v>
      </c>
      <c r="H58" s="73" t="s">
        <v>93</v>
      </c>
      <c r="I58" s="53">
        <v>1324.8</v>
      </c>
      <c r="J58" s="74">
        <v>23401</v>
      </c>
      <c r="K58" s="76">
        <f t="shared" si="3"/>
        <v>31001645</v>
      </c>
      <c r="L58" s="10"/>
      <c r="M58" s="5"/>
    </row>
    <row r="59" spans="1:13" ht="15.6" x14ac:dyDescent="0.3">
      <c r="A59" s="5"/>
      <c r="B59" s="9"/>
      <c r="C59" s="81"/>
      <c r="D59" s="83" t="s">
        <v>118</v>
      </c>
      <c r="E59" s="79"/>
      <c r="F59" s="71"/>
      <c r="G59" s="72" t="s">
        <v>119</v>
      </c>
      <c r="H59" s="73" t="s">
        <v>45</v>
      </c>
      <c r="I59" s="53">
        <v>733</v>
      </c>
      <c r="J59" s="74">
        <v>79165</v>
      </c>
      <c r="K59" s="76">
        <f t="shared" si="3"/>
        <v>58027945</v>
      </c>
      <c r="L59" s="10"/>
      <c r="M59" s="5"/>
    </row>
    <row r="60" spans="1:13" ht="15.6" x14ac:dyDescent="0.3">
      <c r="A60" s="5"/>
      <c r="B60" s="9"/>
      <c r="C60" s="81"/>
      <c r="D60" s="83" t="s">
        <v>120</v>
      </c>
      <c r="E60" s="79"/>
      <c r="F60" s="71"/>
      <c r="G60" s="72" t="s">
        <v>121</v>
      </c>
      <c r="H60" s="73" t="s">
        <v>93</v>
      </c>
      <c r="I60" s="53">
        <v>137.72999999999999</v>
      </c>
      <c r="J60" s="74">
        <v>45661</v>
      </c>
      <c r="K60" s="76">
        <f t="shared" si="3"/>
        <v>6288890</v>
      </c>
      <c r="L60" s="10"/>
      <c r="M60" s="5"/>
    </row>
    <row r="61" spans="1:13" ht="15.6" x14ac:dyDescent="0.3">
      <c r="A61" s="5"/>
      <c r="B61" s="9"/>
      <c r="C61" s="81"/>
      <c r="D61" s="83" t="s">
        <v>122</v>
      </c>
      <c r="E61" s="79"/>
      <c r="F61" s="71"/>
      <c r="G61" s="72" t="s">
        <v>123</v>
      </c>
      <c r="H61" s="73" t="s">
        <v>93</v>
      </c>
      <c r="I61" s="53">
        <v>2892.83</v>
      </c>
      <c r="J61" s="74">
        <v>41095</v>
      </c>
      <c r="K61" s="76">
        <f t="shared" si="3"/>
        <v>118880849</v>
      </c>
      <c r="L61" s="10"/>
      <c r="M61" s="5"/>
    </row>
    <row r="62" spans="1:13" ht="15.6" x14ac:dyDescent="0.3">
      <c r="A62" s="5"/>
      <c r="B62" s="9"/>
      <c r="C62" s="81"/>
      <c r="D62" s="83" t="s">
        <v>124</v>
      </c>
      <c r="E62" s="79"/>
      <c r="F62" s="71"/>
      <c r="G62" s="72" t="s">
        <v>125</v>
      </c>
      <c r="H62" s="73" t="s">
        <v>45</v>
      </c>
      <c r="I62" s="53">
        <v>703.34</v>
      </c>
      <c r="J62" s="74">
        <v>49007</v>
      </c>
      <c r="K62" s="76">
        <f t="shared" si="3"/>
        <v>34468583</v>
      </c>
      <c r="L62" s="10"/>
      <c r="M62" s="5"/>
    </row>
    <row r="63" spans="1:13" ht="15.6" x14ac:dyDescent="0.3">
      <c r="A63" s="5"/>
      <c r="B63" s="9"/>
      <c r="C63" s="81"/>
      <c r="D63" s="92" t="s">
        <v>126</v>
      </c>
      <c r="E63" s="79"/>
      <c r="F63" s="75"/>
      <c r="G63" s="72" t="s">
        <v>127</v>
      </c>
      <c r="H63" s="73" t="s">
        <v>45</v>
      </c>
      <c r="I63" s="53">
        <v>3.75</v>
      </c>
      <c r="J63" s="74">
        <v>728418</v>
      </c>
      <c r="K63" s="76">
        <f t="shared" si="3"/>
        <v>2731568</v>
      </c>
      <c r="L63" s="10"/>
      <c r="M63" s="5"/>
    </row>
    <row r="64" spans="1:13" ht="15.6" x14ac:dyDescent="0.3">
      <c r="A64" s="5"/>
      <c r="B64" s="9"/>
      <c r="C64" s="81"/>
      <c r="D64" s="83" t="s">
        <v>128</v>
      </c>
      <c r="E64" s="79"/>
      <c r="F64" s="71"/>
      <c r="G64" s="87" t="s">
        <v>129</v>
      </c>
      <c r="H64" s="88" t="s">
        <v>93</v>
      </c>
      <c r="I64" s="53">
        <v>96.6</v>
      </c>
      <c r="J64" s="74">
        <v>43368</v>
      </c>
      <c r="K64" s="76">
        <f t="shared" si="3"/>
        <v>4189349</v>
      </c>
      <c r="L64" s="10"/>
      <c r="M64" s="5"/>
    </row>
    <row r="65" spans="1:13" ht="16.2" thickBot="1" x14ac:dyDescent="0.35">
      <c r="A65" s="5"/>
      <c r="B65" s="9"/>
      <c r="C65" s="81"/>
      <c r="D65" s="84" t="s">
        <v>130</v>
      </c>
      <c r="E65" s="19"/>
      <c r="F65" s="96"/>
      <c r="G65" s="77" t="s">
        <v>131</v>
      </c>
      <c r="H65" s="78" t="s">
        <v>45</v>
      </c>
      <c r="I65" s="56">
        <v>1092.9000000000001</v>
      </c>
      <c r="J65" s="74">
        <v>13387</v>
      </c>
      <c r="K65" s="76">
        <f t="shared" si="3"/>
        <v>14630652</v>
      </c>
      <c r="L65" s="10"/>
      <c r="M65" s="5"/>
    </row>
    <row r="66" spans="1:13" ht="16.2" thickBot="1" x14ac:dyDescent="0.35">
      <c r="A66" s="5"/>
      <c r="B66" s="9"/>
      <c r="C66" s="52"/>
      <c r="D66" s="188" t="s">
        <v>54</v>
      </c>
      <c r="E66" s="179"/>
      <c r="F66" s="179"/>
      <c r="G66" s="179"/>
      <c r="H66" s="179"/>
      <c r="I66" s="179"/>
      <c r="J66" s="180"/>
      <c r="K66" s="85">
        <f>SUM(K54:K65)</f>
        <v>1508181523</v>
      </c>
      <c r="L66" s="10"/>
      <c r="M66" s="5"/>
    </row>
    <row r="67" spans="1:13" ht="15.6" x14ac:dyDescent="0.3">
      <c r="A67" s="5"/>
      <c r="B67" s="9"/>
      <c r="C67" s="81"/>
      <c r="D67" s="100">
        <v>5</v>
      </c>
      <c r="E67" s="146" t="s">
        <v>132</v>
      </c>
      <c r="F67" s="146"/>
      <c r="G67" s="146"/>
      <c r="H67" s="146"/>
      <c r="I67" s="146"/>
      <c r="J67" s="146"/>
      <c r="K67" s="147"/>
      <c r="L67" s="10"/>
      <c r="M67" s="5"/>
    </row>
    <row r="68" spans="1:13" ht="15.6" x14ac:dyDescent="0.3">
      <c r="A68" s="5"/>
      <c r="B68" s="9"/>
      <c r="C68" s="81"/>
      <c r="D68" s="83" t="s">
        <v>133</v>
      </c>
      <c r="E68" s="79"/>
      <c r="F68" s="80"/>
      <c r="G68" s="72" t="s">
        <v>134</v>
      </c>
      <c r="H68" s="73" t="s">
        <v>45</v>
      </c>
      <c r="I68" s="53">
        <v>1911.9</v>
      </c>
      <c r="J68" s="74">
        <v>25846</v>
      </c>
      <c r="K68" s="76">
        <f t="shared" ref="K68:K75" si="4">ROUND(J68*I68,0)</f>
        <v>49414967</v>
      </c>
      <c r="L68" s="10"/>
      <c r="M68" s="5"/>
    </row>
    <row r="69" spans="1:13" ht="15.6" x14ac:dyDescent="0.3">
      <c r="A69" s="5"/>
      <c r="B69" s="9"/>
      <c r="C69" s="81"/>
      <c r="D69" s="83" t="s">
        <v>135</v>
      </c>
      <c r="E69" s="79"/>
      <c r="F69" s="80"/>
      <c r="G69" s="72" t="s">
        <v>134</v>
      </c>
      <c r="H69" s="73" t="s">
        <v>93</v>
      </c>
      <c r="I69" s="53">
        <v>275.45</v>
      </c>
      <c r="J69" s="74">
        <v>16101</v>
      </c>
      <c r="K69" s="76">
        <f t="shared" si="4"/>
        <v>4435020</v>
      </c>
      <c r="L69" s="10"/>
      <c r="M69" s="5"/>
    </row>
    <row r="70" spans="1:13" ht="15.6" x14ac:dyDescent="0.3">
      <c r="A70" s="5"/>
      <c r="B70" s="9"/>
      <c r="C70" s="81"/>
      <c r="D70" s="83" t="s">
        <v>136</v>
      </c>
      <c r="E70" s="79"/>
      <c r="F70" s="80"/>
      <c r="G70" s="72" t="s">
        <v>137</v>
      </c>
      <c r="H70" s="73" t="s">
        <v>45</v>
      </c>
      <c r="I70" s="53">
        <v>4254.3</v>
      </c>
      <c r="J70" s="74">
        <v>23974</v>
      </c>
      <c r="K70" s="76">
        <f t="shared" si="4"/>
        <v>101992588</v>
      </c>
      <c r="L70" s="10"/>
      <c r="M70" s="5"/>
    </row>
    <row r="71" spans="1:13" ht="15.6" x14ac:dyDescent="0.3">
      <c r="A71" s="5"/>
      <c r="B71" s="9"/>
      <c r="C71" s="81"/>
      <c r="D71" s="83" t="s">
        <v>138</v>
      </c>
      <c r="E71" s="79"/>
      <c r="F71" s="80"/>
      <c r="G71" s="72" t="s">
        <v>139</v>
      </c>
      <c r="H71" s="73" t="s">
        <v>93</v>
      </c>
      <c r="I71" s="53">
        <v>281.36</v>
      </c>
      <c r="J71" s="74">
        <v>15536</v>
      </c>
      <c r="K71" s="76">
        <f t="shared" si="4"/>
        <v>4371209</v>
      </c>
      <c r="L71" s="10"/>
      <c r="M71" s="5"/>
    </row>
    <row r="72" spans="1:13" ht="15.6" x14ac:dyDescent="0.3">
      <c r="A72" s="5"/>
      <c r="B72" s="9"/>
      <c r="C72" s="81"/>
      <c r="D72" s="83" t="s">
        <v>140</v>
      </c>
      <c r="E72" s="79"/>
      <c r="F72" s="80"/>
      <c r="G72" s="72" t="s">
        <v>141</v>
      </c>
      <c r="H72" s="73" t="s">
        <v>45</v>
      </c>
      <c r="I72" s="53">
        <v>2679.88</v>
      </c>
      <c r="J72" s="74">
        <v>34244</v>
      </c>
      <c r="K72" s="76">
        <f t="shared" si="4"/>
        <v>91769811</v>
      </c>
      <c r="L72" s="10"/>
      <c r="M72" s="5"/>
    </row>
    <row r="73" spans="1:13" ht="15.6" x14ac:dyDescent="0.3">
      <c r="A73" s="5"/>
      <c r="B73" s="9"/>
      <c r="C73" s="81"/>
      <c r="D73" s="83" t="s">
        <v>142</v>
      </c>
      <c r="E73" s="79"/>
      <c r="F73" s="80"/>
      <c r="G73" s="72" t="s">
        <v>141</v>
      </c>
      <c r="H73" s="73" t="s">
        <v>93</v>
      </c>
      <c r="I73" s="53">
        <v>275.45</v>
      </c>
      <c r="J73" s="74">
        <v>23206</v>
      </c>
      <c r="K73" s="76">
        <f t="shared" si="4"/>
        <v>6392093</v>
      </c>
      <c r="L73" s="10"/>
      <c r="M73" s="5"/>
    </row>
    <row r="74" spans="1:13" ht="15.6" x14ac:dyDescent="0.3">
      <c r="A74" s="5"/>
      <c r="B74" s="9"/>
      <c r="C74" s="81"/>
      <c r="D74" s="83" t="s">
        <v>143</v>
      </c>
      <c r="E74" s="79"/>
      <c r="F74" s="80"/>
      <c r="G74" s="72" t="s">
        <v>144</v>
      </c>
      <c r="H74" s="73" t="s">
        <v>45</v>
      </c>
      <c r="I74" s="53">
        <v>4103.66</v>
      </c>
      <c r="J74" s="74">
        <v>27035</v>
      </c>
      <c r="K74" s="76">
        <f t="shared" si="4"/>
        <v>110942448</v>
      </c>
      <c r="L74" s="10"/>
      <c r="M74" s="5"/>
    </row>
    <row r="75" spans="1:13" ht="16.2" thickBot="1" x14ac:dyDescent="0.35">
      <c r="A75" s="5"/>
      <c r="B75" s="9"/>
      <c r="C75" s="81"/>
      <c r="D75" s="55" t="s">
        <v>145</v>
      </c>
      <c r="E75" s="19"/>
      <c r="F75" s="82"/>
      <c r="G75" s="77" t="s">
        <v>144</v>
      </c>
      <c r="H75" s="78" t="s">
        <v>93</v>
      </c>
      <c r="I75" s="56">
        <v>281.36</v>
      </c>
      <c r="J75" s="74">
        <v>17893</v>
      </c>
      <c r="K75" s="76">
        <f t="shared" si="4"/>
        <v>5034374</v>
      </c>
      <c r="L75" s="10"/>
      <c r="M75" s="5"/>
    </row>
    <row r="76" spans="1:13" ht="16.2" thickBot="1" x14ac:dyDescent="0.35">
      <c r="A76" s="5"/>
      <c r="B76" s="9"/>
      <c r="C76" s="52"/>
      <c r="D76" s="178" t="s">
        <v>54</v>
      </c>
      <c r="E76" s="179"/>
      <c r="F76" s="179"/>
      <c r="G76" s="179"/>
      <c r="H76" s="179"/>
      <c r="I76" s="179"/>
      <c r="J76" s="180"/>
      <c r="K76" s="85">
        <f>SUM(K68:K75)</f>
        <v>374352510</v>
      </c>
      <c r="L76" s="10"/>
      <c r="M76" s="5"/>
    </row>
    <row r="77" spans="1:13" ht="15.6" x14ac:dyDescent="0.3">
      <c r="A77" s="5"/>
      <c r="B77" s="9"/>
      <c r="C77" s="81"/>
      <c r="D77" s="93">
        <v>6</v>
      </c>
      <c r="E77" s="169" t="s">
        <v>146</v>
      </c>
      <c r="F77" s="170"/>
      <c r="G77" s="171"/>
      <c r="H77" s="176"/>
      <c r="I77" s="176"/>
      <c r="J77" s="176"/>
      <c r="K77" s="177"/>
      <c r="L77" s="10"/>
      <c r="M77" s="5"/>
    </row>
    <row r="78" spans="1:13" ht="15.6" x14ac:dyDescent="0.3">
      <c r="A78" s="5"/>
      <c r="B78" s="9"/>
      <c r="C78" s="81"/>
      <c r="D78" s="103" t="s">
        <v>147</v>
      </c>
      <c r="E78" s="79"/>
      <c r="F78" s="80"/>
      <c r="G78" s="87" t="s">
        <v>148</v>
      </c>
      <c r="H78" s="101" t="s">
        <v>93</v>
      </c>
      <c r="I78" s="53">
        <v>296.93</v>
      </c>
      <c r="J78" s="74">
        <v>360373</v>
      </c>
      <c r="K78" s="76">
        <f t="shared" ref="K78:K89" si="5">ROUND(J78*I78,0)</f>
        <v>107005555</v>
      </c>
      <c r="L78" s="10"/>
      <c r="M78" s="5"/>
    </row>
    <row r="79" spans="1:13" ht="22.8" x14ac:dyDescent="0.3">
      <c r="A79" s="5"/>
      <c r="B79" s="9"/>
      <c r="C79" s="81"/>
      <c r="D79" s="104" t="s">
        <v>149</v>
      </c>
      <c r="E79" s="79"/>
      <c r="F79" s="80"/>
      <c r="G79" s="72" t="s">
        <v>150</v>
      </c>
      <c r="H79" s="102" t="s">
        <v>45</v>
      </c>
      <c r="I79" s="53">
        <v>216.22</v>
      </c>
      <c r="J79" s="74">
        <v>772597</v>
      </c>
      <c r="K79" s="76">
        <f t="shared" si="5"/>
        <v>167050923</v>
      </c>
      <c r="L79" s="10"/>
      <c r="M79" s="5"/>
    </row>
    <row r="80" spans="1:13" ht="22.8" x14ac:dyDescent="0.3">
      <c r="A80" s="5"/>
      <c r="B80" s="9"/>
      <c r="C80" s="81"/>
      <c r="D80" s="103" t="s">
        <v>151</v>
      </c>
      <c r="E80" s="79"/>
      <c r="F80" s="80"/>
      <c r="G80" s="87" t="s">
        <v>152</v>
      </c>
      <c r="H80" s="101" t="s">
        <v>45</v>
      </c>
      <c r="I80" s="53">
        <v>411.95</v>
      </c>
      <c r="J80" s="74">
        <v>949353</v>
      </c>
      <c r="K80" s="76">
        <f t="shared" si="5"/>
        <v>391085968</v>
      </c>
      <c r="L80" s="10"/>
      <c r="M80" s="5"/>
    </row>
    <row r="81" spans="1:13" ht="15.6" x14ac:dyDescent="0.3">
      <c r="A81" s="5"/>
      <c r="B81" s="9"/>
      <c r="C81" s="81"/>
      <c r="D81" s="104" t="s">
        <v>153</v>
      </c>
      <c r="E81" s="79"/>
      <c r="F81" s="80"/>
      <c r="G81" s="72" t="s">
        <v>154</v>
      </c>
      <c r="H81" s="102" t="s">
        <v>45</v>
      </c>
      <c r="I81" s="53">
        <v>150.22</v>
      </c>
      <c r="J81" s="74">
        <v>680652</v>
      </c>
      <c r="K81" s="76">
        <f t="shared" si="5"/>
        <v>102247543</v>
      </c>
      <c r="L81" s="10"/>
      <c r="M81" s="5"/>
    </row>
    <row r="82" spans="1:13" ht="15.6" x14ac:dyDescent="0.3">
      <c r="A82" s="5"/>
      <c r="B82" s="9"/>
      <c r="C82" s="81"/>
      <c r="D82" s="103" t="s">
        <v>155</v>
      </c>
      <c r="E82" s="79"/>
      <c r="F82" s="80"/>
      <c r="G82" s="72" t="s">
        <v>156</v>
      </c>
      <c r="H82" s="102" t="s">
        <v>45</v>
      </c>
      <c r="I82" s="53">
        <v>29.85</v>
      </c>
      <c r="J82" s="74">
        <v>897348</v>
      </c>
      <c r="K82" s="76">
        <f t="shared" si="5"/>
        <v>26785838</v>
      </c>
      <c r="L82" s="10"/>
      <c r="M82" s="5"/>
    </row>
    <row r="83" spans="1:13" ht="22.8" x14ac:dyDescent="0.3">
      <c r="A83" s="5"/>
      <c r="B83" s="9"/>
      <c r="C83" s="81"/>
      <c r="D83" s="104" t="s">
        <v>157</v>
      </c>
      <c r="E83" s="79"/>
      <c r="F83" s="80"/>
      <c r="G83" s="72" t="s">
        <v>158</v>
      </c>
      <c r="H83" s="102" t="s">
        <v>45</v>
      </c>
      <c r="I83" s="53">
        <v>237.6</v>
      </c>
      <c r="J83" s="74">
        <v>1074844</v>
      </c>
      <c r="K83" s="76">
        <f t="shared" si="5"/>
        <v>255382934</v>
      </c>
      <c r="L83" s="10"/>
      <c r="M83" s="5"/>
    </row>
    <row r="84" spans="1:13" ht="15.6" x14ac:dyDescent="0.3">
      <c r="A84" s="5"/>
      <c r="B84" s="9"/>
      <c r="C84" s="81"/>
      <c r="D84" s="103" t="s">
        <v>159</v>
      </c>
      <c r="E84" s="79"/>
      <c r="F84" s="80"/>
      <c r="G84" s="87" t="s">
        <v>160</v>
      </c>
      <c r="H84" s="101" t="s">
        <v>45</v>
      </c>
      <c r="I84" s="53">
        <v>111.9</v>
      </c>
      <c r="J84" s="74">
        <v>705054</v>
      </c>
      <c r="K84" s="76">
        <f t="shared" si="5"/>
        <v>78895543</v>
      </c>
      <c r="L84" s="10"/>
      <c r="M84" s="5"/>
    </row>
    <row r="85" spans="1:13" ht="15.6" x14ac:dyDescent="0.3">
      <c r="A85" s="5"/>
      <c r="B85" s="9"/>
      <c r="C85" s="81"/>
      <c r="D85" s="104" t="s">
        <v>161</v>
      </c>
      <c r="E85" s="79"/>
      <c r="F85" s="80"/>
      <c r="G85" s="87" t="s">
        <v>162</v>
      </c>
      <c r="H85" s="101" t="s">
        <v>45</v>
      </c>
      <c r="I85" s="53">
        <v>51.28</v>
      </c>
      <c r="J85" s="74">
        <v>705054</v>
      </c>
      <c r="K85" s="76">
        <f t="shared" si="5"/>
        <v>36155169</v>
      </c>
      <c r="L85" s="10"/>
      <c r="M85" s="5"/>
    </row>
    <row r="86" spans="1:13" ht="15.6" x14ac:dyDescent="0.3">
      <c r="A86" s="5"/>
      <c r="B86" s="9"/>
      <c r="C86" s="81"/>
      <c r="D86" s="103" t="s">
        <v>163</v>
      </c>
      <c r="E86" s="79"/>
      <c r="F86" s="80"/>
      <c r="G86" s="87" t="s">
        <v>164</v>
      </c>
      <c r="H86" s="101" t="s">
        <v>45</v>
      </c>
      <c r="I86" s="53">
        <v>198.45</v>
      </c>
      <c r="J86" s="74">
        <v>904454</v>
      </c>
      <c r="K86" s="76">
        <f t="shared" si="5"/>
        <v>179488896</v>
      </c>
      <c r="L86" s="10"/>
      <c r="M86" s="5"/>
    </row>
    <row r="87" spans="1:13" ht="15.6" x14ac:dyDescent="0.3">
      <c r="A87" s="5"/>
      <c r="B87" s="9"/>
      <c r="C87" s="81"/>
      <c r="D87" s="104" t="s">
        <v>165</v>
      </c>
      <c r="E87" s="79"/>
      <c r="F87" s="80"/>
      <c r="G87" s="87" t="s">
        <v>166</v>
      </c>
      <c r="H87" s="101" t="s">
        <v>45</v>
      </c>
      <c r="I87" s="53">
        <v>32.340000000000003</v>
      </c>
      <c r="J87" s="74">
        <v>1317369</v>
      </c>
      <c r="K87" s="76">
        <f t="shared" si="5"/>
        <v>42603713</v>
      </c>
      <c r="L87" s="10"/>
      <c r="M87" s="5"/>
    </row>
    <row r="88" spans="1:13" ht="15.6" x14ac:dyDescent="0.3">
      <c r="A88" s="5"/>
      <c r="B88" s="9"/>
      <c r="C88" s="81"/>
      <c r="D88" s="104" t="s">
        <v>167</v>
      </c>
      <c r="E88" s="79"/>
      <c r="F88" s="80"/>
      <c r="G88" s="87" t="s">
        <v>168</v>
      </c>
      <c r="H88" s="101" t="s">
        <v>45</v>
      </c>
      <c r="I88" s="53">
        <v>94.5</v>
      </c>
      <c r="J88" s="74">
        <v>897811</v>
      </c>
      <c r="K88" s="76">
        <f t="shared" si="5"/>
        <v>84843140</v>
      </c>
      <c r="L88" s="10"/>
      <c r="M88" s="5"/>
    </row>
    <row r="89" spans="1:13" ht="16.2" thickBot="1" x14ac:dyDescent="0.35">
      <c r="A89" s="5"/>
      <c r="B89" s="9"/>
      <c r="C89" s="81"/>
      <c r="D89" s="105" t="s">
        <v>169</v>
      </c>
      <c r="E89" s="19"/>
      <c r="F89" s="82"/>
      <c r="G89" s="106" t="s">
        <v>170</v>
      </c>
      <c r="H89" s="78" t="s">
        <v>102</v>
      </c>
      <c r="I89" s="56">
        <v>1</v>
      </c>
      <c r="J89" s="74">
        <v>1073988</v>
      </c>
      <c r="K89" s="76">
        <f t="shared" si="5"/>
        <v>1073988</v>
      </c>
      <c r="L89" s="10"/>
      <c r="M89" s="5"/>
    </row>
    <row r="90" spans="1:13" ht="16.2" thickBot="1" x14ac:dyDescent="0.35">
      <c r="A90" s="5"/>
      <c r="B90" s="9"/>
      <c r="C90" s="52"/>
      <c r="D90" s="166" t="s">
        <v>54</v>
      </c>
      <c r="E90" s="167"/>
      <c r="F90" s="167"/>
      <c r="G90" s="167"/>
      <c r="H90" s="167"/>
      <c r="I90" s="167"/>
      <c r="J90" s="168"/>
      <c r="K90" s="85">
        <f>SUM(K78:K89)</f>
        <v>1472619210</v>
      </c>
      <c r="L90" s="10"/>
      <c r="M90" s="5"/>
    </row>
    <row r="91" spans="1:13" ht="15.6" x14ac:dyDescent="0.3">
      <c r="A91" s="5"/>
      <c r="B91" s="9"/>
      <c r="C91" s="81"/>
      <c r="D91" s="93">
        <v>7</v>
      </c>
      <c r="E91" s="169" t="s">
        <v>171</v>
      </c>
      <c r="F91" s="170"/>
      <c r="G91" s="171"/>
      <c r="H91" s="176"/>
      <c r="I91" s="176"/>
      <c r="J91" s="176"/>
      <c r="K91" s="177"/>
      <c r="L91" s="10"/>
      <c r="M91" s="5"/>
    </row>
    <row r="92" spans="1:13" ht="15.6" x14ac:dyDescent="0.3">
      <c r="A92" s="5"/>
      <c r="B92" s="9"/>
      <c r="C92" s="81"/>
      <c r="D92" s="83" t="s">
        <v>172</v>
      </c>
      <c r="E92" s="79"/>
      <c r="F92" s="80"/>
      <c r="G92" s="71" t="s">
        <v>173</v>
      </c>
      <c r="H92" s="73" t="s">
        <v>45</v>
      </c>
      <c r="I92" s="53">
        <v>96.14</v>
      </c>
      <c r="J92" s="74">
        <v>467763</v>
      </c>
      <c r="K92" s="76">
        <f t="shared" ref="K92:K93" si="6">ROUND(J92*I92,0)</f>
        <v>44970735</v>
      </c>
      <c r="L92" s="10"/>
      <c r="M92" s="5"/>
    </row>
    <row r="93" spans="1:13" ht="16.2" thickBot="1" x14ac:dyDescent="0.35">
      <c r="A93" s="5"/>
      <c r="B93" s="9"/>
      <c r="C93" s="81"/>
      <c r="D93" s="55" t="s">
        <v>174</v>
      </c>
      <c r="E93" s="19"/>
      <c r="F93" s="82"/>
      <c r="G93" s="107" t="s">
        <v>175</v>
      </c>
      <c r="H93" s="78" t="s">
        <v>45</v>
      </c>
      <c r="I93" s="56">
        <v>4523</v>
      </c>
      <c r="J93" s="74">
        <v>89960</v>
      </c>
      <c r="K93" s="76">
        <f t="shared" si="6"/>
        <v>406889080</v>
      </c>
      <c r="L93" s="10"/>
      <c r="M93" s="5"/>
    </row>
    <row r="94" spans="1:13" ht="16.2" thickBot="1" x14ac:dyDescent="0.35">
      <c r="A94" s="5"/>
      <c r="B94" s="9"/>
      <c r="C94" s="81"/>
      <c r="D94" s="166" t="s">
        <v>54</v>
      </c>
      <c r="E94" s="167"/>
      <c r="F94" s="167"/>
      <c r="G94" s="167"/>
      <c r="H94" s="167"/>
      <c r="I94" s="167"/>
      <c r="J94" s="168"/>
      <c r="K94" s="111">
        <f>SUM(K92:K93)</f>
        <v>451859815</v>
      </c>
      <c r="L94" s="10"/>
      <c r="M94" s="5"/>
    </row>
    <row r="95" spans="1:13" ht="15.6" x14ac:dyDescent="0.3">
      <c r="A95" s="5"/>
      <c r="B95" s="9"/>
      <c r="C95" s="81"/>
      <c r="D95" s="114">
        <v>8</v>
      </c>
      <c r="E95" s="169" t="s">
        <v>176</v>
      </c>
      <c r="F95" s="170"/>
      <c r="G95" s="171"/>
      <c r="H95" s="176"/>
      <c r="I95" s="176"/>
      <c r="J95" s="176"/>
      <c r="K95" s="177"/>
      <c r="L95" s="10"/>
      <c r="M95" s="5"/>
    </row>
    <row r="96" spans="1:13" ht="15.6" x14ac:dyDescent="0.3">
      <c r="A96" s="5"/>
      <c r="B96" s="9"/>
      <c r="C96" s="81"/>
      <c r="D96" s="60" t="s">
        <v>177</v>
      </c>
      <c r="E96" s="79"/>
      <c r="F96" s="80"/>
      <c r="G96" s="112" t="s">
        <v>178</v>
      </c>
      <c r="H96" s="101" t="s">
        <v>93</v>
      </c>
      <c r="I96" s="57">
        <v>137.1</v>
      </c>
      <c r="J96" s="74">
        <v>17738</v>
      </c>
      <c r="K96" s="76">
        <f t="shared" ref="K96:K126" si="7">ROUND(J96*I96,0)</f>
        <v>2431880</v>
      </c>
      <c r="L96" s="10"/>
      <c r="M96" s="5"/>
    </row>
    <row r="97" spans="1:13" ht="15.6" x14ac:dyDescent="0.3">
      <c r="A97" s="5"/>
      <c r="B97" s="9"/>
      <c r="C97" s="81"/>
      <c r="D97" s="60" t="s">
        <v>179</v>
      </c>
      <c r="E97" s="79"/>
      <c r="F97" s="80"/>
      <c r="G97" s="112" t="s">
        <v>180</v>
      </c>
      <c r="H97" s="101" t="s">
        <v>93</v>
      </c>
      <c r="I97" s="57">
        <v>422.14</v>
      </c>
      <c r="J97" s="74">
        <v>15231</v>
      </c>
      <c r="K97" s="76">
        <f t="shared" si="7"/>
        <v>6429614</v>
      </c>
      <c r="L97" s="10"/>
      <c r="M97" s="5"/>
    </row>
    <row r="98" spans="1:13" ht="15.6" x14ac:dyDescent="0.3">
      <c r="A98" s="5"/>
      <c r="B98" s="9"/>
      <c r="C98" s="81"/>
      <c r="D98" s="60" t="s">
        <v>181</v>
      </c>
      <c r="E98" s="79"/>
      <c r="F98" s="80"/>
      <c r="G98" s="86" t="s">
        <v>182</v>
      </c>
      <c r="H98" s="101" t="s">
        <v>93</v>
      </c>
      <c r="I98" s="57">
        <v>100.97</v>
      </c>
      <c r="J98" s="74">
        <v>13333</v>
      </c>
      <c r="K98" s="76">
        <f t="shared" si="7"/>
        <v>1346233</v>
      </c>
      <c r="L98" s="10"/>
      <c r="M98" s="5"/>
    </row>
    <row r="99" spans="1:13" ht="15.6" x14ac:dyDescent="0.3">
      <c r="A99" s="5"/>
      <c r="B99" s="9"/>
      <c r="C99" s="81"/>
      <c r="D99" s="60" t="s">
        <v>183</v>
      </c>
      <c r="E99" s="79"/>
      <c r="F99" s="80"/>
      <c r="G99" s="86" t="s">
        <v>184</v>
      </c>
      <c r="H99" s="101" t="s">
        <v>93</v>
      </c>
      <c r="I99" s="57">
        <v>15.55</v>
      </c>
      <c r="J99" s="74">
        <v>9739</v>
      </c>
      <c r="K99" s="76">
        <f t="shared" si="7"/>
        <v>151441</v>
      </c>
      <c r="L99" s="10"/>
      <c r="M99" s="5"/>
    </row>
    <row r="100" spans="1:13" ht="15.6" x14ac:dyDescent="0.3">
      <c r="A100" s="5"/>
      <c r="B100" s="9"/>
      <c r="C100" s="81"/>
      <c r="D100" s="60" t="s">
        <v>185</v>
      </c>
      <c r="E100" s="79"/>
      <c r="F100" s="80"/>
      <c r="G100" s="87" t="s">
        <v>186</v>
      </c>
      <c r="H100" s="88" t="s">
        <v>102</v>
      </c>
      <c r="I100" s="57">
        <v>1</v>
      </c>
      <c r="J100" s="74">
        <v>49594</v>
      </c>
      <c r="K100" s="76">
        <f t="shared" si="7"/>
        <v>49594</v>
      </c>
      <c r="L100" s="10"/>
      <c r="M100" s="5"/>
    </row>
    <row r="101" spans="1:13" ht="15.6" x14ac:dyDescent="0.3">
      <c r="A101" s="5"/>
      <c r="B101" s="9"/>
      <c r="C101" s="81"/>
      <c r="D101" s="60" t="s">
        <v>187</v>
      </c>
      <c r="E101" s="79"/>
      <c r="F101" s="80"/>
      <c r="G101" s="87" t="s">
        <v>188</v>
      </c>
      <c r="H101" s="88" t="s">
        <v>102</v>
      </c>
      <c r="I101" s="57">
        <v>51</v>
      </c>
      <c r="J101" s="74">
        <v>56354</v>
      </c>
      <c r="K101" s="76">
        <f t="shared" si="7"/>
        <v>2874054</v>
      </c>
      <c r="L101" s="10"/>
      <c r="M101" s="5"/>
    </row>
    <row r="102" spans="1:13" ht="15.6" x14ac:dyDescent="0.3">
      <c r="A102" s="5"/>
      <c r="B102" s="9"/>
      <c r="C102" s="81"/>
      <c r="D102" s="60" t="s">
        <v>189</v>
      </c>
      <c r="E102" s="79"/>
      <c r="F102" s="80"/>
      <c r="G102" s="87" t="s">
        <v>190</v>
      </c>
      <c r="H102" s="88" t="s">
        <v>102</v>
      </c>
      <c r="I102" s="57">
        <v>45</v>
      </c>
      <c r="J102" s="74">
        <v>61142</v>
      </c>
      <c r="K102" s="76">
        <f t="shared" si="7"/>
        <v>2751390</v>
      </c>
      <c r="L102" s="10"/>
      <c r="M102" s="5"/>
    </row>
    <row r="103" spans="1:13" ht="15.6" x14ac:dyDescent="0.3">
      <c r="A103" s="5"/>
      <c r="B103" s="9"/>
      <c r="C103" s="81"/>
      <c r="D103" s="60" t="s">
        <v>191</v>
      </c>
      <c r="E103" s="79"/>
      <c r="F103" s="80"/>
      <c r="G103" s="86" t="s">
        <v>192</v>
      </c>
      <c r="H103" s="88" t="s">
        <v>102</v>
      </c>
      <c r="I103" s="57">
        <v>1</v>
      </c>
      <c r="J103" s="74">
        <v>12143588</v>
      </c>
      <c r="K103" s="76">
        <f t="shared" si="7"/>
        <v>12143588</v>
      </c>
      <c r="L103" s="10"/>
      <c r="M103" s="5"/>
    </row>
    <row r="104" spans="1:13" ht="15.6" x14ac:dyDescent="0.3">
      <c r="A104" s="5"/>
      <c r="B104" s="9"/>
      <c r="C104" s="81"/>
      <c r="D104" s="60" t="s">
        <v>193</v>
      </c>
      <c r="E104" s="79"/>
      <c r="F104" s="80"/>
      <c r="G104" s="86" t="s">
        <v>194</v>
      </c>
      <c r="H104" s="88" t="s">
        <v>102</v>
      </c>
      <c r="I104" s="57">
        <v>21</v>
      </c>
      <c r="J104" s="74">
        <v>249358</v>
      </c>
      <c r="K104" s="76">
        <f t="shared" si="7"/>
        <v>5236518</v>
      </c>
      <c r="L104" s="10"/>
      <c r="M104" s="5"/>
    </row>
    <row r="105" spans="1:13" ht="15.6" x14ac:dyDescent="0.3">
      <c r="A105" s="5"/>
      <c r="B105" s="9"/>
      <c r="C105" s="81"/>
      <c r="D105" s="108" t="s">
        <v>195</v>
      </c>
      <c r="E105" s="79"/>
      <c r="F105" s="80"/>
      <c r="G105" s="86" t="s">
        <v>196</v>
      </c>
      <c r="H105" s="88" t="s">
        <v>102</v>
      </c>
      <c r="I105" s="57">
        <v>4</v>
      </c>
      <c r="J105" s="74">
        <v>176859</v>
      </c>
      <c r="K105" s="76">
        <f t="shared" si="7"/>
        <v>707436</v>
      </c>
      <c r="L105" s="10"/>
      <c r="M105" s="5"/>
    </row>
    <row r="106" spans="1:13" ht="15.6" x14ac:dyDescent="0.3">
      <c r="A106" s="5"/>
      <c r="B106" s="9"/>
      <c r="C106" s="81"/>
      <c r="D106" s="108" t="s">
        <v>197</v>
      </c>
      <c r="E106" s="79"/>
      <c r="F106" s="80"/>
      <c r="G106" s="113" t="s">
        <v>198</v>
      </c>
      <c r="H106" s="88" t="s">
        <v>93</v>
      </c>
      <c r="I106" s="57">
        <v>221.06</v>
      </c>
      <c r="J106" s="74">
        <v>21159</v>
      </c>
      <c r="K106" s="76">
        <f t="shared" si="7"/>
        <v>4677409</v>
      </c>
      <c r="L106" s="10"/>
      <c r="M106" s="5"/>
    </row>
    <row r="107" spans="1:13" ht="15.6" x14ac:dyDescent="0.3">
      <c r="A107" s="5"/>
      <c r="B107" s="9"/>
      <c r="C107" s="81"/>
      <c r="D107" s="108" t="s">
        <v>199</v>
      </c>
      <c r="E107" s="79"/>
      <c r="F107" s="80"/>
      <c r="G107" s="113" t="s">
        <v>200</v>
      </c>
      <c r="H107" s="88" t="s">
        <v>93</v>
      </c>
      <c r="I107" s="57">
        <v>15.2</v>
      </c>
      <c r="J107" s="74">
        <v>29691</v>
      </c>
      <c r="K107" s="76">
        <f t="shared" si="7"/>
        <v>451303</v>
      </c>
      <c r="L107" s="10"/>
      <c r="M107" s="5"/>
    </row>
    <row r="108" spans="1:13" ht="15.6" x14ac:dyDescent="0.3">
      <c r="A108" s="5"/>
      <c r="B108" s="9"/>
      <c r="C108" s="81"/>
      <c r="D108" s="108" t="s">
        <v>201</v>
      </c>
      <c r="E108" s="79"/>
      <c r="F108" s="80"/>
      <c r="G108" s="113" t="s">
        <v>202</v>
      </c>
      <c r="H108" s="88" t="s">
        <v>93</v>
      </c>
      <c r="I108" s="57">
        <v>134.47999999999999</v>
      </c>
      <c r="J108" s="74">
        <v>40095</v>
      </c>
      <c r="K108" s="76">
        <f t="shared" si="7"/>
        <v>5391976</v>
      </c>
      <c r="L108" s="10"/>
      <c r="M108" s="5"/>
    </row>
    <row r="109" spans="1:13" ht="15.6" x14ac:dyDescent="0.3">
      <c r="A109" s="5"/>
      <c r="B109" s="9"/>
      <c r="C109" s="81"/>
      <c r="D109" s="108" t="s">
        <v>203</v>
      </c>
      <c r="E109" s="79"/>
      <c r="F109" s="80"/>
      <c r="G109" s="113" t="s">
        <v>204</v>
      </c>
      <c r="H109" s="88" t="s">
        <v>93</v>
      </c>
      <c r="I109" s="57">
        <v>233.57</v>
      </c>
      <c r="J109" s="74">
        <v>54929</v>
      </c>
      <c r="K109" s="76">
        <f t="shared" si="7"/>
        <v>12829767</v>
      </c>
      <c r="L109" s="10"/>
      <c r="M109" s="5"/>
    </row>
    <row r="110" spans="1:13" ht="15.6" x14ac:dyDescent="0.3">
      <c r="A110" s="5"/>
      <c r="B110" s="9"/>
      <c r="C110" s="81"/>
      <c r="D110" s="108" t="s">
        <v>205</v>
      </c>
      <c r="E110" s="79"/>
      <c r="F110" s="80"/>
      <c r="G110" s="86" t="s">
        <v>206</v>
      </c>
      <c r="H110" s="88" t="s">
        <v>93</v>
      </c>
      <c r="I110" s="57">
        <v>123.13</v>
      </c>
      <c r="J110" s="74">
        <v>99360</v>
      </c>
      <c r="K110" s="76">
        <f t="shared" si="7"/>
        <v>12234197</v>
      </c>
      <c r="L110" s="10"/>
      <c r="M110" s="5"/>
    </row>
    <row r="111" spans="1:13" ht="15.6" x14ac:dyDescent="0.3">
      <c r="A111" s="5"/>
      <c r="B111" s="9"/>
      <c r="C111" s="81"/>
      <c r="D111" s="108" t="s">
        <v>207</v>
      </c>
      <c r="E111" s="79"/>
      <c r="F111" s="80"/>
      <c r="G111" s="113" t="s">
        <v>208</v>
      </c>
      <c r="H111" s="88" t="s">
        <v>102</v>
      </c>
      <c r="I111" s="57">
        <v>62</v>
      </c>
      <c r="J111" s="74">
        <v>81019</v>
      </c>
      <c r="K111" s="76">
        <f t="shared" si="7"/>
        <v>5023178</v>
      </c>
      <c r="L111" s="10"/>
      <c r="M111" s="5"/>
    </row>
    <row r="112" spans="1:13" ht="15.6" x14ac:dyDescent="0.3">
      <c r="A112" s="5"/>
      <c r="B112" s="9"/>
      <c r="C112" s="81"/>
      <c r="D112" s="108" t="s">
        <v>209</v>
      </c>
      <c r="E112" s="79"/>
      <c r="F112" s="80"/>
      <c r="G112" s="113" t="s">
        <v>210</v>
      </c>
      <c r="H112" s="88" t="s">
        <v>102</v>
      </c>
      <c r="I112" s="57">
        <v>34</v>
      </c>
      <c r="J112" s="74">
        <v>75694</v>
      </c>
      <c r="K112" s="76">
        <f t="shared" si="7"/>
        <v>2573596</v>
      </c>
      <c r="L112" s="10"/>
      <c r="M112" s="5"/>
    </row>
    <row r="113" spans="1:13" ht="15.6" x14ac:dyDescent="0.3">
      <c r="A113" s="5"/>
      <c r="B113" s="9"/>
      <c r="C113" s="81"/>
      <c r="D113" s="108" t="s">
        <v>211</v>
      </c>
      <c r="E113" s="79"/>
      <c r="F113" s="80"/>
      <c r="G113" s="113" t="s">
        <v>212</v>
      </c>
      <c r="H113" s="88" t="s">
        <v>102</v>
      </c>
      <c r="I113" s="57">
        <v>35</v>
      </c>
      <c r="J113" s="74">
        <v>89071</v>
      </c>
      <c r="K113" s="76">
        <f t="shared" si="7"/>
        <v>3117485</v>
      </c>
      <c r="L113" s="10"/>
      <c r="M113" s="5"/>
    </row>
    <row r="114" spans="1:13" ht="15.6" x14ac:dyDescent="0.3">
      <c r="A114" s="5"/>
      <c r="B114" s="9"/>
      <c r="C114" s="81"/>
      <c r="D114" s="108" t="s">
        <v>213</v>
      </c>
      <c r="E114" s="79"/>
      <c r="F114" s="80"/>
      <c r="G114" s="113" t="s">
        <v>214</v>
      </c>
      <c r="H114" s="88" t="s">
        <v>93</v>
      </c>
      <c r="I114" s="57">
        <v>14.2</v>
      </c>
      <c r="J114" s="74">
        <v>30790</v>
      </c>
      <c r="K114" s="76">
        <f t="shared" si="7"/>
        <v>437218</v>
      </c>
      <c r="L114" s="10"/>
      <c r="M114" s="5"/>
    </row>
    <row r="115" spans="1:13" ht="15.6" x14ac:dyDescent="0.3">
      <c r="A115" s="5"/>
      <c r="B115" s="9"/>
      <c r="C115" s="81"/>
      <c r="D115" s="108" t="s">
        <v>215</v>
      </c>
      <c r="E115" s="79"/>
      <c r="F115" s="80"/>
      <c r="G115" s="113" t="s">
        <v>216</v>
      </c>
      <c r="H115" s="88" t="s">
        <v>93</v>
      </c>
      <c r="I115" s="57">
        <v>40.36</v>
      </c>
      <c r="J115" s="74">
        <v>45275</v>
      </c>
      <c r="K115" s="76">
        <f t="shared" si="7"/>
        <v>1827299</v>
      </c>
      <c r="L115" s="10"/>
      <c r="M115" s="5"/>
    </row>
    <row r="116" spans="1:13" ht="15.6" x14ac:dyDescent="0.3">
      <c r="A116" s="5"/>
      <c r="B116" s="9"/>
      <c r="C116" s="81"/>
      <c r="D116" s="60" t="s">
        <v>217</v>
      </c>
      <c r="E116" s="79"/>
      <c r="F116" s="80"/>
      <c r="G116" s="86" t="s">
        <v>218</v>
      </c>
      <c r="H116" s="88" t="s">
        <v>93</v>
      </c>
      <c r="I116" s="57">
        <v>7.89</v>
      </c>
      <c r="J116" s="74">
        <v>58727</v>
      </c>
      <c r="K116" s="76">
        <f t="shared" si="7"/>
        <v>463356</v>
      </c>
      <c r="L116" s="10"/>
      <c r="M116" s="5"/>
    </row>
    <row r="117" spans="1:13" ht="15.6" x14ac:dyDescent="0.3">
      <c r="A117" s="5"/>
      <c r="B117" s="9"/>
      <c r="C117" s="81"/>
      <c r="D117" s="108" t="s">
        <v>219</v>
      </c>
      <c r="E117" s="79"/>
      <c r="F117" s="80"/>
      <c r="G117" s="86" t="s">
        <v>220</v>
      </c>
      <c r="H117" s="88" t="s">
        <v>93</v>
      </c>
      <c r="I117" s="57">
        <v>85.65</v>
      </c>
      <c r="J117" s="74">
        <v>105660</v>
      </c>
      <c r="K117" s="76">
        <f t="shared" si="7"/>
        <v>9049779</v>
      </c>
      <c r="L117" s="10"/>
      <c r="M117" s="5"/>
    </row>
    <row r="118" spans="1:13" ht="15.6" x14ac:dyDescent="0.3">
      <c r="A118" s="5"/>
      <c r="B118" s="9"/>
      <c r="C118" s="81"/>
      <c r="D118" s="60" t="s">
        <v>221</v>
      </c>
      <c r="E118" s="79"/>
      <c r="F118" s="80"/>
      <c r="G118" s="86" t="s">
        <v>222</v>
      </c>
      <c r="H118" s="88" t="s">
        <v>93</v>
      </c>
      <c r="I118" s="57">
        <v>94.02</v>
      </c>
      <c r="J118" s="74">
        <v>165213</v>
      </c>
      <c r="K118" s="76">
        <f t="shared" si="7"/>
        <v>15533326</v>
      </c>
      <c r="L118" s="10"/>
      <c r="M118" s="5"/>
    </row>
    <row r="119" spans="1:13" ht="15.6" x14ac:dyDescent="0.3">
      <c r="A119" s="5"/>
      <c r="B119" s="9"/>
      <c r="C119" s="81"/>
      <c r="D119" s="108" t="s">
        <v>223</v>
      </c>
      <c r="E119" s="79"/>
      <c r="F119" s="80"/>
      <c r="G119" s="86" t="s">
        <v>224</v>
      </c>
      <c r="H119" s="88" t="s">
        <v>102</v>
      </c>
      <c r="I119" s="57">
        <v>7</v>
      </c>
      <c r="J119" s="74">
        <v>49297</v>
      </c>
      <c r="K119" s="76">
        <f t="shared" si="7"/>
        <v>345079</v>
      </c>
      <c r="L119" s="10"/>
      <c r="M119" s="5"/>
    </row>
    <row r="120" spans="1:13" ht="22.8" x14ac:dyDescent="0.3">
      <c r="A120" s="5"/>
      <c r="B120" s="9"/>
      <c r="C120" s="81"/>
      <c r="D120" s="60" t="s">
        <v>225</v>
      </c>
      <c r="E120" s="79"/>
      <c r="F120" s="80"/>
      <c r="G120" s="86" t="s">
        <v>226</v>
      </c>
      <c r="H120" s="88" t="s">
        <v>102</v>
      </c>
      <c r="I120" s="57">
        <v>5</v>
      </c>
      <c r="J120" s="74">
        <v>438524</v>
      </c>
      <c r="K120" s="76">
        <f t="shared" si="7"/>
        <v>2192620</v>
      </c>
      <c r="L120" s="10"/>
      <c r="M120" s="5"/>
    </row>
    <row r="121" spans="1:13" ht="22.8" x14ac:dyDescent="0.3">
      <c r="A121" s="5"/>
      <c r="B121" s="9"/>
      <c r="C121" s="81"/>
      <c r="D121" s="108" t="s">
        <v>227</v>
      </c>
      <c r="E121" s="79"/>
      <c r="F121" s="80"/>
      <c r="G121" s="86" t="s">
        <v>228</v>
      </c>
      <c r="H121" s="88" t="s">
        <v>102</v>
      </c>
      <c r="I121" s="57">
        <v>5</v>
      </c>
      <c r="J121" s="74">
        <v>602599</v>
      </c>
      <c r="K121" s="76">
        <f t="shared" si="7"/>
        <v>3012995</v>
      </c>
      <c r="L121" s="10"/>
      <c r="M121" s="5"/>
    </row>
    <row r="122" spans="1:13" ht="15.6" x14ac:dyDescent="0.3">
      <c r="A122" s="5"/>
      <c r="B122" s="9"/>
      <c r="C122" s="81"/>
      <c r="D122" s="108" t="s">
        <v>229</v>
      </c>
      <c r="E122" s="79"/>
      <c r="F122" s="80"/>
      <c r="G122" s="86" t="s">
        <v>230</v>
      </c>
      <c r="H122" s="88" t="s">
        <v>102</v>
      </c>
      <c r="I122" s="57">
        <v>1</v>
      </c>
      <c r="J122" s="74">
        <v>23054013</v>
      </c>
      <c r="K122" s="76">
        <f t="shared" si="7"/>
        <v>23054013</v>
      </c>
      <c r="L122" s="10"/>
      <c r="M122" s="5"/>
    </row>
    <row r="123" spans="1:13" ht="15.6" x14ac:dyDescent="0.3">
      <c r="A123" s="5"/>
      <c r="B123" s="9"/>
      <c r="C123" s="81"/>
      <c r="D123" s="60" t="s">
        <v>231</v>
      </c>
      <c r="E123" s="79"/>
      <c r="F123" s="80"/>
      <c r="G123" s="86" t="s">
        <v>232</v>
      </c>
      <c r="H123" s="88" t="s">
        <v>102</v>
      </c>
      <c r="I123" s="57">
        <v>25</v>
      </c>
      <c r="J123" s="74">
        <v>60170</v>
      </c>
      <c r="K123" s="76">
        <f t="shared" si="7"/>
        <v>1504250</v>
      </c>
      <c r="L123" s="10"/>
      <c r="M123" s="5"/>
    </row>
    <row r="124" spans="1:13" ht="15.6" x14ac:dyDescent="0.3">
      <c r="A124" s="5"/>
      <c r="B124" s="9"/>
      <c r="C124" s="81"/>
      <c r="D124" s="108" t="s">
        <v>233</v>
      </c>
      <c r="E124" s="79"/>
      <c r="F124" s="80"/>
      <c r="G124" s="86" t="s">
        <v>234</v>
      </c>
      <c r="H124" s="88" t="s">
        <v>93</v>
      </c>
      <c r="I124" s="57">
        <v>112.55</v>
      </c>
      <c r="J124" s="74">
        <v>250445</v>
      </c>
      <c r="K124" s="76">
        <f t="shared" si="7"/>
        <v>28187585</v>
      </c>
      <c r="L124" s="10"/>
      <c r="M124" s="5"/>
    </row>
    <row r="125" spans="1:13" ht="15.6" x14ac:dyDescent="0.3">
      <c r="A125" s="5"/>
      <c r="B125" s="9"/>
      <c r="C125" s="81"/>
      <c r="D125" s="108" t="s">
        <v>235</v>
      </c>
      <c r="E125" s="79"/>
      <c r="F125" s="80"/>
      <c r="G125" s="86" t="s">
        <v>236</v>
      </c>
      <c r="H125" s="88" t="s">
        <v>93</v>
      </c>
      <c r="I125" s="57">
        <v>141.12</v>
      </c>
      <c r="J125" s="74">
        <v>61380</v>
      </c>
      <c r="K125" s="76">
        <f t="shared" si="7"/>
        <v>8661946</v>
      </c>
      <c r="L125" s="10"/>
      <c r="M125" s="5"/>
    </row>
    <row r="126" spans="1:13" ht="16.2" thickBot="1" x14ac:dyDescent="0.35">
      <c r="A126" s="5"/>
      <c r="B126" s="9"/>
      <c r="C126" s="81"/>
      <c r="D126" s="62" t="s">
        <v>237</v>
      </c>
      <c r="E126" s="19"/>
      <c r="F126" s="82"/>
      <c r="G126" s="115" t="s">
        <v>238</v>
      </c>
      <c r="H126" s="116" t="s">
        <v>102</v>
      </c>
      <c r="I126" s="117">
        <v>6</v>
      </c>
      <c r="J126" s="74">
        <v>247610</v>
      </c>
      <c r="K126" s="76">
        <f t="shared" si="7"/>
        <v>1485660</v>
      </c>
      <c r="L126" s="10"/>
      <c r="M126" s="5"/>
    </row>
    <row r="127" spans="1:13" ht="16.2" thickBot="1" x14ac:dyDescent="0.35">
      <c r="A127" s="5"/>
      <c r="B127" s="9"/>
      <c r="C127" s="81"/>
      <c r="D127" s="166" t="s">
        <v>54</v>
      </c>
      <c r="E127" s="167"/>
      <c r="F127" s="167"/>
      <c r="G127" s="167"/>
      <c r="H127" s="167"/>
      <c r="I127" s="167"/>
      <c r="J127" s="167"/>
      <c r="K127" s="118">
        <f>SUM(K96:K126)</f>
        <v>176175785</v>
      </c>
      <c r="L127" s="10"/>
      <c r="M127" s="5"/>
    </row>
    <row r="128" spans="1:13" ht="15.6" x14ac:dyDescent="0.3">
      <c r="A128" s="5"/>
      <c r="B128" s="9"/>
      <c r="C128" s="81"/>
      <c r="D128" s="114" t="s">
        <v>239</v>
      </c>
      <c r="E128" s="169" t="s">
        <v>240</v>
      </c>
      <c r="F128" s="170"/>
      <c r="G128" s="171"/>
      <c r="H128" s="172"/>
      <c r="I128" s="172"/>
      <c r="J128" s="172"/>
      <c r="K128" s="173"/>
      <c r="L128" s="10"/>
      <c r="M128" s="5"/>
    </row>
    <row r="129" spans="1:13" ht="15.6" x14ac:dyDescent="0.3">
      <c r="A129" s="5"/>
      <c r="B129" s="9"/>
      <c r="C129" s="81"/>
      <c r="D129" s="121" t="s">
        <v>241</v>
      </c>
      <c r="E129" s="79"/>
      <c r="F129" s="80"/>
      <c r="G129" s="119" t="s">
        <v>242</v>
      </c>
      <c r="H129" s="101" t="s">
        <v>102</v>
      </c>
      <c r="I129" s="58">
        <v>33</v>
      </c>
      <c r="J129" s="74">
        <v>1960841</v>
      </c>
      <c r="K129" s="76">
        <f t="shared" ref="K129:K134" si="8">ROUND(J129*I129,0)</f>
        <v>64707753</v>
      </c>
      <c r="L129" s="10"/>
      <c r="M129" s="5"/>
    </row>
    <row r="130" spans="1:13" ht="15.6" x14ac:dyDescent="0.3">
      <c r="A130" s="5"/>
      <c r="B130" s="9"/>
      <c r="C130" s="81"/>
      <c r="D130" s="121" t="s">
        <v>243</v>
      </c>
      <c r="E130" s="79"/>
      <c r="F130" s="80"/>
      <c r="G130" s="119" t="s">
        <v>244</v>
      </c>
      <c r="H130" s="101" t="s">
        <v>102</v>
      </c>
      <c r="I130" s="58">
        <v>10</v>
      </c>
      <c r="J130" s="74">
        <v>1193358</v>
      </c>
      <c r="K130" s="76">
        <f t="shared" si="8"/>
        <v>11933580</v>
      </c>
      <c r="L130" s="10"/>
      <c r="M130" s="5"/>
    </row>
    <row r="131" spans="1:13" ht="15.6" x14ac:dyDescent="0.3">
      <c r="A131" s="5"/>
      <c r="B131" s="9"/>
      <c r="C131" s="81"/>
      <c r="D131" s="121" t="s">
        <v>245</v>
      </c>
      <c r="E131" s="79"/>
      <c r="F131" s="80"/>
      <c r="G131" s="120" t="s">
        <v>246</v>
      </c>
      <c r="H131" s="101" t="s">
        <v>102</v>
      </c>
      <c r="I131" s="58">
        <v>45</v>
      </c>
      <c r="J131" s="74">
        <v>455480</v>
      </c>
      <c r="K131" s="76">
        <f t="shared" si="8"/>
        <v>20496600</v>
      </c>
      <c r="L131" s="10"/>
      <c r="M131" s="5"/>
    </row>
    <row r="132" spans="1:13" ht="15.6" x14ac:dyDescent="0.3">
      <c r="A132" s="5"/>
      <c r="B132" s="9"/>
      <c r="C132" s="81"/>
      <c r="D132" s="121" t="s">
        <v>247</v>
      </c>
      <c r="E132" s="79"/>
      <c r="F132" s="80"/>
      <c r="G132" s="119" t="s">
        <v>248</v>
      </c>
      <c r="H132" s="101" t="s">
        <v>45</v>
      </c>
      <c r="I132" s="58">
        <v>24</v>
      </c>
      <c r="J132" s="74">
        <v>1110382</v>
      </c>
      <c r="K132" s="76">
        <f t="shared" si="8"/>
        <v>26649168</v>
      </c>
      <c r="L132" s="10"/>
      <c r="M132" s="5"/>
    </row>
    <row r="133" spans="1:13" ht="15.6" x14ac:dyDescent="0.3">
      <c r="A133" s="5"/>
      <c r="B133" s="9"/>
      <c r="C133" s="81"/>
      <c r="D133" s="121" t="s">
        <v>249</v>
      </c>
      <c r="E133" s="79"/>
      <c r="F133" s="80"/>
      <c r="G133" s="119" t="s">
        <v>250</v>
      </c>
      <c r="H133" s="101" t="s">
        <v>45</v>
      </c>
      <c r="I133" s="58">
        <v>32</v>
      </c>
      <c r="J133" s="74">
        <v>232690</v>
      </c>
      <c r="K133" s="76">
        <f t="shared" si="8"/>
        <v>7446080</v>
      </c>
      <c r="L133" s="10"/>
      <c r="M133" s="5"/>
    </row>
    <row r="134" spans="1:13" ht="16.2" thickBot="1" x14ac:dyDescent="0.35">
      <c r="A134" s="5"/>
      <c r="B134" s="9"/>
      <c r="C134" s="81"/>
      <c r="D134" s="122" t="s">
        <v>251</v>
      </c>
      <c r="E134" s="19"/>
      <c r="F134" s="82"/>
      <c r="G134" s="123" t="s">
        <v>252</v>
      </c>
      <c r="H134" s="124" t="s">
        <v>102</v>
      </c>
      <c r="I134" s="125">
        <v>13</v>
      </c>
      <c r="J134" s="74">
        <v>1099892</v>
      </c>
      <c r="K134" s="76">
        <f t="shared" si="8"/>
        <v>14298596</v>
      </c>
      <c r="L134" s="10"/>
      <c r="M134" s="5"/>
    </row>
    <row r="135" spans="1:13" ht="16.2" thickBot="1" x14ac:dyDescent="0.35">
      <c r="A135" s="5"/>
      <c r="B135" s="9"/>
      <c r="C135" s="52"/>
      <c r="D135" s="166" t="s">
        <v>54</v>
      </c>
      <c r="E135" s="167"/>
      <c r="F135" s="167"/>
      <c r="G135" s="167"/>
      <c r="H135" s="167"/>
      <c r="I135" s="167"/>
      <c r="J135" s="168"/>
      <c r="K135" s="59">
        <f>SUM(K129:K134)</f>
        <v>145531777</v>
      </c>
      <c r="L135" s="10"/>
      <c r="M135" s="5"/>
    </row>
    <row r="136" spans="1:13" ht="15.6" x14ac:dyDescent="0.3">
      <c r="A136" s="5"/>
      <c r="B136" s="9"/>
      <c r="C136" s="81"/>
      <c r="D136" s="114" t="s">
        <v>253</v>
      </c>
      <c r="E136" s="169" t="s">
        <v>254</v>
      </c>
      <c r="F136" s="170"/>
      <c r="G136" s="171"/>
      <c r="H136" s="172"/>
      <c r="I136" s="172"/>
      <c r="J136" s="172"/>
      <c r="K136" s="173"/>
      <c r="L136" s="10"/>
      <c r="M136" s="5"/>
    </row>
    <row r="137" spans="1:13" ht="15.6" x14ac:dyDescent="0.3">
      <c r="A137" s="5"/>
      <c r="B137" s="9"/>
      <c r="C137" s="81"/>
      <c r="D137" s="121" t="s">
        <v>255</v>
      </c>
      <c r="E137" s="79"/>
      <c r="F137" s="80"/>
      <c r="G137" s="119" t="s">
        <v>256</v>
      </c>
      <c r="H137" s="101" t="s">
        <v>93</v>
      </c>
      <c r="I137" s="58">
        <v>777.87</v>
      </c>
      <c r="J137" s="74">
        <v>67123</v>
      </c>
      <c r="K137" s="76">
        <f t="shared" ref="K137:K168" si="9">ROUND(J137*I137,0)</f>
        <v>52212968</v>
      </c>
      <c r="L137" s="10"/>
      <c r="M137" s="5"/>
    </row>
    <row r="138" spans="1:13" ht="15.6" x14ac:dyDescent="0.3">
      <c r="A138" s="5"/>
      <c r="B138" s="9"/>
      <c r="C138" s="81"/>
      <c r="D138" s="121" t="s">
        <v>257</v>
      </c>
      <c r="E138" s="79"/>
      <c r="F138" s="80"/>
      <c r="G138" s="119" t="s">
        <v>258</v>
      </c>
      <c r="H138" s="101" t="s">
        <v>93</v>
      </c>
      <c r="I138" s="58">
        <v>30.51</v>
      </c>
      <c r="J138" s="74">
        <v>74143</v>
      </c>
      <c r="K138" s="76">
        <f t="shared" si="9"/>
        <v>2262103</v>
      </c>
      <c r="L138" s="10"/>
      <c r="M138" s="5"/>
    </row>
    <row r="139" spans="1:13" ht="15.6" x14ac:dyDescent="0.3">
      <c r="A139" s="5"/>
      <c r="B139" s="9"/>
      <c r="C139" s="81"/>
      <c r="D139" s="121" t="s">
        <v>259</v>
      </c>
      <c r="E139" s="79"/>
      <c r="F139" s="80"/>
      <c r="G139" s="119" t="s">
        <v>260</v>
      </c>
      <c r="H139" s="101" t="s">
        <v>93</v>
      </c>
      <c r="I139" s="58">
        <v>24.61</v>
      </c>
      <c r="J139" s="74">
        <v>82957</v>
      </c>
      <c r="K139" s="76">
        <f t="shared" si="9"/>
        <v>2041572</v>
      </c>
      <c r="L139" s="10"/>
      <c r="M139" s="5"/>
    </row>
    <row r="140" spans="1:13" ht="15.6" x14ac:dyDescent="0.3">
      <c r="A140" s="5"/>
      <c r="B140" s="9"/>
      <c r="C140" s="81"/>
      <c r="D140" s="121" t="s">
        <v>261</v>
      </c>
      <c r="E140" s="79"/>
      <c r="F140" s="80"/>
      <c r="G140" s="119" t="s">
        <v>262</v>
      </c>
      <c r="H140" s="101" t="s">
        <v>93</v>
      </c>
      <c r="I140" s="58">
        <v>45.48</v>
      </c>
      <c r="J140" s="74">
        <v>97713</v>
      </c>
      <c r="K140" s="76">
        <f t="shared" si="9"/>
        <v>4443987</v>
      </c>
      <c r="L140" s="10"/>
      <c r="M140" s="5"/>
    </row>
    <row r="141" spans="1:13" ht="15.6" x14ac:dyDescent="0.3">
      <c r="A141" s="5"/>
      <c r="B141" s="9"/>
      <c r="C141" s="81"/>
      <c r="D141" s="121" t="s">
        <v>263</v>
      </c>
      <c r="E141" s="79"/>
      <c r="F141" s="80"/>
      <c r="G141" s="119" t="s">
        <v>264</v>
      </c>
      <c r="H141" s="101" t="s">
        <v>93</v>
      </c>
      <c r="I141" s="58">
        <v>52.6</v>
      </c>
      <c r="J141" s="74">
        <v>119243</v>
      </c>
      <c r="K141" s="76">
        <f t="shared" si="9"/>
        <v>6272182</v>
      </c>
      <c r="L141" s="10"/>
      <c r="M141" s="5"/>
    </row>
    <row r="142" spans="1:13" ht="15.6" x14ac:dyDescent="0.3">
      <c r="A142" s="5"/>
      <c r="B142" s="9"/>
      <c r="C142" s="81"/>
      <c r="D142" s="121" t="s">
        <v>265</v>
      </c>
      <c r="E142" s="79"/>
      <c r="F142" s="80"/>
      <c r="G142" s="119" t="s">
        <v>266</v>
      </c>
      <c r="H142" s="101" t="s">
        <v>93</v>
      </c>
      <c r="I142" s="58">
        <v>161.57</v>
      </c>
      <c r="J142" s="74">
        <v>199139</v>
      </c>
      <c r="K142" s="76">
        <f t="shared" si="9"/>
        <v>32174888</v>
      </c>
      <c r="L142" s="10"/>
      <c r="M142" s="5"/>
    </row>
    <row r="143" spans="1:13" ht="15.6" x14ac:dyDescent="0.3">
      <c r="A143" s="5"/>
      <c r="B143" s="9"/>
      <c r="C143" s="81"/>
      <c r="D143" s="121" t="s">
        <v>267</v>
      </c>
      <c r="E143" s="79"/>
      <c r="F143" s="80"/>
      <c r="G143" s="119" t="s">
        <v>268</v>
      </c>
      <c r="H143" s="101" t="s">
        <v>93</v>
      </c>
      <c r="I143" s="58">
        <v>154.54</v>
      </c>
      <c r="J143" s="74">
        <v>266467</v>
      </c>
      <c r="K143" s="76">
        <f t="shared" si="9"/>
        <v>41179810</v>
      </c>
      <c r="L143" s="10"/>
      <c r="M143" s="5"/>
    </row>
    <row r="144" spans="1:13" ht="15.6" x14ac:dyDescent="0.3">
      <c r="A144" s="5"/>
      <c r="B144" s="9"/>
      <c r="C144" s="81"/>
      <c r="D144" s="121" t="s">
        <v>269</v>
      </c>
      <c r="E144" s="79"/>
      <c r="F144" s="80"/>
      <c r="G144" s="119" t="s">
        <v>270</v>
      </c>
      <c r="H144" s="101" t="s">
        <v>102</v>
      </c>
      <c r="I144" s="58">
        <v>6</v>
      </c>
      <c r="J144" s="74">
        <v>97167</v>
      </c>
      <c r="K144" s="76">
        <f t="shared" si="9"/>
        <v>583002</v>
      </c>
      <c r="L144" s="10"/>
      <c r="M144" s="5"/>
    </row>
    <row r="145" spans="1:13" ht="15.6" x14ac:dyDescent="0.3">
      <c r="A145" s="5"/>
      <c r="B145" s="9"/>
      <c r="C145" s="81"/>
      <c r="D145" s="121" t="s">
        <v>271</v>
      </c>
      <c r="E145" s="79"/>
      <c r="F145" s="80"/>
      <c r="G145" s="119" t="s">
        <v>272</v>
      </c>
      <c r="H145" s="101" t="s">
        <v>102</v>
      </c>
      <c r="I145" s="58">
        <v>4</v>
      </c>
      <c r="J145" s="74">
        <v>57897</v>
      </c>
      <c r="K145" s="76">
        <f t="shared" si="9"/>
        <v>231588</v>
      </c>
      <c r="L145" s="10"/>
      <c r="M145" s="5"/>
    </row>
    <row r="146" spans="1:13" ht="15.6" x14ac:dyDescent="0.3">
      <c r="A146" s="5"/>
      <c r="B146" s="9"/>
      <c r="C146" s="81"/>
      <c r="D146" s="121" t="s">
        <v>273</v>
      </c>
      <c r="E146" s="79"/>
      <c r="F146" s="80"/>
      <c r="G146" s="119" t="s">
        <v>274</v>
      </c>
      <c r="H146" s="101" t="s">
        <v>102</v>
      </c>
      <c r="I146" s="58">
        <v>16</v>
      </c>
      <c r="J146" s="74">
        <v>35378</v>
      </c>
      <c r="K146" s="76">
        <f t="shared" si="9"/>
        <v>566048</v>
      </c>
      <c r="L146" s="10"/>
      <c r="M146" s="5"/>
    </row>
    <row r="147" spans="1:13" ht="15.6" x14ac:dyDescent="0.3">
      <c r="A147" s="5"/>
      <c r="B147" s="9"/>
      <c r="C147" s="81"/>
      <c r="D147" s="121" t="s">
        <v>275</v>
      </c>
      <c r="E147" s="79"/>
      <c r="F147" s="80"/>
      <c r="G147" s="119" t="s">
        <v>276</v>
      </c>
      <c r="H147" s="101" t="s">
        <v>102</v>
      </c>
      <c r="I147" s="58">
        <v>185</v>
      </c>
      <c r="J147" s="74">
        <v>8908</v>
      </c>
      <c r="K147" s="76">
        <f t="shared" si="9"/>
        <v>1647980</v>
      </c>
      <c r="L147" s="10"/>
      <c r="M147" s="5"/>
    </row>
    <row r="148" spans="1:13" ht="15.6" x14ac:dyDescent="0.3">
      <c r="A148" s="5"/>
      <c r="B148" s="9"/>
      <c r="C148" s="81"/>
      <c r="D148" s="121" t="s">
        <v>277</v>
      </c>
      <c r="E148" s="79"/>
      <c r="F148" s="80"/>
      <c r="G148" s="119" t="s">
        <v>278</v>
      </c>
      <c r="H148" s="101" t="s">
        <v>102</v>
      </c>
      <c r="I148" s="58">
        <v>108</v>
      </c>
      <c r="J148" s="74">
        <v>81173</v>
      </c>
      <c r="K148" s="76">
        <f t="shared" si="9"/>
        <v>8766684</v>
      </c>
      <c r="L148" s="10"/>
      <c r="M148" s="5"/>
    </row>
    <row r="149" spans="1:13" ht="15.6" x14ac:dyDescent="0.3">
      <c r="A149" s="5"/>
      <c r="B149" s="9"/>
      <c r="C149" s="81"/>
      <c r="D149" s="121" t="s">
        <v>279</v>
      </c>
      <c r="E149" s="79"/>
      <c r="F149" s="80"/>
      <c r="G149" s="119" t="s">
        <v>280</v>
      </c>
      <c r="H149" s="101" t="s">
        <v>102</v>
      </c>
      <c r="I149" s="58">
        <v>36</v>
      </c>
      <c r="J149" s="74">
        <v>44738</v>
      </c>
      <c r="K149" s="76">
        <f t="shared" si="9"/>
        <v>1610568</v>
      </c>
      <c r="L149" s="10"/>
      <c r="M149" s="5"/>
    </row>
    <row r="150" spans="1:13" ht="15.6" x14ac:dyDescent="0.3">
      <c r="A150" s="5"/>
      <c r="B150" s="9"/>
      <c r="C150" s="81"/>
      <c r="D150" s="121" t="s">
        <v>281</v>
      </c>
      <c r="E150" s="79"/>
      <c r="F150" s="80"/>
      <c r="G150" s="119" t="s">
        <v>282</v>
      </c>
      <c r="H150" s="101" t="s">
        <v>102</v>
      </c>
      <c r="I150" s="58">
        <v>6</v>
      </c>
      <c r="J150" s="74">
        <v>300401</v>
      </c>
      <c r="K150" s="76">
        <f t="shared" si="9"/>
        <v>1802406</v>
      </c>
      <c r="L150" s="10"/>
      <c r="M150" s="5"/>
    </row>
    <row r="151" spans="1:13" ht="15.6" x14ac:dyDescent="0.3">
      <c r="A151" s="5"/>
      <c r="B151" s="9"/>
      <c r="C151" s="81"/>
      <c r="D151" s="121" t="s">
        <v>283</v>
      </c>
      <c r="E151" s="79"/>
      <c r="F151" s="80"/>
      <c r="G151" s="119" t="s">
        <v>284</v>
      </c>
      <c r="H151" s="101" t="s">
        <v>102</v>
      </c>
      <c r="I151" s="58">
        <v>9</v>
      </c>
      <c r="J151" s="74">
        <v>141039</v>
      </c>
      <c r="K151" s="76">
        <f t="shared" si="9"/>
        <v>1269351</v>
      </c>
      <c r="L151" s="10"/>
      <c r="M151" s="5"/>
    </row>
    <row r="152" spans="1:13" ht="15.6" x14ac:dyDescent="0.3">
      <c r="A152" s="5"/>
      <c r="B152" s="9"/>
      <c r="C152" s="81"/>
      <c r="D152" s="121" t="s">
        <v>285</v>
      </c>
      <c r="E152" s="79"/>
      <c r="F152" s="80"/>
      <c r="G152" s="119" t="s">
        <v>286</v>
      </c>
      <c r="H152" s="101" t="s">
        <v>102</v>
      </c>
      <c r="I152" s="58">
        <v>35</v>
      </c>
      <c r="J152" s="74">
        <v>53251</v>
      </c>
      <c r="K152" s="76">
        <f t="shared" si="9"/>
        <v>1863785</v>
      </c>
      <c r="L152" s="10"/>
      <c r="M152" s="5"/>
    </row>
    <row r="153" spans="1:13" ht="15.6" x14ac:dyDescent="0.3">
      <c r="A153" s="5"/>
      <c r="B153" s="9"/>
      <c r="C153" s="81"/>
      <c r="D153" s="121" t="s">
        <v>287</v>
      </c>
      <c r="E153" s="79"/>
      <c r="F153" s="80"/>
      <c r="G153" s="119" t="s">
        <v>288</v>
      </c>
      <c r="H153" s="101" t="s">
        <v>102</v>
      </c>
      <c r="I153" s="58">
        <v>20</v>
      </c>
      <c r="J153" s="74">
        <v>40582</v>
      </c>
      <c r="K153" s="76">
        <f t="shared" si="9"/>
        <v>811640</v>
      </c>
      <c r="L153" s="10"/>
      <c r="M153" s="5"/>
    </row>
    <row r="154" spans="1:13" ht="15.6" x14ac:dyDescent="0.3">
      <c r="A154" s="5"/>
      <c r="B154" s="9"/>
      <c r="C154" s="81"/>
      <c r="D154" s="121" t="s">
        <v>289</v>
      </c>
      <c r="E154" s="79"/>
      <c r="F154" s="80"/>
      <c r="G154" s="119" t="s">
        <v>290</v>
      </c>
      <c r="H154" s="101" t="s">
        <v>102</v>
      </c>
      <c r="I154" s="58">
        <v>13</v>
      </c>
      <c r="J154" s="74">
        <v>26566</v>
      </c>
      <c r="K154" s="76">
        <f t="shared" si="9"/>
        <v>345358</v>
      </c>
      <c r="L154" s="10"/>
      <c r="M154" s="5"/>
    </row>
    <row r="155" spans="1:13" ht="15.6" x14ac:dyDescent="0.3">
      <c r="A155" s="5"/>
      <c r="B155" s="9"/>
      <c r="C155" s="81"/>
      <c r="D155" s="121" t="s">
        <v>291</v>
      </c>
      <c r="E155" s="79"/>
      <c r="F155" s="80"/>
      <c r="G155" s="119" t="s">
        <v>292</v>
      </c>
      <c r="H155" s="101" t="s">
        <v>102</v>
      </c>
      <c r="I155" s="58">
        <v>82</v>
      </c>
      <c r="J155" s="74">
        <v>19166</v>
      </c>
      <c r="K155" s="76">
        <f t="shared" si="9"/>
        <v>1571612</v>
      </c>
      <c r="L155" s="10"/>
      <c r="M155" s="5"/>
    </row>
    <row r="156" spans="1:13" ht="15.6" x14ac:dyDescent="0.3">
      <c r="A156" s="5"/>
      <c r="B156" s="9"/>
      <c r="C156" s="81"/>
      <c r="D156" s="121" t="s">
        <v>293</v>
      </c>
      <c r="E156" s="79"/>
      <c r="F156" s="80"/>
      <c r="G156" s="119" t="s">
        <v>294</v>
      </c>
      <c r="H156" s="101" t="s">
        <v>102</v>
      </c>
      <c r="I156" s="58">
        <v>7</v>
      </c>
      <c r="J156" s="74">
        <v>384984</v>
      </c>
      <c r="K156" s="76">
        <f t="shared" si="9"/>
        <v>2694888</v>
      </c>
      <c r="L156" s="10"/>
      <c r="M156" s="5"/>
    </row>
    <row r="157" spans="1:13" ht="15.6" x14ac:dyDescent="0.3">
      <c r="A157" s="5"/>
      <c r="B157" s="9"/>
      <c r="C157" s="81"/>
      <c r="D157" s="121" t="s">
        <v>295</v>
      </c>
      <c r="E157" s="79"/>
      <c r="F157" s="80"/>
      <c r="G157" s="119" t="s">
        <v>296</v>
      </c>
      <c r="H157" s="101" t="s">
        <v>102</v>
      </c>
      <c r="I157" s="58">
        <v>10</v>
      </c>
      <c r="J157" s="74">
        <v>164038</v>
      </c>
      <c r="K157" s="76">
        <f t="shared" si="9"/>
        <v>1640380</v>
      </c>
      <c r="L157" s="10"/>
      <c r="M157" s="5"/>
    </row>
    <row r="158" spans="1:13" ht="15.6" x14ac:dyDescent="0.3">
      <c r="A158" s="5"/>
      <c r="B158" s="9"/>
      <c r="C158" s="81"/>
      <c r="D158" s="121" t="s">
        <v>297</v>
      </c>
      <c r="E158" s="79"/>
      <c r="F158" s="80"/>
      <c r="G158" s="119" t="s">
        <v>298</v>
      </c>
      <c r="H158" s="101" t="s">
        <v>102</v>
      </c>
      <c r="I158" s="58">
        <v>12</v>
      </c>
      <c r="J158" s="74">
        <v>85178</v>
      </c>
      <c r="K158" s="76">
        <f t="shared" si="9"/>
        <v>1022136</v>
      </c>
      <c r="L158" s="10"/>
      <c r="M158" s="5"/>
    </row>
    <row r="159" spans="1:13" ht="15.6" x14ac:dyDescent="0.3">
      <c r="A159" s="5"/>
      <c r="B159" s="9"/>
      <c r="C159" s="81"/>
      <c r="D159" s="121" t="s">
        <v>299</v>
      </c>
      <c r="E159" s="79"/>
      <c r="F159" s="80"/>
      <c r="G159" s="119" t="s">
        <v>300</v>
      </c>
      <c r="H159" s="101" t="s">
        <v>102</v>
      </c>
      <c r="I159" s="58">
        <v>11</v>
      </c>
      <c r="J159" s="74">
        <v>79000</v>
      </c>
      <c r="K159" s="76">
        <f t="shared" si="9"/>
        <v>869000</v>
      </c>
      <c r="L159" s="10"/>
      <c r="M159" s="5"/>
    </row>
    <row r="160" spans="1:13" ht="15.6" x14ac:dyDescent="0.3">
      <c r="A160" s="5"/>
      <c r="B160" s="9"/>
      <c r="C160" s="81"/>
      <c r="D160" s="121" t="s">
        <v>301</v>
      </c>
      <c r="E160" s="79"/>
      <c r="F160" s="80"/>
      <c r="G160" s="119" t="s">
        <v>302</v>
      </c>
      <c r="H160" s="101" t="s">
        <v>102</v>
      </c>
      <c r="I160" s="58">
        <v>36</v>
      </c>
      <c r="J160" s="74">
        <v>58147</v>
      </c>
      <c r="K160" s="76">
        <f t="shared" si="9"/>
        <v>2093292</v>
      </c>
      <c r="L160" s="10"/>
      <c r="M160" s="5"/>
    </row>
    <row r="161" spans="1:13" ht="15.6" x14ac:dyDescent="0.3">
      <c r="A161" s="5"/>
      <c r="B161" s="9"/>
      <c r="C161" s="81"/>
      <c r="D161" s="121" t="s">
        <v>303</v>
      </c>
      <c r="E161" s="79"/>
      <c r="F161" s="80"/>
      <c r="G161" s="119" t="s">
        <v>304</v>
      </c>
      <c r="H161" s="101" t="s">
        <v>102</v>
      </c>
      <c r="I161" s="58">
        <v>13</v>
      </c>
      <c r="J161" s="74">
        <v>43470</v>
      </c>
      <c r="K161" s="76">
        <f t="shared" si="9"/>
        <v>565110</v>
      </c>
      <c r="L161" s="10"/>
      <c r="M161" s="5"/>
    </row>
    <row r="162" spans="1:13" ht="15.6" x14ac:dyDescent="0.3">
      <c r="A162" s="5"/>
      <c r="B162" s="9"/>
      <c r="C162" s="81"/>
      <c r="D162" s="121" t="s">
        <v>305</v>
      </c>
      <c r="E162" s="79"/>
      <c r="F162" s="80"/>
      <c r="G162" s="119" t="s">
        <v>306</v>
      </c>
      <c r="H162" s="101" t="s">
        <v>102</v>
      </c>
      <c r="I162" s="58">
        <v>16</v>
      </c>
      <c r="J162" s="74">
        <v>36605</v>
      </c>
      <c r="K162" s="76">
        <f t="shared" si="9"/>
        <v>585680</v>
      </c>
      <c r="L162" s="10"/>
      <c r="M162" s="5"/>
    </row>
    <row r="163" spans="1:13" ht="15.6" x14ac:dyDescent="0.3">
      <c r="A163" s="5"/>
      <c r="B163" s="9"/>
      <c r="C163" s="81"/>
      <c r="D163" s="121" t="s">
        <v>307</v>
      </c>
      <c r="E163" s="79"/>
      <c r="F163" s="80"/>
      <c r="G163" s="119" t="s">
        <v>308</v>
      </c>
      <c r="H163" s="101" t="s">
        <v>102</v>
      </c>
      <c r="I163" s="58">
        <v>18</v>
      </c>
      <c r="J163" s="74">
        <v>29694</v>
      </c>
      <c r="K163" s="76">
        <f t="shared" si="9"/>
        <v>534492</v>
      </c>
      <c r="L163" s="10"/>
      <c r="M163" s="5"/>
    </row>
    <row r="164" spans="1:13" ht="15.6" x14ac:dyDescent="0.3">
      <c r="A164" s="5"/>
      <c r="B164" s="9"/>
      <c r="C164" s="81"/>
      <c r="D164" s="121" t="s">
        <v>309</v>
      </c>
      <c r="E164" s="79"/>
      <c r="F164" s="80"/>
      <c r="G164" s="119" t="s">
        <v>310</v>
      </c>
      <c r="H164" s="101" t="s">
        <v>102</v>
      </c>
      <c r="I164" s="58">
        <v>307</v>
      </c>
      <c r="J164" s="74">
        <v>18709</v>
      </c>
      <c r="K164" s="76">
        <f t="shared" si="9"/>
        <v>5743663</v>
      </c>
      <c r="L164" s="10"/>
      <c r="M164" s="5"/>
    </row>
    <row r="165" spans="1:13" ht="15.6" x14ac:dyDescent="0.3">
      <c r="A165" s="5"/>
      <c r="B165" s="9"/>
      <c r="C165" s="81"/>
      <c r="D165" s="121" t="s">
        <v>311</v>
      </c>
      <c r="E165" s="79"/>
      <c r="F165" s="80"/>
      <c r="G165" s="119" t="s">
        <v>312</v>
      </c>
      <c r="H165" s="101" t="s">
        <v>102</v>
      </c>
      <c r="I165" s="58">
        <v>307</v>
      </c>
      <c r="J165" s="74">
        <v>89941</v>
      </c>
      <c r="K165" s="76">
        <f t="shared" si="9"/>
        <v>27611887</v>
      </c>
      <c r="L165" s="10"/>
      <c r="M165" s="5"/>
    </row>
    <row r="166" spans="1:13" ht="15.6" x14ac:dyDescent="0.3">
      <c r="A166" s="5"/>
      <c r="B166" s="9"/>
      <c r="C166" s="81"/>
      <c r="D166" s="121" t="s">
        <v>313</v>
      </c>
      <c r="E166" s="79"/>
      <c r="F166" s="80"/>
      <c r="G166" s="119" t="s">
        <v>314</v>
      </c>
      <c r="H166" s="101" t="s">
        <v>102</v>
      </c>
      <c r="I166" s="58">
        <v>1</v>
      </c>
      <c r="J166" s="74">
        <v>359631771</v>
      </c>
      <c r="K166" s="76">
        <f t="shared" si="9"/>
        <v>359631771</v>
      </c>
      <c r="L166" s="10"/>
      <c r="M166" s="5"/>
    </row>
    <row r="167" spans="1:13" ht="15.6" x14ac:dyDescent="0.3">
      <c r="A167" s="5"/>
      <c r="B167" s="9"/>
      <c r="C167" s="81"/>
      <c r="D167" s="121" t="s">
        <v>315</v>
      </c>
      <c r="E167" s="79"/>
      <c r="F167" s="80"/>
      <c r="G167" s="119" t="s">
        <v>316</v>
      </c>
      <c r="H167" s="101" t="s">
        <v>102</v>
      </c>
      <c r="I167" s="58">
        <v>1</v>
      </c>
      <c r="J167" s="74">
        <v>2939311</v>
      </c>
      <c r="K167" s="76">
        <f t="shared" si="9"/>
        <v>2939311</v>
      </c>
      <c r="L167" s="10"/>
      <c r="M167" s="5"/>
    </row>
    <row r="168" spans="1:13" ht="16.2" thickBot="1" x14ac:dyDescent="0.35">
      <c r="A168" s="5"/>
      <c r="B168" s="9"/>
      <c r="C168" s="81"/>
      <c r="D168" s="122" t="s">
        <v>317</v>
      </c>
      <c r="E168" s="19"/>
      <c r="F168" s="82"/>
      <c r="G168" s="123" t="s">
        <v>318</v>
      </c>
      <c r="H168" s="124" t="s">
        <v>102</v>
      </c>
      <c r="I168" s="125">
        <v>12</v>
      </c>
      <c r="J168" s="74">
        <v>2703613</v>
      </c>
      <c r="K168" s="76">
        <f t="shared" si="9"/>
        <v>32443356</v>
      </c>
      <c r="L168" s="10"/>
      <c r="M168" s="5"/>
    </row>
    <row r="169" spans="1:13" ht="16.2" thickBot="1" x14ac:dyDescent="0.35">
      <c r="A169" s="5"/>
      <c r="B169" s="9"/>
      <c r="C169" s="52"/>
      <c r="D169" s="166" t="s">
        <v>54</v>
      </c>
      <c r="E169" s="167"/>
      <c r="F169" s="167"/>
      <c r="G169" s="167"/>
      <c r="H169" s="167"/>
      <c r="I169" s="167"/>
      <c r="J169" s="168"/>
      <c r="K169" s="59">
        <f>SUM(K137:K168)</f>
        <v>600032498</v>
      </c>
      <c r="L169" s="10"/>
      <c r="M169" s="5"/>
    </row>
    <row r="170" spans="1:13" ht="15.6" x14ac:dyDescent="0.3">
      <c r="A170" s="5"/>
      <c r="B170" s="9"/>
      <c r="C170" s="81"/>
      <c r="D170" s="128" t="s">
        <v>319</v>
      </c>
      <c r="E170" s="143" t="s">
        <v>320</v>
      </c>
      <c r="F170" s="144"/>
      <c r="G170" s="145"/>
      <c r="H170" s="174"/>
      <c r="I170" s="174"/>
      <c r="J170" s="174"/>
      <c r="K170" s="175"/>
      <c r="L170" s="10"/>
      <c r="M170" s="5"/>
    </row>
    <row r="171" spans="1:13" ht="15.6" x14ac:dyDescent="0.3">
      <c r="A171" s="5"/>
      <c r="B171" s="9"/>
      <c r="C171" s="81"/>
      <c r="D171" s="109" t="s">
        <v>321</v>
      </c>
      <c r="E171" s="79"/>
      <c r="F171" s="80"/>
      <c r="G171" s="126" t="s">
        <v>322</v>
      </c>
      <c r="H171" s="101" t="s">
        <v>323</v>
      </c>
      <c r="I171" s="61">
        <v>1</v>
      </c>
      <c r="J171" s="74">
        <v>8406630</v>
      </c>
      <c r="K171" s="76">
        <f t="shared" ref="K171:K181" si="10">ROUND(J171*I171,0)</f>
        <v>8406630</v>
      </c>
      <c r="L171" s="10"/>
      <c r="M171" s="5"/>
    </row>
    <row r="172" spans="1:13" ht="15.6" x14ac:dyDescent="0.3">
      <c r="A172" s="5"/>
      <c r="B172" s="9"/>
      <c r="C172" s="81"/>
      <c r="D172" s="109" t="s">
        <v>324</v>
      </c>
      <c r="E172" s="79"/>
      <c r="F172" s="80"/>
      <c r="G172" s="126" t="s">
        <v>325</v>
      </c>
      <c r="H172" s="101" t="s">
        <v>326</v>
      </c>
      <c r="I172" s="61">
        <v>45</v>
      </c>
      <c r="J172" s="74">
        <v>542443</v>
      </c>
      <c r="K172" s="76">
        <f t="shared" si="10"/>
        <v>24409935</v>
      </c>
      <c r="L172" s="10"/>
      <c r="M172" s="5"/>
    </row>
    <row r="173" spans="1:13" ht="15.6" x14ac:dyDescent="0.3">
      <c r="A173" s="5"/>
      <c r="B173" s="9"/>
      <c r="C173" s="81"/>
      <c r="D173" s="109" t="s">
        <v>327</v>
      </c>
      <c r="E173" s="79"/>
      <c r="F173" s="80"/>
      <c r="G173" s="126" t="s">
        <v>328</v>
      </c>
      <c r="H173" s="101" t="s">
        <v>326</v>
      </c>
      <c r="I173" s="61">
        <v>30</v>
      </c>
      <c r="J173" s="74">
        <v>154061</v>
      </c>
      <c r="K173" s="76">
        <f t="shared" si="10"/>
        <v>4621830</v>
      </c>
      <c r="L173" s="10"/>
      <c r="M173" s="5"/>
    </row>
    <row r="174" spans="1:13" ht="15.6" x14ac:dyDescent="0.3">
      <c r="A174" s="5"/>
      <c r="B174" s="9"/>
      <c r="C174" s="81"/>
      <c r="D174" s="109" t="s">
        <v>329</v>
      </c>
      <c r="E174" s="79"/>
      <c r="F174" s="80"/>
      <c r="G174" s="126" t="s">
        <v>330</v>
      </c>
      <c r="H174" s="101" t="s">
        <v>323</v>
      </c>
      <c r="I174" s="61">
        <v>1</v>
      </c>
      <c r="J174" s="74">
        <v>8636437</v>
      </c>
      <c r="K174" s="76">
        <f t="shared" si="10"/>
        <v>8636437</v>
      </c>
      <c r="L174" s="10"/>
      <c r="M174" s="5"/>
    </row>
    <row r="175" spans="1:13" ht="15.6" x14ac:dyDescent="0.3">
      <c r="A175" s="5"/>
      <c r="B175" s="9"/>
      <c r="C175" s="81"/>
      <c r="D175" s="109" t="s">
        <v>331</v>
      </c>
      <c r="E175" s="79"/>
      <c r="F175" s="80"/>
      <c r="G175" s="126" t="s">
        <v>332</v>
      </c>
      <c r="H175" s="101" t="s">
        <v>323</v>
      </c>
      <c r="I175" s="61">
        <v>1</v>
      </c>
      <c r="J175" s="74">
        <v>97898368</v>
      </c>
      <c r="K175" s="76">
        <f t="shared" si="10"/>
        <v>97898368</v>
      </c>
      <c r="L175" s="10"/>
      <c r="M175" s="5"/>
    </row>
    <row r="176" spans="1:13" ht="15.6" x14ac:dyDescent="0.3">
      <c r="A176" s="5"/>
      <c r="B176" s="9"/>
      <c r="C176" s="81"/>
      <c r="D176" s="109" t="s">
        <v>333</v>
      </c>
      <c r="E176" s="79"/>
      <c r="F176" s="80"/>
      <c r="G176" s="126" t="s">
        <v>334</v>
      </c>
      <c r="H176" s="101" t="s">
        <v>323</v>
      </c>
      <c r="I176" s="61">
        <v>1</v>
      </c>
      <c r="J176" s="74">
        <v>45465227</v>
      </c>
      <c r="K176" s="76">
        <f t="shared" si="10"/>
        <v>45465227</v>
      </c>
      <c r="L176" s="10"/>
      <c r="M176" s="5"/>
    </row>
    <row r="177" spans="1:13" ht="15.6" x14ac:dyDescent="0.3">
      <c r="A177" s="5"/>
      <c r="B177" s="9"/>
      <c r="C177" s="81"/>
      <c r="D177" s="109" t="s">
        <v>335</v>
      </c>
      <c r="E177" s="79"/>
      <c r="F177" s="80"/>
      <c r="G177" s="126" t="s">
        <v>336</v>
      </c>
      <c r="H177" s="101" t="s">
        <v>323</v>
      </c>
      <c r="I177" s="61">
        <v>1</v>
      </c>
      <c r="J177" s="74">
        <v>117908495</v>
      </c>
      <c r="K177" s="76">
        <f t="shared" si="10"/>
        <v>117908495</v>
      </c>
      <c r="L177" s="10"/>
      <c r="M177" s="5"/>
    </row>
    <row r="178" spans="1:13" ht="15.6" x14ac:dyDescent="0.3">
      <c r="A178" s="5"/>
      <c r="B178" s="9"/>
      <c r="C178" s="81"/>
      <c r="D178" s="109" t="s">
        <v>337</v>
      </c>
      <c r="E178" s="79"/>
      <c r="F178" s="80"/>
      <c r="G178" s="126" t="s">
        <v>338</v>
      </c>
      <c r="H178" s="101" t="s">
        <v>323</v>
      </c>
      <c r="I178" s="61">
        <v>3</v>
      </c>
      <c r="J178" s="74">
        <v>1322287</v>
      </c>
      <c r="K178" s="76">
        <f t="shared" si="10"/>
        <v>3966861</v>
      </c>
      <c r="L178" s="10"/>
      <c r="M178" s="5"/>
    </row>
    <row r="179" spans="1:13" ht="15.6" x14ac:dyDescent="0.3">
      <c r="A179" s="5"/>
      <c r="B179" s="9"/>
      <c r="C179" s="81"/>
      <c r="D179" s="109" t="s">
        <v>339</v>
      </c>
      <c r="E179" s="79"/>
      <c r="F179" s="80"/>
      <c r="G179" s="126" t="s">
        <v>340</v>
      </c>
      <c r="H179" s="101" t="s">
        <v>323</v>
      </c>
      <c r="I179" s="61">
        <v>15</v>
      </c>
      <c r="J179" s="74">
        <v>1132565</v>
      </c>
      <c r="K179" s="76">
        <f t="shared" si="10"/>
        <v>16988475</v>
      </c>
      <c r="L179" s="10"/>
      <c r="M179" s="5"/>
    </row>
    <row r="180" spans="1:13" ht="15.6" x14ac:dyDescent="0.3">
      <c r="A180" s="5"/>
      <c r="B180" s="9"/>
      <c r="C180" s="81"/>
      <c r="D180" s="109" t="s">
        <v>341</v>
      </c>
      <c r="E180" s="79"/>
      <c r="F180" s="80"/>
      <c r="G180" s="126" t="s">
        <v>342</v>
      </c>
      <c r="H180" s="101" t="s">
        <v>323</v>
      </c>
      <c r="I180" s="61">
        <v>1</v>
      </c>
      <c r="J180" s="74">
        <v>23123871</v>
      </c>
      <c r="K180" s="76">
        <f t="shared" si="10"/>
        <v>23123871</v>
      </c>
      <c r="L180" s="10"/>
      <c r="M180" s="5"/>
    </row>
    <row r="181" spans="1:13" ht="16.2" thickBot="1" x14ac:dyDescent="0.35">
      <c r="A181" s="5"/>
      <c r="B181" s="9"/>
      <c r="C181" s="81"/>
      <c r="D181" s="110" t="s">
        <v>343</v>
      </c>
      <c r="E181" s="19"/>
      <c r="F181" s="82"/>
      <c r="G181" s="127" t="s">
        <v>344</v>
      </c>
      <c r="H181" s="124" t="s">
        <v>323</v>
      </c>
      <c r="I181" s="63">
        <v>2</v>
      </c>
      <c r="J181" s="74">
        <v>3077255</v>
      </c>
      <c r="K181" s="76">
        <f t="shared" si="10"/>
        <v>6154510</v>
      </c>
      <c r="L181" s="10"/>
      <c r="M181" s="5"/>
    </row>
    <row r="182" spans="1:13" ht="16.2" thickBot="1" x14ac:dyDescent="0.35">
      <c r="A182" s="5"/>
      <c r="B182" s="9"/>
      <c r="C182" s="52"/>
      <c r="D182" s="166" t="s">
        <v>54</v>
      </c>
      <c r="E182" s="167"/>
      <c r="F182" s="167"/>
      <c r="G182" s="167"/>
      <c r="H182" s="167"/>
      <c r="I182" s="167"/>
      <c r="J182" s="168"/>
      <c r="K182" s="85">
        <f>SUM(K171:K181)</f>
        <v>357580639</v>
      </c>
      <c r="L182" s="10"/>
      <c r="M182" s="5"/>
    </row>
    <row r="183" spans="1:13" ht="15.6" x14ac:dyDescent="0.3">
      <c r="A183" s="5"/>
      <c r="B183" s="9"/>
      <c r="C183" s="81"/>
      <c r="D183" s="128" t="s">
        <v>345</v>
      </c>
      <c r="E183" s="143" t="s">
        <v>346</v>
      </c>
      <c r="F183" s="144"/>
      <c r="G183" s="145"/>
      <c r="H183" s="174"/>
      <c r="I183" s="174"/>
      <c r="J183" s="174"/>
      <c r="K183" s="175"/>
      <c r="L183" s="10"/>
      <c r="M183" s="5"/>
    </row>
    <row r="184" spans="1:13" ht="15.6" x14ac:dyDescent="0.3">
      <c r="A184" s="5"/>
      <c r="B184" s="9"/>
      <c r="C184" s="81"/>
      <c r="D184" s="109" t="s">
        <v>347</v>
      </c>
      <c r="E184" s="79"/>
      <c r="F184" s="80"/>
      <c r="G184" s="126" t="s">
        <v>348</v>
      </c>
      <c r="H184" s="101" t="s">
        <v>323</v>
      </c>
      <c r="I184" s="61">
        <v>1</v>
      </c>
      <c r="J184" s="74">
        <v>291710289</v>
      </c>
      <c r="K184" s="76">
        <f t="shared" ref="K184:K245" si="11">ROUND(J184*I184,0)</f>
        <v>291710289</v>
      </c>
      <c r="L184" s="10"/>
      <c r="M184" s="5"/>
    </row>
    <row r="185" spans="1:13" ht="15.6" x14ac:dyDescent="0.3">
      <c r="A185" s="5"/>
      <c r="B185" s="9"/>
      <c r="C185" s="81"/>
      <c r="D185" s="109" t="s">
        <v>349</v>
      </c>
      <c r="E185" s="79"/>
      <c r="F185" s="80"/>
      <c r="G185" s="126" t="s">
        <v>350</v>
      </c>
      <c r="H185" s="101" t="s">
        <v>323</v>
      </c>
      <c r="I185" s="61">
        <v>1</v>
      </c>
      <c r="J185" s="74">
        <v>98620753</v>
      </c>
      <c r="K185" s="76">
        <f t="shared" si="11"/>
        <v>98620753</v>
      </c>
      <c r="L185" s="10"/>
      <c r="M185" s="5"/>
    </row>
    <row r="186" spans="1:13" ht="15.6" x14ac:dyDescent="0.3">
      <c r="A186" s="5"/>
      <c r="B186" s="9"/>
      <c r="C186" s="81"/>
      <c r="D186" s="109" t="s">
        <v>351</v>
      </c>
      <c r="E186" s="79"/>
      <c r="F186" s="80"/>
      <c r="G186" s="126" t="s">
        <v>352</v>
      </c>
      <c r="H186" s="101" t="s">
        <v>323</v>
      </c>
      <c r="I186" s="61">
        <v>1</v>
      </c>
      <c r="J186" s="74">
        <v>120544809</v>
      </c>
      <c r="K186" s="76">
        <f t="shared" si="11"/>
        <v>120544809</v>
      </c>
      <c r="L186" s="10"/>
      <c r="M186" s="5"/>
    </row>
    <row r="187" spans="1:13" ht="15.6" x14ac:dyDescent="0.3">
      <c r="A187" s="5"/>
      <c r="B187" s="9"/>
      <c r="C187" s="81"/>
      <c r="D187" s="109" t="s">
        <v>353</v>
      </c>
      <c r="E187" s="79"/>
      <c r="F187" s="80"/>
      <c r="G187" s="126" t="s">
        <v>354</v>
      </c>
      <c r="H187" s="101" t="s">
        <v>323</v>
      </c>
      <c r="I187" s="61">
        <v>1</v>
      </c>
      <c r="J187" s="74">
        <v>122989751</v>
      </c>
      <c r="K187" s="76">
        <f t="shared" si="11"/>
        <v>122989751</v>
      </c>
      <c r="L187" s="10"/>
      <c r="M187" s="5"/>
    </row>
    <row r="188" spans="1:13" ht="15.6" x14ac:dyDescent="0.3">
      <c r="A188" s="5"/>
      <c r="B188" s="9"/>
      <c r="C188" s="81"/>
      <c r="D188" s="109" t="s">
        <v>355</v>
      </c>
      <c r="E188" s="79"/>
      <c r="F188" s="80"/>
      <c r="G188" s="126" t="s">
        <v>356</v>
      </c>
      <c r="H188" s="101" t="s">
        <v>323</v>
      </c>
      <c r="I188" s="61">
        <v>1</v>
      </c>
      <c r="J188" s="74">
        <v>117326481</v>
      </c>
      <c r="K188" s="76">
        <f t="shared" si="11"/>
        <v>117326481</v>
      </c>
      <c r="L188" s="10"/>
      <c r="M188" s="5"/>
    </row>
    <row r="189" spans="1:13" ht="15.6" x14ac:dyDescent="0.3">
      <c r="A189" s="5"/>
      <c r="B189" s="9"/>
      <c r="C189" s="81"/>
      <c r="D189" s="109" t="s">
        <v>357</v>
      </c>
      <c r="E189" s="79"/>
      <c r="F189" s="80"/>
      <c r="G189" s="126" t="s">
        <v>358</v>
      </c>
      <c r="H189" s="101" t="s">
        <v>323</v>
      </c>
      <c r="I189" s="61">
        <v>1</v>
      </c>
      <c r="J189" s="74">
        <v>330230</v>
      </c>
      <c r="K189" s="76">
        <f t="shared" si="11"/>
        <v>330230</v>
      </c>
      <c r="L189" s="10"/>
      <c r="M189" s="5"/>
    </row>
    <row r="190" spans="1:13" ht="15.6" x14ac:dyDescent="0.3">
      <c r="A190" s="5"/>
      <c r="B190" s="9"/>
      <c r="C190" s="81"/>
      <c r="D190" s="109" t="s">
        <v>359</v>
      </c>
      <c r="E190" s="79"/>
      <c r="F190" s="80"/>
      <c r="G190" s="126" t="s">
        <v>360</v>
      </c>
      <c r="H190" s="101" t="s">
        <v>323</v>
      </c>
      <c r="I190" s="61">
        <v>1</v>
      </c>
      <c r="J190" s="74">
        <v>1547758</v>
      </c>
      <c r="K190" s="76">
        <f t="shared" si="11"/>
        <v>1547758</v>
      </c>
      <c r="L190" s="10"/>
      <c r="M190" s="5"/>
    </row>
    <row r="191" spans="1:13" ht="15.6" x14ac:dyDescent="0.3">
      <c r="A191" s="5"/>
      <c r="B191" s="9"/>
      <c r="C191" s="81"/>
      <c r="D191" s="109" t="s">
        <v>361</v>
      </c>
      <c r="E191" s="79"/>
      <c r="F191" s="80"/>
      <c r="G191" s="126" t="s">
        <v>362</v>
      </c>
      <c r="H191" s="101" t="s">
        <v>323</v>
      </c>
      <c r="I191" s="61">
        <v>2</v>
      </c>
      <c r="J191" s="74">
        <v>2403240</v>
      </c>
      <c r="K191" s="76">
        <f t="shared" si="11"/>
        <v>4806480</v>
      </c>
      <c r="L191" s="10"/>
      <c r="M191" s="5"/>
    </row>
    <row r="192" spans="1:13" ht="15.6" x14ac:dyDescent="0.3">
      <c r="A192" s="5"/>
      <c r="B192" s="9"/>
      <c r="C192" s="81"/>
      <c r="D192" s="109" t="s">
        <v>363</v>
      </c>
      <c r="E192" s="79"/>
      <c r="F192" s="80"/>
      <c r="G192" s="126" t="s">
        <v>364</v>
      </c>
      <c r="H192" s="101" t="s">
        <v>323</v>
      </c>
      <c r="I192" s="61">
        <v>1</v>
      </c>
      <c r="J192" s="74">
        <v>2207093</v>
      </c>
      <c r="K192" s="76">
        <f t="shared" si="11"/>
        <v>2207093</v>
      </c>
      <c r="L192" s="10"/>
      <c r="M192" s="5"/>
    </row>
    <row r="193" spans="1:13" ht="15.6" x14ac:dyDescent="0.3">
      <c r="A193" s="5"/>
      <c r="B193" s="9"/>
      <c r="C193" s="81"/>
      <c r="D193" s="109" t="s">
        <v>365</v>
      </c>
      <c r="E193" s="79"/>
      <c r="F193" s="80"/>
      <c r="G193" s="126" t="s">
        <v>366</v>
      </c>
      <c r="H193" s="101" t="s">
        <v>323</v>
      </c>
      <c r="I193" s="61">
        <v>1</v>
      </c>
      <c r="J193" s="74">
        <v>2062848</v>
      </c>
      <c r="K193" s="76">
        <f t="shared" si="11"/>
        <v>2062848</v>
      </c>
      <c r="L193" s="10"/>
      <c r="M193" s="5"/>
    </row>
    <row r="194" spans="1:13" ht="15.6" x14ac:dyDescent="0.3">
      <c r="A194" s="5"/>
      <c r="B194" s="9"/>
      <c r="C194" s="81"/>
      <c r="D194" s="109" t="s">
        <v>367</v>
      </c>
      <c r="E194" s="79"/>
      <c r="F194" s="80"/>
      <c r="G194" s="126" t="s">
        <v>368</v>
      </c>
      <c r="H194" s="101" t="s">
        <v>323</v>
      </c>
      <c r="I194" s="61">
        <v>1</v>
      </c>
      <c r="J194" s="74">
        <v>1487410</v>
      </c>
      <c r="K194" s="76">
        <f t="shared" si="11"/>
        <v>1487410</v>
      </c>
      <c r="L194" s="10"/>
      <c r="M194" s="5"/>
    </row>
    <row r="195" spans="1:13" ht="15.6" x14ac:dyDescent="0.3">
      <c r="A195" s="5"/>
      <c r="B195" s="9"/>
      <c r="C195" s="81"/>
      <c r="D195" s="109" t="s">
        <v>369</v>
      </c>
      <c r="E195" s="79"/>
      <c r="F195" s="80"/>
      <c r="G195" s="126" t="s">
        <v>370</v>
      </c>
      <c r="H195" s="101" t="s">
        <v>323</v>
      </c>
      <c r="I195" s="61">
        <v>1</v>
      </c>
      <c r="J195" s="74">
        <v>2221813</v>
      </c>
      <c r="K195" s="76">
        <f t="shared" si="11"/>
        <v>2221813</v>
      </c>
      <c r="L195" s="10"/>
      <c r="M195" s="5"/>
    </row>
    <row r="196" spans="1:13" ht="15.6" x14ac:dyDescent="0.3">
      <c r="A196" s="5"/>
      <c r="B196" s="9"/>
      <c r="C196" s="81"/>
      <c r="D196" s="109" t="s">
        <v>371</v>
      </c>
      <c r="E196" s="79"/>
      <c r="F196" s="80"/>
      <c r="G196" s="126" t="s">
        <v>372</v>
      </c>
      <c r="H196" s="101" t="s">
        <v>323</v>
      </c>
      <c r="I196" s="61">
        <v>1</v>
      </c>
      <c r="J196" s="74">
        <v>1463312</v>
      </c>
      <c r="K196" s="76">
        <f t="shared" si="11"/>
        <v>1463312</v>
      </c>
      <c r="L196" s="10"/>
      <c r="M196" s="5"/>
    </row>
    <row r="197" spans="1:13" ht="15.6" x14ac:dyDescent="0.3">
      <c r="A197" s="5"/>
      <c r="B197" s="9"/>
      <c r="C197" s="81"/>
      <c r="D197" s="109" t="s">
        <v>373</v>
      </c>
      <c r="E197" s="79"/>
      <c r="F197" s="80"/>
      <c r="G197" s="126" t="s">
        <v>374</v>
      </c>
      <c r="H197" s="101" t="s">
        <v>323</v>
      </c>
      <c r="I197" s="61">
        <v>2</v>
      </c>
      <c r="J197" s="74">
        <v>2487686</v>
      </c>
      <c r="K197" s="76">
        <f t="shared" si="11"/>
        <v>4975372</v>
      </c>
      <c r="L197" s="10"/>
      <c r="M197" s="5"/>
    </row>
    <row r="198" spans="1:13" ht="15.6" x14ac:dyDescent="0.3">
      <c r="A198" s="5"/>
      <c r="B198" s="9"/>
      <c r="C198" s="81"/>
      <c r="D198" s="109" t="s">
        <v>375</v>
      </c>
      <c r="E198" s="79"/>
      <c r="F198" s="80"/>
      <c r="G198" s="126" t="s">
        <v>376</v>
      </c>
      <c r="H198" s="101" t="s">
        <v>323</v>
      </c>
      <c r="I198" s="61">
        <v>1</v>
      </c>
      <c r="J198" s="74">
        <v>1322981</v>
      </c>
      <c r="K198" s="76">
        <f t="shared" si="11"/>
        <v>1322981</v>
      </c>
      <c r="L198" s="10"/>
      <c r="M198" s="5"/>
    </row>
    <row r="199" spans="1:13" ht="15.6" x14ac:dyDescent="0.3">
      <c r="A199" s="5"/>
      <c r="B199" s="9"/>
      <c r="C199" s="81"/>
      <c r="D199" s="109" t="s">
        <v>377</v>
      </c>
      <c r="E199" s="79"/>
      <c r="F199" s="80"/>
      <c r="G199" s="126" t="s">
        <v>378</v>
      </c>
      <c r="H199" s="101" t="s">
        <v>323</v>
      </c>
      <c r="I199" s="61">
        <v>1</v>
      </c>
      <c r="J199" s="74">
        <v>483811</v>
      </c>
      <c r="K199" s="76">
        <f t="shared" si="11"/>
        <v>483811</v>
      </c>
      <c r="L199" s="10"/>
      <c r="M199" s="5"/>
    </row>
    <row r="200" spans="1:13" ht="15.6" x14ac:dyDescent="0.3">
      <c r="A200" s="5"/>
      <c r="B200" s="9"/>
      <c r="C200" s="81"/>
      <c r="D200" s="109" t="s">
        <v>379</v>
      </c>
      <c r="E200" s="79"/>
      <c r="F200" s="80"/>
      <c r="G200" s="126" t="s">
        <v>380</v>
      </c>
      <c r="H200" s="101" t="s">
        <v>323</v>
      </c>
      <c r="I200" s="61">
        <v>1</v>
      </c>
      <c r="J200" s="74">
        <v>644917</v>
      </c>
      <c r="K200" s="76">
        <f t="shared" si="11"/>
        <v>644917</v>
      </c>
      <c r="L200" s="10"/>
      <c r="M200" s="5"/>
    </row>
    <row r="201" spans="1:13" ht="15.6" x14ac:dyDescent="0.3">
      <c r="A201" s="5"/>
      <c r="B201" s="9"/>
      <c r="C201" s="81"/>
      <c r="D201" s="109" t="s">
        <v>381</v>
      </c>
      <c r="E201" s="79"/>
      <c r="F201" s="80"/>
      <c r="G201" s="126" t="s">
        <v>382</v>
      </c>
      <c r="H201" s="101" t="s">
        <v>326</v>
      </c>
      <c r="I201" s="61">
        <v>470</v>
      </c>
      <c r="J201" s="74">
        <v>61652</v>
      </c>
      <c r="K201" s="76">
        <f t="shared" si="11"/>
        <v>28976440</v>
      </c>
      <c r="L201" s="10"/>
      <c r="M201" s="5"/>
    </row>
    <row r="202" spans="1:13" ht="15.6" x14ac:dyDescent="0.3">
      <c r="A202" s="5"/>
      <c r="B202" s="9"/>
      <c r="C202" s="81"/>
      <c r="D202" s="109" t="s">
        <v>383</v>
      </c>
      <c r="E202" s="79"/>
      <c r="F202" s="80"/>
      <c r="G202" s="126" t="s">
        <v>384</v>
      </c>
      <c r="H202" s="101" t="s">
        <v>326</v>
      </c>
      <c r="I202" s="61">
        <v>67</v>
      </c>
      <c r="J202" s="74">
        <v>35174</v>
      </c>
      <c r="K202" s="76">
        <f t="shared" si="11"/>
        <v>2356658</v>
      </c>
      <c r="L202" s="10"/>
      <c r="M202" s="5"/>
    </row>
    <row r="203" spans="1:13" ht="15.6" x14ac:dyDescent="0.3">
      <c r="A203" s="5"/>
      <c r="B203" s="9"/>
      <c r="C203" s="81"/>
      <c r="D203" s="109" t="s">
        <v>385</v>
      </c>
      <c r="E203" s="79"/>
      <c r="F203" s="80"/>
      <c r="G203" s="126" t="s">
        <v>386</v>
      </c>
      <c r="H203" s="101" t="s">
        <v>326</v>
      </c>
      <c r="I203" s="61">
        <v>62</v>
      </c>
      <c r="J203" s="74">
        <v>23411</v>
      </c>
      <c r="K203" s="76">
        <f t="shared" si="11"/>
        <v>1451482</v>
      </c>
      <c r="L203" s="10"/>
      <c r="M203" s="5"/>
    </row>
    <row r="204" spans="1:13" ht="15.6" x14ac:dyDescent="0.3">
      <c r="A204" s="5"/>
      <c r="B204" s="9"/>
      <c r="C204" s="81"/>
      <c r="D204" s="109" t="s">
        <v>387</v>
      </c>
      <c r="E204" s="79"/>
      <c r="F204" s="80"/>
      <c r="G204" s="126" t="s">
        <v>388</v>
      </c>
      <c r="H204" s="101" t="s">
        <v>326</v>
      </c>
      <c r="I204" s="61">
        <v>3762</v>
      </c>
      <c r="J204" s="74">
        <v>5242</v>
      </c>
      <c r="K204" s="76">
        <f t="shared" si="11"/>
        <v>19720404</v>
      </c>
      <c r="L204" s="10"/>
      <c r="M204" s="5"/>
    </row>
    <row r="205" spans="1:13" ht="15.6" x14ac:dyDescent="0.3">
      <c r="A205" s="5"/>
      <c r="B205" s="9"/>
      <c r="C205" s="81"/>
      <c r="D205" s="109" t="s">
        <v>389</v>
      </c>
      <c r="E205" s="79"/>
      <c r="F205" s="80"/>
      <c r="G205" s="126" t="s">
        <v>390</v>
      </c>
      <c r="H205" s="101" t="s">
        <v>326</v>
      </c>
      <c r="I205" s="61">
        <v>3483</v>
      </c>
      <c r="J205" s="74">
        <v>18984</v>
      </c>
      <c r="K205" s="76">
        <f t="shared" si="11"/>
        <v>66121272</v>
      </c>
      <c r="L205" s="10"/>
      <c r="M205" s="5"/>
    </row>
    <row r="206" spans="1:13" ht="15.6" x14ac:dyDescent="0.3">
      <c r="A206" s="5"/>
      <c r="B206" s="9"/>
      <c r="C206" s="81"/>
      <c r="D206" s="109" t="s">
        <v>391</v>
      </c>
      <c r="E206" s="79"/>
      <c r="F206" s="80"/>
      <c r="G206" s="126" t="s">
        <v>392</v>
      </c>
      <c r="H206" s="101" t="s">
        <v>323</v>
      </c>
      <c r="I206" s="61">
        <v>3</v>
      </c>
      <c r="J206" s="74">
        <v>1726312</v>
      </c>
      <c r="K206" s="76">
        <f t="shared" si="11"/>
        <v>5178936</v>
      </c>
      <c r="L206" s="10"/>
      <c r="M206" s="5"/>
    </row>
    <row r="207" spans="1:13" ht="15.6" x14ac:dyDescent="0.3">
      <c r="A207" s="5"/>
      <c r="B207" s="9"/>
      <c r="C207" s="81"/>
      <c r="D207" s="109" t="s">
        <v>393</v>
      </c>
      <c r="E207" s="79"/>
      <c r="F207" s="80"/>
      <c r="G207" s="126" t="s">
        <v>394</v>
      </c>
      <c r="H207" s="101" t="s">
        <v>323</v>
      </c>
      <c r="I207" s="61">
        <v>2</v>
      </c>
      <c r="J207" s="74">
        <v>2985297</v>
      </c>
      <c r="K207" s="76">
        <f t="shared" si="11"/>
        <v>5970594</v>
      </c>
      <c r="L207" s="10"/>
      <c r="M207" s="5"/>
    </row>
    <row r="208" spans="1:13" ht="15.6" x14ac:dyDescent="0.3">
      <c r="A208" s="5"/>
      <c r="B208" s="9"/>
      <c r="C208" s="81"/>
      <c r="D208" s="109" t="s">
        <v>395</v>
      </c>
      <c r="E208" s="79"/>
      <c r="F208" s="80"/>
      <c r="G208" s="126" t="s">
        <v>396</v>
      </c>
      <c r="H208" s="101" t="s">
        <v>326</v>
      </c>
      <c r="I208" s="61">
        <v>37</v>
      </c>
      <c r="J208" s="74">
        <v>4796425</v>
      </c>
      <c r="K208" s="76">
        <f t="shared" si="11"/>
        <v>177467725</v>
      </c>
      <c r="L208" s="10"/>
      <c r="M208" s="5"/>
    </row>
    <row r="209" spans="1:13" ht="15.6" x14ac:dyDescent="0.3">
      <c r="A209" s="5"/>
      <c r="B209" s="9"/>
      <c r="C209" s="81"/>
      <c r="D209" s="109" t="s">
        <v>397</v>
      </c>
      <c r="E209" s="79"/>
      <c r="F209" s="80"/>
      <c r="G209" s="126" t="s">
        <v>398</v>
      </c>
      <c r="H209" s="101" t="s">
        <v>326</v>
      </c>
      <c r="I209" s="61">
        <v>180</v>
      </c>
      <c r="J209" s="74">
        <v>2458789</v>
      </c>
      <c r="K209" s="76">
        <f t="shared" si="11"/>
        <v>442582020</v>
      </c>
      <c r="L209" s="10"/>
      <c r="M209" s="5"/>
    </row>
    <row r="210" spans="1:13" ht="15.6" x14ac:dyDescent="0.3">
      <c r="A210" s="5"/>
      <c r="B210" s="9"/>
      <c r="C210" s="81"/>
      <c r="D210" s="109" t="s">
        <v>399</v>
      </c>
      <c r="E210" s="79"/>
      <c r="F210" s="80"/>
      <c r="G210" s="126" t="s">
        <v>400</v>
      </c>
      <c r="H210" s="101" t="s">
        <v>326</v>
      </c>
      <c r="I210" s="61">
        <v>33</v>
      </c>
      <c r="J210" s="74">
        <v>204594</v>
      </c>
      <c r="K210" s="76">
        <f t="shared" si="11"/>
        <v>6751602</v>
      </c>
      <c r="L210" s="10"/>
      <c r="M210" s="5"/>
    </row>
    <row r="211" spans="1:13" ht="15.6" x14ac:dyDescent="0.3">
      <c r="A211" s="5"/>
      <c r="B211" s="9"/>
      <c r="C211" s="81"/>
      <c r="D211" s="109" t="s">
        <v>401</v>
      </c>
      <c r="E211" s="79"/>
      <c r="F211" s="80"/>
      <c r="G211" s="126" t="s">
        <v>402</v>
      </c>
      <c r="H211" s="101" t="s">
        <v>326</v>
      </c>
      <c r="I211" s="61">
        <v>77</v>
      </c>
      <c r="J211" s="74">
        <v>508206</v>
      </c>
      <c r="K211" s="76">
        <f t="shared" si="11"/>
        <v>39131862</v>
      </c>
      <c r="L211" s="10"/>
      <c r="M211" s="5"/>
    </row>
    <row r="212" spans="1:13" ht="15.6" x14ac:dyDescent="0.3">
      <c r="A212" s="5"/>
      <c r="B212" s="9"/>
      <c r="C212" s="81"/>
      <c r="D212" s="109" t="s">
        <v>403</v>
      </c>
      <c r="E212" s="79"/>
      <c r="F212" s="80"/>
      <c r="G212" s="126" t="s">
        <v>404</v>
      </c>
      <c r="H212" s="101" t="s">
        <v>326</v>
      </c>
      <c r="I212" s="61">
        <v>186</v>
      </c>
      <c r="J212" s="74">
        <v>240035</v>
      </c>
      <c r="K212" s="76">
        <f t="shared" si="11"/>
        <v>44646510</v>
      </c>
      <c r="L212" s="10"/>
      <c r="M212" s="5"/>
    </row>
    <row r="213" spans="1:13" ht="15.6" x14ac:dyDescent="0.3">
      <c r="A213" s="5"/>
      <c r="B213" s="9"/>
      <c r="C213" s="81"/>
      <c r="D213" s="109" t="s">
        <v>405</v>
      </c>
      <c r="E213" s="79"/>
      <c r="F213" s="80"/>
      <c r="G213" s="126" t="s">
        <v>406</v>
      </c>
      <c r="H213" s="101" t="s">
        <v>326</v>
      </c>
      <c r="I213" s="61">
        <v>10</v>
      </c>
      <c r="J213" s="74">
        <v>70761</v>
      </c>
      <c r="K213" s="76">
        <f t="shared" si="11"/>
        <v>707610</v>
      </c>
      <c r="L213" s="10"/>
      <c r="M213" s="5"/>
    </row>
    <row r="214" spans="1:13" ht="15.6" x14ac:dyDescent="0.3">
      <c r="A214" s="5"/>
      <c r="B214" s="9"/>
      <c r="C214" s="81"/>
      <c r="D214" s="109" t="s">
        <v>407</v>
      </c>
      <c r="E214" s="79"/>
      <c r="F214" s="80"/>
      <c r="G214" s="126" t="s">
        <v>408</v>
      </c>
      <c r="H214" s="101" t="s">
        <v>326</v>
      </c>
      <c r="I214" s="61">
        <v>96</v>
      </c>
      <c r="J214" s="74">
        <v>55212</v>
      </c>
      <c r="K214" s="76">
        <f t="shared" si="11"/>
        <v>5300352</v>
      </c>
      <c r="L214" s="10"/>
      <c r="M214" s="5"/>
    </row>
    <row r="215" spans="1:13" ht="15.6" x14ac:dyDescent="0.3">
      <c r="A215" s="5"/>
      <c r="B215" s="9"/>
      <c r="C215" s="81"/>
      <c r="D215" s="109" t="s">
        <v>409</v>
      </c>
      <c r="E215" s="79"/>
      <c r="F215" s="80"/>
      <c r="G215" s="126" t="s">
        <v>410</v>
      </c>
      <c r="H215" s="101" t="s">
        <v>326</v>
      </c>
      <c r="I215" s="61">
        <v>10</v>
      </c>
      <c r="J215" s="74">
        <v>448009</v>
      </c>
      <c r="K215" s="76">
        <f t="shared" si="11"/>
        <v>4480090</v>
      </c>
      <c r="L215" s="10"/>
      <c r="M215" s="5"/>
    </row>
    <row r="216" spans="1:13" ht="15.6" x14ac:dyDescent="0.3">
      <c r="A216" s="5"/>
      <c r="B216" s="9"/>
      <c r="C216" s="81"/>
      <c r="D216" s="109" t="s">
        <v>411</v>
      </c>
      <c r="E216" s="79"/>
      <c r="F216" s="80"/>
      <c r="G216" s="126" t="s">
        <v>412</v>
      </c>
      <c r="H216" s="101" t="s">
        <v>326</v>
      </c>
      <c r="I216" s="61">
        <v>4</v>
      </c>
      <c r="J216" s="74">
        <v>38070</v>
      </c>
      <c r="K216" s="76">
        <f t="shared" si="11"/>
        <v>152280</v>
      </c>
      <c r="L216" s="10"/>
      <c r="M216" s="5"/>
    </row>
    <row r="217" spans="1:13" ht="15.6" x14ac:dyDescent="0.3">
      <c r="A217" s="5"/>
      <c r="B217" s="9"/>
      <c r="C217" s="81"/>
      <c r="D217" s="109" t="s">
        <v>413</v>
      </c>
      <c r="E217" s="79"/>
      <c r="F217" s="80"/>
      <c r="G217" s="126" t="s">
        <v>414</v>
      </c>
      <c r="H217" s="101" t="s">
        <v>326</v>
      </c>
      <c r="I217" s="61">
        <v>17220</v>
      </c>
      <c r="J217" s="74">
        <v>13993</v>
      </c>
      <c r="K217" s="76">
        <f t="shared" si="11"/>
        <v>240959460</v>
      </c>
      <c r="L217" s="10"/>
      <c r="M217" s="5"/>
    </row>
    <row r="218" spans="1:13" ht="15.6" x14ac:dyDescent="0.3">
      <c r="A218" s="5"/>
      <c r="B218" s="9"/>
      <c r="C218" s="81"/>
      <c r="D218" s="109" t="s">
        <v>415</v>
      </c>
      <c r="E218" s="79"/>
      <c r="F218" s="80"/>
      <c r="G218" s="126" t="s">
        <v>416</v>
      </c>
      <c r="H218" s="101" t="s">
        <v>326</v>
      </c>
      <c r="I218" s="61">
        <v>272</v>
      </c>
      <c r="J218" s="74">
        <v>57006</v>
      </c>
      <c r="K218" s="76">
        <f t="shared" si="11"/>
        <v>15505632</v>
      </c>
      <c r="L218" s="10"/>
      <c r="M218" s="5"/>
    </row>
    <row r="219" spans="1:13" ht="15.6" x14ac:dyDescent="0.3">
      <c r="A219" s="5"/>
      <c r="B219" s="9"/>
      <c r="C219" s="81"/>
      <c r="D219" s="109" t="s">
        <v>417</v>
      </c>
      <c r="E219" s="79"/>
      <c r="F219" s="80"/>
      <c r="G219" s="126" t="s">
        <v>418</v>
      </c>
      <c r="H219" s="101" t="s">
        <v>323</v>
      </c>
      <c r="I219" s="61">
        <v>11</v>
      </c>
      <c r="J219" s="74">
        <v>158881</v>
      </c>
      <c r="K219" s="76">
        <f t="shared" si="11"/>
        <v>1747691</v>
      </c>
      <c r="L219" s="10"/>
      <c r="M219" s="5"/>
    </row>
    <row r="220" spans="1:13" ht="15.6" x14ac:dyDescent="0.3">
      <c r="A220" s="5"/>
      <c r="B220" s="9"/>
      <c r="C220" s="81"/>
      <c r="D220" s="109" t="s">
        <v>419</v>
      </c>
      <c r="E220" s="79"/>
      <c r="F220" s="80"/>
      <c r="G220" s="126" t="s">
        <v>420</v>
      </c>
      <c r="H220" s="101" t="s">
        <v>326</v>
      </c>
      <c r="I220" s="61">
        <v>300</v>
      </c>
      <c r="J220" s="74">
        <v>160696</v>
      </c>
      <c r="K220" s="76">
        <f t="shared" si="11"/>
        <v>48208800</v>
      </c>
      <c r="L220" s="10"/>
      <c r="M220" s="5"/>
    </row>
    <row r="221" spans="1:13" ht="15.6" x14ac:dyDescent="0.3">
      <c r="A221" s="5"/>
      <c r="B221" s="9"/>
      <c r="C221" s="81"/>
      <c r="D221" s="109" t="s">
        <v>421</v>
      </c>
      <c r="E221" s="79"/>
      <c r="F221" s="80"/>
      <c r="G221" s="126" t="s">
        <v>422</v>
      </c>
      <c r="H221" s="101" t="s">
        <v>323</v>
      </c>
      <c r="I221" s="61">
        <v>525</v>
      </c>
      <c r="J221" s="74">
        <v>331290</v>
      </c>
      <c r="K221" s="76">
        <f t="shared" si="11"/>
        <v>173927250</v>
      </c>
      <c r="L221" s="10"/>
      <c r="M221" s="5"/>
    </row>
    <row r="222" spans="1:13" ht="15.6" x14ac:dyDescent="0.3">
      <c r="A222" s="5"/>
      <c r="B222" s="9"/>
      <c r="C222" s="81"/>
      <c r="D222" s="109" t="s">
        <v>423</v>
      </c>
      <c r="E222" s="79"/>
      <c r="F222" s="80"/>
      <c r="G222" s="126" t="s">
        <v>424</v>
      </c>
      <c r="H222" s="101" t="s">
        <v>323</v>
      </c>
      <c r="I222" s="61">
        <v>56</v>
      </c>
      <c r="J222" s="74">
        <v>331496</v>
      </c>
      <c r="K222" s="76">
        <f t="shared" si="11"/>
        <v>18563776</v>
      </c>
      <c r="L222" s="10"/>
      <c r="M222" s="5"/>
    </row>
    <row r="223" spans="1:13" ht="15.6" x14ac:dyDescent="0.3">
      <c r="A223" s="5"/>
      <c r="B223" s="9"/>
      <c r="C223" s="81"/>
      <c r="D223" s="109" t="s">
        <v>425</v>
      </c>
      <c r="E223" s="79"/>
      <c r="F223" s="80"/>
      <c r="G223" s="126" t="s">
        <v>426</v>
      </c>
      <c r="H223" s="101" t="s">
        <v>323</v>
      </c>
      <c r="I223" s="61">
        <v>374</v>
      </c>
      <c r="J223" s="74">
        <v>192469</v>
      </c>
      <c r="K223" s="76">
        <f t="shared" si="11"/>
        <v>71983406</v>
      </c>
      <c r="L223" s="10"/>
      <c r="M223" s="5"/>
    </row>
    <row r="224" spans="1:13" ht="15.6" x14ac:dyDescent="0.3">
      <c r="A224" s="5"/>
      <c r="B224" s="9"/>
      <c r="C224" s="81"/>
      <c r="D224" s="109" t="s">
        <v>427</v>
      </c>
      <c r="E224" s="79"/>
      <c r="F224" s="80"/>
      <c r="G224" s="126" t="s">
        <v>428</v>
      </c>
      <c r="H224" s="101" t="s">
        <v>323</v>
      </c>
      <c r="I224" s="61">
        <v>28</v>
      </c>
      <c r="J224" s="74">
        <v>185878</v>
      </c>
      <c r="K224" s="76">
        <f t="shared" si="11"/>
        <v>5204584</v>
      </c>
      <c r="L224" s="10"/>
      <c r="M224" s="5"/>
    </row>
    <row r="225" spans="1:13" ht="15.6" x14ac:dyDescent="0.3">
      <c r="A225" s="5"/>
      <c r="B225" s="9"/>
      <c r="C225" s="129"/>
      <c r="D225" s="109" t="s">
        <v>429</v>
      </c>
      <c r="E225" s="21"/>
      <c r="F225" s="80"/>
      <c r="G225" s="126" t="s">
        <v>430</v>
      </c>
      <c r="H225" s="101" t="s">
        <v>323</v>
      </c>
      <c r="I225" s="61">
        <v>6</v>
      </c>
      <c r="J225" s="74">
        <v>321246</v>
      </c>
      <c r="K225" s="76">
        <f t="shared" si="11"/>
        <v>1927476</v>
      </c>
      <c r="L225" s="10"/>
      <c r="M225" s="5"/>
    </row>
    <row r="226" spans="1:13" ht="15.6" x14ac:dyDescent="0.3">
      <c r="A226" s="5"/>
      <c r="B226" s="9"/>
      <c r="C226" s="129"/>
      <c r="D226" s="109" t="s">
        <v>431</v>
      </c>
      <c r="E226" s="21"/>
      <c r="F226" s="80"/>
      <c r="G226" s="126" t="s">
        <v>432</v>
      </c>
      <c r="H226" s="101" t="s">
        <v>323</v>
      </c>
      <c r="I226" s="61">
        <v>7</v>
      </c>
      <c r="J226" s="74">
        <v>371384</v>
      </c>
      <c r="K226" s="76">
        <f t="shared" si="11"/>
        <v>2599688</v>
      </c>
      <c r="L226" s="10"/>
      <c r="M226" s="5"/>
    </row>
    <row r="227" spans="1:13" ht="15.6" x14ac:dyDescent="0.3">
      <c r="A227" s="5"/>
      <c r="B227" s="9"/>
      <c r="C227" s="129"/>
      <c r="D227" s="109" t="s">
        <v>433</v>
      </c>
      <c r="E227" s="21"/>
      <c r="F227" s="80"/>
      <c r="G227" s="126" t="s">
        <v>434</v>
      </c>
      <c r="H227" s="101" t="s">
        <v>323</v>
      </c>
      <c r="I227" s="61">
        <v>643</v>
      </c>
      <c r="J227" s="74">
        <v>140221</v>
      </c>
      <c r="K227" s="76">
        <f t="shared" si="11"/>
        <v>90162103</v>
      </c>
      <c r="L227" s="10"/>
      <c r="M227" s="5"/>
    </row>
    <row r="228" spans="1:13" ht="15.6" x14ac:dyDescent="0.3">
      <c r="A228" s="5"/>
      <c r="B228" s="9"/>
      <c r="C228" s="129"/>
      <c r="D228" s="109" t="s">
        <v>435</v>
      </c>
      <c r="E228" s="21"/>
      <c r="F228" s="80"/>
      <c r="G228" s="126" t="s">
        <v>436</v>
      </c>
      <c r="H228" s="101" t="s">
        <v>323</v>
      </c>
      <c r="I228" s="61">
        <v>8</v>
      </c>
      <c r="J228" s="74">
        <v>144752</v>
      </c>
      <c r="K228" s="76">
        <f t="shared" si="11"/>
        <v>1158016</v>
      </c>
      <c r="L228" s="10"/>
      <c r="M228" s="5"/>
    </row>
    <row r="229" spans="1:13" ht="15.6" x14ac:dyDescent="0.3">
      <c r="A229" s="5"/>
      <c r="B229" s="9"/>
      <c r="C229" s="129"/>
      <c r="D229" s="109" t="s">
        <v>437</v>
      </c>
      <c r="E229" s="21"/>
      <c r="F229" s="80"/>
      <c r="G229" s="126" t="s">
        <v>438</v>
      </c>
      <c r="H229" s="101" t="s">
        <v>323</v>
      </c>
      <c r="I229" s="61">
        <v>516</v>
      </c>
      <c r="J229" s="74">
        <v>176168</v>
      </c>
      <c r="K229" s="76">
        <f t="shared" si="11"/>
        <v>90902688</v>
      </c>
      <c r="L229" s="10"/>
      <c r="M229" s="5"/>
    </row>
    <row r="230" spans="1:13" ht="15.6" x14ac:dyDescent="0.3">
      <c r="A230" s="5"/>
      <c r="B230" s="9"/>
      <c r="C230" s="129"/>
      <c r="D230" s="109" t="s">
        <v>439</v>
      </c>
      <c r="E230" s="21"/>
      <c r="F230" s="80"/>
      <c r="G230" s="126" t="s">
        <v>440</v>
      </c>
      <c r="H230" s="101" t="s">
        <v>323</v>
      </c>
      <c r="I230" s="61">
        <v>21</v>
      </c>
      <c r="J230" s="74">
        <v>134852</v>
      </c>
      <c r="K230" s="76">
        <f t="shared" si="11"/>
        <v>2831892</v>
      </c>
      <c r="L230" s="10"/>
      <c r="M230" s="5"/>
    </row>
    <row r="231" spans="1:13" ht="15.6" x14ac:dyDescent="0.3">
      <c r="A231" s="5"/>
      <c r="B231" s="9"/>
      <c r="C231" s="129"/>
      <c r="D231" s="109" t="s">
        <v>441</v>
      </c>
      <c r="E231" s="21"/>
      <c r="F231" s="80"/>
      <c r="G231" s="126" t="s">
        <v>442</v>
      </c>
      <c r="H231" s="101" t="s">
        <v>323</v>
      </c>
      <c r="I231" s="61">
        <v>115</v>
      </c>
      <c r="J231" s="74">
        <v>148912</v>
      </c>
      <c r="K231" s="76">
        <f t="shared" si="11"/>
        <v>17124880</v>
      </c>
      <c r="L231" s="10"/>
      <c r="M231" s="5"/>
    </row>
    <row r="232" spans="1:13" ht="15.6" x14ac:dyDescent="0.3">
      <c r="A232" s="5"/>
      <c r="B232" s="9"/>
      <c r="C232" s="129"/>
      <c r="D232" s="109" t="s">
        <v>443</v>
      </c>
      <c r="E232" s="21"/>
      <c r="F232" s="80"/>
      <c r="G232" s="126" t="s">
        <v>444</v>
      </c>
      <c r="H232" s="101" t="s">
        <v>323</v>
      </c>
      <c r="I232" s="61">
        <v>16</v>
      </c>
      <c r="J232" s="74">
        <v>3566</v>
      </c>
      <c r="K232" s="76">
        <f t="shared" si="11"/>
        <v>57056</v>
      </c>
      <c r="L232" s="10"/>
      <c r="M232" s="5"/>
    </row>
    <row r="233" spans="1:13" ht="15.6" x14ac:dyDescent="0.3">
      <c r="A233" s="5"/>
      <c r="B233" s="9"/>
      <c r="C233" s="129"/>
      <c r="D233" s="109" t="s">
        <v>445</v>
      </c>
      <c r="E233" s="21"/>
      <c r="F233" s="80"/>
      <c r="G233" s="126" t="s">
        <v>446</v>
      </c>
      <c r="H233" s="101" t="s">
        <v>326</v>
      </c>
      <c r="I233" s="61">
        <v>1190</v>
      </c>
      <c r="J233" s="74">
        <v>11086</v>
      </c>
      <c r="K233" s="76">
        <f t="shared" si="11"/>
        <v>13192340</v>
      </c>
      <c r="L233" s="10"/>
      <c r="M233" s="5"/>
    </row>
    <row r="234" spans="1:13" ht="15.6" x14ac:dyDescent="0.3">
      <c r="A234" s="5"/>
      <c r="B234" s="9"/>
      <c r="C234" s="129"/>
      <c r="D234" s="109" t="s">
        <v>447</v>
      </c>
      <c r="E234" s="21"/>
      <c r="F234" s="80"/>
      <c r="G234" s="126" t="s">
        <v>448</v>
      </c>
      <c r="H234" s="101" t="s">
        <v>323</v>
      </c>
      <c r="I234" s="61">
        <v>1</v>
      </c>
      <c r="J234" s="74">
        <v>80138611</v>
      </c>
      <c r="K234" s="76">
        <f t="shared" si="11"/>
        <v>80138611</v>
      </c>
      <c r="L234" s="10"/>
      <c r="M234" s="5"/>
    </row>
    <row r="235" spans="1:13" ht="15.6" x14ac:dyDescent="0.3">
      <c r="A235" s="5"/>
      <c r="B235" s="9"/>
      <c r="C235" s="129"/>
      <c r="D235" s="109" t="s">
        <v>449</v>
      </c>
      <c r="E235" s="21"/>
      <c r="F235" s="80"/>
      <c r="G235" s="126" t="s">
        <v>450</v>
      </c>
      <c r="H235" s="101" t="s">
        <v>323</v>
      </c>
      <c r="I235" s="61">
        <v>150</v>
      </c>
      <c r="J235" s="74">
        <v>376142</v>
      </c>
      <c r="K235" s="76">
        <f t="shared" si="11"/>
        <v>56421300</v>
      </c>
      <c r="L235" s="10"/>
      <c r="M235" s="5"/>
    </row>
    <row r="236" spans="1:13" ht="15.6" x14ac:dyDescent="0.3">
      <c r="A236" s="5"/>
      <c r="B236" s="9"/>
      <c r="C236" s="129"/>
      <c r="D236" s="109" t="s">
        <v>451</v>
      </c>
      <c r="E236" s="21"/>
      <c r="F236" s="80"/>
      <c r="G236" s="126" t="s">
        <v>452</v>
      </c>
      <c r="H236" s="101" t="s">
        <v>323</v>
      </c>
      <c r="I236" s="61">
        <v>24</v>
      </c>
      <c r="J236" s="74">
        <v>695582</v>
      </c>
      <c r="K236" s="76">
        <f t="shared" si="11"/>
        <v>16693968</v>
      </c>
      <c r="L236" s="10"/>
      <c r="M236" s="5"/>
    </row>
    <row r="237" spans="1:13" ht="15.6" x14ac:dyDescent="0.3">
      <c r="A237" s="5"/>
      <c r="B237" s="9"/>
      <c r="C237" s="129"/>
      <c r="D237" s="109" t="s">
        <v>453</v>
      </c>
      <c r="E237" s="21"/>
      <c r="F237" s="80"/>
      <c r="G237" s="126" t="s">
        <v>454</v>
      </c>
      <c r="H237" s="101" t="s">
        <v>323</v>
      </c>
      <c r="I237" s="61">
        <v>15</v>
      </c>
      <c r="J237" s="74">
        <v>706975</v>
      </c>
      <c r="K237" s="76">
        <f t="shared" si="11"/>
        <v>10604625</v>
      </c>
      <c r="L237" s="10"/>
      <c r="M237" s="5"/>
    </row>
    <row r="238" spans="1:13" ht="15.6" x14ac:dyDescent="0.3">
      <c r="A238" s="5"/>
      <c r="B238" s="9"/>
      <c r="C238" s="129"/>
      <c r="D238" s="109" t="s">
        <v>455</v>
      </c>
      <c r="E238" s="21"/>
      <c r="F238" s="80"/>
      <c r="G238" s="126" t="s">
        <v>456</v>
      </c>
      <c r="H238" s="101" t="s">
        <v>323</v>
      </c>
      <c r="I238" s="61">
        <v>1</v>
      </c>
      <c r="J238" s="74">
        <v>122339090</v>
      </c>
      <c r="K238" s="76">
        <f t="shared" si="11"/>
        <v>122339090</v>
      </c>
      <c r="L238" s="10"/>
      <c r="M238" s="5"/>
    </row>
    <row r="239" spans="1:13" ht="15.6" x14ac:dyDescent="0.3">
      <c r="A239" s="5"/>
      <c r="B239" s="9"/>
      <c r="C239" s="129"/>
      <c r="D239" s="109" t="s">
        <v>457</v>
      </c>
      <c r="E239" s="21"/>
      <c r="F239" s="80"/>
      <c r="G239" s="126" t="s">
        <v>458</v>
      </c>
      <c r="H239" s="101" t="s">
        <v>323</v>
      </c>
      <c r="I239" s="61">
        <v>171</v>
      </c>
      <c r="J239" s="74">
        <v>499220</v>
      </c>
      <c r="K239" s="76">
        <f t="shared" si="11"/>
        <v>85366620</v>
      </c>
      <c r="L239" s="10"/>
      <c r="M239" s="5"/>
    </row>
    <row r="240" spans="1:13" ht="15.6" x14ac:dyDescent="0.3">
      <c r="A240" s="5"/>
      <c r="B240" s="9"/>
      <c r="C240" s="129"/>
      <c r="D240" s="109" t="s">
        <v>459</v>
      </c>
      <c r="E240" s="21"/>
      <c r="F240" s="80"/>
      <c r="G240" s="126" t="s">
        <v>460</v>
      </c>
      <c r="H240" s="101" t="s">
        <v>323</v>
      </c>
      <c r="I240" s="61">
        <v>6</v>
      </c>
      <c r="J240" s="74">
        <v>862924</v>
      </c>
      <c r="K240" s="76">
        <f t="shared" si="11"/>
        <v>5177544</v>
      </c>
      <c r="L240" s="10"/>
      <c r="M240" s="5"/>
    </row>
    <row r="241" spans="1:13" ht="15.6" x14ac:dyDescent="0.3">
      <c r="A241" s="5"/>
      <c r="B241" s="9"/>
      <c r="C241" s="129"/>
      <c r="D241" s="109" t="s">
        <v>461</v>
      </c>
      <c r="E241" s="21"/>
      <c r="F241" s="80"/>
      <c r="G241" s="126" t="s">
        <v>462</v>
      </c>
      <c r="H241" s="101" t="s">
        <v>326</v>
      </c>
      <c r="I241" s="61">
        <v>158</v>
      </c>
      <c r="J241" s="74">
        <v>143340</v>
      </c>
      <c r="K241" s="76">
        <f t="shared" si="11"/>
        <v>22647720</v>
      </c>
      <c r="L241" s="10"/>
      <c r="M241" s="5"/>
    </row>
    <row r="242" spans="1:13" ht="15.6" x14ac:dyDescent="0.3">
      <c r="A242" s="5"/>
      <c r="B242" s="9"/>
      <c r="C242" s="129"/>
      <c r="D242" s="109" t="s">
        <v>463</v>
      </c>
      <c r="E242" s="21"/>
      <c r="F242" s="80"/>
      <c r="G242" s="126" t="s">
        <v>464</v>
      </c>
      <c r="H242" s="101" t="s">
        <v>323</v>
      </c>
      <c r="I242" s="61">
        <v>38</v>
      </c>
      <c r="J242" s="74">
        <v>114447</v>
      </c>
      <c r="K242" s="76">
        <f t="shared" si="11"/>
        <v>4348986</v>
      </c>
      <c r="L242" s="10"/>
      <c r="M242" s="5"/>
    </row>
    <row r="243" spans="1:13" ht="15.6" x14ac:dyDescent="0.3">
      <c r="A243" s="5"/>
      <c r="B243" s="9"/>
      <c r="C243" s="129"/>
      <c r="D243" s="109" t="s">
        <v>465</v>
      </c>
      <c r="E243" s="21"/>
      <c r="F243" s="80"/>
      <c r="G243" s="126" t="s">
        <v>466</v>
      </c>
      <c r="H243" s="101" t="s">
        <v>323</v>
      </c>
      <c r="I243" s="61">
        <v>49</v>
      </c>
      <c r="J243" s="74">
        <v>118155</v>
      </c>
      <c r="K243" s="76">
        <f t="shared" si="11"/>
        <v>5789595</v>
      </c>
      <c r="L243" s="10"/>
      <c r="M243" s="5"/>
    </row>
    <row r="244" spans="1:13" ht="15.6" x14ac:dyDescent="0.3">
      <c r="A244" s="5"/>
      <c r="B244" s="9"/>
      <c r="C244" s="129"/>
      <c r="D244" s="109" t="s">
        <v>467</v>
      </c>
      <c r="E244" s="21"/>
      <c r="F244" s="80"/>
      <c r="G244" s="126" t="s">
        <v>468</v>
      </c>
      <c r="H244" s="101" t="s">
        <v>323</v>
      </c>
      <c r="I244" s="61">
        <v>50</v>
      </c>
      <c r="J244" s="74">
        <v>174192</v>
      </c>
      <c r="K244" s="76">
        <f t="shared" si="11"/>
        <v>8709600</v>
      </c>
      <c r="L244" s="10"/>
      <c r="M244" s="5"/>
    </row>
    <row r="245" spans="1:13" ht="16.2" thickBot="1" x14ac:dyDescent="0.35">
      <c r="A245" s="5"/>
      <c r="B245" s="9"/>
      <c r="C245" s="129"/>
      <c r="D245" s="110" t="s">
        <v>469</v>
      </c>
      <c r="E245" s="131"/>
      <c r="F245" s="82"/>
      <c r="G245" s="127" t="s">
        <v>470</v>
      </c>
      <c r="H245" s="124" t="s">
        <v>323</v>
      </c>
      <c r="I245" s="63">
        <v>1</v>
      </c>
      <c r="J245" s="74">
        <v>12760149</v>
      </c>
      <c r="K245" s="76">
        <f t="shared" si="11"/>
        <v>12760149</v>
      </c>
      <c r="L245" s="10"/>
      <c r="M245" s="5"/>
    </row>
    <row r="246" spans="1:13" ht="16.2" thickBot="1" x14ac:dyDescent="0.35">
      <c r="A246" s="5"/>
      <c r="B246" s="9"/>
      <c r="C246" s="20"/>
      <c r="D246" s="166" t="s">
        <v>54</v>
      </c>
      <c r="E246" s="167"/>
      <c r="F246" s="167"/>
      <c r="G246" s="167"/>
      <c r="H246" s="167"/>
      <c r="I246" s="167"/>
      <c r="J246" s="168"/>
      <c r="K246" s="85">
        <f>SUM(K184:K245)</f>
        <v>2852796491</v>
      </c>
      <c r="L246" s="10"/>
      <c r="M246" s="5"/>
    </row>
    <row r="247" spans="1:13" ht="15.6" x14ac:dyDescent="0.3">
      <c r="A247" s="5"/>
      <c r="B247" s="9"/>
      <c r="C247" s="129"/>
      <c r="D247" s="128" t="s">
        <v>471</v>
      </c>
      <c r="E247" s="146" t="s">
        <v>472</v>
      </c>
      <c r="F247" s="146"/>
      <c r="G247" s="146"/>
      <c r="H247" s="174"/>
      <c r="I247" s="174"/>
      <c r="J247" s="174"/>
      <c r="K247" s="175"/>
      <c r="L247" s="10"/>
      <c r="M247" s="5"/>
    </row>
    <row r="248" spans="1:13" ht="15.6" x14ac:dyDescent="0.3">
      <c r="A248" s="5"/>
      <c r="B248" s="9"/>
      <c r="C248" s="129"/>
      <c r="D248" s="109" t="s">
        <v>473</v>
      </c>
      <c r="E248" s="21"/>
      <c r="F248" s="80"/>
      <c r="G248" s="126" t="s">
        <v>474</v>
      </c>
      <c r="H248" s="101" t="s">
        <v>326</v>
      </c>
      <c r="I248" s="61">
        <v>1</v>
      </c>
      <c r="J248" s="74">
        <v>136955</v>
      </c>
      <c r="K248" s="76">
        <f t="shared" ref="K248:K256" si="12">ROUND(J248*I248,0)</f>
        <v>136955</v>
      </c>
      <c r="L248" s="10"/>
      <c r="M248" s="5"/>
    </row>
    <row r="249" spans="1:13" ht="15.6" x14ac:dyDescent="0.3">
      <c r="A249" s="5"/>
      <c r="B249" s="9"/>
      <c r="C249" s="129"/>
      <c r="D249" s="109" t="s">
        <v>475</v>
      </c>
      <c r="E249" s="21"/>
      <c r="F249" s="80"/>
      <c r="G249" s="126" t="s">
        <v>476</v>
      </c>
      <c r="H249" s="101" t="s">
        <v>326</v>
      </c>
      <c r="I249" s="61">
        <v>138</v>
      </c>
      <c r="J249" s="74">
        <v>34359</v>
      </c>
      <c r="K249" s="76">
        <f t="shared" si="12"/>
        <v>4741542</v>
      </c>
      <c r="L249" s="10"/>
      <c r="M249" s="5"/>
    </row>
    <row r="250" spans="1:13" ht="15.6" x14ac:dyDescent="0.3">
      <c r="A250" s="5"/>
      <c r="B250" s="9"/>
      <c r="C250" s="129"/>
      <c r="D250" s="109" t="s">
        <v>477</v>
      </c>
      <c r="E250" s="21"/>
      <c r="F250" s="80"/>
      <c r="G250" s="126" t="s">
        <v>478</v>
      </c>
      <c r="H250" s="101" t="s">
        <v>323</v>
      </c>
      <c r="I250" s="61">
        <v>7</v>
      </c>
      <c r="J250" s="74">
        <v>23158567</v>
      </c>
      <c r="K250" s="76">
        <f t="shared" si="12"/>
        <v>162109969</v>
      </c>
      <c r="L250" s="10"/>
      <c r="M250" s="5"/>
    </row>
    <row r="251" spans="1:13" ht="15.6" x14ac:dyDescent="0.3">
      <c r="A251" s="5"/>
      <c r="B251" s="9"/>
      <c r="C251" s="129"/>
      <c r="D251" s="109" t="s">
        <v>479</v>
      </c>
      <c r="E251" s="21"/>
      <c r="F251" s="80"/>
      <c r="G251" s="126" t="s">
        <v>480</v>
      </c>
      <c r="H251" s="101" t="s">
        <v>326</v>
      </c>
      <c r="I251" s="61">
        <v>1242</v>
      </c>
      <c r="J251" s="74">
        <v>15401</v>
      </c>
      <c r="K251" s="76">
        <f t="shared" si="12"/>
        <v>19128042</v>
      </c>
      <c r="L251" s="10"/>
      <c r="M251" s="5"/>
    </row>
    <row r="252" spans="1:13" ht="15.6" x14ac:dyDescent="0.3">
      <c r="A252" s="5"/>
      <c r="B252" s="9"/>
      <c r="C252" s="129"/>
      <c r="D252" s="109" t="s">
        <v>481</v>
      </c>
      <c r="E252" s="21"/>
      <c r="F252" s="80"/>
      <c r="G252" s="126" t="s">
        <v>482</v>
      </c>
      <c r="H252" s="101" t="s">
        <v>323</v>
      </c>
      <c r="I252" s="61">
        <v>6</v>
      </c>
      <c r="J252" s="74">
        <v>1726778</v>
      </c>
      <c r="K252" s="76">
        <f t="shared" si="12"/>
        <v>10360668</v>
      </c>
      <c r="L252" s="10"/>
      <c r="M252" s="5"/>
    </row>
    <row r="253" spans="1:13" ht="15.6" x14ac:dyDescent="0.3">
      <c r="A253" s="5"/>
      <c r="B253" s="9"/>
      <c r="C253" s="129"/>
      <c r="D253" s="109" t="s">
        <v>483</v>
      </c>
      <c r="E253" s="21"/>
      <c r="F253" s="80"/>
      <c r="G253" s="126" t="s">
        <v>484</v>
      </c>
      <c r="H253" s="101" t="s">
        <v>326</v>
      </c>
      <c r="I253" s="61">
        <v>990</v>
      </c>
      <c r="J253" s="74">
        <v>5242</v>
      </c>
      <c r="K253" s="76">
        <f t="shared" si="12"/>
        <v>5189580</v>
      </c>
      <c r="L253" s="10"/>
      <c r="M253" s="5"/>
    </row>
    <row r="254" spans="1:13" ht="15.6" x14ac:dyDescent="0.3">
      <c r="A254" s="5"/>
      <c r="B254" s="9"/>
      <c r="C254" s="129"/>
      <c r="D254" s="109" t="s">
        <v>485</v>
      </c>
      <c r="E254" s="21"/>
      <c r="F254" s="80"/>
      <c r="G254" s="126" t="s">
        <v>486</v>
      </c>
      <c r="H254" s="101" t="s">
        <v>323</v>
      </c>
      <c r="I254" s="61">
        <v>12</v>
      </c>
      <c r="J254" s="74">
        <v>3566</v>
      </c>
      <c r="K254" s="76">
        <f t="shared" si="12"/>
        <v>42792</v>
      </c>
      <c r="L254" s="10"/>
      <c r="M254" s="5"/>
    </row>
    <row r="255" spans="1:13" ht="15.6" x14ac:dyDescent="0.3">
      <c r="A255" s="5"/>
      <c r="B255" s="9"/>
      <c r="C255" s="129"/>
      <c r="D255" s="109" t="s">
        <v>487</v>
      </c>
      <c r="E255" s="21"/>
      <c r="F255" s="80"/>
      <c r="G255" s="126" t="s">
        <v>488</v>
      </c>
      <c r="H255" s="101" t="s">
        <v>323</v>
      </c>
      <c r="I255" s="61">
        <v>552</v>
      </c>
      <c r="J255" s="74">
        <v>120695</v>
      </c>
      <c r="K255" s="76">
        <f t="shared" si="12"/>
        <v>66623640</v>
      </c>
      <c r="L255" s="10"/>
      <c r="M255" s="5"/>
    </row>
    <row r="256" spans="1:13" ht="16.2" thickBot="1" x14ac:dyDescent="0.35">
      <c r="A256" s="5"/>
      <c r="B256" s="9"/>
      <c r="C256" s="129"/>
      <c r="D256" s="110" t="s">
        <v>489</v>
      </c>
      <c r="E256" s="131"/>
      <c r="F256" s="82"/>
      <c r="G256" s="127" t="s">
        <v>490</v>
      </c>
      <c r="H256" s="124" t="s">
        <v>326</v>
      </c>
      <c r="I256" s="63">
        <v>27450</v>
      </c>
      <c r="J256" s="74">
        <v>6208</v>
      </c>
      <c r="K256" s="76">
        <f t="shared" si="12"/>
        <v>170409600</v>
      </c>
      <c r="L256" s="10"/>
      <c r="M256" s="5"/>
    </row>
    <row r="257" spans="1:13" ht="16.2" thickBot="1" x14ac:dyDescent="0.35">
      <c r="A257" s="5"/>
      <c r="B257" s="9"/>
      <c r="C257" s="20"/>
      <c r="D257" s="166" t="s">
        <v>54</v>
      </c>
      <c r="E257" s="167"/>
      <c r="F257" s="167"/>
      <c r="G257" s="167"/>
      <c r="H257" s="167"/>
      <c r="I257" s="167"/>
      <c r="J257" s="168"/>
      <c r="K257" s="85">
        <f>SUM(K248:K256)</f>
        <v>438742788</v>
      </c>
      <c r="L257" s="10"/>
      <c r="M257" s="5"/>
    </row>
    <row r="258" spans="1:13" ht="15.6" x14ac:dyDescent="0.3">
      <c r="A258" s="5"/>
      <c r="B258" s="9"/>
      <c r="C258" s="129"/>
      <c r="D258" s="100" t="s">
        <v>491</v>
      </c>
      <c r="E258" s="143" t="s">
        <v>492</v>
      </c>
      <c r="F258" s="144"/>
      <c r="G258" s="145"/>
      <c r="H258" s="146"/>
      <c r="I258" s="146"/>
      <c r="J258" s="146"/>
      <c r="K258" s="147"/>
      <c r="L258" s="10"/>
      <c r="M258" s="5"/>
    </row>
    <row r="259" spans="1:13" ht="16.2" thickBot="1" x14ac:dyDescent="0.35">
      <c r="A259" s="5"/>
      <c r="B259" s="9"/>
      <c r="C259" s="129"/>
      <c r="D259" s="55" t="s">
        <v>493</v>
      </c>
      <c r="E259" s="131"/>
      <c r="F259" s="82"/>
      <c r="G259" s="77" t="s">
        <v>494</v>
      </c>
      <c r="H259" s="78" t="s">
        <v>102</v>
      </c>
      <c r="I259" s="56">
        <v>1</v>
      </c>
      <c r="J259" s="74">
        <v>202138931</v>
      </c>
      <c r="K259" s="76">
        <f>ROUND(J259*I259,0)</f>
        <v>202138931</v>
      </c>
      <c r="L259" s="10"/>
      <c r="M259" s="5"/>
    </row>
    <row r="260" spans="1:13" ht="16.2" thickBot="1" x14ac:dyDescent="0.35">
      <c r="A260" s="5"/>
      <c r="B260" s="9"/>
      <c r="C260" s="129"/>
      <c r="D260" s="148" t="s">
        <v>54</v>
      </c>
      <c r="E260" s="149"/>
      <c r="F260" s="149"/>
      <c r="G260" s="149"/>
      <c r="H260" s="149"/>
      <c r="I260" s="149"/>
      <c r="J260" s="150"/>
      <c r="K260" s="132">
        <f>SUM(K259:K259)</f>
        <v>202138931</v>
      </c>
      <c r="L260" s="10"/>
      <c r="M260" s="5"/>
    </row>
    <row r="261" spans="1:13" ht="21.75" customHeight="1" thickBot="1" x14ac:dyDescent="0.35">
      <c r="A261" s="5"/>
      <c r="B261" s="9"/>
      <c r="C261" s="20"/>
      <c r="D261" s="130"/>
      <c r="E261" s="130"/>
      <c r="F261" s="151" t="s">
        <v>495</v>
      </c>
      <c r="G261" s="152"/>
      <c r="H261" s="152"/>
      <c r="I261" s="152"/>
      <c r="J261" s="153"/>
      <c r="K261" s="64">
        <f>+K260+K257+K246+K182+K169+K135+K127+K94+K90+K76+K66+K52+K42+K24</f>
        <v>13925691389</v>
      </c>
      <c r="L261" s="10"/>
      <c r="M261" s="5"/>
    </row>
    <row r="262" spans="1:13" ht="30" customHeight="1" x14ac:dyDescent="0.3">
      <c r="A262" s="5"/>
      <c r="B262" s="9"/>
      <c r="C262" s="20"/>
      <c r="D262" s="21"/>
      <c r="E262" s="21"/>
      <c r="F262" s="154" t="s">
        <v>496</v>
      </c>
      <c r="G262" s="155"/>
      <c r="H262" s="155"/>
      <c r="I262" s="155"/>
      <c r="J262" s="65"/>
      <c r="K262" s="66">
        <v>126903840</v>
      </c>
      <c r="L262" s="10"/>
      <c r="M262" s="5"/>
    </row>
    <row r="263" spans="1:13" ht="30" customHeight="1" x14ac:dyDescent="0.3">
      <c r="A263" s="5"/>
      <c r="B263" s="9"/>
      <c r="C263" s="20"/>
      <c r="D263" s="21"/>
      <c r="E263" s="21"/>
      <c r="F263" s="156" t="s">
        <v>497</v>
      </c>
      <c r="G263" s="157"/>
      <c r="H263" s="157"/>
      <c r="I263" s="157"/>
      <c r="J263" s="67"/>
      <c r="K263" s="68">
        <v>22540334</v>
      </c>
      <c r="L263" s="10"/>
      <c r="M263" s="5"/>
    </row>
    <row r="264" spans="1:13" ht="30" customHeight="1" thickBot="1" x14ac:dyDescent="0.35">
      <c r="A264" s="5"/>
      <c r="B264" s="9"/>
      <c r="C264" s="20"/>
      <c r="D264" s="21"/>
      <c r="E264" s="21"/>
      <c r="F264" s="158" t="s">
        <v>498</v>
      </c>
      <c r="G264" s="159"/>
      <c r="H264" s="159"/>
      <c r="I264" s="159"/>
      <c r="J264" s="69"/>
      <c r="K264" s="70">
        <v>5237401</v>
      </c>
      <c r="L264" s="10"/>
      <c r="M264" s="5"/>
    </row>
    <row r="265" spans="1:13" s="3" customFormat="1" ht="30" customHeight="1" thickBot="1" x14ac:dyDescent="0.35">
      <c r="A265" s="11"/>
      <c r="B265" s="12"/>
      <c r="C265" s="22"/>
      <c r="D265" s="23"/>
      <c r="E265" s="22"/>
      <c r="F265" s="22"/>
      <c r="G265" s="160" t="s">
        <v>13</v>
      </c>
      <c r="H265" s="161"/>
      <c r="I265" s="161"/>
      <c r="J265" s="162"/>
      <c r="K265" s="51">
        <f>SUM(K261:K264)</f>
        <v>14080372964</v>
      </c>
      <c r="L265" s="13"/>
      <c r="M265" s="11"/>
    </row>
    <row r="266" spans="1:13" s="3" customFormat="1" ht="16.2" thickBot="1" x14ac:dyDescent="0.35">
      <c r="A266" s="11"/>
      <c r="B266" s="12"/>
      <c r="C266" s="22"/>
      <c r="D266" s="23"/>
      <c r="E266" s="23"/>
      <c r="F266" s="23"/>
      <c r="G266" s="22"/>
      <c r="H266" s="22"/>
      <c r="I266" s="24"/>
      <c r="J266" s="25"/>
      <c r="K266" s="26"/>
      <c r="L266" s="13"/>
      <c r="M266" s="11"/>
    </row>
    <row r="267" spans="1:13" s="3" customFormat="1" ht="15.6" x14ac:dyDescent="0.3">
      <c r="A267" s="11"/>
      <c r="B267" s="12"/>
      <c r="C267" s="27"/>
      <c r="D267" s="163"/>
      <c r="E267" s="163"/>
      <c r="F267" s="163"/>
      <c r="G267" s="163"/>
      <c r="H267" s="163"/>
      <c r="I267" s="163"/>
      <c r="J267" s="163"/>
      <c r="K267" s="164"/>
      <c r="L267" s="14"/>
      <c r="M267" s="11"/>
    </row>
    <row r="268" spans="1:13" s="3" customFormat="1" ht="46.5" customHeight="1" x14ac:dyDescent="0.3">
      <c r="A268" s="11"/>
      <c r="B268" s="12"/>
      <c r="C268" s="133" t="s">
        <v>14</v>
      </c>
      <c r="D268" s="134"/>
      <c r="E268" s="134"/>
      <c r="F268" s="134"/>
      <c r="G268" s="134"/>
      <c r="H268" s="165" t="s">
        <v>15</v>
      </c>
      <c r="I268" s="165"/>
      <c r="J268" s="165"/>
      <c r="K268" s="28" t="s">
        <v>16</v>
      </c>
      <c r="L268" s="15"/>
      <c r="M268" s="11"/>
    </row>
    <row r="269" spans="1:13" s="3" customFormat="1" ht="32.25" customHeight="1" x14ac:dyDescent="0.3">
      <c r="A269" s="11"/>
      <c r="B269" s="12"/>
      <c r="C269" s="133" t="s">
        <v>17</v>
      </c>
      <c r="D269" s="134"/>
      <c r="E269" s="134"/>
      <c r="F269" s="134"/>
      <c r="G269" s="134"/>
      <c r="H269" s="138" t="s">
        <v>18</v>
      </c>
      <c r="I269" s="138"/>
      <c r="J269" s="29" t="s">
        <v>19</v>
      </c>
      <c r="K269" s="30">
        <v>0.32</v>
      </c>
      <c r="L269" s="15"/>
      <c r="M269" s="11"/>
    </row>
    <row r="270" spans="1:13" s="3" customFormat="1" ht="30" customHeight="1" x14ac:dyDescent="0.3">
      <c r="A270" s="11"/>
      <c r="B270" s="12"/>
      <c r="C270" s="133" t="s">
        <v>20</v>
      </c>
      <c r="D270" s="134"/>
      <c r="E270" s="134"/>
      <c r="F270" s="134"/>
      <c r="G270" s="134"/>
      <c r="H270" s="135" t="s">
        <v>21</v>
      </c>
      <c r="I270" s="136"/>
      <c r="J270" s="29" t="s">
        <v>22</v>
      </c>
      <c r="K270" s="30">
        <v>0.01</v>
      </c>
      <c r="L270" s="15"/>
      <c r="M270" s="11"/>
    </row>
    <row r="271" spans="1:13" s="4" customFormat="1" ht="58.5" customHeight="1" x14ac:dyDescent="0.3">
      <c r="A271" s="11"/>
      <c r="B271" s="12"/>
      <c r="C271" s="34"/>
      <c r="E271" s="35"/>
      <c r="F271" s="35"/>
      <c r="G271" s="36"/>
      <c r="H271" s="137" t="s">
        <v>23</v>
      </c>
      <c r="I271" s="138"/>
      <c r="J271" s="29" t="s">
        <v>24</v>
      </c>
      <c r="K271" s="30">
        <v>0.05</v>
      </c>
      <c r="L271" s="13"/>
      <c r="M271" s="11"/>
    </row>
    <row r="272" spans="1:13" ht="57" customHeight="1" x14ac:dyDescent="0.3">
      <c r="A272" s="5"/>
      <c r="B272" s="9"/>
      <c r="C272" s="37"/>
      <c r="D272" s="38"/>
      <c r="E272" s="38"/>
      <c r="F272"/>
      <c r="G272" s="39"/>
      <c r="H272" s="138" t="s">
        <v>25</v>
      </c>
      <c r="I272" s="138"/>
      <c r="J272" s="29" t="s">
        <v>26</v>
      </c>
      <c r="K272" s="30">
        <v>0.38</v>
      </c>
      <c r="L272" s="10"/>
      <c r="M272" s="5"/>
    </row>
    <row r="273" spans="1:13" ht="103.5" customHeight="1" thickBot="1" x14ac:dyDescent="0.35">
      <c r="A273" s="5"/>
      <c r="B273" s="9"/>
      <c r="C273" s="41"/>
      <c r="D273" s="40"/>
      <c r="E273" s="141" t="s">
        <v>499</v>
      </c>
      <c r="F273" s="141"/>
      <c r="G273" s="142"/>
      <c r="H273" s="139"/>
      <c r="I273" s="139"/>
      <c r="J273" s="139"/>
      <c r="K273" s="140"/>
      <c r="L273" s="10"/>
      <c r="M273" s="5"/>
    </row>
    <row r="274" spans="1:13" ht="16.2" thickBot="1" x14ac:dyDescent="0.35">
      <c r="A274" s="5"/>
      <c r="B274" s="46"/>
      <c r="C274" s="47"/>
      <c r="D274" s="47"/>
      <c r="E274" s="48"/>
      <c r="F274" s="47"/>
      <c r="G274" s="49"/>
      <c r="H274" s="47"/>
      <c r="I274" s="47"/>
      <c r="J274" s="47"/>
      <c r="K274" s="47"/>
      <c r="L274" s="50"/>
      <c r="M274" s="5"/>
    </row>
    <row r="275" spans="1:13" ht="16.2" thickTop="1" x14ac:dyDescent="0.3">
      <c r="A275" s="5"/>
      <c r="B275" s="5"/>
      <c r="C275" s="5"/>
      <c r="D275" s="5"/>
      <c r="E275" s="6"/>
      <c r="F275" s="5"/>
      <c r="G275" s="5"/>
      <c r="H275" s="5"/>
      <c r="I275" s="5"/>
      <c r="J275" s="5"/>
      <c r="K275" s="5"/>
      <c r="L275" s="5"/>
      <c r="M275" s="5"/>
    </row>
  </sheetData>
  <mergeCells count="71">
    <mergeCell ref="C10:K10"/>
    <mergeCell ref="C3:F3"/>
    <mergeCell ref="C5:K5"/>
    <mergeCell ref="C6:K6"/>
    <mergeCell ref="C7:K8"/>
    <mergeCell ref="C9:K9"/>
    <mergeCell ref="C11:C12"/>
    <mergeCell ref="D11:D12"/>
    <mergeCell ref="E11:F11"/>
    <mergeCell ref="G11:G12"/>
    <mergeCell ref="H11:H12"/>
    <mergeCell ref="J11:J12"/>
    <mergeCell ref="K11:K12"/>
    <mergeCell ref="E13:G13"/>
    <mergeCell ref="H13:K13"/>
    <mergeCell ref="I11:I12"/>
    <mergeCell ref="D76:J76"/>
    <mergeCell ref="D24:J24"/>
    <mergeCell ref="E25:G25"/>
    <mergeCell ref="H25:K25"/>
    <mergeCell ref="D42:J42"/>
    <mergeCell ref="E43:G43"/>
    <mergeCell ref="H43:K43"/>
    <mergeCell ref="D52:J52"/>
    <mergeCell ref="E53:G53"/>
    <mergeCell ref="D66:J66"/>
    <mergeCell ref="E67:G67"/>
    <mergeCell ref="H67:K67"/>
    <mergeCell ref="D135:J135"/>
    <mergeCell ref="E77:G77"/>
    <mergeCell ref="H77:K77"/>
    <mergeCell ref="D90:J90"/>
    <mergeCell ref="E91:G91"/>
    <mergeCell ref="H91:K91"/>
    <mergeCell ref="D94:J94"/>
    <mergeCell ref="E95:G95"/>
    <mergeCell ref="H95:K95"/>
    <mergeCell ref="D127:J127"/>
    <mergeCell ref="E128:G128"/>
    <mergeCell ref="H128:K128"/>
    <mergeCell ref="D257:J257"/>
    <mergeCell ref="E136:G136"/>
    <mergeCell ref="H136:K136"/>
    <mergeCell ref="D169:J169"/>
    <mergeCell ref="E170:G170"/>
    <mergeCell ref="H170:K170"/>
    <mergeCell ref="D182:J182"/>
    <mergeCell ref="E183:G183"/>
    <mergeCell ref="H183:K183"/>
    <mergeCell ref="D246:J246"/>
    <mergeCell ref="E247:G247"/>
    <mergeCell ref="H247:K247"/>
    <mergeCell ref="C269:G269"/>
    <mergeCell ref="H269:I269"/>
    <mergeCell ref="E258:G258"/>
    <mergeCell ref="H258:K258"/>
    <mergeCell ref="D260:J260"/>
    <mergeCell ref="F261:J261"/>
    <mergeCell ref="F262:I262"/>
    <mergeCell ref="F263:I263"/>
    <mergeCell ref="F264:I264"/>
    <mergeCell ref="G265:J265"/>
    <mergeCell ref="D267:K267"/>
    <mergeCell ref="C268:G268"/>
    <mergeCell ref="H268:J268"/>
    <mergeCell ref="C270:G270"/>
    <mergeCell ref="H270:I270"/>
    <mergeCell ref="H271:I271"/>
    <mergeCell ref="H272:I272"/>
    <mergeCell ref="H273:K273"/>
    <mergeCell ref="E273:G273"/>
  </mergeCells>
  <conditionalFormatting sqref="G129:G130 G132:G134 G137:G168">
    <cfRule type="expression" dxfId="2" priority="15" stopIfTrue="1">
      <formula>$D129="SUBTOTAL"</formula>
    </cfRule>
    <cfRule type="expression" dxfId="1" priority="16" stopIfTrue="1">
      <formula>MOD(#REF!,INT(#REF!))=0</formula>
    </cfRule>
    <cfRule type="expression" dxfId="0" priority="17" stopIfTrue="1">
      <formula>$E129="T"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www.w3.org/XML/1998/namespace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JHOAN CAMILO CRUZ AGUIRRE</cp:lastModifiedBy>
  <cp:revision/>
  <cp:lastPrinted>2021-07-22T21:21:55Z</cp:lastPrinted>
  <dcterms:created xsi:type="dcterms:W3CDTF">2006-06-27T16:47:25Z</dcterms:created>
  <dcterms:modified xsi:type="dcterms:W3CDTF">2024-09-06T13:34:11Z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