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https://fuerzaaereacolombia-my.sharepoint.com/personal/viviana_luengas_fac_mil_co/Documents/CONTRATOS FAC/PROCESOS 2024/PROCESO 256-00-A-COFAC-CEGOT-2024 CD/SOPORTES/"/>
    </mc:Choice>
  </mc:AlternateContent>
  <xr:revisionPtr revIDLastSave="0" documentId="8_{2AFD1F2C-C584-4350-9FC7-4C6D6F3AD1F5}" xr6:coauthVersionLast="36" xr6:coauthVersionMax="36" xr10:uidLastSave="{00000000-0000-0000-0000-000000000000}"/>
  <bookViews>
    <workbookView xWindow="0" yWindow="0" windowWidth="28800" windowHeight="12225" xr2:uid="{00000000-000D-0000-FFFF-FFFF00000000}"/>
  </bookViews>
  <sheets>
    <sheet name="MATRIZ RIESGO" sheetId="1" r:id="rId1"/>
  </sheets>
  <externalReferences>
    <externalReference r:id="rId2"/>
    <externalReference r:id="rId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Q20" i="1" l="1"/>
  <c r="R20" i="1" s="1"/>
  <c r="K20" i="1"/>
  <c r="L20" i="1" s="1"/>
  <c r="Q19" i="1"/>
  <c r="K19" i="1"/>
  <c r="Q16" i="1"/>
  <c r="K16" i="1"/>
  <c r="Q14" i="1"/>
  <c r="K14" i="1"/>
  <c r="Q12" i="1"/>
  <c r="R12" i="1" s="1"/>
  <c r="K12" i="1"/>
  <c r="L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tc={A647F11C-258A-49CE-8984-8C8871B79755}</author>
  </authors>
  <commentList>
    <comment ref="G11" authorId="0" shapeId="0" xr:uid="{00000000-0006-0000-00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que tipo de garantias ?</t>
        </r>
      </text>
    </comment>
  </commentList>
</comments>
</file>

<file path=xl/sharedStrings.xml><?xml version="1.0" encoding="utf-8"?>
<sst xmlns="http://schemas.openxmlformats.org/spreadsheetml/2006/main" count="261" uniqueCount="125">
  <si>
    <t xml:space="preserve">No. </t>
  </si>
  <si>
    <t>Clase</t>
  </si>
  <si>
    <t>Fuente</t>
  </si>
  <si>
    <t>Etapa</t>
  </si>
  <si>
    <t>Tipo</t>
  </si>
  <si>
    <t>Descripción (qué puede pasar y cómo puede ocurrir)</t>
  </si>
  <si>
    <t>Consecuencia de la ocurrencia del evento</t>
  </si>
  <si>
    <t>Probabilidad</t>
  </si>
  <si>
    <t>Impacto</t>
  </si>
  <si>
    <t>Calificación total</t>
  </si>
  <si>
    <t>Prioridad</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</si>
  <si>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</si>
  <si>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</si>
  <si>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</si>
  <si>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</si>
  <si>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</si>
  <si>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</si>
  <si>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Monitoreo y revisión</t>
  </si>
  <si>
    <t>Calificación</t>
  </si>
  <si>
    <t>¡Cómo se realiza el monitoreo?</t>
  </si>
  <si>
    <t>Periodicidad ¡Cuándo?</t>
  </si>
  <si>
    <t>Específico</t>
  </si>
  <si>
    <t>Externo</t>
  </si>
  <si>
    <t>Ejecución</t>
  </si>
  <si>
    <t>Económicos</t>
  </si>
  <si>
    <t>Baja disponibilidad de los elementos en el mercado interno del país</t>
  </si>
  <si>
    <t>Retraso en los tiempos de entrega de los mantenimientos al  requerir importacion de repuestos</t>
  </si>
  <si>
    <t>Contratista</t>
  </si>
  <si>
    <t>El oferente debe anexar un documento en el cual certifique que cuenta con el soporte logístico necesario para soportar la cadena de abastecimiento de los repuestos requeridos por la Fuerza Aérea Colombiana para garantizar la continuidad en la operación de los sistema de radioayudas, ayudas aeroportuarias y barreras de frenado.</t>
  </si>
  <si>
    <t>Bajo</t>
  </si>
  <si>
    <t>No</t>
  </si>
  <si>
    <t>Supervisor contrato</t>
  </si>
  <si>
    <t>A partir perfeccionamiento contrato</t>
  </si>
  <si>
    <t>Informes de supervisión</t>
  </si>
  <si>
    <t>Única vez</t>
  </si>
  <si>
    <t>Los efectos desfavorables derivados de la fluctuación en los precios del mercado de los materiales, entre otros, que sean necesarios para la ejecución del contrato.</t>
  </si>
  <si>
    <t>No reparacion de elementos por sobrecostos</t>
  </si>
  <si>
    <t>si</t>
  </si>
  <si>
    <t>Durante el proceso precontractual</t>
  </si>
  <si>
    <t>Ejecución del contrato</t>
  </si>
  <si>
    <t>Los oferentes deberán analizar el comportamiento del mercado y efectuar proyecciones al respecto</t>
  </si>
  <si>
    <t>General</t>
  </si>
  <si>
    <t>Operacional</t>
  </si>
  <si>
    <t>Incumplimiento en la ejecución del contrato</t>
  </si>
  <si>
    <t>Afecta la continuidad en la operación de los sistema de radioayudas y ayudas aeroportuarias.</t>
  </si>
  <si>
    <t>Establecer  requisitos técnicos claros y exigir disponibilidad y experiencia que se encuentren en capacidad de cumplir con el objeto contractual.</t>
  </si>
  <si>
    <t>Supervisor del Contrato</t>
  </si>
  <si>
    <t>Cambios en la normatividad del mercado, , normas de carácter técnico y de calidad</t>
  </si>
  <si>
    <t>Homologación de los elementos y cambios en material de fabricación</t>
  </si>
  <si>
    <t>contratante- Contratista</t>
  </si>
  <si>
    <t>Durante el Estudios de mercado, realizar verificación de normas técnicas y fabricación de elementos que se adapten a la necesidad requerida</t>
  </si>
  <si>
    <t>Mensual</t>
  </si>
  <si>
    <t>Incumplimiento en el pago de aportes a la seguridad social y parafiscales</t>
  </si>
  <si>
    <t>Demora en los procedimientos administrativos para el pago</t>
  </si>
  <si>
    <t>Riesgo bajo</t>
  </si>
  <si>
    <t>Actuación administrativa para hacer efectivas las multas y sanciones pactadas</t>
  </si>
  <si>
    <t>Si</t>
  </si>
  <si>
    <t>Comité Jurídico evaluador - Supervisor</t>
  </si>
  <si>
    <t>Con la suscripción del contrato</t>
  </si>
  <si>
    <t>Hasta el vencimiento del plazo de ejecución</t>
  </si>
  <si>
    <t>Con la respectiva autorización para el pago - informes de supervisión</t>
  </si>
  <si>
    <t>Contratación</t>
  </si>
  <si>
    <t>Incumplimiento de las obligaciones contenidas en el contrato</t>
  </si>
  <si>
    <t>Retraso en la ejecución de las obligaciones contractuales</t>
  </si>
  <si>
    <t>Con los informes de supervisión</t>
  </si>
  <si>
    <t>Jurídico</t>
  </si>
  <si>
    <t>La no presentación de garantías</t>
  </si>
  <si>
    <t>Falta de requisitos de ejecución</t>
  </si>
  <si>
    <t>Riesgo alto</t>
  </si>
  <si>
    <t>Comunicación al contratista de las consecuencias de no allegar pólizas ya que hacen parte de los requisitos de ejecución</t>
  </si>
  <si>
    <t>Supervisor</t>
  </si>
  <si>
    <t>Desde la suscripción del contrato</t>
  </si>
  <si>
    <t>Hasta la aprobación de la garantía</t>
  </si>
  <si>
    <t>Verificación de la comunicación con el contratista.</t>
  </si>
  <si>
    <t>Económico</t>
  </si>
  <si>
    <t>Para el caso en que la ejecución del objeto contractual, tenga componente de bienes de origen extranjero y durante su ejecución se presenten variaciones que superen el comportamiento "normal" de la TRM establecida por la Superintendencia Financiera y la proyección establecida mediante Circular por el Ministerio de Defensa Nacional, de acuerdo con el análisis realizado por la Dirección de Finanzas.</t>
  </si>
  <si>
    <t>Modificación de las condiciones económicas del Contrato, aumento o disminución de los costos asociados a la adquisición de los bienes ofertados por el contratista, ocasionados por la alteración de la TRM en un porcentaje mayor o igual al 25% a la tasa establecida por la Superitendencia Financiera a la fecha de presentación de la oferta.</t>
  </si>
  <si>
    <t>Contratista y FAC</t>
  </si>
  <si>
    <t>Realizar la correspondiente revisión  y ajuste de los precios de los bienes del contrato  frente a la variación de las condiciones económicas en función de la TRM, sólo si la variación de la TRM corresponde a un porcentaje mayor o igual al 25%, a la tasa establecida por la Superitendencia Financiera a la fecha de presentación de la oferta.
Para la aceptación del ajuste de precios por variación en la tasa de cambio, el contratista deberá informar a la administración y presentar todos los soportes que evidencien la variación de los precios que afecten el equilibrio económico del Contrato.</t>
  </si>
  <si>
    <t>SI</t>
  </si>
  <si>
    <t>DICOP, Supervisor y Contratista</t>
  </si>
  <si>
    <t>A partir de la suscripción del Contrato</t>
  </si>
  <si>
    <t>Vencimiento del plazo de ejecución del contrato.</t>
  </si>
  <si>
    <t>Reuniones de seguimiento –Trimestralmente.  Verificación índices económicos y variación de la TRM publicada por la Superintendencia Financiera y las circulares emitidas por el MDN, sobre la materia.</t>
  </si>
  <si>
    <t xml:space="preserve">Adjudicar el Contrato a un proveedor  con posibles Precios Artificialmente Bajos </t>
  </si>
  <si>
    <t xml:space="preserve">Posible reclamación por desequilibrio económico por parte del Proveedor, afectando la ejecución del Contrato. 
</t>
  </si>
  <si>
    <t>Extremo</t>
  </si>
  <si>
    <t>FAC</t>
  </si>
  <si>
    <t>Aplicación de la Guía para el manejo de ofertas artificialmente bajas en Procesos de Contratación en la etapa de evaluación de las ofertas, que permitan identificar precios artificialmente bajos por parte de la Entidad y que impidan la ejecución del Contrato.</t>
  </si>
  <si>
    <t>Medio</t>
  </si>
  <si>
    <t>Sí</t>
  </si>
  <si>
    <t>Comité Económico Evaluador</t>
  </si>
  <si>
    <t>A partir del cierre del proceso</t>
  </si>
  <si>
    <t>Suscripción del Contrato</t>
  </si>
  <si>
    <t>Con la aplicación de la Guía para el manejo de ofertas artificialmente bajas en Procesos de Contratación,  para la verificación de precios artificialmente bajos.</t>
  </si>
  <si>
    <t>Variación en la legislación tributaria que modifique las condiciones existentes al momento de la  suscripción del Contrato.</t>
  </si>
  <si>
    <t>Variación en el alcance del contrato.
Afectación del equilibrio económico del contrato.</t>
  </si>
  <si>
    <t>Revisión permanente de posibles actualizaciones y/o cambios de la  normatividad vigente referente a este tema, con el fin de efectuar los correspondientes ajustes al contrato a que haya lugar.</t>
  </si>
  <si>
    <t>Con la suscripción del Acta de recibo a satisfacción</t>
  </si>
  <si>
    <t xml:space="preserve">Verificación mensual  de la normatividad vigente </t>
  </si>
  <si>
    <t>Declaración de insolvencia financiera del Contratista que impida la ejecución y cumplimiento del Contrato.</t>
  </si>
  <si>
    <t>Incumplimiento en la entrega del objeto del contrato.</t>
  </si>
  <si>
    <t>Alto</t>
  </si>
  <si>
    <t>Comité Económico Estructurador</t>
  </si>
  <si>
    <t>La FAC exige indicadores financieros acordes al proceso contractual, con el fin de verificar la capacidad financiera del proponente y evitar que se contrate una empresa que no cuente con la capacidad financiera para el cumplimiento del objeto contractual.</t>
  </si>
  <si>
    <t>Gerente del Proyecto y Comité  Económico Evaluador y Estructurador</t>
  </si>
  <si>
    <t>Etapa de estructuración</t>
  </si>
  <si>
    <t>Con la suscripción del Contrato.</t>
  </si>
  <si>
    <t>Informes de supervisión y seguimiento al Cronograma de ejecución del Contrato</t>
  </si>
  <si>
    <t>La inadecuada proyección de costos económicos realizada por el Contratista al momento de presentar la propuesta económica a la FAC</t>
  </si>
  <si>
    <t>Que el Contratista, solicite cambiar o ajustar el valor de su propuesta económica durante el primer año de ejecución del Contrato, sin presentar los soportes que evidencie que la variación de precios obedece a causas ajenas a las partes del contrato.</t>
  </si>
  <si>
    <t>Inicio de proceso administrativo sancionatorio</t>
  </si>
  <si>
    <t>Ordenador del Gasto
Supervisor del Contrato</t>
  </si>
  <si>
    <t>Una vez se conozca el incumplimiento por parte del Contratista o a través del Supervisor del Contrato</t>
  </si>
  <si>
    <t>Especifico</t>
  </si>
  <si>
    <t>Para el caso en que la ejecución del objeto contractual, tenga componente de servicios y bienes de origen extranjero y durante su ejecución se presenten retrasos atribuibles al Contratista y por esta causa se evidencie un desfinanciamiento ocasionado por un incremento en la tasa de cambio superior a la proyectada por el MDN durante el tiempo de retraso.</t>
  </si>
  <si>
    <t>Desfinanciamiento del Contrato y demora en la ejecución de recursos por parte de la FAC</t>
  </si>
  <si>
    <t>El Contratista, asumira completamento el riesgo de la variación de precios, sin el reconocimiento de un valor adicional al pactado en el Contrato</t>
  </si>
  <si>
    <t>NO</t>
  </si>
  <si>
    <t>Ordenador del Gasto
Supervisor del Contrato y DICOP</t>
  </si>
  <si>
    <t>Con la suscripción del Acta de recibo a satisfacción.</t>
  </si>
  <si>
    <t xml:space="preserve">Verificación de la normatividad vigente </t>
  </si>
  <si>
    <t>Reuniones de seguimiento – Verificación índices económicos y variación de la TRM publicada por la Superintendencia Financiera y las circulares emitidas por el MDN, sobre la materia.</t>
  </si>
  <si>
    <t xml:space="preserve">Trimestralmente. </t>
  </si>
  <si>
    <t>Para la mitigación de este riesgo el contratista deberá prever el incremento de precios para las vigencias de ejecución de acuerdo con la proyección de incremento del IPC para el año 2024 sugerida en la solicitud de cotización.
Asimsimo el contratiste deberá estimar  los sobrecostos en la determinación del valor de la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</si>
</sst>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rgb="FF000000"/>
      <name val="Arial Narrow"/>
      <family val="2"/>
    </font>
    <font>
      <sz val="9"/>
      <color rgb="FF3A3838"/>
      <name val="Arial Narrow"/>
      <family val="2"/>
    </font>
    <font>
      <sz val="9"/>
      <color theme="1"/>
      <name val="Arial Narrow"/>
      <family val="2"/>
    </font>
    <font>
      <sz val="8"/>
      <color theme="1"/>
      <name val="Arial Narrow"/>
      <family val="2"/>
    </font>
  </fonts>
  <fills count="3">
    <fill>
      <patternFill patternType="none"/>
    </fill>
    <fill>
      <patternFill patternType="gray125"/>
    </fill>
    <fill>
      <patternFill patternType="solid">
        <fgColor theme="2" tint="-0.249977111117893"/>
        <bgColor indexed="64"/>
      </patternFill>
    </fill>
  </fills>
  <borders count="1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right style="medium">
        <color rgb="FF000000"/>
      </right>
      <top style="medium">
        <color indexed="64"/>
      </top>
      <bottom style="medium">
        <color indexed="64"/>
      </bottom>
      <diagonal/>
    </border>
  </borders>
  <cellStyleXfs count="1">
    <xf numFmtId="0" fontId="0" fillId="0" borderId="0"/>
  </cellStyleXfs>
  <cellXfs count="21">
    <xf numFmtId="0" fontId="0" fillId="0" borderId="0" xfId="0"/>
    <xf numFmtId="0" fontId="1" fillId="0" borderId="4" xfId="0" applyFont="1" applyBorder="1" applyAlignment="1">
      <alignment horizontal="center" vertical="center" textRotation="90"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textRotation="90"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0" fillId="0" borderId="0" xfId="0" applyAlignment="1">
      <alignment wrapText="1"/>
    </xf>
    <xf numFmtId="0" fontId="3" fillId="0" borderId="2" xfId="0" applyFont="1" applyBorder="1" applyAlignment="1">
      <alignment horizontal="center" vertical="center" wrapText="1"/>
    </xf>
    <xf numFmtId="0" fontId="2" fillId="0" borderId="4" xfId="0" applyFont="1" applyBorder="1" applyAlignment="1">
      <alignment horizontal="center" vertical="center" textRotation="90" wrapText="1"/>
    </xf>
    <xf numFmtId="0" fontId="3" fillId="0" borderId="4" xfId="0"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10" xfId="0" applyFont="1" applyFill="1" applyBorder="1" applyAlignment="1">
      <alignment horizontal="center" vertical="center" textRotation="90" wrapText="1"/>
    </xf>
    <xf numFmtId="0" fontId="1" fillId="2" borderId="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3" xfId="0" applyFont="1" applyFill="1" applyBorder="1" applyAlignment="1">
      <alignment horizontal="center" vertical="center" textRotation="90" wrapText="1"/>
    </xf>
    <xf numFmtId="0" fontId="1" fillId="2" borderId="9"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vonne.rincon/Downloads/004.%20Matriz%201%20-%20Riesgos%20AMP%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vonne.rincon\Downloads\004.%20Matriz%201%20-%20Riesgos%20AMP%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1 - Riesgos"/>
      <sheetName val="Inputs"/>
    </sheetNames>
    <sheetDataSet>
      <sheetData sheetId="0" refreshError="1"/>
      <sheetData sheetId="1" refreshError="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1 - Riesgos"/>
      <sheetName val="Inputs"/>
    </sheetNames>
    <sheetDataSet>
      <sheetData sheetId="0" refreshError="1"/>
      <sheetData sheetId="1" refreshError="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persons/person.xml><?xml version="1.0" encoding="utf-8"?>
<personList xmlns="http://schemas.microsoft.com/office/spreadsheetml/2018/threadedcomments" xmlns:x="http://schemas.openxmlformats.org/spreadsheetml/2006/main">
  <person displayName="TS. JACINTO CASTIBLANCO DIAZ" id="{6659643B-4C19-4CFF-A0C1-48E1D508974F}" userId="S::jacinto.castiblanco@fac.mil.co::da6f14ff-b64d-4b0f-9032-9d96dc512d3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1" dT="2024-01-22T20:02:37.89" personId="{6659643B-4C19-4CFF-A0C1-48E1D508974F}" id="{A647F11C-258A-49CE-8984-8C8871B79755}">
    <text>que tipo de garantias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0"/>
  <sheetViews>
    <sheetView tabSelected="1" topLeftCell="A23" zoomScale="90" zoomScaleNormal="90" workbookViewId="0">
      <selection activeCell="L5" sqref="L5"/>
    </sheetView>
  </sheetViews>
  <sheetFormatPr baseColWidth="10" defaultColWidth="11.42578125" defaultRowHeight="288.95" customHeight="1" x14ac:dyDescent="0.25"/>
  <cols>
    <col min="1" max="1" width="11.42578125" style="7"/>
    <col min="2" max="2" width="3.85546875" style="7" bestFit="1" customWidth="1"/>
    <col min="3" max="3" width="6.5703125" style="7" bestFit="1" customWidth="1"/>
    <col min="4" max="4" width="6.28515625" style="7" bestFit="1" customWidth="1"/>
    <col min="5" max="5" width="6.85546875" style="7" bestFit="1" customWidth="1"/>
    <col min="6" max="6" width="8.7109375" style="7" bestFit="1" customWidth="1"/>
    <col min="7" max="7" width="13.28515625" style="7" customWidth="1"/>
    <col min="8" max="8" width="11.42578125" style="7" customWidth="1"/>
    <col min="9" max="9" width="10.42578125" style="7" bestFit="1" customWidth="1"/>
    <col min="10" max="10" width="7.140625" style="7" bestFit="1" customWidth="1"/>
    <col min="11" max="11" width="8.7109375" style="7" customWidth="1"/>
    <col min="12" max="12" width="8" style="7" bestFit="1" customWidth="1"/>
    <col min="13" max="13" width="10" style="7" customWidth="1"/>
    <col min="14" max="14" width="34" style="7" bestFit="1" customWidth="1"/>
    <col min="15" max="16384" width="11.42578125" style="7"/>
  </cols>
  <sheetData>
    <row r="1" spans="2:24" ht="15" x14ac:dyDescent="0.25"/>
    <row r="2" spans="2:24" ht="15.75" thickBot="1" x14ac:dyDescent="0.3"/>
    <row r="3" spans="2:24" ht="15.75" thickBot="1" x14ac:dyDescent="0.3">
      <c r="B3" s="11" t="s">
        <v>0</v>
      </c>
      <c r="C3" s="11" t="s">
        <v>1</v>
      </c>
      <c r="D3" s="11" t="s">
        <v>2</v>
      </c>
      <c r="E3" s="11" t="s">
        <v>3</v>
      </c>
      <c r="F3" s="11" t="s">
        <v>4</v>
      </c>
      <c r="G3" s="11" t="s">
        <v>5</v>
      </c>
      <c r="H3" s="11" t="s">
        <v>6</v>
      </c>
      <c r="I3" s="11" t="s">
        <v>7</v>
      </c>
      <c r="J3" s="11" t="s">
        <v>8</v>
      </c>
      <c r="K3" s="11" t="s">
        <v>9</v>
      </c>
      <c r="L3" s="11" t="s">
        <v>10</v>
      </c>
      <c r="M3" s="11" t="s">
        <v>11</v>
      </c>
      <c r="N3" s="11" t="s">
        <v>12</v>
      </c>
      <c r="O3" s="16" t="s">
        <v>13</v>
      </c>
      <c r="P3" s="17"/>
      <c r="Q3" s="17"/>
      <c r="R3" s="18"/>
      <c r="S3" s="19" t="s">
        <v>14</v>
      </c>
      <c r="T3" s="11" t="s">
        <v>15</v>
      </c>
      <c r="U3" s="11" t="s">
        <v>16</v>
      </c>
      <c r="V3" s="14" t="s">
        <v>17</v>
      </c>
      <c r="W3" s="15"/>
    </row>
    <row r="4" spans="2:24" ht="75.75" thickBot="1" x14ac:dyDescent="0.3">
      <c r="B4" s="13"/>
      <c r="C4" s="12"/>
      <c r="D4" s="12"/>
      <c r="E4" s="12"/>
      <c r="F4" s="12"/>
      <c r="G4" s="12"/>
      <c r="H4" s="12"/>
      <c r="I4" s="12"/>
      <c r="J4" s="12"/>
      <c r="K4" s="12"/>
      <c r="L4" s="12"/>
      <c r="M4" s="12"/>
      <c r="N4" s="12"/>
      <c r="O4" s="6" t="s">
        <v>7</v>
      </c>
      <c r="P4" s="6" t="s">
        <v>8</v>
      </c>
      <c r="Q4" s="6" t="s">
        <v>18</v>
      </c>
      <c r="R4" s="6" t="s">
        <v>9</v>
      </c>
      <c r="S4" s="20"/>
      <c r="T4" s="12"/>
      <c r="U4" s="12"/>
      <c r="V4" s="6" t="s">
        <v>19</v>
      </c>
      <c r="W4" s="6" t="s">
        <v>20</v>
      </c>
    </row>
    <row r="5" spans="2:24" ht="90" thickBot="1" x14ac:dyDescent="0.3">
      <c r="B5" s="8">
        <v>1</v>
      </c>
      <c r="C5" s="1" t="s">
        <v>21</v>
      </c>
      <c r="D5" s="1" t="s">
        <v>22</v>
      </c>
      <c r="E5" s="1" t="s">
        <v>23</v>
      </c>
      <c r="F5" s="3" t="s">
        <v>24</v>
      </c>
      <c r="G5" s="2" t="s">
        <v>25</v>
      </c>
      <c r="H5" s="2" t="s">
        <v>26</v>
      </c>
      <c r="I5" s="2">
        <v>3</v>
      </c>
      <c r="J5" s="2">
        <v>2</v>
      </c>
      <c r="K5" s="2">
        <v>6</v>
      </c>
      <c r="L5" s="2">
        <v>2</v>
      </c>
      <c r="M5" s="1" t="s">
        <v>27</v>
      </c>
      <c r="N5" s="4" t="s">
        <v>28</v>
      </c>
      <c r="O5" s="2">
        <v>3</v>
      </c>
      <c r="P5" s="2">
        <v>1</v>
      </c>
      <c r="Q5" s="2">
        <v>3</v>
      </c>
      <c r="R5" s="9" t="s">
        <v>29</v>
      </c>
      <c r="S5" s="2" t="s">
        <v>30</v>
      </c>
      <c r="T5" s="1" t="s">
        <v>31</v>
      </c>
      <c r="U5" s="1" t="s">
        <v>32</v>
      </c>
      <c r="V5" s="1" t="s">
        <v>33</v>
      </c>
      <c r="W5" s="1" t="s">
        <v>34</v>
      </c>
    </row>
    <row r="6" spans="2:24" ht="282.75" thickBot="1" x14ac:dyDescent="0.3">
      <c r="B6" s="8">
        <v>2</v>
      </c>
      <c r="C6" s="3" t="s">
        <v>21</v>
      </c>
      <c r="D6" s="3" t="s">
        <v>22</v>
      </c>
      <c r="E6" s="3" t="s">
        <v>23</v>
      </c>
      <c r="F6" s="3" t="s">
        <v>24</v>
      </c>
      <c r="G6" s="4" t="s">
        <v>35</v>
      </c>
      <c r="H6" s="4" t="s">
        <v>36</v>
      </c>
      <c r="I6" s="10">
        <v>3</v>
      </c>
      <c r="J6" s="10">
        <v>4</v>
      </c>
      <c r="K6" s="10">
        <v>12</v>
      </c>
      <c r="L6" s="10">
        <v>5</v>
      </c>
      <c r="M6" s="3" t="s">
        <v>27</v>
      </c>
      <c r="N6" s="4" t="s">
        <v>124</v>
      </c>
      <c r="O6" s="10">
        <v>1</v>
      </c>
      <c r="P6" s="10">
        <v>3</v>
      </c>
      <c r="Q6" s="10">
        <v>3</v>
      </c>
      <c r="R6" s="3" t="s">
        <v>29</v>
      </c>
      <c r="S6" s="10" t="s">
        <v>37</v>
      </c>
      <c r="T6" s="3" t="s">
        <v>27</v>
      </c>
      <c r="U6" s="3" t="s">
        <v>38</v>
      </c>
      <c r="V6" s="3" t="s">
        <v>39</v>
      </c>
      <c r="W6" s="3" t="s">
        <v>40</v>
      </c>
    </row>
    <row r="7" spans="2:24" ht="90" thickBot="1" x14ac:dyDescent="0.3">
      <c r="B7" s="8">
        <v>3</v>
      </c>
      <c r="C7" s="1" t="s">
        <v>41</v>
      </c>
      <c r="D7" s="1" t="s">
        <v>22</v>
      </c>
      <c r="E7" s="1" t="s">
        <v>23</v>
      </c>
      <c r="F7" s="1" t="s">
        <v>42</v>
      </c>
      <c r="G7" s="2" t="s">
        <v>43</v>
      </c>
      <c r="H7" s="2" t="s">
        <v>44</v>
      </c>
      <c r="I7" s="2">
        <v>2</v>
      </c>
      <c r="J7" s="2">
        <v>4</v>
      </c>
      <c r="K7" s="2">
        <v>4</v>
      </c>
      <c r="L7" s="2">
        <v>5</v>
      </c>
      <c r="M7" s="1" t="s">
        <v>27</v>
      </c>
      <c r="N7" s="2" t="s">
        <v>45</v>
      </c>
      <c r="O7" s="2">
        <v>1</v>
      </c>
      <c r="P7" s="2">
        <v>4</v>
      </c>
      <c r="Q7" s="2">
        <v>4</v>
      </c>
      <c r="R7" s="9" t="s">
        <v>29</v>
      </c>
      <c r="S7" s="2" t="s">
        <v>30</v>
      </c>
      <c r="T7" s="1" t="s">
        <v>46</v>
      </c>
      <c r="U7" s="1" t="s">
        <v>32</v>
      </c>
      <c r="V7" s="1" t="s">
        <v>33</v>
      </c>
      <c r="W7" s="1" t="s">
        <v>34</v>
      </c>
    </row>
    <row r="8" spans="2:24" ht="86.25" thickBot="1" x14ac:dyDescent="0.3">
      <c r="B8" s="8">
        <v>4</v>
      </c>
      <c r="C8" s="5" t="s">
        <v>21</v>
      </c>
      <c r="D8" s="5" t="s">
        <v>22</v>
      </c>
      <c r="E8" s="5" t="s">
        <v>23</v>
      </c>
      <c r="F8" s="5" t="s">
        <v>42</v>
      </c>
      <c r="G8" s="4" t="s">
        <v>47</v>
      </c>
      <c r="H8" s="4" t="s">
        <v>48</v>
      </c>
      <c r="I8" s="4">
        <v>1</v>
      </c>
      <c r="J8" s="4">
        <v>1</v>
      </c>
      <c r="K8" s="4">
        <v>1</v>
      </c>
      <c r="L8" s="4">
        <v>2</v>
      </c>
      <c r="M8" s="5" t="s">
        <v>49</v>
      </c>
      <c r="N8" s="4" t="s">
        <v>50</v>
      </c>
      <c r="O8" s="4">
        <v>1</v>
      </c>
      <c r="P8" s="4">
        <v>1</v>
      </c>
      <c r="Q8" s="4">
        <v>1</v>
      </c>
      <c r="R8" s="9" t="s">
        <v>29</v>
      </c>
      <c r="S8" s="4" t="s">
        <v>30</v>
      </c>
      <c r="T8" s="5" t="s">
        <v>31</v>
      </c>
      <c r="U8" s="5" t="s">
        <v>32</v>
      </c>
      <c r="V8" s="5" t="s">
        <v>33</v>
      </c>
      <c r="W8" s="5" t="s">
        <v>51</v>
      </c>
    </row>
    <row r="9" spans="2:24" ht="186" thickBot="1" x14ac:dyDescent="0.3">
      <c r="B9" s="8">
        <v>5</v>
      </c>
      <c r="C9" s="5" t="s">
        <v>41</v>
      </c>
      <c r="D9" s="5" t="s">
        <v>22</v>
      </c>
      <c r="E9" s="5" t="s">
        <v>23</v>
      </c>
      <c r="F9" s="5" t="s">
        <v>42</v>
      </c>
      <c r="G9" s="4" t="s">
        <v>52</v>
      </c>
      <c r="H9" s="4" t="s">
        <v>53</v>
      </c>
      <c r="I9" s="4">
        <v>3</v>
      </c>
      <c r="J9" s="4">
        <v>1</v>
      </c>
      <c r="K9" s="4">
        <v>4</v>
      </c>
      <c r="L9" s="4" t="s">
        <v>54</v>
      </c>
      <c r="M9" s="5" t="s">
        <v>27</v>
      </c>
      <c r="N9" s="4" t="s">
        <v>55</v>
      </c>
      <c r="O9" s="4">
        <v>1</v>
      </c>
      <c r="P9" s="4">
        <v>1</v>
      </c>
      <c r="Q9" s="4">
        <v>2</v>
      </c>
      <c r="R9" s="9" t="s">
        <v>54</v>
      </c>
      <c r="S9" s="4" t="s">
        <v>56</v>
      </c>
      <c r="T9" s="5" t="s">
        <v>57</v>
      </c>
      <c r="U9" s="5" t="s">
        <v>58</v>
      </c>
      <c r="V9" s="5" t="s">
        <v>59</v>
      </c>
      <c r="W9" s="5" t="s">
        <v>60</v>
      </c>
    </row>
    <row r="10" spans="2:24" ht="129" thickBot="1" x14ac:dyDescent="0.3">
      <c r="B10" s="8">
        <v>6</v>
      </c>
      <c r="C10" s="5" t="s">
        <v>41</v>
      </c>
      <c r="D10" s="5" t="s">
        <v>22</v>
      </c>
      <c r="E10" s="5" t="s">
        <v>61</v>
      </c>
      <c r="F10" s="5" t="s">
        <v>42</v>
      </c>
      <c r="G10" s="4" t="s">
        <v>62</v>
      </c>
      <c r="H10" s="4" t="s">
        <v>63</v>
      </c>
      <c r="I10" s="4">
        <v>1</v>
      </c>
      <c r="J10" s="4">
        <v>3</v>
      </c>
      <c r="K10" s="4">
        <v>4</v>
      </c>
      <c r="L10" s="4" t="s">
        <v>54</v>
      </c>
      <c r="M10" s="5" t="s">
        <v>27</v>
      </c>
      <c r="N10" s="4" t="s">
        <v>55</v>
      </c>
      <c r="O10" s="4">
        <v>1</v>
      </c>
      <c r="P10" s="4">
        <v>2</v>
      </c>
      <c r="Q10" s="4">
        <v>3</v>
      </c>
      <c r="R10" s="9" t="s">
        <v>54</v>
      </c>
      <c r="S10" s="4" t="s">
        <v>56</v>
      </c>
      <c r="T10" s="5" t="s">
        <v>57</v>
      </c>
      <c r="U10" s="5" t="s">
        <v>58</v>
      </c>
      <c r="V10" s="5" t="s">
        <v>59</v>
      </c>
      <c r="W10" s="5" t="s">
        <v>64</v>
      </c>
    </row>
    <row r="11" spans="2:24" ht="126" thickBot="1" x14ac:dyDescent="0.3">
      <c r="B11" s="8">
        <v>7</v>
      </c>
      <c r="C11" s="5" t="s">
        <v>21</v>
      </c>
      <c r="D11" s="5" t="s">
        <v>22</v>
      </c>
      <c r="E11" s="5" t="s">
        <v>23</v>
      </c>
      <c r="F11" s="5" t="s">
        <v>65</v>
      </c>
      <c r="G11" s="4" t="s">
        <v>66</v>
      </c>
      <c r="H11" s="4" t="s">
        <v>67</v>
      </c>
      <c r="I11" s="4">
        <v>2</v>
      </c>
      <c r="J11" s="4">
        <v>4</v>
      </c>
      <c r="K11" s="4">
        <v>6</v>
      </c>
      <c r="L11" s="4" t="s">
        <v>68</v>
      </c>
      <c r="M11" s="5" t="s">
        <v>27</v>
      </c>
      <c r="N11" s="4" t="s">
        <v>69</v>
      </c>
      <c r="O11" s="4">
        <v>1</v>
      </c>
      <c r="P11" s="4">
        <v>2</v>
      </c>
      <c r="Q11" s="4">
        <v>3</v>
      </c>
      <c r="R11" s="9" t="s">
        <v>54</v>
      </c>
      <c r="S11" s="4" t="s">
        <v>30</v>
      </c>
      <c r="T11" s="5" t="s">
        <v>70</v>
      </c>
      <c r="U11" s="5" t="s">
        <v>71</v>
      </c>
      <c r="V11" s="5" t="s">
        <v>72</v>
      </c>
      <c r="W11" s="5" t="s">
        <v>73</v>
      </c>
    </row>
    <row r="12" spans="2:24" ht="306.75" thickBot="1" x14ac:dyDescent="0.3">
      <c r="B12" s="8">
        <v>8</v>
      </c>
      <c r="C12" s="5" t="s">
        <v>41</v>
      </c>
      <c r="D12" s="5" t="s">
        <v>22</v>
      </c>
      <c r="E12" s="5" t="s">
        <v>23</v>
      </c>
      <c r="F12" s="5" t="s">
        <v>74</v>
      </c>
      <c r="G12" s="4" t="s">
        <v>75</v>
      </c>
      <c r="H12" s="4" t="s">
        <v>76</v>
      </c>
      <c r="I12" s="4">
        <v>3</v>
      </c>
      <c r="J12" s="4">
        <v>3</v>
      </c>
      <c r="K12" s="4">
        <f>SUM(I12:J12)</f>
        <v>6</v>
      </c>
      <c r="L12" s="4" t="str">
        <f>VLOOKUP(K12,[1]Inputs!$E$2:$F$12,2,FALSE)</f>
        <v>Alto</v>
      </c>
      <c r="M12" s="5" t="s">
        <v>77</v>
      </c>
      <c r="N12" s="4" t="s">
        <v>78</v>
      </c>
      <c r="O12" s="4">
        <v>3</v>
      </c>
      <c r="P12" s="4">
        <v>2</v>
      </c>
      <c r="Q12" s="4">
        <f>SUM(O12:P12)</f>
        <v>5</v>
      </c>
      <c r="R12" s="9" t="str">
        <f>VLOOKUP(Q12,[1]Inputs!$E$2:$F$12,2,FALSE)</f>
        <v>Medio</v>
      </c>
      <c r="S12" s="4" t="s">
        <v>79</v>
      </c>
      <c r="T12" s="5" t="s">
        <v>80</v>
      </c>
      <c r="U12" s="5" t="s">
        <v>81</v>
      </c>
      <c r="V12" s="5" t="s">
        <v>82</v>
      </c>
      <c r="W12" s="5" t="s">
        <v>83</v>
      </c>
    </row>
    <row r="13" spans="2:24" ht="255" thickBot="1" x14ac:dyDescent="0.3">
      <c r="B13" s="8">
        <v>9</v>
      </c>
      <c r="C13" s="5" t="s">
        <v>21</v>
      </c>
      <c r="D13" s="5" t="s">
        <v>22</v>
      </c>
      <c r="E13" s="5" t="s">
        <v>23</v>
      </c>
      <c r="F13" s="5" t="s">
        <v>74</v>
      </c>
      <c r="G13" s="4" t="s">
        <v>84</v>
      </c>
      <c r="H13" s="4" t="s">
        <v>85</v>
      </c>
      <c r="I13" s="4">
        <v>4</v>
      </c>
      <c r="J13" s="4">
        <v>4</v>
      </c>
      <c r="K13" s="4">
        <v>8</v>
      </c>
      <c r="L13" s="4" t="s">
        <v>86</v>
      </c>
      <c r="M13" s="5" t="s">
        <v>87</v>
      </c>
      <c r="N13" s="4" t="s">
        <v>88</v>
      </c>
      <c r="O13" s="4">
        <v>1</v>
      </c>
      <c r="P13" s="4">
        <v>4</v>
      </c>
      <c r="Q13" s="4">
        <v>5</v>
      </c>
      <c r="R13" s="9" t="s">
        <v>89</v>
      </c>
      <c r="S13" s="4" t="s">
        <v>90</v>
      </c>
      <c r="T13" s="5" t="s">
        <v>91</v>
      </c>
      <c r="U13" s="5" t="s">
        <v>92</v>
      </c>
      <c r="V13" s="5" t="s">
        <v>93</v>
      </c>
      <c r="W13" s="5" t="s">
        <v>94</v>
      </c>
    </row>
    <row r="14" spans="2:24" ht="158.25" thickBot="1" x14ac:dyDescent="0.3">
      <c r="B14" s="8">
        <v>10</v>
      </c>
      <c r="C14" s="5" t="s">
        <v>41</v>
      </c>
      <c r="D14" s="5" t="s">
        <v>22</v>
      </c>
      <c r="E14" s="5" t="s">
        <v>23</v>
      </c>
      <c r="F14" s="5" t="s">
        <v>74</v>
      </c>
      <c r="G14" s="4" t="s">
        <v>95</v>
      </c>
      <c r="H14" s="4" t="s">
        <v>96</v>
      </c>
      <c r="I14" s="4">
        <v>1</v>
      </c>
      <c r="J14" s="4">
        <v>3</v>
      </c>
      <c r="K14" s="4">
        <f>+I14+J14</f>
        <v>4</v>
      </c>
      <c r="L14" s="4" t="s">
        <v>89</v>
      </c>
      <c r="M14" s="5" t="s">
        <v>87</v>
      </c>
      <c r="N14" s="4" t="s">
        <v>97</v>
      </c>
      <c r="O14" s="4">
        <v>1</v>
      </c>
      <c r="P14" s="4">
        <v>2</v>
      </c>
      <c r="Q14" s="4">
        <f>+O14+P14</f>
        <v>3</v>
      </c>
      <c r="R14" s="9" t="s">
        <v>29</v>
      </c>
      <c r="S14" s="4" t="s">
        <v>79</v>
      </c>
      <c r="T14" s="5" t="s">
        <v>70</v>
      </c>
      <c r="U14" s="5" t="s">
        <v>81</v>
      </c>
      <c r="V14" s="5" t="s">
        <v>98</v>
      </c>
      <c r="W14" s="5" t="s">
        <v>99</v>
      </c>
    </row>
    <row r="15" spans="2:24" ht="231" thickBot="1" x14ac:dyDescent="0.3">
      <c r="B15" s="8">
        <v>11</v>
      </c>
      <c r="C15" s="5" t="s">
        <v>41</v>
      </c>
      <c r="D15" s="5" t="s">
        <v>22</v>
      </c>
      <c r="E15" s="5" t="s">
        <v>23</v>
      </c>
      <c r="F15" s="5" t="s">
        <v>74</v>
      </c>
      <c r="G15" s="4" t="s">
        <v>100</v>
      </c>
      <c r="H15" s="4" t="s">
        <v>101</v>
      </c>
      <c r="I15" s="4">
        <v>1</v>
      </c>
      <c r="J15" s="4">
        <v>5</v>
      </c>
      <c r="K15" s="4">
        <v>6</v>
      </c>
      <c r="L15" s="4" t="s">
        <v>102</v>
      </c>
      <c r="M15" s="5" t="s">
        <v>103</v>
      </c>
      <c r="N15" s="4" t="s">
        <v>104</v>
      </c>
      <c r="O15" s="4">
        <v>1</v>
      </c>
      <c r="P15" s="4">
        <v>1</v>
      </c>
      <c r="Q15" s="4">
        <v>2</v>
      </c>
      <c r="R15" s="9" t="s">
        <v>29</v>
      </c>
      <c r="S15" s="4" t="s">
        <v>79</v>
      </c>
      <c r="T15" s="5" t="s">
        <v>105</v>
      </c>
      <c r="U15" s="5" t="s">
        <v>106</v>
      </c>
      <c r="V15" s="5" t="s">
        <v>107</v>
      </c>
      <c r="W15" s="5" t="s">
        <v>108</v>
      </c>
    </row>
    <row r="16" spans="2:24" ht="259.5" thickBot="1" x14ac:dyDescent="0.3">
      <c r="B16" s="8">
        <v>12</v>
      </c>
      <c r="C16" s="5" t="s">
        <v>41</v>
      </c>
      <c r="D16" s="5" t="s">
        <v>22</v>
      </c>
      <c r="E16" s="5" t="s">
        <v>23</v>
      </c>
      <c r="F16" s="5" t="s">
        <v>74</v>
      </c>
      <c r="G16" s="4" t="s">
        <v>109</v>
      </c>
      <c r="H16" s="4" t="s">
        <v>110</v>
      </c>
      <c r="I16" s="4">
        <v>1</v>
      </c>
      <c r="J16" s="4">
        <v>4</v>
      </c>
      <c r="K16" s="4">
        <f>+I16+J16</f>
        <v>5</v>
      </c>
      <c r="L16" s="4" t="s">
        <v>89</v>
      </c>
      <c r="M16" s="5" t="s">
        <v>27</v>
      </c>
      <c r="N16" s="4" t="s">
        <v>111</v>
      </c>
      <c r="O16" s="4">
        <v>1</v>
      </c>
      <c r="P16" s="4">
        <v>1</v>
      </c>
      <c r="Q16" s="4">
        <f>+O16+P16</f>
        <v>2</v>
      </c>
      <c r="R16" s="9" t="s">
        <v>29</v>
      </c>
      <c r="S16" s="4" t="s">
        <v>79</v>
      </c>
      <c r="T16" s="5" t="s">
        <v>112</v>
      </c>
      <c r="U16" s="5" t="s">
        <v>113</v>
      </c>
      <c r="V16" s="5" t="s">
        <v>98</v>
      </c>
      <c r="W16" s="5" t="s">
        <v>108</v>
      </c>
      <c r="X16" s="7" t="s">
        <v>51</v>
      </c>
    </row>
    <row r="17" spans="2:24" ht="231" thickBot="1" x14ac:dyDescent="0.3">
      <c r="B17" s="8">
        <v>13</v>
      </c>
      <c r="C17" s="5" t="s">
        <v>41</v>
      </c>
      <c r="D17" s="5" t="s">
        <v>22</v>
      </c>
      <c r="E17" s="5" t="s">
        <v>23</v>
      </c>
      <c r="F17" s="5" t="s">
        <v>74</v>
      </c>
      <c r="G17" s="4" t="s">
        <v>100</v>
      </c>
      <c r="H17" s="4" t="s">
        <v>101</v>
      </c>
      <c r="I17" s="4">
        <v>1</v>
      </c>
      <c r="J17" s="4">
        <v>5</v>
      </c>
      <c r="K17" s="4">
        <v>6</v>
      </c>
      <c r="L17" s="4" t="s">
        <v>102</v>
      </c>
      <c r="M17" s="5" t="s">
        <v>103</v>
      </c>
      <c r="N17" s="4" t="s">
        <v>104</v>
      </c>
      <c r="O17" s="4">
        <v>1</v>
      </c>
      <c r="P17" s="4">
        <v>1</v>
      </c>
      <c r="Q17" s="4">
        <v>2</v>
      </c>
      <c r="R17" s="9" t="s">
        <v>29</v>
      </c>
      <c r="S17" s="4" t="s">
        <v>79</v>
      </c>
      <c r="T17" s="5" t="s">
        <v>105</v>
      </c>
      <c r="U17" s="5" t="s">
        <v>106</v>
      </c>
      <c r="V17" s="5" t="s">
        <v>107</v>
      </c>
      <c r="W17" s="5" t="s">
        <v>108</v>
      </c>
      <c r="X17" s="7" t="s">
        <v>51</v>
      </c>
    </row>
    <row r="18" spans="2:24" ht="268.5" thickBot="1" x14ac:dyDescent="0.3">
      <c r="B18" s="8">
        <v>14</v>
      </c>
      <c r="C18" s="5" t="s">
        <v>114</v>
      </c>
      <c r="D18" s="5" t="s">
        <v>22</v>
      </c>
      <c r="E18" s="5" t="s">
        <v>23</v>
      </c>
      <c r="F18" s="5" t="s">
        <v>74</v>
      </c>
      <c r="G18" s="4" t="s">
        <v>115</v>
      </c>
      <c r="H18" s="4" t="s">
        <v>116</v>
      </c>
      <c r="I18" s="4">
        <v>2</v>
      </c>
      <c r="J18" s="4">
        <v>5</v>
      </c>
      <c r="K18" s="4">
        <v>7</v>
      </c>
      <c r="L18" s="4" t="s">
        <v>102</v>
      </c>
      <c r="M18" s="5" t="s">
        <v>117</v>
      </c>
      <c r="N18" s="4" t="s">
        <v>111</v>
      </c>
      <c r="O18" s="4">
        <v>1</v>
      </c>
      <c r="P18" s="4">
        <v>1</v>
      </c>
      <c r="Q18" s="4">
        <v>2</v>
      </c>
      <c r="R18" s="9" t="s">
        <v>29</v>
      </c>
      <c r="S18" s="4" t="s">
        <v>118</v>
      </c>
      <c r="T18" s="5" t="s">
        <v>119</v>
      </c>
      <c r="U18" s="5" t="s">
        <v>113</v>
      </c>
      <c r="V18" s="5" t="s">
        <v>120</v>
      </c>
      <c r="W18" s="5" t="s">
        <v>108</v>
      </c>
      <c r="X18" s="7" t="s">
        <v>51</v>
      </c>
    </row>
    <row r="19" spans="2:24" ht="129" thickBot="1" x14ac:dyDescent="0.3">
      <c r="B19" s="8">
        <v>15</v>
      </c>
      <c r="C19" s="5" t="s">
        <v>41</v>
      </c>
      <c r="D19" s="5" t="s">
        <v>22</v>
      </c>
      <c r="E19" s="5" t="s">
        <v>23</v>
      </c>
      <c r="F19" s="5" t="s">
        <v>74</v>
      </c>
      <c r="G19" s="4" t="s">
        <v>95</v>
      </c>
      <c r="H19" s="4" t="s">
        <v>96</v>
      </c>
      <c r="I19" s="4">
        <v>1</v>
      </c>
      <c r="J19" s="4">
        <v>3</v>
      </c>
      <c r="K19" s="4">
        <f>+I19+J19</f>
        <v>4</v>
      </c>
      <c r="L19" s="4" t="s">
        <v>89</v>
      </c>
      <c r="M19" s="5" t="s">
        <v>87</v>
      </c>
      <c r="N19" s="4" t="s">
        <v>97</v>
      </c>
      <c r="O19" s="4">
        <v>1</v>
      </c>
      <c r="P19" s="4">
        <v>2</v>
      </c>
      <c r="Q19" s="4">
        <f>+O19+P19</f>
        <v>3</v>
      </c>
      <c r="R19" s="9" t="s">
        <v>29</v>
      </c>
      <c r="S19" s="4" t="s">
        <v>79</v>
      </c>
      <c r="T19" s="5" t="s">
        <v>70</v>
      </c>
      <c r="U19" s="5" t="s">
        <v>81</v>
      </c>
      <c r="V19" s="5" t="s">
        <v>98</v>
      </c>
      <c r="W19" s="5" t="s">
        <v>121</v>
      </c>
      <c r="X19" s="7" t="s">
        <v>51</v>
      </c>
    </row>
    <row r="20" spans="2:24" ht="306.75" thickBot="1" x14ac:dyDescent="0.3">
      <c r="B20" s="8">
        <v>16</v>
      </c>
      <c r="C20" s="5" t="s">
        <v>41</v>
      </c>
      <c r="D20" s="5" t="s">
        <v>22</v>
      </c>
      <c r="E20" s="5" t="s">
        <v>23</v>
      </c>
      <c r="F20" s="5" t="s">
        <v>74</v>
      </c>
      <c r="G20" s="4" t="s">
        <v>75</v>
      </c>
      <c r="H20" s="4" t="s">
        <v>76</v>
      </c>
      <c r="I20" s="4">
        <v>3</v>
      </c>
      <c r="J20" s="4">
        <v>3</v>
      </c>
      <c r="K20" s="4">
        <f>SUM(I20:J20)</f>
        <v>6</v>
      </c>
      <c r="L20" s="4" t="str">
        <f>VLOOKUP(K20,[2]Inputs!$E$2:$F$12,2,FALSE)</f>
        <v>Alto</v>
      </c>
      <c r="M20" s="5" t="s">
        <v>77</v>
      </c>
      <c r="N20" s="4" t="s">
        <v>78</v>
      </c>
      <c r="O20" s="4">
        <v>3</v>
      </c>
      <c r="P20" s="4">
        <v>2</v>
      </c>
      <c r="Q20" s="4">
        <f>SUM(O20:P20)</f>
        <v>5</v>
      </c>
      <c r="R20" s="9" t="str">
        <f>VLOOKUP(Q20,[2]Inputs!$E$2:$F$12,2,FALSE)</f>
        <v>Medio</v>
      </c>
      <c r="S20" s="4" t="s">
        <v>79</v>
      </c>
      <c r="T20" s="5" t="s">
        <v>80</v>
      </c>
      <c r="U20" s="5" t="s">
        <v>81</v>
      </c>
      <c r="V20" s="5" t="s">
        <v>82</v>
      </c>
      <c r="W20" s="5" t="s">
        <v>122</v>
      </c>
      <c r="X20" s="7" t="s">
        <v>123</v>
      </c>
    </row>
  </sheetData>
  <mergeCells count="18">
    <mergeCell ref="V3:W3"/>
    <mergeCell ref="H3:H4"/>
    <mergeCell ref="I3:I4"/>
    <mergeCell ref="J3:J4"/>
    <mergeCell ref="K3:K4"/>
    <mergeCell ref="L3:L4"/>
    <mergeCell ref="M3:M4"/>
    <mergeCell ref="N3:N4"/>
    <mergeCell ref="O3:R3"/>
    <mergeCell ref="S3:S4"/>
    <mergeCell ref="T3:T4"/>
    <mergeCell ref="U3:U4"/>
    <mergeCell ref="G3:G4"/>
    <mergeCell ref="B3:B4"/>
    <mergeCell ref="C3:C4"/>
    <mergeCell ref="D3:D4"/>
    <mergeCell ref="E3:E4"/>
    <mergeCell ref="F3:F4"/>
  </mergeCells>
  <dataValidations count="1">
    <dataValidation type="whole" allowBlank="1" showInputMessage="1" showErrorMessage="1" sqref="JE12:JF12 TA12:TB12 ACW12:ACX12 AMS12:AMT12 AWO12:AWP12 BGK12:BGL12 BQG12:BQH12 CAC12:CAD12 CJY12:CJZ12 CTU12:CTV12 DDQ12:DDR12 DNM12:DNN12 DXI12:DXJ12 EHE12:EHF12 ERA12:ERB12 FAW12:FAX12 FKS12:FKT12 FUO12:FUP12 GEK12:GEL12 GOG12:GOH12 GYC12:GYD12 HHY12:HHZ12 HRU12:HRV12 IBQ12:IBR12 ILM12:ILN12 IVI12:IVJ12 JFE12:JFF12 JPA12:JPB12 JYW12:JYX12 KIS12:KIT12 KSO12:KSP12 LCK12:LCL12 LMG12:LMH12 LWC12:LWD12 MFY12:MFZ12 MPU12:MPV12 MZQ12:MZR12 NJM12:NJN12 NTI12:NTJ12 ODE12:ODF12 ONA12:ONB12 OWW12:OWX12 PGS12:PGT12 PQO12:PQP12 QAK12:QAL12 QKG12:QKH12 QUC12:QUD12 RDY12:RDZ12 RNU12:RNV12 RXQ12:RXR12 SHM12:SHN12 SRI12:SRJ12 TBE12:TBF12 TLA12:TLB12 TUW12:TUX12 UES12:UET12 UOO12:UOP12 UYK12:UYL12 VIG12:VIH12 VSC12:VSD12 WBY12:WBZ12 WLU12:WLV12 WVQ12:WVR12 I12:J12 I20:J20" xr:uid="{00000000-0002-0000-0000-000000000000}">
      <formula1>1</formula1>
      <formula2>5</formula2>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a96b788-0f1b-432a-8238-3b951763c72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74459E6F59E0F488919493E62AAA763" ma:contentTypeVersion="17" ma:contentTypeDescription="Create a new document." ma:contentTypeScope="" ma:versionID="ecf2ab3da29754b590ba0e2769efb652">
  <xsd:schema xmlns:xsd="http://www.w3.org/2001/XMLSchema" xmlns:xs="http://www.w3.org/2001/XMLSchema" xmlns:p="http://schemas.microsoft.com/office/2006/metadata/properties" xmlns:ns3="aa96b788-0f1b-432a-8238-3b951763c72b" xmlns:ns4="d1286f06-f69d-4c1d-86a6-b640ba2c2605" targetNamespace="http://schemas.microsoft.com/office/2006/metadata/properties" ma:root="true" ma:fieldsID="b9a69f710f9f6e38fcb69fa593ee70f6" ns3:_="" ns4:_="">
    <xsd:import namespace="aa96b788-0f1b-432a-8238-3b951763c72b"/>
    <xsd:import namespace="d1286f06-f69d-4c1d-86a6-b640ba2c260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96b788-0f1b-432a-8238-3b951763c7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286f06-f69d-4c1d-86a6-b640ba2c2605"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9D2FF4-4323-414A-8C06-0C58C1C74EA5}">
  <ds:schemaRefs>
    <ds:schemaRef ds:uri="http://schemas.microsoft.com/sharepoint/v3/contenttype/forms"/>
  </ds:schemaRefs>
</ds:datastoreItem>
</file>

<file path=customXml/itemProps2.xml><?xml version="1.0" encoding="utf-8"?>
<ds:datastoreItem xmlns:ds="http://schemas.openxmlformats.org/officeDocument/2006/customXml" ds:itemID="{87425DF0-67EA-492C-8D5F-65C4F38DD460}">
  <ds:schemaRef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d1286f06-f69d-4c1d-86a6-b640ba2c2605"/>
    <ds:schemaRef ds:uri="http://purl.org/dc/terms/"/>
    <ds:schemaRef ds:uri="aa96b788-0f1b-432a-8238-3b951763c72b"/>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793E5EC2-93E6-458F-B14E-511D229EC5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96b788-0f1b-432a-8238-3b951763c72b"/>
    <ds:schemaRef ds:uri="d1286f06-f69d-4c1d-86a6-b640ba2c26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CAPETO</dc:creator>
  <cp:keywords/>
  <dc:description/>
  <cp:lastModifiedBy>VIVIANA PATRICIA LUENGAS GONZALEZ</cp:lastModifiedBy>
  <cp:revision/>
  <dcterms:created xsi:type="dcterms:W3CDTF">2020-05-13T15:51:48Z</dcterms:created>
  <dcterms:modified xsi:type="dcterms:W3CDTF">2024-12-04T21:09:52Z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0x010100F74459E6F59E0F488919493E62AAA763</vt:lpwstr>
  </property>
  <property fmtid="{D5CDD505-2E9C-101B-9397-08002B2CF9AE}" pid="3" name="MediaServiceImageTags">
    <vt:lpwstr/>
  </property>
</Properties>
</file>