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Documents\PROYECTOS 2024\5. PRESUPUESTO PARTICIPATIVO\presupuestos\PRESUPUESTO OFICIAL OBRA E INTERVENTORIA participativos\"/>
    </mc:Choice>
  </mc:AlternateContent>
  <xr:revisionPtr revIDLastSave="0" documentId="13_ncr:1_{C57F21FC-4D41-4393-9D5D-CB34B3099249}" xr6:coauthVersionLast="47" xr6:coauthVersionMax="47" xr10:uidLastSave="{00000000-0000-0000-0000-000000000000}"/>
  <bookViews>
    <workbookView xWindow="-120" yWindow="-120" windowWidth="20730" windowHeight="11040" tabRatio="906" xr2:uid="{00000000-000D-0000-FFFF-FFFF00000000}"/>
  </bookViews>
  <sheets>
    <sheet name="PRESUPUESTO OFICIAL" sheetId="265" r:id="rId1"/>
    <sheet name="OFERTA ECONOMICA" sheetId="272"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'OFERTA ECONOMICA'!$D$15:$K$159</definedName>
    <definedName name="_xlnm._FilterDatabase" localSheetId="0" hidden="1">'PRESUPUESTO OFICIAL'!$D$15:$K$159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'OFERTA ECONOMICA'!$A$1:$M$171</definedName>
    <definedName name="_xlnm.Print_Area" localSheetId="0">'PRESUPUESTO OFICIAL'!$A$1:$M$174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'OFERTA ECONOMICA'!$K$156</definedName>
    <definedName name="solver_adj" localSheetId="0" hidden="1">'PRESUPUESTO OFICIAL'!$K$156</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ECONOMICA'!$K$164</definedName>
    <definedName name="solver_lhs1" localSheetId="0" hidden="1">'PRESUPUESTO OFICIAL'!$K$164</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ECONOMICA'!$K$164</definedName>
    <definedName name="solver_opt" localSheetId="0" hidden="1">'PRESUPUESTO OFICIAL'!$K$164</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ECONOMICA'!$K$165</definedName>
    <definedName name="solver_rhs1" localSheetId="0" hidden="1">'PRESUPUESTO OFICIAL'!$K$165</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 i="272" l="1"/>
  <c r="P17" i="272"/>
  <c r="Q17" i="272"/>
  <c r="R17" i="272"/>
  <c r="S17" i="272"/>
  <c r="T17" i="272"/>
  <c r="U17" i="272"/>
  <c r="V17" i="272"/>
  <c r="O18" i="272"/>
  <c r="P18" i="272"/>
  <c r="Q18" i="272"/>
  <c r="R18" i="272"/>
  <c r="S18" i="272"/>
  <c r="T18" i="272"/>
  <c r="U18" i="272"/>
  <c r="V18" i="272"/>
  <c r="O19" i="272"/>
  <c r="P19" i="272"/>
  <c r="Q19" i="272"/>
  <c r="R19" i="272"/>
  <c r="S19" i="272"/>
  <c r="T19" i="272"/>
  <c r="U19" i="272"/>
  <c r="V19" i="272"/>
  <c r="O20" i="272"/>
  <c r="P20" i="272"/>
  <c r="Q20" i="272"/>
  <c r="R20" i="272"/>
  <c r="S20" i="272"/>
  <c r="T20" i="272"/>
  <c r="U20" i="272"/>
  <c r="V20" i="272"/>
  <c r="O21" i="272"/>
  <c r="P21" i="272"/>
  <c r="Q21" i="272"/>
  <c r="R21" i="272"/>
  <c r="S21" i="272"/>
  <c r="T21" i="272"/>
  <c r="U21" i="272"/>
  <c r="V21" i="272"/>
  <c r="O22" i="272"/>
  <c r="P22" i="272"/>
  <c r="Q22" i="272"/>
  <c r="R22" i="272"/>
  <c r="S22" i="272"/>
  <c r="T22" i="272"/>
  <c r="U22" i="272"/>
  <c r="V22" i="272"/>
  <c r="O23" i="272"/>
  <c r="P23" i="272"/>
  <c r="Q23" i="272"/>
  <c r="R23" i="272"/>
  <c r="S23" i="272"/>
  <c r="T23" i="272"/>
  <c r="U23" i="272"/>
  <c r="V23" i="272"/>
  <c r="O24" i="272"/>
  <c r="P24" i="272"/>
  <c r="Q24" i="272"/>
  <c r="R24" i="272"/>
  <c r="S24" i="272"/>
  <c r="T24" i="272"/>
  <c r="U24" i="272"/>
  <c r="V24" i="272"/>
  <c r="O25" i="272"/>
  <c r="P25" i="272"/>
  <c r="Q25" i="272"/>
  <c r="R25" i="272"/>
  <c r="S25" i="272"/>
  <c r="T25" i="272"/>
  <c r="U25" i="272"/>
  <c r="V25" i="272"/>
  <c r="O26" i="272"/>
  <c r="P26" i="272"/>
  <c r="Q26" i="272"/>
  <c r="R26" i="272"/>
  <c r="S26" i="272"/>
  <c r="T26" i="272"/>
  <c r="U26" i="272"/>
  <c r="V26" i="272"/>
  <c r="O27" i="272"/>
  <c r="P27" i="272"/>
  <c r="Q27" i="272"/>
  <c r="R27" i="272"/>
  <c r="S27" i="272"/>
  <c r="T27" i="272"/>
  <c r="U27" i="272"/>
  <c r="V27" i="272"/>
  <c r="O28" i="272"/>
  <c r="P28" i="272"/>
  <c r="Q28" i="272"/>
  <c r="R28" i="272"/>
  <c r="S28" i="272"/>
  <c r="T28" i="272"/>
  <c r="U28" i="272"/>
  <c r="V28" i="272"/>
  <c r="O29" i="272"/>
  <c r="P29" i="272"/>
  <c r="Q29" i="272"/>
  <c r="R29" i="272"/>
  <c r="S29" i="272"/>
  <c r="T29" i="272"/>
  <c r="U29" i="272"/>
  <c r="V29" i="272"/>
  <c r="O30" i="272"/>
  <c r="P30" i="272"/>
  <c r="Q30" i="272"/>
  <c r="R30" i="272"/>
  <c r="S30" i="272"/>
  <c r="T30" i="272"/>
  <c r="U30" i="272"/>
  <c r="V30" i="272"/>
  <c r="O31" i="272"/>
  <c r="P31" i="272"/>
  <c r="Q31" i="272"/>
  <c r="R31" i="272"/>
  <c r="S31" i="272"/>
  <c r="T31" i="272"/>
  <c r="U31" i="272"/>
  <c r="V31" i="272"/>
  <c r="O32" i="272"/>
  <c r="P32" i="272"/>
  <c r="Q32" i="272"/>
  <c r="R32" i="272"/>
  <c r="S32" i="272"/>
  <c r="T32" i="272"/>
  <c r="U32" i="272"/>
  <c r="V32" i="272"/>
  <c r="O33" i="272"/>
  <c r="P33" i="272"/>
  <c r="Q33" i="272"/>
  <c r="R33" i="272"/>
  <c r="S33" i="272"/>
  <c r="T33" i="272"/>
  <c r="U33" i="272"/>
  <c r="V33" i="272"/>
  <c r="O34" i="272"/>
  <c r="P34" i="272"/>
  <c r="Q34" i="272"/>
  <c r="R34" i="272"/>
  <c r="S34" i="272"/>
  <c r="T34" i="272"/>
  <c r="U34" i="272"/>
  <c r="V34" i="272"/>
  <c r="O35" i="272"/>
  <c r="P35" i="272"/>
  <c r="Q35" i="272"/>
  <c r="R35" i="272"/>
  <c r="S35" i="272"/>
  <c r="T35" i="272"/>
  <c r="U35" i="272"/>
  <c r="V35" i="272"/>
  <c r="O36" i="272"/>
  <c r="P36" i="272"/>
  <c r="Q36" i="272"/>
  <c r="R36" i="272"/>
  <c r="S36" i="272"/>
  <c r="T36" i="272"/>
  <c r="U36" i="272"/>
  <c r="V36" i="272"/>
  <c r="O37" i="272"/>
  <c r="P37" i="272"/>
  <c r="Q37" i="272"/>
  <c r="R37" i="272"/>
  <c r="S37" i="272"/>
  <c r="T37" i="272"/>
  <c r="U37" i="272"/>
  <c r="V37" i="272"/>
  <c r="O38" i="272"/>
  <c r="P38" i="272"/>
  <c r="Q38" i="272"/>
  <c r="R38" i="272"/>
  <c r="S38" i="272"/>
  <c r="T38" i="272"/>
  <c r="U38" i="272"/>
  <c r="V38" i="272"/>
  <c r="O39" i="272"/>
  <c r="P39" i="272"/>
  <c r="Q39" i="272"/>
  <c r="R39" i="272"/>
  <c r="S39" i="272"/>
  <c r="T39" i="272"/>
  <c r="U39" i="272"/>
  <c r="V39" i="272"/>
  <c r="O40" i="272"/>
  <c r="P40" i="272"/>
  <c r="Q40" i="272"/>
  <c r="R40" i="272"/>
  <c r="S40" i="272"/>
  <c r="T40" i="272"/>
  <c r="U40" i="272"/>
  <c r="V40" i="272"/>
  <c r="O41" i="272"/>
  <c r="P41" i="272"/>
  <c r="Q41" i="272"/>
  <c r="R41" i="272"/>
  <c r="S41" i="272"/>
  <c r="T41" i="272"/>
  <c r="U41" i="272"/>
  <c r="V41" i="272"/>
  <c r="O42" i="272"/>
  <c r="P42" i="272"/>
  <c r="Q42" i="272"/>
  <c r="R42" i="272"/>
  <c r="S42" i="272"/>
  <c r="T42" i="272"/>
  <c r="U42" i="272"/>
  <c r="V42" i="272"/>
  <c r="O43" i="272"/>
  <c r="P43" i="272"/>
  <c r="Q43" i="272"/>
  <c r="R43" i="272"/>
  <c r="S43" i="272"/>
  <c r="T43" i="272"/>
  <c r="U43" i="272"/>
  <c r="V43" i="272"/>
  <c r="O44" i="272"/>
  <c r="P44" i="272"/>
  <c r="Q44" i="272"/>
  <c r="R44" i="272"/>
  <c r="S44" i="272"/>
  <c r="T44" i="272"/>
  <c r="U44" i="272"/>
  <c r="V44" i="272"/>
  <c r="O45" i="272"/>
  <c r="P45" i="272"/>
  <c r="Q45" i="272"/>
  <c r="R45" i="272"/>
  <c r="S45" i="272"/>
  <c r="T45" i="272"/>
  <c r="U45" i="272"/>
  <c r="V45" i="272"/>
  <c r="O46" i="272"/>
  <c r="P46" i="272"/>
  <c r="Q46" i="272"/>
  <c r="R46" i="272"/>
  <c r="S46" i="272"/>
  <c r="T46" i="272"/>
  <c r="U46" i="272"/>
  <c r="V46" i="272"/>
  <c r="O47" i="272"/>
  <c r="P47" i="272"/>
  <c r="Q47" i="272"/>
  <c r="R47" i="272"/>
  <c r="S47" i="272"/>
  <c r="T47" i="272"/>
  <c r="U47" i="272"/>
  <c r="V47" i="272"/>
  <c r="O48" i="272"/>
  <c r="P48" i="272"/>
  <c r="Q48" i="272"/>
  <c r="R48" i="272"/>
  <c r="S48" i="272"/>
  <c r="T48" i="272"/>
  <c r="U48" i="272"/>
  <c r="V48" i="272"/>
  <c r="O49" i="272"/>
  <c r="P49" i="272"/>
  <c r="Q49" i="272"/>
  <c r="R49" i="272"/>
  <c r="S49" i="272"/>
  <c r="T49" i="272"/>
  <c r="U49" i="272"/>
  <c r="V49" i="272"/>
  <c r="O50" i="272"/>
  <c r="P50" i="272"/>
  <c r="Q50" i="272"/>
  <c r="R50" i="272"/>
  <c r="S50" i="272"/>
  <c r="T50" i="272"/>
  <c r="U50" i="272"/>
  <c r="V50" i="272"/>
  <c r="O51" i="272"/>
  <c r="P51" i="272"/>
  <c r="Q51" i="272"/>
  <c r="R51" i="272"/>
  <c r="S51" i="272"/>
  <c r="T51" i="272"/>
  <c r="U51" i="272"/>
  <c r="V51" i="272"/>
  <c r="O52" i="272"/>
  <c r="P52" i="272"/>
  <c r="Q52" i="272"/>
  <c r="R52" i="272"/>
  <c r="S52" i="272"/>
  <c r="T52" i="272"/>
  <c r="U52" i="272"/>
  <c r="V52" i="272"/>
  <c r="O53" i="272"/>
  <c r="P53" i="272"/>
  <c r="Q53" i="272"/>
  <c r="R53" i="272"/>
  <c r="S53" i="272"/>
  <c r="T53" i="272"/>
  <c r="U53" i="272"/>
  <c r="V53" i="272"/>
  <c r="O54" i="272"/>
  <c r="P54" i="272"/>
  <c r="Q54" i="272"/>
  <c r="R54" i="272"/>
  <c r="S54" i="272"/>
  <c r="T54" i="272"/>
  <c r="U54" i="272"/>
  <c r="V54" i="272"/>
  <c r="O55" i="272"/>
  <c r="P55" i="272"/>
  <c r="Q55" i="272"/>
  <c r="R55" i="272"/>
  <c r="S55" i="272"/>
  <c r="T55" i="272"/>
  <c r="U55" i="272"/>
  <c r="V55" i="272"/>
  <c r="O56" i="272"/>
  <c r="P56" i="272"/>
  <c r="Q56" i="272"/>
  <c r="R56" i="272"/>
  <c r="S56" i="272"/>
  <c r="T56" i="272"/>
  <c r="U56" i="272"/>
  <c r="V56" i="272"/>
  <c r="O57" i="272"/>
  <c r="P57" i="272"/>
  <c r="Q57" i="272"/>
  <c r="R57" i="272"/>
  <c r="S57" i="272"/>
  <c r="T57" i="272"/>
  <c r="U57" i="272"/>
  <c r="V57" i="272"/>
  <c r="O58" i="272"/>
  <c r="P58" i="272"/>
  <c r="Q58" i="272"/>
  <c r="R58" i="272"/>
  <c r="S58" i="272"/>
  <c r="T58" i="272"/>
  <c r="U58" i="272"/>
  <c r="V58" i="272"/>
  <c r="O59" i="272"/>
  <c r="P59" i="272"/>
  <c r="Q59" i="272"/>
  <c r="R59" i="272"/>
  <c r="S59" i="272"/>
  <c r="T59" i="272"/>
  <c r="U59" i="272"/>
  <c r="V59" i="272"/>
  <c r="O60" i="272"/>
  <c r="P60" i="272"/>
  <c r="Q60" i="272"/>
  <c r="R60" i="272"/>
  <c r="S60" i="272"/>
  <c r="T60" i="272"/>
  <c r="U60" i="272"/>
  <c r="V60" i="272"/>
  <c r="O61" i="272"/>
  <c r="P61" i="272"/>
  <c r="Q61" i="272"/>
  <c r="R61" i="272"/>
  <c r="S61" i="272"/>
  <c r="T61" i="272"/>
  <c r="U61" i="272"/>
  <c r="V61" i="272"/>
  <c r="O62" i="272"/>
  <c r="P62" i="272"/>
  <c r="Q62" i="272"/>
  <c r="R62" i="272"/>
  <c r="S62" i="272"/>
  <c r="T62" i="272"/>
  <c r="U62" i="272"/>
  <c r="V62" i="272"/>
  <c r="O63" i="272"/>
  <c r="P63" i="272"/>
  <c r="Q63" i="272"/>
  <c r="R63" i="272"/>
  <c r="S63" i="272"/>
  <c r="T63" i="272"/>
  <c r="U63" i="272"/>
  <c r="V63" i="272"/>
  <c r="O64" i="272"/>
  <c r="P64" i="272"/>
  <c r="Q64" i="272"/>
  <c r="R64" i="272"/>
  <c r="S64" i="272"/>
  <c r="T64" i="272"/>
  <c r="U64" i="272"/>
  <c r="V64" i="272"/>
  <c r="O65" i="272"/>
  <c r="P65" i="272"/>
  <c r="Q65" i="272"/>
  <c r="R65" i="272"/>
  <c r="S65" i="272"/>
  <c r="T65" i="272"/>
  <c r="U65" i="272"/>
  <c r="V65" i="272"/>
  <c r="O66" i="272"/>
  <c r="P66" i="272"/>
  <c r="Q66" i="272"/>
  <c r="R66" i="272"/>
  <c r="S66" i="272"/>
  <c r="T66" i="272"/>
  <c r="U66" i="272"/>
  <c r="V66" i="272"/>
  <c r="O67" i="272"/>
  <c r="P67" i="272"/>
  <c r="Q67" i="272"/>
  <c r="R67" i="272"/>
  <c r="S67" i="272"/>
  <c r="T67" i="272"/>
  <c r="U67" i="272"/>
  <c r="V67" i="272"/>
  <c r="O68" i="272"/>
  <c r="P68" i="272"/>
  <c r="Q68" i="272"/>
  <c r="R68" i="272"/>
  <c r="S68" i="272"/>
  <c r="T68" i="272"/>
  <c r="U68" i="272"/>
  <c r="V68" i="272"/>
  <c r="O69" i="272"/>
  <c r="P69" i="272"/>
  <c r="Q69" i="272"/>
  <c r="R69" i="272"/>
  <c r="S69" i="272"/>
  <c r="T69" i="272"/>
  <c r="U69" i="272"/>
  <c r="V69" i="272"/>
  <c r="O70" i="272"/>
  <c r="P70" i="272"/>
  <c r="Q70" i="272"/>
  <c r="R70" i="272"/>
  <c r="S70" i="272"/>
  <c r="T70" i="272"/>
  <c r="U70" i="272"/>
  <c r="V70" i="272"/>
  <c r="O71" i="272"/>
  <c r="P71" i="272"/>
  <c r="Q71" i="272"/>
  <c r="R71" i="272"/>
  <c r="S71" i="272"/>
  <c r="T71" i="272"/>
  <c r="U71" i="272"/>
  <c r="V71" i="272"/>
  <c r="O72" i="272"/>
  <c r="P72" i="272"/>
  <c r="Q72" i="272"/>
  <c r="R72" i="272"/>
  <c r="S72" i="272"/>
  <c r="T72" i="272"/>
  <c r="U72" i="272"/>
  <c r="V72" i="272"/>
  <c r="O73" i="272"/>
  <c r="P73" i="272"/>
  <c r="Q73" i="272"/>
  <c r="R73" i="272"/>
  <c r="S73" i="272"/>
  <c r="T73" i="272"/>
  <c r="U73" i="272"/>
  <c r="V73" i="272"/>
  <c r="O74" i="272"/>
  <c r="P74" i="272"/>
  <c r="Q74" i="272"/>
  <c r="R74" i="272"/>
  <c r="S74" i="272"/>
  <c r="T74" i="272"/>
  <c r="U74" i="272"/>
  <c r="V74" i="272"/>
  <c r="O75" i="272"/>
  <c r="P75" i="272"/>
  <c r="Q75" i="272"/>
  <c r="R75" i="272"/>
  <c r="S75" i="272"/>
  <c r="T75" i="272"/>
  <c r="U75" i="272"/>
  <c r="V75" i="272"/>
  <c r="O76" i="272"/>
  <c r="P76" i="272"/>
  <c r="Q76" i="272"/>
  <c r="R76" i="272"/>
  <c r="S76" i="272"/>
  <c r="T76" i="272"/>
  <c r="U76" i="272"/>
  <c r="V76" i="272"/>
  <c r="O77" i="272"/>
  <c r="P77" i="272"/>
  <c r="Q77" i="272"/>
  <c r="R77" i="272"/>
  <c r="S77" i="272"/>
  <c r="T77" i="272"/>
  <c r="U77" i="272"/>
  <c r="V77" i="272"/>
  <c r="O78" i="272"/>
  <c r="P78" i="272"/>
  <c r="Q78" i="272"/>
  <c r="R78" i="272"/>
  <c r="S78" i="272"/>
  <c r="T78" i="272"/>
  <c r="U78" i="272"/>
  <c r="V78" i="272"/>
  <c r="O79" i="272"/>
  <c r="P79" i="272"/>
  <c r="Q79" i="272"/>
  <c r="R79" i="272"/>
  <c r="S79" i="272"/>
  <c r="T79" i="272"/>
  <c r="U79" i="272"/>
  <c r="V79" i="272"/>
  <c r="O80" i="272"/>
  <c r="P80" i="272"/>
  <c r="Q80" i="272"/>
  <c r="R80" i="272"/>
  <c r="S80" i="272"/>
  <c r="T80" i="272"/>
  <c r="U80" i="272"/>
  <c r="V80" i="272"/>
  <c r="O81" i="272"/>
  <c r="P81" i="272"/>
  <c r="Q81" i="272"/>
  <c r="R81" i="272"/>
  <c r="S81" i="272"/>
  <c r="T81" i="272"/>
  <c r="U81" i="272"/>
  <c r="V81" i="272"/>
  <c r="O82" i="272"/>
  <c r="P82" i="272"/>
  <c r="Q82" i="272"/>
  <c r="R82" i="272"/>
  <c r="S82" i="272"/>
  <c r="T82" i="272"/>
  <c r="U82" i="272"/>
  <c r="V82" i="272"/>
  <c r="O83" i="272"/>
  <c r="P83" i="272"/>
  <c r="Q83" i="272"/>
  <c r="R83" i="272"/>
  <c r="S83" i="272"/>
  <c r="T83" i="272"/>
  <c r="U83" i="272"/>
  <c r="V83" i="272"/>
  <c r="O84" i="272"/>
  <c r="P84" i="272"/>
  <c r="Q84" i="272"/>
  <c r="R84" i="272"/>
  <c r="S84" i="272"/>
  <c r="T84" i="272"/>
  <c r="U84" i="272"/>
  <c r="V84" i="272"/>
  <c r="O85" i="272"/>
  <c r="P85" i="272"/>
  <c r="Q85" i="272"/>
  <c r="R85" i="272"/>
  <c r="S85" i="272"/>
  <c r="T85" i="272"/>
  <c r="U85" i="272"/>
  <c r="V85" i="272"/>
  <c r="O86" i="272"/>
  <c r="P86" i="272"/>
  <c r="Q86" i="272"/>
  <c r="R86" i="272"/>
  <c r="S86" i="272"/>
  <c r="T86" i="272"/>
  <c r="U86" i="272"/>
  <c r="V86" i="272"/>
  <c r="O87" i="272"/>
  <c r="P87" i="272"/>
  <c r="Q87" i="272"/>
  <c r="R87" i="272"/>
  <c r="S87" i="272"/>
  <c r="T87" i="272"/>
  <c r="U87" i="272"/>
  <c r="V87" i="272"/>
  <c r="O88" i="272"/>
  <c r="P88" i="272"/>
  <c r="Q88" i="272"/>
  <c r="R88" i="272"/>
  <c r="S88" i="272"/>
  <c r="T88" i="272"/>
  <c r="U88" i="272"/>
  <c r="V88" i="272"/>
  <c r="O89" i="272"/>
  <c r="P89" i="272"/>
  <c r="Q89" i="272"/>
  <c r="R89" i="272"/>
  <c r="S89" i="272"/>
  <c r="T89" i="272"/>
  <c r="U89" i="272"/>
  <c r="V89" i="272"/>
  <c r="O90" i="272"/>
  <c r="P90" i="272"/>
  <c r="Q90" i="272"/>
  <c r="R90" i="272"/>
  <c r="S90" i="272"/>
  <c r="T90" i="272"/>
  <c r="U90" i="272"/>
  <c r="V90" i="272"/>
  <c r="O91" i="272"/>
  <c r="P91" i="272"/>
  <c r="Q91" i="272"/>
  <c r="R91" i="272"/>
  <c r="S91" i="272"/>
  <c r="T91" i="272"/>
  <c r="U91" i="272"/>
  <c r="V91" i="272"/>
  <c r="O92" i="272"/>
  <c r="P92" i="272"/>
  <c r="Q92" i="272"/>
  <c r="R92" i="272"/>
  <c r="S92" i="272"/>
  <c r="T92" i="272"/>
  <c r="U92" i="272"/>
  <c r="V92" i="272"/>
  <c r="O93" i="272"/>
  <c r="P93" i="272"/>
  <c r="Q93" i="272"/>
  <c r="R93" i="272"/>
  <c r="S93" i="272"/>
  <c r="T93" i="272"/>
  <c r="U93" i="272"/>
  <c r="V93" i="272"/>
  <c r="O94" i="272"/>
  <c r="P94" i="272"/>
  <c r="Q94" i="272"/>
  <c r="R94" i="272"/>
  <c r="S94" i="272"/>
  <c r="T94" i="272"/>
  <c r="U94" i="272"/>
  <c r="V94" i="272"/>
  <c r="O95" i="272"/>
  <c r="P95" i="272"/>
  <c r="Q95" i="272"/>
  <c r="R95" i="272"/>
  <c r="S95" i="272"/>
  <c r="T95" i="272"/>
  <c r="U95" i="272"/>
  <c r="V95" i="272"/>
  <c r="O96" i="272"/>
  <c r="P96" i="272"/>
  <c r="Q96" i="272"/>
  <c r="R96" i="272"/>
  <c r="S96" i="272"/>
  <c r="T96" i="272"/>
  <c r="U96" i="272"/>
  <c r="V96" i="272"/>
  <c r="O97" i="272"/>
  <c r="P97" i="272"/>
  <c r="Q97" i="272"/>
  <c r="R97" i="272"/>
  <c r="S97" i="272"/>
  <c r="T97" i="272"/>
  <c r="U97" i="272"/>
  <c r="V97" i="272"/>
  <c r="O98" i="272"/>
  <c r="P98" i="272"/>
  <c r="Q98" i="272"/>
  <c r="R98" i="272"/>
  <c r="S98" i="272"/>
  <c r="T98" i="272"/>
  <c r="U98" i="272"/>
  <c r="V98" i="272"/>
  <c r="O99" i="272"/>
  <c r="P99" i="272"/>
  <c r="Q99" i="272"/>
  <c r="R99" i="272"/>
  <c r="S99" i="272"/>
  <c r="T99" i="272"/>
  <c r="U99" i="272"/>
  <c r="V99" i="272"/>
  <c r="O100" i="272"/>
  <c r="P100" i="272"/>
  <c r="Q100" i="272"/>
  <c r="R100" i="272"/>
  <c r="S100" i="272"/>
  <c r="T100" i="272"/>
  <c r="U100" i="272"/>
  <c r="V100" i="272"/>
  <c r="O101" i="272"/>
  <c r="P101" i="272"/>
  <c r="Q101" i="272"/>
  <c r="R101" i="272"/>
  <c r="S101" i="272"/>
  <c r="T101" i="272"/>
  <c r="U101" i="272"/>
  <c r="V101" i="272"/>
  <c r="O102" i="272"/>
  <c r="P102" i="272"/>
  <c r="Q102" i="272"/>
  <c r="R102" i="272"/>
  <c r="S102" i="272"/>
  <c r="T102" i="272"/>
  <c r="U102" i="272"/>
  <c r="V102" i="272"/>
  <c r="O103" i="272"/>
  <c r="P103" i="272"/>
  <c r="Q103" i="272"/>
  <c r="R103" i="272"/>
  <c r="S103" i="272"/>
  <c r="T103" i="272"/>
  <c r="U103" i="272"/>
  <c r="V103" i="272"/>
  <c r="O104" i="272"/>
  <c r="P104" i="272"/>
  <c r="Q104" i="272"/>
  <c r="R104" i="272"/>
  <c r="S104" i="272"/>
  <c r="T104" i="272"/>
  <c r="U104" i="272"/>
  <c r="V104" i="272"/>
  <c r="O105" i="272"/>
  <c r="P105" i="272"/>
  <c r="Q105" i="272"/>
  <c r="R105" i="272"/>
  <c r="S105" i="272"/>
  <c r="T105" i="272"/>
  <c r="U105" i="272"/>
  <c r="V105" i="272"/>
  <c r="O106" i="272"/>
  <c r="P106" i="272"/>
  <c r="Q106" i="272"/>
  <c r="R106" i="272"/>
  <c r="S106" i="272"/>
  <c r="T106" i="272"/>
  <c r="U106" i="272"/>
  <c r="V106" i="272"/>
  <c r="O107" i="272"/>
  <c r="P107" i="272"/>
  <c r="Q107" i="272"/>
  <c r="R107" i="272"/>
  <c r="S107" i="272"/>
  <c r="T107" i="272"/>
  <c r="U107" i="272"/>
  <c r="V107" i="272"/>
  <c r="O108" i="272"/>
  <c r="P108" i="272"/>
  <c r="Q108" i="272"/>
  <c r="R108" i="272"/>
  <c r="S108" i="272"/>
  <c r="T108" i="272"/>
  <c r="U108" i="272"/>
  <c r="V108" i="272"/>
  <c r="O109" i="272"/>
  <c r="P109" i="272"/>
  <c r="Q109" i="272"/>
  <c r="R109" i="272"/>
  <c r="S109" i="272"/>
  <c r="T109" i="272"/>
  <c r="U109" i="272"/>
  <c r="V109" i="272"/>
  <c r="O110" i="272"/>
  <c r="P110" i="272"/>
  <c r="Q110" i="272"/>
  <c r="R110" i="272"/>
  <c r="S110" i="272"/>
  <c r="T110" i="272"/>
  <c r="U110" i="272"/>
  <c r="V110" i="272"/>
  <c r="O111" i="272"/>
  <c r="P111" i="272"/>
  <c r="Q111" i="272"/>
  <c r="R111" i="272"/>
  <c r="S111" i="272"/>
  <c r="T111" i="272"/>
  <c r="U111" i="272"/>
  <c r="V111" i="272"/>
  <c r="O112" i="272"/>
  <c r="P112" i="272"/>
  <c r="Q112" i="272"/>
  <c r="R112" i="272"/>
  <c r="S112" i="272"/>
  <c r="T112" i="272"/>
  <c r="U112" i="272"/>
  <c r="V112" i="272"/>
  <c r="O113" i="272"/>
  <c r="P113" i="272"/>
  <c r="Q113" i="272"/>
  <c r="R113" i="272"/>
  <c r="S113" i="272"/>
  <c r="T113" i="272"/>
  <c r="U113" i="272"/>
  <c r="V113" i="272"/>
  <c r="O114" i="272"/>
  <c r="P114" i="272"/>
  <c r="Q114" i="272"/>
  <c r="R114" i="272"/>
  <c r="S114" i="272"/>
  <c r="T114" i="272"/>
  <c r="U114" i="272"/>
  <c r="V114" i="272"/>
  <c r="O115" i="272"/>
  <c r="P115" i="272"/>
  <c r="Q115" i="272"/>
  <c r="R115" i="272"/>
  <c r="S115" i="272"/>
  <c r="T115" i="272"/>
  <c r="U115" i="272"/>
  <c r="V115" i="272"/>
  <c r="O116" i="272"/>
  <c r="P116" i="272"/>
  <c r="Q116" i="272"/>
  <c r="R116" i="272"/>
  <c r="S116" i="272"/>
  <c r="T116" i="272"/>
  <c r="U116" i="272"/>
  <c r="V116" i="272"/>
  <c r="O117" i="272"/>
  <c r="P117" i="272"/>
  <c r="Q117" i="272"/>
  <c r="R117" i="272"/>
  <c r="S117" i="272"/>
  <c r="T117" i="272"/>
  <c r="U117" i="272"/>
  <c r="V117" i="272"/>
  <c r="O118" i="272"/>
  <c r="P118" i="272"/>
  <c r="Q118" i="272"/>
  <c r="R118" i="272"/>
  <c r="S118" i="272"/>
  <c r="T118" i="272"/>
  <c r="U118" i="272"/>
  <c r="V118" i="272"/>
  <c r="O119" i="272"/>
  <c r="P119" i="272"/>
  <c r="Q119" i="272"/>
  <c r="R119" i="272"/>
  <c r="S119" i="272"/>
  <c r="T119" i="272"/>
  <c r="U119" i="272"/>
  <c r="V119" i="272"/>
  <c r="O120" i="272"/>
  <c r="P120" i="272"/>
  <c r="Q120" i="272"/>
  <c r="R120" i="272"/>
  <c r="S120" i="272"/>
  <c r="T120" i="272"/>
  <c r="U120" i="272"/>
  <c r="V120" i="272"/>
  <c r="O121" i="272"/>
  <c r="P121" i="272"/>
  <c r="Q121" i="272"/>
  <c r="R121" i="272"/>
  <c r="S121" i="272"/>
  <c r="T121" i="272"/>
  <c r="U121" i="272"/>
  <c r="V121" i="272"/>
  <c r="O122" i="272"/>
  <c r="P122" i="272"/>
  <c r="Q122" i="272"/>
  <c r="R122" i="272"/>
  <c r="S122" i="272"/>
  <c r="T122" i="272"/>
  <c r="U122" i="272"/>
  <c r="V122" i="272"/>
  <c r="O123" i="272"/>
  <c r="P123" i="272"/>
  <c r="Q123" i="272"/>
  <c r="R123" i="272"/>
  <c r="S123" i="272"/>
  <c r="T123" i="272"/>
  <c r="U123" i="272"/>
  <c r="V123" i="272"/>
  <c r="O124" i="272"/>
  <c r="P124" i="272"/>
  <c r="Q124" i="272"/>
  <c r="R124" i="272"/>
  <c r="S124" i="272"/>
  <c r="T124" i="272"/>
  <c r="U124" i="272"/>
  <c r="V124" i="272"/>
  <c r="O125" i="272"/>
  <c r="P125" i="272"/>
  <c r="Q125" i="272"/>
  <c r="R125" i="272"/>
  <c r="S125" i="272"/>
  <c r="T125" i="272"/>
  <c r="U125" i="272"/>
  <c r="V125" i="272"/>
  <c r="O126" i="272"/>
  <c r="P126" i="272"/>
  <c r="Q126" i="272"/>
  <c r="R126" i="272"/>
  <c r="S126" i="272"/>
  <c r="T126" i="272"/>
  <c r="U126" i="272"/>
  <c r="V126" i="272"/>
  <c r="O127" i="272"/>
  <c r="P127" i="272"/>
  <c r="Q127" i="272"/>
  <c r="R127" i="272"/>
  <c r="S127" i="272"/>
  <c r="T127" i="272"/>
  <c r="U127" i="272"/>
  <c r="V127" i="272"/>
  <c r="O128" i="272"/>
  <c r="P128" i="272"/>
  <c r="Q128" i="272"/>
  <c r="R128" i="272"/>
  <c r="S128" i="272"/>
  <c r="T128" i="272"/>
  <c r="U128" i="272"/>
  <c r="V128" i="272"/>
  <c r="O129" i="272"/>
  <c r="P129" i="272"/>
  <c r="Q129" i="272"/>
  <c r="R129" i="272"/>
  <c r="S129" i="272"/>
  <c r="T129" i="272"/>
  <c r="U129" i="272"/>
  <c r="V129" i="272"/>
  <c r="O130" i="272"/>
  <c r="P130" i="272"/>
  <c r="Q130" i="272"/>
  <c r="R130" i="272"/>
  <c r="S130" i="272"/>
  <c r="T130" i="272"/>
  <c r="U130" i="272"/>
  <c r="V130" i="272"/>
  <c r="O131" i="272"/>
  <c r="P131" i="272"/>
  <c r="Q131" i="272"/>
  <c r="R131" i="272"/>
  <c r="S131" i="272"/>
  <c r="T131" i="272"/>
  <c r="U131" i="272"/>
  <c r="V131" i="272"/>
  <c r="O132" i="272"/>
  <c r="P132" i="272"/>
  <c r="Q132" i="272"/>
  <c r="R132" i="272"/>
  <c r="S132" i="272"/>
  <c r="T132" i="272"/>
  <c r="U132" i="272"/>
  <c r="V132" i="272"/>
  <c r="O133" i="272"/>
  <c r="P133" i="272"/>
  <c r="Q133" i="272"/>
  <c r="R133" i="272"/>
  <c r="S133" i="272"/>
  <c r="T133" i="272"/>
  <c r="U133" i="272"/>
  <c r="V133" i="272"/>
  <c r="O134" i="272"/>
  <c r="P134" i="272"/>
  <c r="Q134" i="272"/>
  <c r="R134" i="272"/>
  <c r="S134" i="272"/>
  <c r="T134" i="272"/>
  <c r="U134" i="272"/>
  <c r="V134" i="272"/>
  <c r="O135" i="272"/>
  <c r="P135" i="272"/>
  <c r="Q135" i="272"/>
  <c r="R135" i="272"/>
  <c r="S135" i="272"/>
  <c r="T135" i="272"/>
  <c r="U135" i="272"/>
  <c r="V135" i="272"/>
  <c r="O136" i="272"/>
  <c r="P136" i="272"/>
  <c r="Q136" i="272"/>
  <c r="R136" i="272"/>
  <c r="S136" i="272"/>
  <c r="T136" i="272"/>
  <c r="U136" i="272"/>
  <c r="V136" i="272"/>
  <c r="O137" i="272"/>
  <c r="P137" i="272"/>
  <c r="Q137" i="272"/>
  <c r="R137" i="272"/>
  <c r="S137" i="272"/>
  <c r="T137" i="272"/>
  <c r="U137" i="272"/>
  <c r="V137" i="272"/>
  <c r="O138" i="272"/>
  <c r="P138" i="272"/>
  <c r="Q138" i="272"/>
  <c r="R138" i="272"/>
  <c r="S138" i="272"/>
  <c r="T138" i="272"/>
  <c r="U138" i="272"/>
  <c r="V138" i="272"/>
  <c r="O139" i="272"/>
  <c r="P139" i="272"/>
  <c r="Q139" i="272"/>
  <c r="R139" i="272"/>
  <c r="S139" i="272"/>
  <c r="T139" i="272"/>
  <c r="U139" i="272"/>
  <c r="V139" i="272"/>
  <c r="O140" i="272"/>
  <c r="P140" i="272"/>
  <c r="Q140" i="272"/>
  <c r="R140" i="272"/>
  <c r="S140" i="272"/>
  <c r="T140" i="272"/>
  <c r="U140" i="272"/>
  <c r="V140" i="272"/>
  <c r="O141" i="272"/>
  <c r="P141" i="272"/>
  <c r="Q141" i="272"/>
  <c r="R141" i="272"/>
  <c r="S141" i="272"/>
  <c r="T141" i="272"/>
  <c r="U141" i="272"/>
  <c r="V141" i="272"/>
  <c r="O142" i="272"/>
  <c r="P142" i="272"/>
  <c r="Q142" i="272"/>
  <c r="R142" i="272"/>
  <c r="S142" i="272"/>
  <c r="T142" i="272"/>
  <c r="U142" i="272"/>
  <c r="V142" i="272"/>
  <c r="O143" i="272"/>
  <c r="P143" i="272"/>
  <c r="Q143" i="272"/>
  <c r="R143" i="272"/>
  <c r="S143" i="272"/>
  <c r="T143" i="272"/>
  <c r="U143" i="272"/>
  <c r="V143" i="272"/>
  <c r="O144" i="272"/>
  <c r="P144" i="272"/>
  <c r="Q144" i="272"/>
  <c r="R144" i="272"/>
  <c r="S144" i="272"/>
  <c r="T144" i="272"/>
  <c r="U144" i="272"/>
  <c r="V144" i="272"/>
  <c r="O145" i="272"/>
  <c r="P145" i="272"/>
  <c r="Q145" i="272"/>
  <c r="R145" i="272"/>
  <c r="S145" i="272"/>
  <c r="T145" i="272"/>
  <c r="U145" i="272"/>
  <c r="V145" i="272"/>
  <c r="O146" i="272"/>
  <c r="P146" i="272"/>
  <c r="Q146" i="272"/>
  <c r="R146" i="272"/>
  <c r="S146" i="272"/>
  <c r="T146" i="272"/>
  <c r="U146" i="272"/>
  <c r="V146" i="272"/>
  <c r="O147" i="272"/>
  <c r="P147" i="272"/>
  <c r="Q147" i="272"/>
  <c r="R147" i="272"/>
  <c r="S147" i="272"/>
  <c r="T147" i="272"/>
  <c r="U147" i="272"/>
  <c r="V147" i="272"/>
  <c r="O148" i="272"/>
  <c r="P148" i="272"/>
  <c r="Q148" i="272"/>
  <c r="R148" i="272"/>
  <c r="S148" i="272"/>
  <c r="T148" i="272"/>
  <c r="U148" i="272"/>
  <c r="V148" i="272"/>
  <c r="O149" i="272"/>
  <c r="P149" i="272"/>
  <c r="Q149" i="272"/>
  <c r="R149" i="272"/>
  <c r="S149" i="272"/>
  <c r="T149" i="272"/>
  <c r="U149" i="272"/>
  <c r="V149" i="272"/>
  <c r="O150" i="272"/>
  <c r="P150" i="272"/>
  <c r="Q150" i="272"/>
  <c r="R150" i="272"/>
  <c r="S150" i="272"/>
  <c r="T150" i="272"/>
  <c r="U150" i="272"/>
  <c r="V150" i="272"/>
  <c r="O151" i="272"/>
  <c r="P151" i="272"/>
  <c r="Q151" i="272"/>
  <c r="R151" i="272"/>
  <c r="S151" i="272"/>
  <c r="T151" i="272"/>
  <c r="U151" i="272"/>
  <c r="V151" i="272"/>
  <c r="O152" i="272"/>
  <c r="P152" i="272"/>
  <c r="Q152" i="272"/>
  <c r="R152" i="272"/>
  <c r="S152" i="272"/>
  <c r="T152" i="272"/>
  <c r="U152" i="272"/>
  <c r="V152" i="272"/>
  <c r="O153" i="272"/>
  <c r="P153" i="272"/>
  <c r="Q153" i="272"/>
  <c r="R153" i="272"/>
  <c r="S153" i="272"/>
  <c r="T153" i="272"/>
  <c r="U153" i="272"/>
  <c r="V153" i="272"/>
  <c r="O154" i="272"/>
  <c r="P154" i="272"/>
  <c r="Q154" i="272"/>
  <c r="R154" i="272"/>
  <c r="S154" i="272"/>
  <c r="T154" i="272"/>
  <c r="U154" i="272"/>
  <c r="V154" i="272"/>
  <c r="O155" i="272"/>
  <c r="P155" i="272"/>
  <c r="Q155" i="272"/>
  <c r="R155" i="272"/>
  <c r="S155" i="272"/>
  <c r="T155" i="272"/>
  <c r="U155" i="272"/>
  <c r="V155" i="272"/>
  <c r="O156" i="272"/>
  <c r="P156" i="272"/>
  <c r="Q156" i="272"/>
  <c r="R156" i="272"/>
  <c r="S156" i="272"/>
  <c r="T156" i="272"/>
  <c r="U156" i="272"/>
  <c r="V156" i="272"/>
  <c r="O157" i="272"/>
  <c r="P157" i="272"/>
  <c r="Q157" i="272"/>
  <c r="R157" i="272"/>
  <c r="S157" i="272"/>
  <c r="T157" i="272"/>
  <c r="U157" i="272"/>
  <c r="V157" i="272"/>
  <c r="O158" i="272"/>
  <c r="P158" i="272"/>
  <c r="Q158" i="272"/>
  <c r="R158" i="272"/>
  <c r="S158" i="272"/>
  <c r="T158" i="272"/>
  <c r="U158" i="272"/>
  <c r="V158" i="272"/>
  <c r="O159" i="272"/>
  <c r="P159" i="272"/>
  <c r="Q159" i="272"/>
  <c r="R159" i="272"/>
  <c r="S159" i="272"/>
  <c r="T159" i="272"/>
  <c r="U159" i="272"/>
  <c r="V159" i="272"/>
  <c r="O160" i="272"/>
  <c r="P160" i="272"/>
  <c r="Q160" i="272"/>
  <c r="R160" i="272"/>
  <c r="S160" i="272"/>
  <c r="T160" i="272"/>
  <c r="U160" i="272"/>
  <c r="V160" i="272"/>
  <c r="O161" i="272"/>
  <c r="P161" i="272"/>
  <c r="Q161" i="272"/>
  <c r="R161" i="272"/>
  <c r="S161" i="272"/>
  <c r="T161" i="272"/>
  <c r="U161" i="272"/>
  <c r="V161" i="272"/>
  <c r="O162" i="272"/>
  <c r="P162" i="272"/>
  <c r="Q162" i="272"/>
  <c r="R162" i="272"/>
  <c r="S162" i="272"/>
  <c r="T162" i="272"/>
  <c r="U162" i="272"/>
  <c r="V162" i="272"/>
  <c r="O163" i="272"/>
  <c r="P163" i="272"/>
  <c r="Q163" i="272"/>
  <c r="R163" i="272"/>
  <c r="S163" i="272"/>
  <c r="T163" i="272"/>
  <c r="U163" i="272"/>
  <c r="V163" i="272"/>
  <c r="O164" i="272"/>
  <c r="P164" i="272"/>
  <c r="Q164" i="272"/>
  <c r="R164" i="272"/>
  <c r="S164" i="272"/>
  <c r="T164" i="272"/>
  <c r="U164" i="272"/>
  <c r="V164" i="272"/>
  <c r="O165" i="272"/>
  <c r="P165" i="272"/>
  <c r="Q165" i="272"/>
  <c r="R165" i="272"/>
  <c r="S165" i="272"/>
  <c r="T165" i="272"/>
  <c r="U165" i="272"/>
  <c r="V165" i="272"/>
  <c r="O166" i="272"/>
  <c r="P166" i="272"/>
  <c r="Q166" i="272"/>
  <c r="R166" i="272"/>
  <c r="S166" i="272"/>
  <c r="T166" i="272"/>
  <c r="U166" i="272"/>
  <c r="V166" i="272"/>
  <c r="P16" i="272"/>
  <c r="Q16" i="272"/>
  <c r="R16" i="272"/>
  <c r="S16" i="272"/>
  <c r="T16" i="272"/>
  <c r="U16" i="272"/>
  <c r="V16" i="272"/>
  <c r="O16" i="272"/>
  <c r="K158" i="272" l="1"/>
  <c r="K157" i="272"/>
  <c r="K156" i="272"/>
  <c r="K152" i="272"/>
  <c r="K151" i="272"/>
  <c r="K150" i="272"/>
  <c r="K149" i="272"/>
  <c r="K148" i="272"/>
  <c r="K147" i="272"/>
  <c r="K146" i="272"/>
  <c r="K145" i="272"/>
  <c r="K144" i="272"/>
  <c r="K143" i="272"/>
  <c r="K142" i="272"/>
  <c r="K141" i="272"/>
  <c r="K139" i="272"/>
  <c r="K138" i="272"/>
  <c r="K137" i="272"/>
  <c r="K153" i="272" s="1"/>
  <c r="K132" i="272"/>
  <c r="K131" i="272"/>
  <c r="K130" i="272"/>
  <c r="K129" i="272"/>
  <c r="K128" i="272"/>
  <c r="K127" i="272"/>
  <c r="K126" i="272"/>
  <c r="K125" i="272"/>
  <c r="K124" i="272"/>
  <c r="K123" i="272"/>
  <c r="K121" i="272"/>
  <c r="K120" i="272"/>
  <c r="K119" i="272"/>
  <c r="K118" i="272"/>
  <c r="K117" i="272"/>
  <c r="K133" i="272" s="1"/>
  <c r="K112" i="272"/>
  <c r="K111" i="272"/>
  <c r="K110" i="272"/>
  <c r="K109" i="272"/>
  <c r="K108" i="272"/>
  <c r="K107" i="272"/>
  <c r="K106" i="272"/>
  <c r="K105" i="272"/>
  <c r="K104" i="272"/>
  <c r="K103" i="272"/>
  <c r="K102" i="272"/>
  <c r="K101" i="272"/>
  <c r="K100" i="272"/>
  <c r="K99" i="272"/>
  <c r="K98" i="272"/>
  <c r="K96" i="272"/>
  <c r="K95" i="272"/>
  <c r="K94" i="272"/>
  <c r="K93" i="272"/>
  <c r="K92" i="272"/>
  <c r="K89" i="272"/>
  <c r="K88" i="272"/>
  <c r="K87" i="272"/>
  <c r="K86" i="272"/>
  <c r="K85" i="272"/>
  <c r="K84" i="272"/>
  <c r="K83" i="272"/>
  <c r="K82" i="272"/>
  <c r="K81" i="272"/>
  <c r="K80" i="272"/>
  <c r="K79" i="272"/>
  <c r="K78" i="272"/>
  <c r="K77" i="272"/>
  <c r="K76" i="272"/>
  <c r="K75" i="272"/>
  <c r="K74" i="272"/>
  <c r="K73" i="272"/>
  <c r="K71" i="272"/>
  <c r="K70" i="272"/>
  <c r="K69" i="272"/>
  <c r="K68" i="272"/>
  <c r="K67" i="272"/>
  <c r="K113" i="272" s="1"/>
  <c r="K61" i="272"/>
  <c r="K60" i="272"/>
  <c r="K59" i="272"/>
  <c r="K58" i="272"/>
  <c r="K57" i="272"/>
  <c r="K56" i="272"/>
  <c r="K55" i="272"/>
  <c r="K54" i="272"/>
  <c r="K53" i="272"/>
  <c r="K52" i="272"/>
  <c r="K51" i="272"/>
  <c r="K50" i="272"/>
  <c r="K49" i="272"/>
  <c r="K48" i="272"/>
  <c r="K47" i="272"/>
  <c r="K45" i="272"/>
  <c r="K44" i="272"/>
  <c r="K43" i="272"/>
  <c r="K42" i="272"/>
  <c r="K41" i="272"/>
  <c r="K38" i="272"/>
  <c r="K37" i="272"/>
  <c r="K36" i="272"/>
  <c r="K35" i="272"/>
  <c r="K34" i="272"/>
  <c r="K33" i="272"/>
  <c r="K32" i="272"/>
  <c r="K31" i="272"/>
  <c r="K30" i="272"/>
  <c r="K29" i="272"/>
  <c r="K28" i="272"/>
  <c r="K27" i="272"/>
  <c r="K26" i="272"/>
  <c r="K25" i="272"/>
  <c r="K24" i="272"/>
  <c r="K23" i="272"/>
  <c r="K22" i="272"/>
  <c r="K20" i="272"/>
  <c r="K19" i="272"/>
  <c r="K18" i="272"/>
  <c r="K17" i="272"/>
  <c r="K16" i="272"/>
  <c r="K62" i="272" s="1"/>
  <c r="K166" i="272"/>
  <c r="N53" i="272"/>
  <c r="N153" i="265"/>
  <c r="K155" i="265"/>
  <c r="K155" i="272" l="1"/>
  <c r="K159" i="272" s="1"/>
  <c r="N53" i="265" l="1"/>
  <c r="O53" i="265" s="1"/>
  <c r="P53" i="265" s="1"/>
  <c r="K152" i="265" l="1"/>
  <c r="K151" i="265"/>
  <c r="K150" i="265"/>
  <c r="K149" i="265"/>
  <c r="K148" i="265"/>
  <c r="K147" i="265"/>
  <c r="K146" i="265"/>
  <c r="K145" i="265"/>
  <c r="K144" i="265"/>
  <c r="K143" i="265"/>
  <c r="K142" i="265"/>
  <c r="K141" i="265"/>
  <c r="K139" i="265"/>
  <c r="K138" i="265"/>
  <c r="K137" i="265"/>
  <c r="K153" i="265" s="1"/>
  <c r="K132" i="265" l="1"/>
  <c r="K131" i="265"/>
  <c r="K130" i="265"/>
  <c r="K129" i="265"/>
  <c r="K128" i="265"/>
  <c r="K127" i="265"/>
  <c r="K126" i="265"/>
  <c r="K125" i="265"/>
  <c r="K124" i="265"/>
  <c r="K123" i="265"/>
  <c r="K121" i="265"/>
  <c r="K120" i="265"/>
  <c r="K119" i="265"/>
  <c r="K118" i="265"/>
  <c r="K117" i="265"/>
  <c r="K133" i="265" s="1"/>
  <c r="K158" i="265" l="1"/>
  <c r="K159" i="265" s="1"/>
  <c r="K157" i="265"/>
  <c r="K156" i="265"/>
  <c r="K89" i="265" l="1"/>
  <c r="K38" i="265"/>
  <c r="K61" i="265"/>
  <c r="K166" i="265" l="1"/>
  <c r="K34" i="265"/>
  <c r="K35" i="265"/>
  <c r="K112" i="265"/>
  <c r="K110" i="265"/>
  <c r="K108" i="265"/>
  <c r="K106" i="265"/>
  <c r="K104" i="265"/>
  <c r="K102" i="265"/>
  <c r="K100" i="265"/>
  <c r="K98" i="265"/>
  <c r="K95" i="265"/>
  <c r="K93" i="265"/>
  <c r="K88" i="265"/>
  <c r="K86" i="265"/>
  <c r="K83" i="265"/>
  <c r="K81" i="265"/>
  <c r="K79" i="265"/>
  <c r="K77" i="265"/>
  <c r="K75" i="265"/>
  <c r="K73" i="265"/>
  <c r="K70" i="265"/>
  <c r="K68" i="265"/>
  <c r="K111" i="265"/>
  <c r="K59" i="265"/>
  <c r="K58" i="265"/>
  <c r="K57" i="265"/>
  <c r="K56" i="265"/>
  <c r="K55" i="265"/>
  <c r="K105" i="265"/>
  <c r="K53" i="265"/>
  <c r="K52" i="265"/>
  <c r="K51" i="265"/>
  <c r="K50" i="265"/>
  <c r="K49" i="265"/>
  <c r="K99" i="265"/>
  <c r="K47" i="265"/>
  <c r="K45" i="265"/>
  <c r="K44" i="265"/>
  <c r="K94" i="265"/>
  <c r="K42" i="265"/>
  <c r="K41" i="265"/>
  <c r="K37" i="265"/>
  <c r="K87" i="265"/>
  <c r="K85" i="265"/>
  <c r="K84" i="265"/>
  <c r="K32" i="265"/>
  <c r="K82" i="265"/>
  <c r="K30" i="265"/>
  <c r="K80" i="265"/>
  <c r="K28" i="265"/>
  <c r="K78" i="265"/>
  <c r="K26" i="265"/>
  <c r="K76" i="265"/>
  <c r="K24" i="265"/>
  <c r="K74" i="265"/>
  <c r="K22" i="265"/>
  <c r="K71" i="265"/>
  <c r="K19" i="265"/>
  <c r="K69" i="265"/>
  <c r="K17" i="265"/>
  <c r="K67" i="265"/>
  <c r="K36" i="265" l="1"/>
  <c r="K43" i="265"/>
  <c r="K48" i="265"/>
  <c r="K54" i="265"/>
  <c r="K16" i="265"/>
  <c r="K18" i="265"/>
  <c r="K20" i="265"/>
  <c r="K23" i="265"/>
  <c r="K25" i="265"/>
  <c r="K27" i="265"/>
  <c r="K29" i="265"/>
  <c r="K31" i="265"/>
  <c r="K33" i="265"/>
  <c r="K60" i="265"/>
  <c r="K92" i="265"/>
  <c r="K96" i="265"/>
  <c r="K101" i="265"/>
  <c r="K103" i="265"/>
  <c r="K107" i="265"/>
  <c r="K109" i="265"/>
  <c r="K113" i="265" l="1"/>
  <c r="K62" i="265"/>
</calcChain>
</file>

<file path=xl/sharedStrings.xml><?xml version="1.0" encoding="utf-8"?>
<sst xmlns="http://schemas.openxmlformats.org/spreadsheetml/2006/main" count="662" uniqueCount="170">
  <si>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</si>
  <si>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</si>
  <si>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</si>
  <si>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</si>
  <si>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</si>
  <si>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</si>
  <si>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</si>
  <si>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</si>
  <si>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</si>
  <si>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</si>
  <si>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</si>
  <si>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</si>
  <si>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</si>
  <si>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VALOR TOTAL</t>
  </si>
  <si>
    <t>DESCRIPCION</t>
  </si>
  <si>
    <t>PORCENTAJE</t>
  </si>
  <si>
    <t>ADMINISTRACIÓN</t>
  </si>
  <si>
    <t>A=</t>
  </si>
  <si>
    <t>I=</t>
  </si>
  <si>
    <t>U=</t>
  </si>
  <si>
    <t>TOTAL A.I.U</t>
  </si>
  <si>
    <t>A.I.U.=</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</si>
  <si>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</si>
  <si>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</si>
  <si>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</si>
  <si>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</si>
  <si>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</si>
  <si>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</si>
  <si>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</si>
  <si>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</si>
  <si>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</si>
  <si>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</si>
  <si>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</si>
  <si>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</si>
  <si>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</si>
  <si>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</si>
  <si>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</si>
  <si>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</si>
  <si>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</si>
  <si>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</si>
  <si>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</si>
  <si>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</si>
  <si>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</si>
  <si>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</si>
  <si>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</si>
  <si>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</si>
  <si>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</si>
  <si>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</si>
  <si>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</si>
  <si>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</si>
  <si>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</si>
  <si>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</si>
  <si>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</si>
  <si>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</si>
  <si>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</si>
  <si>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</si>
  <si>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</si>
  <si>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</si>
  <si>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</si>
  <si>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</si>
  <si>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</si>
  <si>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</si>
  <si>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</si>
  <si>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</si>
  <si>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</si>
  <si>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</si>
  <si>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</si>
  <si>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</si>
  <si>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</si>
  <si>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</si>
  <si>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</si>
  <si>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</si>
  <si>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</si>
  <si>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</si>
  <si>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</si>
  <si>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</si>
  <si>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</si>
  <si>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</si>
  <si>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</si>
  <si>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</si>
  <si>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</si>
  <si>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</si>
  <si>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</si>
  <si>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</si>
  <si>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</si>
  <si>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</si>
  <si>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</si>
  <si>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REHABILITACION/MANTENIMIENTO EN ASFALTO</t>
  </si>
  <si>
    <t>PRELIMINARES</t>
  </si>
  <si>
    <t>Localizacion y replanteo</t>
  </si>
  <si>
    <t>m2</t>
  </si>
  <si>
    <t>Corte de pavimento existente</t>
  </si>
  <si>
    <t>m</t>
  </si>
  <si>
    <t>Demolicion de pavimento existente</t>
  </si>
  <si>
    <t>m3</t>
  </si>
  <si>
    <t xml:space="preserve">Conformación de subrasante </t>
  </si>
  <si>
    <t>PAVIMENTO FLEXIBLE</t>
  </si>
  <si>
    <t>Suministro e instalacion de piedra para mejoramiento de subrasante (incluye Suministro, Extendido, Nivelación y Compactación con Vibrocompactador, incluye transporte)</t>
  </si>
  <si>
    <t>Suministro e instalacion de Recebo para mejoramiento de subrasante (incluye Suministro, Extendido, Nivelación y Compactación con Vibrocompactador , incluye transporte)</t>
  </si>
  <si>
    <t>Sub Base granular  (incluye Suministro, Extendido, Nivelación y Compactación con Vibrocompactador l, incluye transporte)</t>
  </si>
  <si>
    <t>Base granular  (incluye Suministro, Extendido, Nivelación y Compactación con Vibrocompactador, incluye transporte)</t>
  </si>
  <si>
    <t>Suministro y aplicación de emulsion para Imprimacion asfaltica CRL-1</t>
  </si>
  <si>
    <t>Mezcla densa caliente 19 REHABILITACION (incluye Suministro, Extendido, Nivelación y Compactación con Vibrocompactador, incluye transporte)</t>
  </si>
  <si>
    <t>Suministro e instalacion de Recebo para mejoramiento de subrasante (MANTENIMIENTO) (incluye Suministro, Extendido, Nivelación y Compactación con Vibrocompactador manual, incluye transporte)</t>
  </si>
  <si>
    <t>Sub Base granular  (MANTENIMIENTO) (incluye Suministro, Extendido, Nivelación y Compactación con Vibrocompactador , incluye transporte)</t>
  </si>
  <si>
    <t>Base granular   (MANTENIMIENTO) (incluye Suministro, Extendido, Nivelación y Compactación con Vibrocompactador, incluye transporte)</t>
  </si>
  <si>
    <t>Suministro y aplicación de emulsion para Imprimacion asfaltica CRL-1 (mantenimiento)</t>
  </si>
  <si>
    <t>Mezcla densa caliente 19 (MANTENIMIENTO) (incluye Suministro, Extendido, Nivelación y Compactación con Vibrocompactador , incluye transporte)</t>
  </si>
  <si>
    <t>Bordillo de 15x40 en concreto de 21 Mpa hecho en sitio (incluye refuerzo)</t>
  </si>
  <si>
    <t>und</t>
  </si>
  <si>
    <t xml:space="preserve">Retiro de material sobrante </t>
  </si>
  <si>
    <t>Generacion y disposicion</t>
  </si>
  <si>
    <t>Reparacion de domiciliarias</t>
  </si>
  <si>
    <t>REHABILITACION/MANTENIMIENTO EN CONCRETO</t>
  </si>
  <si>
    <t>Excavación mecánica en material sin clasificar</t>
  </si>
  <si>
    <t>ESTRUCTURA DEL PAVIMENTO</t>
  </si>
  <si>
    <t>Sub Base granular CONSTRUCCION (incluye Suministro, Extendido, Nivelación y Compactación con Vibrocompactador manual, incluye transporte)</t>
  </si>
  <si>
    <t>Base granular CONSTRUCCION (incluye Suministro, Extendido, Nivelación y Compactación con Vibrocompactador manual, incluye transporte)</t>
  </si>
  <si>
    <t>kg</t>
  </si>
  <si>
    <t>Acero de refuerzo de 420 Mpa o (60,000 psi)</t>
  </si>
  <si>
    <t>Concreto Premezclado MR 38 - 4 pulgadas mantenimiento - 28 días CONSTRUCCION (incluye suministro, transporte, instalación de concreto)- (No incluye curado,  cordón de espuma de polietileno, sellador de juntas, acero de barras pasajunta, barras de amarre ni acero canastilla)</t>
  </si>
  <si>
    <t>Concreto Premezclado MR 41 - 4 pulgadas mantenimiento - 28 días CONSTRUCCION (incluye suministro, transporte, instalación de concreto)- (No incluye curado,  cordón de espuma de polietileno, sellador de juntas, acero de barras pasajunta, barras de amarre ni acero canastilla)</t>
  </si>
  <si>
    <t>Corte de juntas de dilatacion menor a 8 cm</t>
  </si>
  <si>
    <t>Cordón de espuma de polietileno y sellado de juntas de dilatacion</t>
  </si>
  <si>
    <t>Suministro y aplicación de aditivo para curado de concreto</t>
  </si>
  <si>
    <t>Retiro de material sobrante</t>
  </si>
  <si>
    <t>SUBTOTAL COMUNA 2</t>
  </si>
  <si>
    <t>SUBTOTAL COMUNA 3</t>
  </si>
  <si>
    <t>UND</t>
  </si>
  <si>
    <t>COMPONENTES SST, AMBIENTAL, PMT</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</si>
  <si>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</si>
  <si>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</si>
  <si>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Demarcacion de linea &lt;12 cm</t>
  </si>
  <si>
    <t xml:space="preserve">Excavación mecánica en material sin clasificar </t>
  </si>
  <si>
    <t>Realce de Pozos en concreto de 3000 psi (incluye demolición de concreto, mamposteria y refuerzo no incluye arotapa)</t>
  </si>
  <si>
    <t>Formulario 1 - Propuesta económica  - Documento tipo de licitación de obra pública de infraestructura de transporte - versión 4</t>
  </si>
  <si>
    <t>IMPREVISTO</t>
  </si>
  <si>
    <t>Acero para barras pasa junta o dovelas</t>
  </si>
  <si>
    <t>Suministro e instalacion de piedra para mejoramiento de subrasante (incluye Suministro, Extendido, Nivelación y Compactación con Vibrocompactador, incluye transporte 37 KM</t>
  </si>
  <si>
    <t>Suministro e instalacion de Recebo para mejoramiento de subrasante (incluye Suministro, Extendido, Nivelación y Compactación con Vibrocompactador , incluye transporte 37 KM)</t>
  </si>
  <si>
    <t>Sub Base granular  (incluye Suministro, Extendido, Nivelación y Compactación con Vibrocompactador l, incluye transporte 37 KM)</t>
  </si>
  <si>
    <t>Mezcla densa caliente 19 REHABILITACION (incluye Suministro, Extendido, Nivelación y Compactación con Vibrocompactador, incluye transporte 37 KM)</t>
  </si>
  <si>
    <t>Realce de Pozos en concreto de 3000 psi (incluye demolición de concreto, mamposteria y refuerzo, no incluye arotapa)</t>
  </si>
  <si>
    <t xml:space="preserve">Generacion </t>
  </si>
  <si>
    <t>Excavación manual en material sin clasificar</t>
  </si>
  <si>
    <t>PLACA HUELLA</t>
  </si>
  <si>
    <t>Suministro e instalacion de piedra para mejoramiento de subrasante (incluye Suministro, Extendido, Nivelación y Compactación con Vibrocompactador, incluye transporte 55km)</t>
  </si>
  <si>
    <t>Suministro e instalacion de Recebo para mejoramiento de subrasante (incluye Suministro, Extendido, Nivelación y Compactación con Vibrocompactador , incluye transporte 55km)</t>
  </si>
  <si>
    <t>Sub Base granular  (incluye Suministro, Extendido, Nivelación y Compactación con Vibrocompactador l, incluye transporte 55km)</t>
  </si>
  <si>
    <t>Base granular  (incluye Suministro, Extendido, Nivelación y Compactación con Vibrocompactador, incluye transporte 55km)</t>
  </si>
  <si>
    <t>Concreto  de 210 Kg/cm2 o 21 Mpa - para placa huella y sobreanchos</t>
  </si>
  <si>
    <t xml:space="preserve">Concreto  de 210 Kg/cm2 o 21 Mpa - para vigas riostras, cunetas, bordillo  </t>
  </si>
  <si>
    <t>Concreto ciclopeo (40% piedra, 60% concreto de 3000 Psi)</t>
  </si>
  <si>
    <t>Realce de Pozos en concreto de 3000 psi (incluye demolición de concreto y refuerzo no incluye arotapa)</t>
  </si>
  <si>
    <t>Retiro de material sobrante (hasta 15 km)</t>
  </si>
  <si>
    <t>GLB</t>
  </si>
  <si>
    <t>Suministro y aplicación de emulsion para Imprimacion asfaltica CRL-1 (incluye transporte 37 km)</t>
  </si>
  <si>
    <t>Bordillo de 15x40 en concreto de 21 Mpa hecho en sitio (incluye refuerzo) incluye transporte de materiales 37 km</t>
  </si>
  <si>
    <t>SUBTOTAL BUENA ESPERANZA</t>
  </si>
  <si>
    <t>SUBTOTAL PUERTO VILLAMIZAR</t>
  </si>
  <si>
    <t>SUBTOTAL OBRAS</t>
  </si>
  <si>
    <t>1. REHABILITACION Y/O MANTENIMIENTO COMUNA 2</t>
  </si>
  <si>
    <t>2. REHABILITACION Y/O MANTENIMIENTO COMUNA 3</t>
  </si>
  <si>
    <t>3. REHABILITACION DE VIA EN ASFALTO CORREGIMIENTO DE BUENA ESPERANZA</t>
  </si>
  <si>
    <t>4. CONSTRUCCION DE PLACA HUELLA EN EL CORREGIMIENTO DE PUERTO VILLAMIZAR</t>
  </si>
  <si>
    <t>CONSTRUCCION, MANTENIMIENTO Y/O MEJORAMIENTO DE LAS VIAS URBANAS DE LAS COMUNAS 2 Y 3, Y DE LAS VIAS RURALES DE LOS CORREGIMIENTOS DE PUERTO VILLAMIZAR Y BUENA ESPERANZA, MUNICIPIO DE SAN JOSE DE CUCUTA (PRESUPUESTO PARTICIPATIVO)</t>
  </si>
  <si>
    <t xml:space="preserve">CONSTRUCCION, MANTENIMIENTO Y/O MEJORAMIENTO DE LAS VIAS URBANAS DE LAS COMUNAS 2 Y 3, Y DE LAS VIAS RURALES DE LOS CORREGIMIENTOS DE PUERTO VILLAMIZAR Y BUENA ESPERANZA, MUNICIPIO DE SAN JOSE DE CUCUTA (PRESUPUESTO PARTICIPATIVO). </t>
  </si>
  <si>
    <t>DISEÑOS INCLUYE IVA (19%) - VIA EN CONCRETO O PLACA HUELLA TRAMO DE 0-120 M</t>
  </si>
  <si>
    <t>DISEÑOS INCLUYE IVA (19%) - VIA EN ASFALTO TRAMO DE 0-120 M</t>
  </si>
  <si>
    <t>Pago de Generación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</si>
</sst>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 numFmtId="200" formatCode="&quot;$&quot;\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sz val="13"/>
      <color theme="1"/>
      <name val="Arial Narrow"/>
      <family val="2"/>
    </font>
    <font>
      <b/>
      <sz val="12"/>
      <name val="Arial Narrow"/>
      <family val="2"/>
    </font>
    <font>
      <b/>
      <u/>
      <sz val="11"/>
      <name val="Arial Narrow"/>
      <family val="2"/>
    </font>
    <font>
      <sz val="11"/>
      <color rgb="FFFF0000"/>
      <name val="Arial"/>
      <family val="2"/>
    </font>
    <font>
      <sz val="9"/>
      <name val="Arial"/>
      <family val="2"/>
    </font>
    <font>
      <sz val="11"/>
      <color rgb="FFFF0000"/>
      <name val="Arial Narrow"/>
      <family val="2"/>
    </font>
    <font>
      <sz val="12"/>
      <color rgb="FFFF0000"/>
      <name val="Arial Narrow"/>
      <family val="2"/>
    </font>
    <font>
      <b/>
      <sz val="13"/>
      <color rgb="FFFF0000"/>
      <name val="Arial Narrow"/>
      <family val="2"/>
    </font>
    <font>
      <sz val="13"/>
      <color rgb="FFFF0000"/>
      <name val="Arial Narrow"/>
      <family val="2"/>
    </font>
    <font>
      <sz val="13"/>
      <name val="Arial Narrow"/>
      <family val="2"/>
    </font>
    <font>
      <b/>
      <sz val="20"/>
      <name val="Arial Narrow"/>
      <family val="2"/>
    </font>
    <font>
      <b/>
      <sz val="13"/>
      <name val="Arial Narrow"/>
      <family val="2"/>
    </font>
    <font>
      <u/>
      <sz val="13"/>
      <name val="Arial Narrow"/>
      <family val="2"/>
    </font>
    <font>
      <b/>
      <sz val="14"/>
      <name val="Arial Narrow"/>
      <family val="2"/>
    </font>
    <font>
      <b/>
      <sz val="11"/>
      <color rgb="FFFF0000"/>
      <name val="Arial Narrow"/>
      <family val="2"/>
    </font>
    <font>
      <b/>
      <sz val="20"/>
      <color rgb="FFFF0000"/>
      <name val="Arial Narrow"/>
      <family val="2"/>
    </font>
    <font>
      <b/>
      <sz val="14"/>
      <color rgb="FFFF0000"/>
      <name val="Arial Narrow"/>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rgb="FF92D050"/>
        <bgColor rgb="FFFFFF00"/>
      </patternFill>
    </fill>
    <fill>
      <patternFill patternType="solid">
        <fgColor rgb="FF92D050"/>
        <bgColor rgb="FF7F7F7F"/>
      </patternFill>
    </fill>
    <fill>
      <patternFill patternType="solid">
        <fgColor rgb="FF92D050"/>
        <bgColor indexed="64"/>
      </patternFill>
    </fill>
    <fill>
      <patternFill patternType="solid">
        <fgColor theme="0" tint="-0.249977111117893"/>
        <bgColor rgb="FFFFFF00"/>
      </patternFill>
    </fill>
    <fill>
      <patternFill patternType="solid">
        <fgColor theme="0" tint="-0.34998626667073579"/>
        <bgColor rgb="FFFFFF00"/>
      </patternFill>
    </fill>
    <fill>
      <patternFill patternType="solid">
        <fgColor theme="0" tint="-0.34998626667073579"/>
        <bgColor indexed="64"/>
      </patternFill>
    </fill>
    <fill>
      <patternFill patternType="solid">
        <fgColor theme="3" tint="0.59999389629810485"/>
        <bgColor theme="0"/>
      </patternFill>
    </fill>
    <fill>
      <patternFill patternType="solid">
        <fgColor theme="3" tint="0.59999389629810485"/>
        <bgColor indexed="64"/>
      </patternFill>
    </fill>
    <fill>
      <patternFill patternType="solid">
        <fgColor theme="3" tint="0.59999389629810485"/>
        <bgColor rgb="FFFFFF00"/>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top/>
      <bottom style="double">
        <color indexed="52"/>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indexed="64"/>
      </right>
      <top/>
      <bottom style="thin">
        <color rgb="FF000000"/>
      </bottom>
      <diagonal/>
    </border>
    <border>
      <left style="thin">
        <color indexed="64"/>
      </left>
      <right style="double">
        <color indexed="64"/>
      </right>
      <top/>
      <bottom/>
      <diagonal/>
    </border>
  </borders>
  <cellStyleXfs count="33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2" fontId="7" fillId="0" borderId="51">
      <alignment horizontal="right"/>
    </xf>
    <xf numFmtId="182" fontId="7" fillId="0" borderId="51">
      <alignment horizontal="right"/>
    </xf>
    <xf numFmtId="2" fontId="7" fillId="0" borderId="0"/>
    <xf numFmtId="2" fontId="7" fillId="0" borderId="0"/>
    <xf numFmtId="2" fontId="7" fillId="0" borderId="0"/>
    <xf numFmtId="183" fontId="7" fillId="0" borderId="0"/>
    <xf numFmtId="183" fontId="7" fillId="0" borderId="0"/>
    <xf numFmtId="183" fontId="7" fillId="0" borderId="0"/>
    <xf numFmtId="184" fontId="8" fillId="0" borderId="0"/>
    <xf numFmtId="184" fontId="8" fillId="0" borderId="0"/>
    <xf numFmtId="184" fontId="8" fillId="0" borderId="0"/>
    <xf numFmtId="182" fontId="7" fillId="0" borderId="51">
      <alignment horizontal="right"/>
    </xf>
    <xf numFmtId="185" fontId="5" fillId="0" borderId="0">
      <protection locked="0"/>
    </xf>
    <xf numFmtId="3" fontId="34" fillId="0" borderId="0" applyFont="0" applyFill="0" applyBorder="0" applyAlignment="0" applyProtection="0"/>
    <xf numFmtId="186" fontId="5" fillId="0" borderId="0">
      <protection locked="0"/>
    </xf>
    <xf numFmtId="187" fontId="34" fillId="0" borderId="0" applyFont="0" applyFill="0" applyBorder="0" applyAlignment="0" applyProtection="0"/>
    <xf numFmtId="188"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190"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1" fontId="5" fillId="0" borderId="0">
      <protection locked="0"/>
    </xf>
    <xf numFmtId="191" fontId="5" fillId="0" borderId="0">
      <protection locked="0"/>
    </xf>
    <xf numFmtId="0" fontId="17" fillId="3" borderId="0" applyNumberFormat="0" applyBorder="0" applyAlignment="0" applyProtection="0"/>
    <xf numFmtId="192" fontId="7" fillId="0" borderId="0">
      <alignment horizontal="right"/>
    </xf>
    <xf numFmtId="192" fontId="7" fillId="0" borderId="0">
      <alignment horizontal="right"/>
    </xf>
    <xf numFmtId="192" fontId="7" fillId="0" borderId="0">
      <alignment horizontal="right"/>
    </xf>
    <xf numFmtId="193" fontId="7" fillId="0" borderId="0" applyFont="0" applyFill="0" applyBorder="0" applyAlignment="0">
      <alignment horizontal="center"/>
    </xf>
    <xf numFmtId="193"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4" fontId="7" fillId="0" borderId="0">
      <alignment horizontal="right"/>
    </xf>
    <xf numFmtId="194" fontId="7" fillId="0" borderId="0">
      <alignment horizontal="right"/>
    </xf>
    <xf numFmtId="194" fontId="7" fillId="0" borderId="0">
      <alignment horizontal="right"/>
    </xf>
    <xf numFmtId="195" fontId="5" fillId="0" borderId="0" applyFont="0" applyFill="0" applyBorder="0" applyAlignment="0" applyProtection="0"/>
    <xf numFmtId="195"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87" fontId="39" fillId="0" borderId="0" applyFont="0" applyFill="0" applyBorder="0" applyAlignment="0" applyProtection="0"/>
    <xf numFmtId="0" fontId="18" fillId="22" borderId="0" applyNumberFormat="0" applyBorder="0" applyAlignment="0" applyProtection="0"/>
    <xf numFmtId="196" fontId="7" fillId="0" borderId="0" applyFont="0" applyFill="0" applyBorder="0" applyAlignment="0">
      <alignment horizontal="center"/>
    </xf>
    <xf numFmtId="196"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7"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1" fontId="5" fillId="0" borderId="54">
      <protection locked="0"/>
    </xf>
    <xf numFmtId="0" fontId="45" fillId="0" borderId="0"/>
    <xf numFmtId="0" fontId="46" fillId="0" borderId="0" applyNumberFormat="0" applyFill="0" applyBorder="0" applyAlignment="0" applyProtection="0">
      <alignment vertical="top"/>
      <protection locked="0"/>
    </xf>
    <xf numFmtId="44" fontId="57" fillId="0" borderId="0" applyFont="0" applyFill="0" applyBorder="0" applyAlignment="0" applyProtection="0"/>
    <xf numFmtId="0" fontId="14" fillId="0" borderId="88" applyNumberFormat="0" applyFill="0" applyAlignment="0" applyProtection="0"/>
    <xf numFmtId="179"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43" fontId="9"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9"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4" fillId="0" borderId="88" applyNumberFormat="0" applyFill="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cellStyleXfs>
  <cellXfs count="539">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1" fillId="0" borderId="0" xfId="89" applyFont="1"/>
    <xf numFmtId="0" fontId="33" fillId="0" borderId="0" xfId="88" applyFont="1"/>
    <xf numFmtId="0" fontId="33" fillId="0" borderId="0" xfId="88" applyFont="1" applyAlignment="1">
      <alignment horizontal="center"/>
    </xf>
    <xf numFmtId="0" fontId="33" fillId="0" borderId="39" xfId="88" applyFont="1" applyBorder="1"/>
    <xf numFmtId="0" fontId="33" fillId="0" borderId="40" xfId="88" applyFont="1" applyBorder="1"/>
    <xf numFmtId="0" fontId="33" fillId="0" borderId="40" xfId="88" applyFont="1" applyBorder="1" applyAlignment="1">
      <alignment horizontal="center"/>
    </xf>
    <xf numFmtId="0" fontId="33" fillId="0" borderId="41" xfId="88" applyFont="1" applyBorder="1"/>
    <xf numFmtId="0" fontId="33" fillId="0" borderId="37" xfId="88" applyFont="1" applyBorder="1"/>
    <xf numFmtId="0" fontId="33" fillId="0" borderId="38" xfId="88" applyFont="1" applyBorder="1"/>
    <xf numFmtId="0" fontId="33" fillId="0" borderId="0" xfId="89" applyFont="1"/>
    <xf numFmtId="0" fontId="33" fillId="0" borderId="37" xfId="89" applyFont="1" applyBorder="1"/>
    <xf numFmtId="0" fontId="33" fillId="0" borderId="38" xfId="89" applyFont="1" applyBorder="1"/>
    <xf numFmtId="178" fontId="33" fillId="0" borderId="38" xfId="89" applyNumberFormat="1" applyFont="1" applyBorder="1"/>
    <xf numFmtId="180" fontId="33" fillId="0" borderId="38" xfId="89" applyNumberFormat="1" applyFont="1" applyBorder="1"/>
    <xf numFmtId="0" fontId="33" fillId="0" borderId="35" xfId="89" applyFont="1" applyBorder="1"/>
    <xf numFmtId="0" fontId="33" fillId="0" borderId="36" xfId="88" applyFont="1" applyBorder="1"/>
    <xf numFmtId="0" fontId="33" fillId="0" borderId="36" xfId="88" applyFont="1" applyBorder="1" applyAlignment="1">
      <alignment horizontal="center"/>
    </xf>
    <xf numFmtId="181" fontId="33" fillId="0" borderId="36" xfId="34" applyNumberFormat="1" applyFont="1" applyBorder="1"/>
    <xf numFmtId="0" fontId="33" fillId="0" borderId="42" xfId="88" applyFont="1" applyBorder="1"/>
    <xf numFmtId="0" fontId="31" fillId="0" borderId="0" xfId="0" applyFont="1"/>
    <xf numFmtId="0" fontId="33" fillId="25" borderId="0" xfId="88" applyFont="1" applyFill="1"/>
    <xf numFmtId="0" fontId="30" fillId="25" borderId="0" xfId="88" applyFont="1" applyFill="1"/>
    <xf numFmtId="0" fontId="33" fillId="25" borderId="38" xfId="88" applyFont="1" applyFill="1" applyBorder="1"/>
    <xf numFmtId="0" fontId="31" fillId="0" borderId="39" xfId="0" applyFont="1" applyBorder="1"/>
    <xf numFmtId="0" fontId="31" fillId="0" borderId="81" xfId="0" applyFont="1" applyBorder="1"/>
    <xf numFmtId="0" fontId="31" fillId="0" borderId="82" xfId="0" applyFont="1" applyBorder="1"/>
    <xf numFmtId="0" fontId="31" fillId="0" borderId="37" xfId="0" applyFont="1" applyBorder="1"/>
    <xf numFmtId="0" fontId="31" fillId="0" borderId="38" xfId="0" applyFont="1" applyBorder="1"/>
    <xf numFmtId="0" fontId="33" fillId="0" borderId="38" xfId="0" applyFont="1" applyBorder="1" applyAlignment="1">
      <alignment horizontal="center" wrapText="1"/>
    </xf>
    <xf numFmtId="0" fontId="44" fillId="0" borderId="38" xfId="254" applyFont="1" applyBorder="1" applyAlignment="1">
      <alignment horizontal="center" vertical="center"/>
    </xf>
    <xf numFmtId="0" fontId="44" fillId="0" borderId="38" xfId="0" applyFont="1" applyBorder="1" applyAlignment="1">
      <alignment horizontal="center" vertical="center"/>
    </xf>
    <xf numFmtId="0" fontId="44" fillId="0" borderId="38" xfId="0" applyFont="1" applyBorder="1" applyAlignment="1">
      <alignment vertical="center"/>
    </xf>
    <xf numFmtId="1" fontId="44" fillId="0" borderId="38" xfId="0" applyNumberFormat="1" applyFont="1" applyBorder="1" applyAlignment="1">
      <alignment horizontal="center" vertical="center"/>
    </xf>
    <xf numFmtId="0" fontId="44" fillId="0" borderId="38" xfId="0" applyFont="1" applyBorder="1" applyAlignment="1">
      <alignment horizontal="center"/>
    </xf>
    <xf numFmtId="0" fontId="43" fillId="0" borderId="38" xfId="0" applyFont="1" applyBorder="1" applyAlignment="1" applyProtection="1">
      <alignment horizontal="center"/>
      <protection locked="0"/>
    </xf>
    <xf numFmtId="0" fontId="43" fillId="0" borderId="38" xfId="0" applyFont="1" applyBorder="1" applyAlignment="1">
      <alignment horizontal="center" vertical="center"/>
    </xf>
    <xf numFmtId="4" fontId="31" fillId="0" borderId="38" xfId="0" applyNumberFormat="1" applyFont="1" applyBorder="1" applyAlignment="1">
      <alignment horizontal="center" vertical="center"/>
    </xf>
    <xf numFmtId="0" fontId="43" fillId="0" borderId="38" xfId="0" applyFont="1" applyBorder="1" applyAlignment="1">
      <alignment horizontal="left" vertical="center"/>
    </xf>
    <xf numFmtId="0" fontId="43" fillId="0" borderId="38" xfId="0" applyFont="1" applyBorder="1" applyAlignment="1">
      <alignment horizontal="center"/>
    </xf>
    <xf numFmtId="172" fontId="31" fillId="0" borderId="38" xfId="34" applyFont="1" applyFill="1" applyBorder="1"/>
    <xf numFmtId="172" fontId="31" fillId="0" borderId="38" xfId="0" applyNumberFormat="1" applyFont="1" applyBorder="1"/>
    <xf numFmtId="0" fontId="43" fillId="0" borderId="38" xfId="0" applyFont="1" applyBorder="1" applyAlignment="1">
      <alignment horizontal="center" wrapText="1"/>
    </xf>
    <xf numFmtId="172" fontId="31" fillId="0" borderId="38" xfId="34" applyFont="1" applyFill="1" applyBorder="1" applyAlignment="1">
      <alignment horizontal="center" wrapText="1"/>
    </xf>
    <xf numFmtId="166" fontId="31" fillId="0" borderId="38" xfId="0" applyNumberFormat="1" applyFont="1" applyBorder="1"/>
    <xf numFmtId="43" fontId="31" fillId="0" borderId="38" xfId="34" applyNumberFormat="1" applyFont="1" applyFill="1" applyBorder="1"/>
    <xf numFmtId="43" fontId="31" fillId="0" borderId="38" xfId="0" applyNumberFormat="1" applyFont="1" applyBorder="1"/>
    <xf numFmtId="0" fontId="32" fillId="0" borderId="38" xfId="0" applyFont="1" applyBorder="1"/>
    <xf numFmtId="0" fontId="31" fillId="0" borderId="38" xfId="0" applyFont="1" applyBorder="1" applyAlignment="1">
      <alignment horizontal="center"/>
    </xf>
    <xf numFmtId="0" fontId="42" fillId="0" borderId="38" xfId="0" applyFont="1" applyBorder="1" applyAlignment="1">
      <alignment wrapText="1"/>
    </xf>
    <xf numFmtId="0" fontId="33" fillId="0" borderId="38" xfId="0" applyFont="1" applyBorder="1" applyAlignment="1">
      <alignment horizontal="right"/>
    </xf>
    <xf numFmtId="0" fontId="31" fillId="0" borderId="83" xfId="0" applyFont="1" applyBorder="1"/>
    <xf numFmtId="0" fontId="31" fillId="0" borderId="84" xfId="0" applyFont="1" applyBorder="1"/>
    <xf numFmtId="0" fontId="31" fillId="0" borderId="85"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4"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4" xfId="0" applyFont="1" applyFill="1" applyBorder="1" applyAlignment="1">
      <alignment horizontal="center"/>
    </xf>
    <xf numFmtId="172" fontId="50" fillId="0" borderId="18" xfId="34" applyFont="1" applyBorder="1"/>
    <xf numFmtId="172"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2" fontId="50" fillId="0" borderId="64" xfId="34" applyFont="1" applyBorder="1"/>
    <xf numFmtId="172" fontId="50" fillId="0" borderId="61" xfId="0" applyNumberFormat="1" applyFont="1" applyBorder="1"/>
    <xf numFmtId="0" fontId="52" fillId="24" borderId="49"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2" fontId="50" fillId="0" borderId="45" xfId="34" applyFont="1" applyBorder="1"/>
    <xf numFmtId="172"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2" fontId="50" fillId="0" borderId="43"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4"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2" fontId="50" fillId="0" borderId="18" xfId="34" applyFont="1" applyBorder="1" applyAlignment="1">
      <alignment horizontal="center"/>
    </xf>
    <xf numFmtId="0" fontId="50" fillId="0" borderId="22" xfId="94" applyNumberFormat="1" applyFont="1" applyBorder="1" applyAlignment="1">
      <alignment horizontal="center"/>
    </xf>
    <xf numFmtId="166" fontId="50" fillId="0" borderId="25" xfId="0" applyNumberFormat="1" applyFont="1" applyBorder="1" applyAlignment="1">
      <alignment horizontal="center" wrapText="1"/>
    </xf>
    <xf numFmtId="172" fontId="50" fillId="0" borderId="50"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4" applyFont="1" applyBorder="1"/>
    <xf numFmtId="9" fontId="50" fillId="0" borderId="18" xfId="94"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4"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5" applyFont="1" applyBorder="1" applyAlignment="1">
      <alignment horizontal="center" vertical="center" wrapText="1"/>
    </xf>
    <xf numFmtId="0" fontId="50" fillId="0" borderId="0" xfId="127" applyFont="1"/>
    <xf numFmtId="0" fontId="52" fillId="0" borderId="33" xfId="78" applyFont="1" applyBorder="1" applyAlignment="1">
      <alignment vertical="center"/>
    </xf>
    <xf numFmtId="0" fontId="50" fillId="25" borderId="0" xfId="129" applyFont="1" applyFill="1" applyAlignment="1">
      <alignment horizontal="center" vertical="center" wrapText="1"/>
    </xf>
    <xf numFmtId="0" fontId="52" fillId="25" borderId="55" xfId="129" applyFont="1" applyFill="1" applyBorder="1" applyAlignment="1">
      <alignment horizontal="center" vertical="center" wrapText="1"/>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0" fillId="0" borderId="63" xfId="0" applyFont="1" applyBorder="1" applyAlignment="1">
      <alignment vertical="center" wrapText="1"/>
    </xf>
    <xf numFmtId="0" fontId="50" fillId="0" borderId="11" xfId="0" applyFont="1" applyBorder="1" applyAlignment="1">
      <alignment vertical="center" wrapText="1"/>
    </xf>
    <xf numFmtId="0" fontId="50" fillId="25" borderId="59" xfId="129" applyFont="1" applyFill="1" applyBorder="1" applyAlignment="1">
      <alignment horizontal="center" vertical="center" wrapText="1"/>
    </xf>
    <xf numFmtId="0" fontId="50" fillId="0" borderId="13" xfId="0" applyFont="1" applyBorder="1" applyAlignment="1">
      <alignment vertical="center" wrapText="1"/>
    </xf>
    <xf numFmtId="0" fontId="33" fillId="0" borderId="0" xfId="88" applyFont="1" applyFill="1"/>
    <xf numFmtId="0" fontId="33" fillId="0" borderId="37" xfId="88" applyFont="1" applyFill="1" applyBorder="1"/>
    <xf numFmtId="0" fontId="33" fillId="0" borderId="38" xfId="88" applyFont="1" applyFill="1" applyBorder="1"/>
    <xf numFmtId="44" fontId="0" fillId="0" borderId="0" xfId="0" applyNumberFormat="1"/>
    <xf numFmtId="4" fontId="0" fillId="0" borderId="0" xfId="0" applyNumberFormat="1"/>
    <xf numFmtId="0" fontId="0" fillId="0" borderId="0" xfId="0" applyFill="1"/>
    <xf numFmtId="0" fontId="58" fillId="0" borderId="0" xfId="0" applyFont="1" applyFill="1" applyAlignment="1"/>
    <xf numFmtId="0" fontId="33" fillId="25" borderId="37" xfId="88" applyFont="1" applyFill="1" applyBorder="1"/>
    <xf numFmtId="0" fontId="8" fillId="0" borderId="87" xfId="134" applyFont="1" applyBorder="1" applyAlignment="1">
      <alignment horizontal="center" vertical="center"/>
    </xf>
    <xf numFmtId="0" fontId="54" fillId="0" borderId="87" xfId="134" applyFont="1" applyBorder="1" applyAlignment="1">
      <alignment horizontal="center" vertical="center"/>
    </xf>
    <xf numFmtId="0" fontId="55" fillId="0" borderId="87" xfId="134" applyFont="1" applyBorder="1" applyAlignment="1">
      <alignment horizontal="center" vertical="center"/>
    </xf>
    <xf numFmtId="0" fontId="62" fillId="0" borderId="86" xfId="301" applyFont="1" applyBorder="1" applyAlignment="1">
      <alignment horizontal="center" wrapText="1"/>
    </xf>
    <xf numFmtId="0" fontId="52" fillId="0" borderId="0" xfId="129" applyFont="1" applyAlignment="1">
      <alignment horizontal="center" vertical="top"/>
    </xf>
    <xf numFmtId="0" fontId="50" fillId="27" borderId="18" xfId="88" applyFont="1" applyFill="1" applyBorder="1" applyAlignment="1">
      <alignment horizontal="left" vertical="center" wrapText="1"/>
    </xf>
    <xf numFmtId="0" fontId="50" fillId="26" borderId="32" xfId="129" applyFont="1" applyFill="1" applyBorder="1" applyAlignment="1">
      <alignment vertical="center" wrapText="1"/>
    </xf>
    <xf numFmtId="0" fontId="50" fillId="26" borderId="18" xfId="129" applyFont="1" applyFill="1" applyBorder="1" applyAlignment="1">
      <alignment vertical="center" wrapText="1"/>
    </xf>
    <xf numFmtId="0" fontId="59" fillId="0" borderId="60" xfId="129" applyFont="1" applyBorder="1" applyAlignment="1">
      <alignment horizontal="center"/>
    </xf>
    <xf numFmtId="0" fontId="59" fillId="0" borderId="59" xfId="129" applyFont="1" applyBorder="1" applyAlignment="1">
      <alignment horizontal="center"/>
    </xf>
    <xf numFmtId="0" fontId="59" fillId="0" borderId="58" xfId="129" applyFont="1" applyBorder="1" applyAlignment="1">
      <alignment horizontal="center"/>
    </xf>
    <xf numFmtId="0" fontId="59" fillId="0" borderId="11" xfId="129" applyFont="1" applyBorder="1" applyAlignment="1">
      <alignment horizontal="center"/>
    </xf>
    <xf numFmtId="0" fontId="59" fillId="0" borderId="0" xfId="129" applyFont="1" applyBorder="1" applyAlignment="1">
      <alignment horizontal="center"/>
    </xf>
    <xf numFmtId="0" fontId="59" fillId="0" borderId="12" xfId="129" applyFont="1" applyBorder="1" applyAlignment="1">
      <alignment horizontal="center"/>
    </xf>
    <xf numFmtId="0" fontId="30" fillId="27" borderId="32" xfId="88" applyFont="1" applyFill="1" applyBorder="1" applyAlignment="1">
      <alignment horizontal="left" vertical="center" wrapText="1"/>
    </xf>
    <xf numFmtId="0" fontId="30" fillId="27" borderId="18" xfId="88" applyFont="1" applyFill="1" applyBorder="1" applyAlignment="1">
      <alignment horizontal="left" vertical="center" wrapText="1"/>
    </xf>
    <xf numFmtId="0" fontId="30" fillId="27" borderId="30" xfId="88" applyFont="1" applyFill="1" applyBorder="1" applyAlignment="1">
      <alignment horizontal="left" vertical="center" wrapText="1"/>
    </xf>
    <xf numFmtId="0" fontId="30" fillId="26" borderId="21" xfId="88" applyFont="1" applyFill="1" applyBorder="1" applyAlignment="1">
      <alignment horizontal="center" wrapText="1"/>
    </xf>
    <xf numFmtId="0" fontId="30" fillId="26" borderId="22" xfId="88" applyFont="1" applyFill="1" applyBorder="1" applyAlignment="1">
      <alignment horizontal="center" wrapText="1"/>
    </xf>
    <xf numFmtId="0" fontId="30" fillId="26" borderId="57" xfId="88" applyFont="1" applyFill="1" applyBorder="1" applyAlignment="1">
      <alignment horizontal="center" wrapText="1"/>
    </xf>
    <xf numFmtId="0" fontId="52" fillId="24" borderId="27" xfId="72" applyFont="1" applyFill="1" applyBorder="1" applyAlignment="1">
      <alignment horizontal="left" vertical="center" wrapText="1"/>
    </xf>
    <xf numFmtId="0" fontId="52" fillId="24" borderId="31" xfId="72" applyFont="1" applyFill="1" applyBorder="1" applyAlignment="1">
      <alignment horizontal="left" vertical="center" wrapText="1"/>
    </xf>
    <xf numFmtId="0" fontId="52" fillId="24" borderId="70" xfId="72" applyFont="1" applyFill="1" applyBorder="1" applyAlignment="1">
      <alignment horizontal="left" vertical="center" wrapText="1"/>
    </xf>
    <xf numFmtId="0" fontId="44" fillId="0" borderId="86" xfId="325" applyFont="1" applyBorder="1" applyAlignment="1">
      <alignment horizontal="center" vertical="center" wrapText="1"/>
    </xf>
    <xf numFmtId="0" fontId="44" fillId="0" borderId="86"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4" applyFont="1" applyBorder="1" applyAlignment="1">
      <alignment horizontal="center" vertical="center"/>
    </xf>
    <xf numFmtId="0" fontId="50" fillId="0" borderId="51" xfId="254"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8"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8" xfId="0" applyFont="1" applyBorder="1" applyAlignment="1">
      <alignment horizontal="center" vertical="center" wrapText="1"/>
    </xf>
    <xf numFmtId="0" fontId="52" fillId="0" borderId="44" xfId="0" applyFont="1" applyBorder="1" applyAlignment="1">
      <alignment horizontal="right"/>
    </xf>
    <xf numFmtId="0" fontId="52" fillId="0" borderId="46" xfId="0" applyFont="1" applyBorder="1" applyAlignment="1">
      <alignment horizontal="right"/>
    </xf>
    <xf numFmtId="0" fontId="52" fillId="0" borderId="47" xfId="0" applyFont="1" applyBorder="1" applyAlignment="1">
      <alignment horizontal="right"/>
    </xf>
    <xf numFmtId="0" fontId="52" fillId="24" borderId="49" xfId="0" applyFont="1" applyFill="1" applyBorder="1" applyAlignment="1">
      <alignment horizontal="center"/>
    </xf>
    <xf numFmtId="0" fontId="52" fillId="24" borderId="17" xfId="0" applyFont="1" applyFill="1" applyBorder="1" applyAlignment="1">
      <alignment horizontal="center"/>
    </xf>
    <xf numFmtId="0" fontId="52" fillId="24" borderId="33"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2" fontId="50" fillId="0" borderId="19" xfId="34" applyFont="1" applyBorder="1" applyAlignment="1">
      <alignment horizontal="center"/>
    </xf>
    <xf numFmtId="172"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3"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5" applyFont="1" applyBorder="1" applyAlignment="1" applyProtection="1">
      <alignment horizontal="center"/>
    </xf>
    <xf numFmtId="0" fontId="51" fillId="0" borderId="53" xfId="255"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3"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4" applyFont="1" applyBorder="1" applyAlignment="1">
      <alignment horizontal="center" vertical="center"/>
    </xf>
    <xf numFmtId="0" fontId="50" fillId="0" borderId="52" xfId="254" applyFont="1" applyBorder="1" applyAlignment="1">
      <alignment horizontal="center" vertical="center"/>
    </xf>
    <xf numFmtId="0" fontId="50" fillId="0" borderId="78" xfId="254" applyFont="1" applyBorder="1" applyAlignment="1">
      <alignment horizontal="center" vertical="center"/>
    </xf>
    <xf numFmtId="0" fontId="50" fillId="0" borderId="59" xfId="254" applyFont="1" applyBorder="1" applyAlignment="1">
      <alignment horizontal="center" vertical="center"/>
    </xf>
    <xf numFmtId="0" fontId="50" fillId="0" borderId="58" xfId="254" applyFont="1" applyBorder="1" applyAlignment="1">
      <alignment horizontal="center" vertical="center"/>
    </xf>
    <xf numFmtId="0" fontId="50" fillId="0" borderId="68" xfId="254" applyFont="1" applyBorder="1" applyAlignment="1">
      <alignment horizontal="center" vertical="center"/>
    </xf>
    <xf numFmtId="0" fontId="50" fillId="0" borderId="56" xfId="254" applyFont="1" applyBorder="1" applyAlignment="1">
      <alignment horizontal="center" vertical="center"/>
    </xf>
    <xf numFmtId="0" fontId="50" fillId="0" borderId="72" xfId="254" applyFont="1" applyBorder="1" applyAlignment="1">
      <alignment horizontal="center" vertical="center"/>
    </xf>
    <xf numFmtId="0" fontId="50" fillId="0" borderId="66" xfId="254" applyFont="1" applyBorder="1" applyAlignment="1">
      <alignment horizontal="center" vertical="center"/>
    </xf>
    <xf numFmtId="0" fontId="50" fillId="0" borderId="55" xfId="254" applyFont="1" applyBorder="1" applyAlignment="1">
      <alignment horizontal="center" vertical="center"/>
    </xf>
    <xf numFmtId="0" fontId="50" fillId="0" borderId="74" xfId="254"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4" xfId="0" applyFont="1" applyFill="1" applyBorder="1" applyAlignment="1">
      <alignment horizontal="right"/>
    </xf>
    <xf numFmtId="0" fontId="52" fillId="24" borderId="46" xfId="0" applyFont="1" applyFill="1" applyBorder="1" applyAlignment="1">
      <alignment horizontal="right"/>
    </xf>
    <xf numFmtId="0" fontId="52" fillId="24" borderId="47" xfId="0" applyFont="1" applyFill="1" applyBorder="1" applyAlignment="1">
      <alignment horizontal="right"/>
    </xf>
    <xf numFmtId="0" fontId="52" fillId="24" borderId="49"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30" fillId="0" borderId="18" xfId="88" applyFont="1" applyBorder="1"/>
    <xf numFmtId="0" fontId="67" fillId="0" borderId="91" xfId="0" applyFont="1" applyBorder="1" applyAlignment="1">
      <alignment horizontal="center" vertical="center"/>
    </xf>
    <xf numFmtId="0" fontId="30" fillId="0" borderId="25" xfId="88" applyFont="1" applyBorder="1"/>
    <xf numFmtId="0" fontId="52" fillId="25" borderId="18" xfId="72" applyFont="1" applyFill="1" applyBorder="1" applyAlignment="1">
      <alignment horizontal="center" vertical="center" wrapText="1"/>
    </xf>
    <xf numFmtId="0" fontId="52" fillId="0" borderId="0" xfId="129" applyFont="1" applyBorder="1" applyAlignment="1">
      <alignment horizontal="center"/>
    </xf>
    <xf numFmtId="0" fontId="50" fillId="26" borderId="18" xfId="88" applyFont="1" applyFill="1" applyBorder="1" applyAlignment="1">
      <alignment horizontal="center" vertical="center" wrapText="1"/>
    </xf>
    <xf numFmtId="0" fontId="52" fillId="24" borderId="18" xfId="72" applyFont="1" applyFill="1" applyBorder="1" applyAlignment="1">
      <alignment horizontal="left" vertical="center" wrapText="1"/>
    </xf>
    <xf numFmtId="0" fontId="50" fillId="0" borderId="75" xfId="127" applyFont="1" applyBorder="1"/>
    <xf numFmtId="0" fontId="50" fillId="0" borderId="68" xfId="127" applyFont="1" applyBorder="1"/>
    <xf numFmtId="2" fontId="68" fillId="35" borderId="68" xfId="0" applyNumberFormat="1" applyFont="1" applyFill="1" applyBorder="1" applyAlignment="1">
      <alignment horizontal="centerContinuous" vertical="center" wrapText="1"/>
    </xf>
    <xf numFmtId="2" fontId="68" fillId="35" borderId="56" xfId="0" applyNumberFormat="1" applyFont="1" applyFill="1" applyBorder="1" applyAlignment="1">
      <alignment horizontal="centerContinuous" vertical="center" wrapText="1"/>
    </xf>
    <xf numFmtId="0" fontId="67" fillId="28" borderId="18" xfId="0" applyFont="1" applyFill="1" applyBorder="1" applyAlignment="1">
      <alignment vertical="center"/>
    </xf>
    <xf numFmtId="0" fontId="69" fillId="32" borderId="18" xfId="0" applyFont="1" applyFill="1" applyBorder="1" applyAlignment="1">
      <alignment horizontal="centerContinuous" vertical="center" wrapText="1"/>
    </xf>
    <xf numFmtId="2" fontId="67" fillId="29" borderId="18" xfId="0" applyNumberFormat="1" applyFont="1" applyFill="1" applyBorder="1" applyAlignment="1">
      <alignment horizontal="center" vertical="center"/>
    </xf>
    <xf numFmtId="0" fontId="69" fillId="29" borderId="18" xfId="0" applyFont="1" applyFill="1" applyBorder="1"/>
    <xf numFmtId="0" fontId="69" fillId="29" borderId="18" xfId="0" applyFont="1" applyFill="1" applyBorder="1" applyAlignment="1">
      <alignment vertical="center" wrapText="1"/>
    </xf>
    <xf numFmtId="0" fontId="67" fillId="29" borderId="18" xfId="0" applyFont="1" applyFill="1" applyBorder="1"/>
    <xf numFmtId="0" fontId="67" fillId="0" borderId="18" xfId="0" applyFont="1" applyBorder="1" applyAlignment="1">
      <alignment vertical="center"/>
    </xf>
    <xf numFmtId="2" fontId="67" fillId="0" borderId="18" xfId="0" applyNumberFormat="1" applyFont="1" applyBorder="1" applyAlignment="1">
      <alignment horizontal="center" vertical="center"/>
    </xf>
    <xf numFmtId="0" fontId="69" fillId="0" borderId="18" xfId="0" applyFont="1" applyBorder="1"/>
    <xf numFmtId="0" fontId="67" fillId="0" borderId="18" xfId="0" applyFont="1" applyBorder="1" applyAlignment="1">
      <alignment vertical="center" wrapText="1"/>
    </xf>
    <xf numFmtId="0" fontId="67" fillId="0" borderId="18" xfId="0" applyFont="1" applyBorder="1" applyAlignment="1">
      <alignment horizontal="center" vertical="center"/>
    </xf>
    <xf numFmtId="4" fontId="67" fillId="0" borderId="18" xfId="0" applyNumberFormat="1" applyFont="1" applyBorder="1" applyAlignment="1">
      <alignment horizontal="center" vertical="center"/>
    </xf>
    <xf numFmtId="0" fontId="70" fillId="28" borderId="18" xfId="0" applyFont="1" applyFill="1" applyBorder="1" applyAlignment="1">
      <alignment horizontal="center" vertical="center"/>
    </xf>
    <xf numFmtId="2" fontId="67" fillId="31" borderId="18" xfId="0" applyNumberFormat="1" applyFont="1" applyFill="1" applyBorder="1" applyAlignment="1">
      <alignment horizontal="center" vertical="center"/>
    </xf>
    <xf numFmtId="0" fontId="69" fillId="31" borderId="18" xfId="0" applyFont="1" applyFill="1" applyBorder="1" applyAlignment="1">
      <alignment horizontal="center" vertical="center"/>
    </xf>
    <xf numFmtId="0" fontId="69" fillId="31" borderId="18" xfId="0" applyFont="1" applyFill="1" applyBorder="1" applyAlignment="1">
      <alignment vertical="center" wrapText="1"/>
    </xf>
    <xf numFmtId="0" fontId="70" fillId="0" borderId="18" xfId="0" applyFont="1" applyBorder="1" applyAlignment="1">
      <alignment horizontal="center" vertical="center"/>
    </xf>
    <xf numFmtId="0" fontId="69" fillId="0" borderId="18" xfId="0" applyFont="1" applyBorder="1" applyAlignment="1">
      <alignment horizontal="center" vertical="center"/>
    </xf>
    <xf numFmtId="0" fontId="67" fillId="28" borderId="18" xfId="0" applyFont="1" applyFill="1" applyBorder="1" applyAlignment="1">
      <alignment horizontal="center" vertical="center"/>
    </xf>
    <xf numFmtId="0" fontId="67" fillId="0" borderId="18" xfId="0" applyFont="1" applyBorder="1"/>
    <xf numFmtId="0" fontId="67" fillId="0" borderId="0" xfId="0" applyFont="1" applyFill="1" applyBorder="1" applyAlignment="1"/>
    <xf numFmtId="2" fontId="68" fillId="35" borderId="18" xfId="0" applyNumberFormat="1" applyFont="1" applyFill="1" applyBorder="1" applyAlignment="1">
      <alignment horizontal="centerContinuous" vertical="center" wrapText="1"/>
    </xf>
    <xf numFmtId="0" fontId="69" fillId="33" borderId="18" xfId="0" applyFont="1" applyFill="1" applyBorder="1" applyAlignment="1">
      <alignment horizontal="centerContinuous" vertical="center" wrapText="1"/>
    </xf>
    <xf numFmtId="44" fontId="69" fillId="34" borderId="19" xfId="256" applyFont="1" applyFill="1" applyBorder="1" applyAlignment="1">
      <alignment horizontal="left" vertical="center" wrapText="1"/>
    </xf>
    <xf numFmtId="44" fontId="69" fillId="34" borderId="22" xfId="256" applyFont="1" applyFill="1" applyBorder="1" applyAlignment="1">
      <alignment horizontal="left" vertical="center" wrapText="1"/>
    </xf>
    <xf numFmtId="0" fontId="69" fillId="0" borderId="22" xfId="0" applyFont="1" applyFill="1" applyBorder="1" applyAlignment="1">
      <alignment vertical="center"/>
    </xf>
    <xf numFmtId="0" fontId="69" fillId="37" borderId="0" xfId="0" applyFont="1" applyFill="1" applyBorder="1" applyAlignment="1">
      <alignment horizontal="centerContinuous" vertical="center" wrapText="1"/>
    </xf>
    <xf numFmtId="2" fontId="67" fillId="0" borderId="77" xfId="0" applyNumberFormat="1" applyFont="1" applyBorder="1" applyAlignment="1">
      <alignment horizontal="center" vertical="center"/>
    </xf>
    <xf numFmtId="0" fontId="67" fillId="0" borderId="77" xfId="0" applyFont="1" applyBorder="1" applyAlignment="1">
      <alignment vertical="center" wrapText="1"/>
    </xf>
    <xf numFmtId="0" fontId="67" fillId="0" borderId="77" xfId="0" applyFont="1" applyBorder="1" applyAlignment="1">
      <alignment horizontal="center" vertical="center"/>
    </xf>
    <xf numFmtId="4" fontId="67" fillId="0" borderId="77" xfId="0" applyNumberFormat="1" applyFont="1" applyBorder="1" applyAlignment="1">
      <alignment horizontal="center" vertical="center"/>
    </xf>
    <xf numFmtId="0" fontId="67" fillId="0" borderId="23" xfId="0" applyFont="1" applyBorder="1" applyAlignment="1">
      <alignment horizontal="center" vertical="center"/>
    </xf>
    <xf numFmtId="0" fontId="67" fillId="0" borderId="19" xfId="0" applyFont="1" applyBorder="1" applyAlignment="1">
      <alignment horizontal="center" vertical="center"/>
    </xf>
    <xf numFmtId="2" fontId="67" fillId="0" borderId="25" xfId="0" applyNumberFormat="1" applyFont="1" applyBorder="1" applyAlignment="1">
      <alignment horizontal="center" vertical="center"/>
    </xf>
    <xf numFmtId="0" fontId="67" fillId="0" borderId="25" xfId="0" applyFont="1" applyBorder="1" applyAlignment="1">
      <alignment vertical="center" wrapText="1"/>
    </xf>
    <xf numFmtId="0" fontId="67" fillId="0" borderId="25" xfId="0" applyFont="1" applyBorder="1" applyAlignment="1">
      <alignment horizontal="center" vertical="center"/>
    </xf>
    <xf numFmtId="4" fontId="67" fillId="0" borderId="25" xfId="0" applyNumberFormat="1" applyFont="1" applyBorder="1" applyAlignment="1">
      <alignment horizontal="center" vertical="center"/>
    </xf>
    <xf numFmtId="0" fontId="69" fillId="36" borderId="22" xfId="0" applyFont="1" applyFill="1" applyBorder="1" applyAlignment="1">
      <alignment horizontal="centerContinuous" vertical="center" wrapText="1"/>
    </xf>
    <xf numFmtId="0" fontId="69" fillId="29" borderId="89" xfId="0" applyFont="1" applyFill="1" applyBorder="1"/>
    <xf numFmtId="0" fontId="69" fillId="29" borderId="89" xfId="0" applyFont="1" applyFill="1" applyBorder="1" applyAlignment="1">
      <alignment vertical="center" wrapText="1"/>
    </xf>
    <xf numFmtId="0" fontId="67" fillId="29" borderId="89" xfId="0" applyFont="1" applyFill="1" applyBorder="1"/>
    <xf numFmtId="0" fontId="67" fillId="29" borderId="90" xfId="0" applyFont="1" applyFill="1" applyBorder="1"/>
    <xf numFmtId="2" fontId="67" fillId="0" borderId="91" xfId="0" applyNumberFormat="1" applyFont="1" applyBorder="1" applyAlignment="1">
      <alignment horizontal="center" vertical="center"/>
    </xf>
    <xf numFmtId="0" fontId="69" fillId="0" borderId="91" xfId="0" applyFont="1" applyBorder="1"/>
    <xf numFmtId="0" fontId="67" fillId="0" borderId="91" xfId="0" applyFont="1" applyBorder="1" applyAlignment="1">
      <alignment vertical="center" wrapText="1"/>
    </xf>
    <xf numFmtId="4" fontId="67" fillId="0" borderId="92" xfId="0" applyNumberFormat="1" applyFont="1" applyBorder="1" applyAlignment="1">
      <alignment horizontal="center" vertical="center"/>
    </xf>
    <xf numFmtId="0" fontId="67" fillId="31" borderId="91" xfId="0" applyFont="1" applyFill="1" applyBorder="1" applyAlignment="1">
      <alignment horizontal="center" vertical="center"/>
    </xf>
    <xf numFmtId="0" fontId="67" fillId="31" borderId="93" xfId="0" applyFont="1" applyFill="1" applyBorder="1" applyAlignment="1">
      <alignment horizontal="center" vertical="center"/>
    </xf>
    <xf numFmtId="0" fontId="69" fillId="31" borderId="91" xfId="0" applyFont="1" applyFill="1" applyBorder="1" applyAlignment="1">
      <alignment vertical="center" wrapText="1"/>
    </xf>
    <xf numFmtId="0" fontId="69" fillId="31" borderId="91" xfId="0" applyFont="1" applyFill="1" applyBorder="1" applyAlignment="1">
      <alignment horizontal="center" vertical="center"/>
    </xf>
    <xf numFmtId="0" fontId="69" fillId="31" borderId="92" xfId="0" applyFont="1" applyFill="1" applyBorder="1" applyAlignment="1">
      <alignment horizontal="center" vertical="center"/>
    </xf>
    <xf numFmtId="0" fontId="67" fillId="0" borderId="92" xfId="0" applyFont="1" applyBorder="1" applyAlignment="1">
      <alignment horizontal="center" vertical="center"/>
    </xf>
    <xf numFmtId="0" fontId="67" fillId="0" borderId="94" xfId="0" applyFont="1" applyBorder="1" applyAlignment="1">
      <alignment vertical="center" wrapText="1"/>
    </xf>
    <xf numFmtId="0" fontId="69" fillId="0" borderId="92" xfId="0" applyFont="1" applyBorder="1" applyAlignment="1">
      <alignment horizontal="center" vertical="center"/>
    </xf>
    <xf numFmtId="0" fontId="69" fillId="0" borderId="91" xfId="0" applyFont="1" applyBorder="1" applyAlignment="1">
      <alignment horizontal="center" vertical="center"/>
    </xf>
    <xf numFmtId="0" fontId="69" fillId="0" borderId="89" xfId="0" applyFont="1" applyBorder="1" applyAlignment="1">
      <alignment horizontal="center" vertical="center"/>
    </xf>
    <xf numFmtId="0" fontId="67" fillId="0" borderId="91" xfId="0" applyFont="1" applyBorder="1" applyAlignment="1">
      <alignment vertical="center"/>
    </xf>
    <xf numFmtId="0" fontId="67" fillId="0" borderId="93" xfId="0" applyFont="1" applyBorder="1" applyAlignment="1">
      <alignment horizontal="center" vertical="center"/>
    </xf>
    <xf numFmtId="0" fontId="67" fillId="0" borderId="94" xfId="0" applyFont="1" applyBorder="1" applyAlignment="1">
      <alignment horizontal="center" vertical="center"/>
    </xf>
    <xf numFmtId="0" fontId="67" fillId="0" borderId="89" xfId="0" applyFont="1" applyBorder="1" applyAlignment="1">
      <alignment horizontal="center" vertical="center"/>
    </xf>
    <xf numFmtId="0" fontId="67" fillId="28" borderId="75" xfId="0" applyFont="1" applyFill="1" applyBorder="1" applyAlignment="1">
      <alignment vertical="center"/>
    </xf>
    <xf numFmtId="0" fontId="69" fillId="32" borderId="18" xfId="0" applyFont="1" applyFill="1" applyBorder="1" applyAlignment="1">
      <alignment horizontal="centerContinuous"/>
    </xf>
    <xf numFmtId="0" fontId="67" fillId="32" borderId="18" xfId="0" applyFont="1" applyFill="1" applyBorder="1" applyAlignment="1">
      <alignment horizontal="centerContinuous"/>
    </xf>
    <xf numFmtId="0" fontId="30" fillId="27" borderId="0" xfId="88" applyFont="1" applyFill="1" applyAlignment="1">
      <alignment horizontal="centerContinuous"/>
    </xf>
    <xf numFmtId="44" fontId="69" fillId="27" borderId="23" xfId="256" applyFont="1" applyFill="1" applyBorder="1" applyAlignment="1">
      <alignment horizontal="center" vertical="center" wrapText="1"/>
    </xf>
    <xf numFmtId="44" fontId="69" fillId="27" borderId="22" xfId="256" applyFont="1" applyFill="1" applyBorder="1" applyAlignment="1">
      <alignment horizontal="center" vertical="center" wrapText="1"/>
    </xf>
    <xf numFmtId="44" fontId="69" fillId="27" borderId="19" xfId="256" applyFont="1" applyFill="1" applyBorder="1" applyAlignment="1">
      <alignment vertical="center" wrapText="1"/>
    </xf>
    <xf numFmtId="44" fontId="69" fillId="27" borderId="22" xfId="256" applyFont="1" applyFill="1" applyBorder="1" applyAlignment="1">
      <alignment vertical="center" wrapText="1"/>
    </xf>
    <xf numFmtId="0" fontId="33" fillId="0" borderId="96" xfId="88" applyFont="1" applyFill="1" applyBorder="1" applyAlignment="1"/>
    <xf numFmtId="0" fontId="68" fillId="37" borderId="0" xfId="0" applyFont="1" applyFill="1" applyBorder="1" applyAlignment="1">
      <alignment horizontal="centerContinuous" vertical="center" wrapText="1"/>
    </xf>
    <xf numFmtId="0" fontId="68" fillId="36" borderId="19" xfId="0" applyFont="1" applyFill="1" applyBorder="1" applyAlignment="1">
      <alignment horizontal="centerContinuous" vertical="center" wrapText="1"/>
    </xf>
    <xf numFmtId="0" fontId="33" fillId="0" borderId="0" xfId="88" applyFont="1" applyFill="1" applyAlignment="1"/>
    <xf numFmtId="2" fontId="67" fillId="27" borderId="19" xfId="0" applyNumberFormat="1" applyFont="1" applyFill="1" applyBorder="1" applyAlignment="1">
      <alignment horizontal="center" vertical="center"/>
    </xf>
    <xf numFmtId="0" fontId="67" fillId="27" borderId="22" xfId="0" applyFont="1" applyFill="1" applyBorder="1" applyAlignment="1">
      <alignment horizontal="center" vertical="center"/>
    </xf>
    <xf numFmtId="0" fontId="67" fillId="27" borderId="22" xfId="0" applyFont="1" applyFill="1" applyBorder="1" applyAlignment="1">
      <alignment vertical="center" wrapText="1"/>
    </xf>
    <xf numFmtId="2" fontId="69" fillId="31" borderId="91" xfId="0" applyNumberFormat="1" applyFont="1" applyFill="1" applyBorder="1" applyAlignment="1">
      <alignment horizontal="center" vertical="center"/>
    </xf>
    <xf numFmtId="2" fontId="69" fillId="29" borderId="89" xfId="0" applyNumberFormat="1" applyFont="1" applyFill="1" applyBorder="1" applyAlignment="1">
      <alignment horizontal="center" vertical="center"/>
    </xf>
    <xf numFmtId="0" fontId="67" fillId="28" borderId="19" xfId="0" applyFont="1" applyFill="1" applyBorder="1" applyAlignment="1">
      <alignment vertical="center"/>
    </xf>
    <xf numFmtId="0" fontId="67" fillId="28" borderId="22" xfId="0" applyFont="1" applyFill="1" applyBorder="1" applyAlignment="1">
      <alignment vertical="center"/>
    </xf>
    <xf numFmtId="44" fontId="32" fillId="0" borderId="0" xfId="89" applyNumberFormat="1" applyFont="1"/>
    <xf numFmtId="0" fontId="32" fillId="0" borderId="87" xfId="134" applyFont="1" applyBorder="1" applyAlignment="1">
      <alignment horizontal="center" vertical="center"/>
    </xf>
    <xf numFmtId="0" fontId="43" fillId="0" borderId="87" xfId="134" applyFont="1" applyBorder="1" applyAlignment="1">
      <alignment horizontal="center" vertical="center"/>
    </xf>
    <xf numFmtId="0" fontId="47" fillId="25" borderId="18" xfId="72" applyFont="1" applyFill="1" applyBorder="1" applyAlignment="1">
      <alignment horizontal="center" vertical="center" wrapText="1"/>
    </xf>
    <xf numFmtId="0" fontId="47" fillId="0" borderId="18" xfId="125" applyFont="1" applyBorder="1" applyAlignment="1">
      <alignment horizontal="center" vertical="center" wrapText="1"/>
    </xf>
    <xf numFmtId="0" fontId="47" fillId="0" borderId="18" xfId="125" applyFont="1" applyBorder="1" applyAlignment="1">
      <alignment horizontal="center" vertical="center" wrapText="1"/>
    </xf>
    <xf numFmtId="0" fontId="71" fillId="27" borderId="68" xfId="72" applyFont="1" applyFill="1" applyBorder="1" applyAlignment="1">
      <alignment vertical="center"/>
    </xf>
    <xf numFmtId="0" fontId="71" fillId="27" borderId="56" xfId="72" applyFont="1" applyFill="1" applyBorder="1" applyAlignment="1">
      <alignment vertical="center"/>
    </xf>
    <xf numFmtId="49" fontId="47" fillId="31" borderId="19" xfId="130" applyNumberFormat="1" applyFont="1" applyFill="1" applyBorder="1" applyAlignment="1">
      <alignment vertical="center"/>
    </xf>
    <xf numFmtId="49" fontId="47" fillId="31" borderId="22" xfId="130" applyNumberFormat="1" applyFont="1" applyFill="1" applyBorder="1" applyAlignment="1">
      <alignment vertical="center"/>
    </xf>
    <xf numFmtId="0" fontId="30" fillId="0" borderId="0" xfId="127" applyFont="1" applyBorder="1" applyAlignment="1">
      <alignment horizontal="center"/>
    </xf>
    <xf numFmtId="0" fontId="30" fillId="0" borderId="0" xfId="127" applyFont="1" applyBorder="1"/>
    <xf numFmtId="0" fontId="30" fillId="0" borderId="56" xfId="127" applyFont="1" applyBorder="1" applyAlignment="1">
      <alignment horizontal="center"/>
    </xf>
    <xf numFmtId="0" fontId="30" fillId="0" borderId="14" xfId="127" applyFont="1" applyBorder="1"/>
    <xf numFmtId="0" fontId="30" fillId="0" borderId="0" xfId="127" applyFont="1" applyAlignment="1">
      <alignment horizontal="center"/>
    </xf>
    <xf numFmtId="0" fontId="30" fillId="0" borderId="0" xfId="127" applyFont="1"/>
    <xf numFmtId="2" fontId="30" fillId="0" borderId="0" xfId="127" applyNumberFormat="1" applyFont="1"/>
    <xf numFmtId="0" fontId="30" fillId="0" borderId="16" xfId="78" applyFont="1" applyBorder="1" applyAlignment="1">
      <alignment horizontal="center" vertical="center"/>
    </xf>
    <xf numFmtId="0" fontId="30" fillId="0" borderId="26" xfId="78" applyFont="1" applyBorder="1" applyAlignment="1">
      <alignment horizontal="center" vertical="center"/>
    </xf>
    <xf numFmtId="3" fontId="47" fillId="26" borderId="25" xfId="129" applyNumberFormat="1" applyFont="1" applyFill="1" applyBorder="1" applyAlignment="1">
      <alignment horizontal="center" vertical="center" wrapText="1"/>
    </xf>
    <xf numFmtId="3" fontId="47" fillId="26" borderId="18" xfId="129" applyNumberFormat="1" applyFont="1" applyFill="1" applyBorder="1" applyAlignment="1">
      <alignment horizontal="center" vertical="center"/>
    </xf>
    <xf numFmtId="9" fontId="47" fillId="27" borderId="30" xfId="94" applyFont="1" applyFill="1" applyBorder="1" applyAlignment="1">
      <alignment horizontal="center" vertical="center"/>
    </xf>
    <xf numFmtId="0" fontId="47" fillId="26" borderId="18" xfId="129" applyFont="1" applyFill="1" applyBorder="1" applyAlignment="1">
      <alignment horizontal="center" vertical="center" wrapText="1"/>
    </xf>
    <xf numFmtId="0" fontId="47" fillId="26" borderId="18" xfId="129" applyFont="1" applyFill="1" applyBorder="1" applyAlignment="1">
      <alignment horizontal="center" vertical="center"/>
    </xf>
    <xf numFmtId="0" fontId="30" fillId="0" borderId="55" xfId="0" applyFont="1" applyBorder="1" applyAlignment="1">
      <alignment vertical="center" wrapText="1"/>
    </xf>
    <xf numFmtId="0" fontId="30" fillId="0" borderId="65" xfId="0" applyFont="1" applyBorder="1" applyAlignment="1">
      <alignment vertical="center" wrapText="1"/>
    </xf>
    <xf numFmtId="3" fontId="47" fillId="26" borderId="18" xfId="129" applyNumberFormat="1" applyFont="1" applyFill="1" applyBorder="1" applyAlignment="1">
      <alignment horizontal="center" vertical="center" wrapText="1"/>
    </xf>
    <xf numFmtId="0" fontId="30" fillId="0" borderId="0" xfId="0" applyFont="1" applyAlignment="1">
      <alignment vertical="center" wrapText="1"/>
    </xf>
    <xf numFmtId="0" fontId="30" fillId="0" borderId="48" xfId="0" applyFont="1" applyBorder="1" applyAlignment="1">
      <alignment vertical="center" wrapText="1"/>
    </xf>
    <xf numFmtId="0" fontId="30" fillId="0" borderId="14" xfId="0" applyFont="1" applyBorder="1" applyAlignment="1">
      <alignment vertical="center" wrapText="1"/>
    </xf>
    <xf numFmtId="0" fontId="30" fillId="0" borderId="24" xfId="0" applyFont="1" applyBorder="1" applyAlignment="1">
      <alignment vertical="center" wrapText="1"/>
    </xf>
    <xf numFmtId="0" fontId="30" fillId="25" borderId="20" xfId="129" applyFont="1" applyFill="1" applyBorder="1" applyAlignment="1">
      <alignment horizontal="center" vertical="center" wrapText="1"/>
    </xf>
    <xf numFmtId="0" fontId="30" fillId="25" borderId="45" xfId="129" applyFont="1" applyFill="1" applyBorder="1" applyAlignment="1">
      <alignment horizontal="center" vertical="center" wrapText="1"/>
    </xf>
    <xf numFmtId="49" fontId="69" fillId="31" borderId="22" xfId="130" applyNumberFormat="1" applyFont="1" applyFill="1" applyBorder="1" applyAlignment="1">
      <alignment vertical="center"/>
    </xf>
    <xf numFmtId="0" fontId="69" fillId="0" borderId="25" xfId="127" applyFont="1" applyBorder="1" applyAlignment="1">
      <alignment horizontal="center" vertical="center" wrapText="1"/>
    </xf>
    <xf numFmtId="0" fontId="67" fillId="0" borderId="25" xfId="127" applyFont="1" applyBorder="1" applyAlignment="1">
      <alignment horizontal="center" vertical="center" wrapText="1"/>
    </xf>
    <xf numFmtId="0" fontId="69" fillId="0" borderId="18" xfId="127" applyFont="1" applyBorder="1" applyAlignment="1">
      <alignment horizontal="center" vertical="center" wrapText="1"/>
    </xf>
    <xf numFmtId="177" fontId="67" fillId="0" borderId="18" xfId="128" applyNumberFormat="1" applyFont="1" applyBorder="1" applyAlignment="1">
      <alignment horizontal="center" vertical="center"/>
    </xf>
    <xf numFmtId="0" fontId="69" fillId="0" borderId="18" xfId="127" applyFont="1" applyBorder="1" applyAlignment="1">
      <alignment horizontal="center" vertical="center"/>
    </xf>
    <xf numFmtId="0" fontId="71" fillId="0" borderId="18" xfId="127" applyFont="1" applyBorder="1" applyAlignment="1">
      <alignment horizontal="right" vertical="center"/>
    </xf>
    <xf numFmtId="0" fontId="47" fillId="25" borderId="77" xfId="72" applyFont="1" applyFill="1" applyBorder="1" applyAlignment="1">
      <alignment horizontal="center" vertical="center" wrapText="1"/>
    </xf>
    <xf numFmtId="0" fontId="47" fillId="25" borderId="25" xfId="72" applyFont="1" applyFill="1" applyBorder="1" applyAlignment="1">
      <alignment horizontal="center" vertical="center" wrapText="1"/>
    </xf>
    <xf numFmtId="0" fontId="52" fillId="25" borderId="77" xfId="72" applyFont="1" applyFill="1" applyBorder="1" applyAlignment="1">
      <alignment horizontal="center" vertical="center" wrapText="1"/>
    </xf>
    <xf numFmtId="0" fontId="52" fillId="25" borderId="25" xfId="72" applyFont="1" applyFill="1" applyBorder="1" applyAlignment="1">
      <alignment horizontal="center" vertical="center" wrapText="1"/>
    </xf>
    <xf numFmtId="0" fontId="33" fillId="0" borderId="19" xfId="88" applyFont="1" applyFill="1" applyBorder="1" applyAlignment="1"/>
    <xf numFmtId="0" fontId="33" fillId="0" borderId="22" xfId="88" applyFont="1" applyFill="1" applyBorder="1" applyAlignment="1"/>
    <xf numFmtId="44" fontId="69" fillId="27" borderId="22" xfId="256" applyFont="1" applyFill="1" applyBorder="1" applyAlignment="1">
      <alignment vertical="center"/>
    </xf>
    <xf numFmtId="44" fontId="69" fillId="27" borderId="23" xfId="256" applyFont="1" applyFill="1" applyBorder="1" applyAlignment="1">
      <alignment vertical="center"/>
    </xf>
    <xf numFmtId="44" fontId="69" fillId="34" borderId="22" xfId="256" applyFont="1" applyFill="1" applyBorder="1" applyAlignment="1">
      <alignment vertical="center"/>
    </xf>
    <xf numFmtId="44" fontId="69" fillId="34" borderId="23" xfId="256" applyFont="1" applyFill="1" applyBorder="1" applyAlignment="1">
      <alignment vertical="center"/>
    </xf>
    <xf numFmtId="9" fontId="72" fillId="27" borderId="30" xfId="94" applyFont="1" applyFill="1" applyBorder="1" applyAlignment="1">
      <alignment horizontal="center" vertical="center"/>
    </xf>
    <xf numFmtId="200" fontId="33" fillId="0" borderId="0" xfId="256" applyNumberFormat="1" applyFont="1" applyAlignment="1">
      <alignment horizontal="center"/>
    </xf>
    <xf numFmtId="200" fontId="33" fillId="0" borderId="40" xfId="256" applyNumberFormat="1" applyFont="1" applyBorder="1" applyAlignment="1">
      <alignment horizontal="center"/>
    </xf>
    <xf numFmtId="200" fontId="47" fillId="25" borderId="18" xfId="256" applyNumberFormat="1" applyFont="1" applyFill="1" applyBorder="1" applyAlignment="1">
      <alignment horizontal="center" vertical="center" wrapText="1"/>
    </xf>
    <xf numFmtId="200" fontId="67" fillId="29" borderId="67" xfId="256" applyNumberFormat="1" applyFont="1" applyFill="1" applyBorder="1" applyAlignment="1">
      <alignment horizontal="center"/>
    </xf>
    <xf numFmtId="200" fontId="69" fillId="30" borderId="25" xfId="256" applyNumberFormat="1" applyFont="1" applyFill="1" applyBorder="1" applyAlignment="1">
      <alignment horizontal="center" vertical="center"/>
    </xf>
    <xf numFmtId="200" fontId="67" fillId="0" borderId="23" xfId="256" applyNumberFormat="1" applyFont="1" applyBorder="1" applyAlignment="1">
      <alignment horizontal="center" vertical="center"/>
    </xf>
    <xf numFmtId="200" fontId="67" fillId="0" borderId="18" xfId="256" applyNumberFormat="1" applyFont="1" applyBorder="1" applyAlignment="1">
      <alignment horizontal="center" vertical="center"/>
    </xf>
    <xf numFmtId="200" fontId="67" fillId="0" borderId="23" xfId="256" applyNumberFormat="1" applyFont="1" applyBorder="1" applyAlignment="1">
      <alignment horizontal="center" vertical="center" wrapText="1"/>
    </xf>
    <xf numFmtId="200" fontId="67" fillId="0" borderId="18" xfId="256" applyNumberFormat="1" applyFont="1" applyBorder="1" applyAlignment="1">
      <alignment horizontal="center" vertical="center" wrapText="1"/>
    </xf>
    <xf numFmtId="200" fontId="69" fillId="31" borderId="23" xfId="256" applyNumberFormat="1" applyFont="1" applyFill="1" applyBorder="1" applyAlignment="1">
      <alignment horizontal="center" vertical="center" wrapText="1"/>
    </xf>
    <xf numFmtId="200" fontId="69" fillId="31" borderId="18" xfId="256" applyNumberFormat="1" applyFont="1" applyFill="1" applyBorder="1" applyAlignment="1">
      <alignment horizontal="center" vertical="center" wrapText="1"/>
    </xf>
    <xf numFmtId="200" fontId="69" fillId="32" borderId="0" xfId="256" applyNumberFormat="1" applyFont="1" applyFill="1" applyBorder="1" applyAlignment="1">
      <alignment horizontal="center" vertical="center" wrapText="1"/>
    </xf>
    <xf numFmtId="200" fontId="69" fillId="32" borderId="48" xfId="256" applyNumberFormat="1" applyFont="1" applyFill="1" applyBorder="1" applyAlignment="1">
      <alignment horizontal="center" vertical="center" wrapText="1"/>
    </xf>
    <xf numFmtId="200" fontId="67" fillId="29" borderId="23" xfId="256" applyNumberFormat="1" applyFont="1" applyFill="1" applyBorder="1" applyAlignment="1">
      <alignment horizontal="center"/>
    </xf>
    <xf numFmtId="200" fontId="69" fillId="30" borderId="18" xfId="256" applyNumberFormat="1" applyFont="1" applyFill="1" applyBorder="1" applyAlignment="1">
      <alignment horizontal="center" vertical="center"/>
    </xf>
    <xf numFmtId="200" fontId="69" fillId="31" borderId="18" xfId="0" applyNumberFormat="1" applyFont="1" applyFill="1" applyBorder="1" applyAlignment="1">
      <alignment horizontal="center" vertical="center"/>
    </xf>
    <xf numFmtId="200" fontId="69" fillId="27" borderId="18" xfId="256" applyNumberFormat="1" applyFont="1" applyFill="1" applyBorder="1" applyAlignment="1">
      <alignment horizontal="center" vertical="center" wrapText="1"/>
    </xf>
    <xf numFmtId="200" fontId="67" fillId="0" borderId="65" xfId="256" applyNumberFormat="1" applyFont="1" applyBorder="1" applyAlignment="1">
      <alignment horizontal="center" vertical="center"/>
    </xf>
    <xf numFmtId="200" fontId="67" fillId="0" borderId="77" xfId="256" applyNumberFormat="1" applyFont="1" applyBorder="1" applyAlignment="1">
      <alignment horizontal="center" vertical="center" wrapText="1"/>
    </xf>
    <xf numFmtId="200" fontId="67" fillId="0" borderId="67" xfId="256" applyNumberFormat="1" applyFont="1" applyBorder="1" applyAlignment="1">
      <alignment horizontal="center" vertical="center" wrapText="1"/>
    </xf>
    <xf numFmtId="200" fontId="67" fillId="0" borderId="25" xfId="256" applyNumberFormat="1" applyFont="1" applyBorder="1" applyAlignment="1">
      <alignment horizontal="center" vertical="center" wrapText="1"/>
    </xf>
    <xf numFmtId="200" fontId="67" fillId="0" borderId="18" xfId="0" applyNumberFormat="1" applyFont="1" applyBorder="1" applyAlignment="1">
      <alignment horizontal="center" vertical="center" wrapText="1"/>
    </xf>
    <xf numFmtId="200" fontId="69" fillId="31" borderId="18" xfId="0" applyNumberFormat="1" applyFont="1" applyFill="1" applyBorder="1" applyAlignment="1">
      <alignment horizontal="center" vertical="center" wrapText="1"/>
    </xf>
    <xf numFmtId="200" fontId="67" fillId="0" borderId="77" xfId="0" applyNumberFormat="1" applyFont="1" applyBorder="1" applyAlignment="1">
      <alignment horizontal="center" vertical="center"/>
    </xf>
    <xf numFmtId="200" fontId="67" fillId="0" borderId="25" xfId="0" applyNumberFormat="1" applyFont="1" applyBorder="1" applyAlignment="1">
      <alignment horizontal="center" vertical="center" wrapText="1"/>
    </xf>
    <xf numFmtId="200" fontId="71" fillId="27" borderId="18" xfId="256" applyNumberFormat="1" applyFont="1" applyFill="1" applyBorder="1" applyAlignment="1">
      <alignment horizontal="center" vertical="center"/>
    </xf>
    <xf numFmtId="200" fontId="71" fillId="31" borderId="18" xfId="256" applyNumberFormat="1" applyFont="1" applyFill="1" applyBorder="1" applyAlignment="1">
      <alignment horizontal="center" vertical="center"/>
    </xf>
    <xf numFmtId="200" fontId="71" fillId="24" borderId="18" xfId="256" applyNumberFormat="1" applyFont="1" applyFill="1" applyBorder="1" applyAlignment="1">
      <alignment horizontal="center" vertical="center"/>
    </xf>
    <xf numFmtId="200" fontId="30" fillId="0" borderId="0" xfId="256" applyNumberFormat="1" applyFont="1" applyAlignment="1">
      <alignment horizontal="center"/>
    </xf>
    <xf numFmtId="200" fontId="47" fillId="0" borderId="0" xfId="256" applyNumberFormat="1" applyFont="1" applyAlignment="1">
      <alignment horizontal="center" vertical="center"/>
    </xf>
    <xf numFmtId="200" fontId="47" fillId="26" borderId="50" xfId="256" applyNumberFormat="1" applyFont="1" applyFill="1" applyBorder="1" applyAlignment="1">
      <alignment horizontal="center" vertical="center"/>
    </xf>
    <xf numFmtId="200" fontId="47" fillId="26" borderId="18" xfId="256" applyNumberFormat="1" applyFont="1" applyFill="1" applyBorder="1" applyAlignment="1">
      <alignment horizontal="center" vertical="center"/>
    </xf>
    <xf numFmtId="200" fontId="33" fillId="0" borderId="36" xfId="256" applyNumberFormat="1" applyFont="1" applyBorder="1" applyAlignment="1">
      <alignment horizontal="center"/>
    </xf>
    <xf numFmtId="200" fontId="68" fillId="35" borderId="56" xfId="0" applyNumberFormat="1" applyFont="1" applyFill="1" applyBorder="1" applyAlignment="1">
      <alignment horizontal="center" vertical="center" wrapText="1"/>
    </xf>
    <xf numFmtId="200" fontId="68" fillId="35" borderId="67" xfId="0" applyNumberFormat="1" applyFont="1" applyFill="1" applyBorder="1" applyAlignment="1">
      <alignment horizontal="center" vertical="center" wrapText="1"/>
    </xf>
    <xf numFmtId="200" fontId="69" fillId="32" borderId="23" xfId="256" applyNumberFormat="1" applyFont="1" applyFill="1" applyBorder="1" applyAlignment="1">
      <alignment horizontal="center" vertical="center" wrapText="1"/>
    </xf>
    <xf numFmtId="200" fontId="69" fillId="32" borderId="18" xfId="256" applyNumberFormat="1" applyFont="1" applyFill="1" applyBorder="1" applyAlignment="1">
      <alignment horizontal="center" vertical="center" wrapText="1"/>
    </xf>
    <xf numFmtId="200" fontId="67" fillId="0" borderId="23" xfId="0" applyNumberFormat="1" applyFont="1" applyBorder="1" applyAlignment="1">
      <alignment horizontal="center" vertical="center"/>
    </xf>
    <xf numFmtId="200" fontId="67" fillId="0" borderId="18" xfId="0" applyNumberFormat="1" applyFont="1" applyBorder="1" applyAlignment="1">
      <alignment horizontal="center" vertical="center"/>
    </xf>
    <xf numFmtId="200" fontId="67" fillId="36" borderId="23" xfId="256" applyNumberFormat="1" applyFont="1" applyFill="1" applyBorder="1" applyAlignment="1">
      <alignment horizontal="center" vertical="center" wrapText="1"/>
    </xf>
    <xf numFmtId="200" fontId="67" fillId="36" borderId="18" xfId="256" applyNumberFormat="1" applyFont="1" applyFill="1" applyBorder="1" applyAlignment="1">
      <alignment horizontal="center" vertical="center" wrapText="1"/>
    </xf>
    <xf numFmtId="200" fontId="67" fillId="34" borderId="23" xfId="256" applyNumberFormat="1" applyFont="1" applyFill="1" applyBorder="1" applyAlignment="1">
      <alignment horizontal="center" vertical="center" wrapText="1"/>
    </xf>
    <xf numFmtId="200" fontId="67" fillId="34" borderId="18" xfId="256" applyNumberFormat="1" applyFont="1" applyFill="1" applyBorder="1" applyAlignment="1">
      <alignment horizontal="center" vertical="center" wrapText="1"/>
    </xf>
    <xf numFmtId="200" fontId="67" fillId="29" borderId="18" xfId="0" applyNumberFormat="1" applyFont="1" applyFill="1" applyBorder="1" applyAlignment="1">
      <alignment horizontal="center"/>
    </xf>
    <xf numFmtId="200" fontId="67" fillId="32" borderId="18" xfId="0" applyNumberFormat="1" applyFont="1" applyFill="1" applyBorder="1" applyAlignment="1">
      <alignment horizontal="center"/>
    </xf>
    <xf numFmtId="200" fontId="69" fillId="0" borderId="22" xfId="0" applyNumberFormat="1" applyFont="1" applyFill="1" applyBorder="1" applyAlignment="1">
      <alignment horizontal="center" vertical="center"/>
    </xf>
    <xf numFmtId="200" fontId="69" fillId="0" borderId="23" xfId="0" applyNumberFormat="1" applyFont="1" applyFill="1" applyBorder="1" applyAlignment="1">
      <alignment horizontal="center" vertical="center"/>
    </xf>
    <xf numFmtId="200" fontId="69" fillId="37" borderId="0" xfId="0" applyNumberFormat="1" applyFont="1" applyFill="1" applyBorder="1" applyAlignment="1">
      <alignment horizontal="center" vertical="center" wrapText="1"/>
    </xf>
    <xf numFmtId="200" fontId="69" fillId="37" borderId="48" xfId="0" applyNumberFormat="1" applyFont="1" applyFill="1" applyBorder="1" applyAlignment="1">
      <alignment horizontal="center" vertical="center" wrapText="1"/>
    </xf>
    <xf numFmtId="200" fontId="33" fillId="0" borderId="22" xfId="88" applyNumberFormat="1" applyFont="1" applyFill="1" applyBorder="1" applyAlignment="1">
      <alignment horizontal="center"/>
    </xf>
    <xf numFmtId="200" fontId="33" fillId="0" borderId="23" xfId="88" applyNumberFormat="1" applyFont="1" applyFill="1" applyBorder="1" applyAlignment="1">
      <alignment horizontal="center"/>
    </xf>
    <xf numFmtId="200" fontId="69" fillId="36" borderId="22" xfId="0" applyNumberFormat="1" applyFont="1" applyFill="1" applyBorder="1" applyAlignment="1">
      <alignment horizontal="center" vertical="center" wrapText="1"/>
    </xf>
    <xf numFmtId="200" fontId="69" fillId="36" borderId="23" xfId="0" applyNumberFormat="1" applyFont="1" applyFill="1" applyBorder="1" applyAlignment="1">
      <alignment horizontal="center" vertical="center" wrapText="1"/>
    </xf>
    <xf numFmtId="200" fontId="67" fillId="29" borderId="90" xfId="0" applyNumberFormat="1" applyFont="1" applyFill="1" applyBorder="1" applyAlignment="1">
      <alignment horizontal="center"/>
    </xf>
    <xf numFmtId="200" fontId="67" fillId="29" borderId="95" xfId="0" applyNumberFormat="1" applyFont="1" applyFill="1" applyBorder="1" applyAlignment="1">
      <alignment horizontal="center"/>
    </xf>
    <xf numFmtId="200" fontId="67" fillId="0" borderId="18" xfId="256" applyNumberFormat="1" applyFont="1" applyFill="1" applyBorder="1" applyAlignment="1">
      <alignment horizontal="center" vertical="center" wrapText="1"/>
    </xf>
    <xf numFmtId="200" fontId="67" fillId="0" borderId="77" xfId="256" applyNumberFormat="1" applyFont="1" applyFill="1" applyBorder="1" applyAlignment="1">
      <alignment horizontal="center" vertical="center" wrapText="1"/>
    </xf>
    <xf numFmtId="200" fontId="67" fillId="0" borderId="25" xfId="256" applyNumberFormat="1" applyFont="1" applyFill="1" applyBorder="1" applyAlignment="1">
      <alignment horizontal="center" vertical="center" wrapText="1"/>
    </xf>
    <xf numFmtId="200" fontId="71" fillId="27" borderId="67" xfId="72" applyNumberFormat="1" applyFont="1" applyFill="1" applyBorder="1" applyAlignment="1">
      <alignment horizontal="center" vertical="center"/>
    </xf>
    <xf numFmtId="200" fontId="67" fillId="28" borderId="22" xfId="0" applyNumberFormat="1" applyFont="1" applyFill="1" applyBorder="1" applyAlignment="1">
      <alignment horizontal="center" vertical="center"/>
    </xf>
    <xf numFmtId="200" fontId="67" fillId="28" borderId="23" xfId="0" applyNumberFormat="1" applyFont="1" applyFill="1" applyBorder="1" applyAlignment="1">
      <alignment horizontal="center" vertical="center"/>
    </xf>
    <xf numFmtId="200" fontId="71" fillId="31" borderId="23" xfId="130" applyNumberFormat="1" applyFont="1" applyFill="1" applyBorder="1" applyAlignment="1">
      <alignment horizontal="center" vertical="center"/>
    </xf>
    <xf numFmtId="200" fontId="64" fillId="0" borderId="0" xfId="256" applyNumberFormat="1" applyFont="1" applyAlignment="1">
      <alignment horizontal="center"/>
    </xf>
    <xf numFmtId="200" fontId="64" fillId="0" borderId="40" xfId="256" applyNumberFormat="1" applyFont="1" applyBorder="1" applyAlignment="1">
      <alignment horizontal="center"/>
    </xf>
    <xf numFmtId="200" fontId="47" fillId="25" borderId="77" xfId="256" applyNumberFormat="1" applyFont="1" applyFill="1" applyBorder="1" applyAlignment="1">
      <alignment horizontal="center" vertical="center" wrapText="1"/>
    </xf>
    <xf numFmtId="200" fontId="47" fillId="25" borderId="25" xfId="256" applyNumberFormat="1" applyFont="1" applyFill="1" applyBorder="1" applyAlignment="1">
      <alignment horizontal="center" vertical="center" wrapText="1"/>
    </xf>
    <xf numFmtId="200" fontId="66" fillId="29" borderId="67" xfId="256" applyNumberFormat="1" applyFont="1" applyFill="1" applyBorder="1" applyAlignment="1">
      <alignment horizontal="center"/>
    </xf>
    <xf numFmtId="200" fontId="66" fillId="0" borderId="23" xfId="256" applyNumberFormat="1" applyFont="1" applyBorder="1" applyAlignment="1">
      <alignment horizontal="center" vertical="center"/>
    </xf>
    <xf numFmtId="200" fontId="66" fillId="0" borderId="23" xfId="256" applyNumberFormat="1" applyFont="1" applyBorder="1" applyAlignment="1">
      <alignment horizontal="center" vertical="center" wrapText="1"/>
    </xf>
    <xf numFmtId="200" fontId="65" fillId="31" borderId="23" xfId="256" applyNumberFormat="1" applyFont="1" applyFill="1" applyBorder="1" applyAlignment="1">
      <alignment horizontal="center" vertical="center" wrapText="1"/>
    </xf>
    <xf numFmtId="200" fontId="65" fillId="32" borderId="0" xfId="256" applyNumberFormat="1" applyFont="1" applyFill="1" applyBorder="1" applyAlignment="1">
      <alignment horizontal="center" vertical="center" wrapText="1"/>
    </xf>
    <xf numFmtId="200" fontId="66" fillId="29" borderId="23" xfId="256" applyNumberFormat="1" applyFont="1" applyFill="1" applyBorder="1" applyAlignment="1">
      <alignment horizontal="center"/>
    </xf>
    <xf numFmtId="200" fontId="65" fillId="31" borderId="18" xfId="256" applyNumberFormat="1" applyFont="1" applyFill="1" applyBorder="1" applyAlignment="1">
      <alignment horizontal="center" vertical="center"/>
    </xf>
    <xf numFmtId="200" fontId="69" fillId="31" borderId="18" xfId="256" applyNumberFormat="1" applyFont="1" applyFill="1" applyBorder="1" applyAlignment="1">
      <alignment horizontal="center" vertical="center"/>
    </xf>
    <xf numFmtId="200" fontId="66" fillId="0" borderId="65" xfId="256" applyNumberFormat="1" applyFont="1" applyBorder="1" applyAlignment="1">
      <alignment horizontal="center" vertical="center"/>
    </xf>
    <xf numFmtId="200" fontId="66" fillId="0" borderId="18" xfId="256" applyNumberFormat="1" applyFont="1" applyBorder="1" applyAlignment="1">
      <alignment horizontal="center" vertical="center" wrapText="1"/>
    </xf>
    <xf numFmtId="200" fontId="66" fillId="0" borderId="67" xfId="256" applyNumberFormat="1" applyFont="1" applyBorder="1" applyAlignment="1">
      <alignment horizontal="center" vertical="center" wrapText="1"/>
    </xf>
    <xf numFmtId="200" fontId="65" fillId="31" borderId="18" xfId="256" applyNumberFormat="1" applyFont="1" applyFill="1" applyBorder="1" applyAlignment="1">
      <alignment horizontal="center" vertical="center" wrapText="1"/>
    </xf>
    <xf numFmtId="200" fontId="66" fillId="0" borderId="77" xfId="256" applyNumberFormat="1" applyFont="1" applyBorder="1" applyAlignment="1">
      <alignment horizontal="center" vertical="center"/>
    </xf>
    <xf numFmtId="200" fontId="66" fillId="0" borderId="25" xfId="256" applyNumberFormat="1" applyFont="1" applyBorder="1" applyAlignment="1">
      <alignment horizontal="center" vertical="center" wrapText="1"/>
    </xf>
    <xf numFmtId="200" fontId="63" fillId="0" borderId="0" xfId="256" applyNumberFormat="1" applyFont="1" applyAlignment="1">
      <alignment horizontal="center"/>
    </xf>
    <xf numFmtId="200" fontId="61" fillId="25" borderId="59" xfId="256" applyNumberFormat="1" applyFont="1" applyFill="1" applyBorder="1" applyAlignment="1">
      <alignment horizontal="center" vertical="center" wrapText="1"/>
    </xf>
    <xf numFmtId="200" fontId="50" fillId="25" borderId="59" xfId="256" applyNumberFormat="1" applyFont="1" applyFill="1" applyBorder="1" applyAlignment="1">
      <alignment horizontal="center" vertical="center" wrapText="1"/>
    </xf>
    <xf numFmtId="200" fontId="61" fillId="25" borderId="0" xfId="256" applyNumberFormat="1" applyFont="1" applyFill="1" applyAlignment="1">
      <alignment horizontal="center" vertical="center" wrapText="1"/>
    </xf>
    <xf numFmtId="200" fontId="50" fillId="25" borderId="0" xfId="256" applyNumberFormat="1" applyFont="1" applyFill="1" applyAlignment="1">
      <alignment horizontal="center" vertical="center" wrapText="1"/>
    </xf>
    <xf numFmtId="200" fontId="73" fillId="35" borderId="56" xfId="256" applyNumberFormat="1" applyFont="1" applyFill="1" applyBorder="1" applyAlignment="1">
      <alignment horizontal="center" vertical="center" wrapText="1"/>
    </xf>
    <xf numFmtId="200" fontId="68" fillId="35" borderId="67" xfId="256" applyNumberFormat="1" applyFont="1" applyFill="1" applyBorder="1" applyAlignment="1">
      <alignment horizontal="center" vertical="center" wrapText="1"/>
    </xf>
    <xf numFmtId="200" fontId="65" fillId="32" borderId="23" xfId="256" applyNumberFormat="1" applyFont="1" applyFill="1" applyBorder="1" applyAlignment="1">
      <alignment horizontal="center" vertical="center" wrapText="1"/>
    </xf>
    <xf numFmtId="200" fontId="69" fillId="27" borderId="23" xfId="256" applyNumberFormat="1" applyFont="1" applyFill="1" applyBorder="1" applyAlignment="1">
      <alignment horizontal="center" vertical="center"/>
    </xf>
    <xf numFmtId="200" fontId="66" fillId="36" borderId="23" xfId="256" applyNumberFormat="1" applyFont="1" applyFill="1" applyBorder="1" applyAlignment="1">
      <alignment horizontal="center" vertical="center" wrapText="1"/>
    </xf>
    <xf numFmtId="200" fontId="66" fillId="34" borderId="23" xfId="256" applyNumberFormat="1" applyFont="1" applyFill="1" applyBorder="1" applyAlignment="1">
      <alignment horizontal="center" vertical="center" wrapText="1"/>
    </xf>
    <xf numFmtId="200" fontId="66" fillId="29" borderId="18" xfId="256" applyNumberFormat="1" applyFont="1" applyFill="1" applyBorder="1" applyAlignment="1">
      <alignment horizontal="center"/>
    </xf>
    <xf numFmtId="200" fontId="67" fillId="29" borderId="18" xfId="256" applyNumberFormat="1" applyFont="1" applyFill="1" applyBorder="1" applyAlignment="1">
      <alignment horizontal="center"/>
    </xf>
    <xf numFmtId="200" fontId="66" fillId="32" borderId="18" xfId="256" applyNumberFormat="1" applyFont="1" applyFill="1" applyBorder="1" applyAlignment="1">
      <alignment horizontal="center"/>
    </xf>
    <xf numFmtId="200" fontId="67" fillId="32" borderId="18" xfId="256" applyNumberFormat="1" applyFont="1" applyFill="1" applyBorder="1" applyAlignment="1">
      <alignment horizontal="center"/>
    </xf>
    <xf numFmtId="200" fontId="69" fillId="34" borderId="23" xfId="256" applyNumberFormat="1" applyFont="1" applyFill="1" applyBorder="1" applyAlignment="1">
      <alignment horizontal="center" vertical="center"/>
    </xf>
    <xf numFmtId="200" fontId="65" fillId="0" borderId="22" xfId="256" applyNumberFormat="1" applyFont="1" applyFill="1" applyBorder="1" applyAlignment="1">
      <alignment horizontal="center" vertical="center"/>
    </xf>
    <xf numFmtId="200" fontId="69" fillId="0" borderId="23" xfId="256" applyNumberFormat="1" applyFont="1" applyFill="1" applyBorder="1" applyAlignment="1">
      <alignment horizontal="center" vertical="center"/>
    </xf>
    <xf numFmtId="200" fontId="65" fillId="37" borderId="0" xfId="256" applyNumberFormat="1" applyFont="1" applyFill="1" applyBorder="1" applyAlignment="1">
      <alignment horizontal="center" vertical="center" wrapText="1"/>
    </xf>
    <xf numFmtId="200" fontId="69" fillId="37" borderId="48" xfId="256" applyNumberFormat="1" applyFont="1" applyFill="1" applyBorder="1" applyAlignment="1">
      <alignment horizontal="center" vertical="center" wrapText="1"/>
    </xf>
    <xf numFmtId="200" fontId="64" fillId="0" borderId="22" xfId="256" applyNumberFormat="1" applyFont="1" applyFill="1" applyBorder="1" applyAlignment="1">
      <alignment horizontal="center"/>
    </xf>
    <xf numFmtId="200" fontId="33" fillId="0" borderId="23" xfId="256" applyNumberFormat="1" applyFont="1" applyFill="1" applyBorder="1" applyAlignment="1">
      <alignment horizontal="center"/>
    </xf>
    <xf numFmtId="200" fontId="65" fillId="36" borderId="22" xfId="256" applyNumberFormat="1" applyFont="1" applyFill="1" applyBorder="1" applyAlignment="1">
      <alignment horizontal="center" vertical="center" wrapText="1"/>
    </xf>
    <xf numFmtId="200" fontId="69" fillId="36" borderId="23" xfId="256" applyNumberFormat="1" applyFont="1" applyFill="1" applyBorder="1" applyAlignment="1">
      <alignment horizontal="center" vertical="center" wrapText="1"/>
    </xf>
    <xf numFmtId="200" fontId="66" fillId="29" borderId="90" xfId="256" applyNumberFormat="1" applyFont="1" applyFill="1" applyBorder="1" applyAlignment="1">
      <alignment horizontal="center"/>
    </xf>
    <xf numFmtId="200" fontId="67" fillId="29" borderId="95" xfId="256" applyNumberFormat="1" applyFont="1" applyFill="1" applyBorder="1" applyAlignment="1">
      <alignment horizontal="center"/>
    </xf>
    <xf numFmtId="200" fontId="74" fillId="27" borderId="67" xfId="256" applyNumberFormat="1" applyFont="1" applyFill="1" applyBorder="1" applyAlignment="1">
      <alignment horizontal="center" vertical="center"/>
    </xf>
    <xf numFmtId="200" fontId="66" fillId="28" borderId="22" xfId="256" applyNumberFormat="1" applyFont="1" applyFill="1" applyBorder="1" applyAlignment="1">
      <alignment horizontal="center" vertical="center"/>
    </xf>
    <xf numFmtId="200" fontId="67" fillId="28" borderId="23" xfId="256" applyNumberFormat="1" applyFont="1" applyFill="1" applyBorder="1" applyAlignment="1">
      <alignment horizontal="center" vertical="center"/>
    </xf>
    <xf numFmtId="200" fontId="71" fillId="31" borderId="23" xfId="256" applyNumberFormat="1" applyFont="1" applyFill="1" applyBorder="1" applyAlignment="1">
      <alignment horizontal="center" vertical="center"/>
    </xf>
    <xf numFmtId="200" fontId="64" fillId="0" borderId="36" xfId="256" applyNumberFormat="1" applyFont="1" applyBorder="1" applyAlignment="1">
      <alignment horizontal="center"/>
    </xf>
  </cellXfs>
  <cellStyles count="333">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2 2" xfId="257" xr:uid="{FD35C65B-0ECA-4824-AEDB-DC378A2C91A6}"/>
    <cellStyle name="Celda vinculada 3" xfId="157" xr:uid="{00000000-0005-0000-0000-00002C000000}"/>
    <cellStyle name="Celda vinculada 3 2" xfId="328" xr:uid="{354AD887-4A6B-43C0-80B2-DCCE53ECA1A9}"/>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uro 2" xfId="258" xr:uid="{9939A333-C977-41DE-89BA-A69D98EE0849}"/>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0 2 2" xfId="260" xr:uid="{8FDEE869-AB79-4FF4-AABF-45ED23FF2B39}"/>
    <cellStyle name="Millares 10 3" xfId="259" xr:uid="{555EA03C-2A80-44CA-882B-633B3CF0E322}"/>
    <cellStyle name="Millares 11" xfId="38" xr:uid="{00000000-0005-0000-0000-000069000000}"/>
    <cellStyle name="Millares 11 2" xfId="202" xr:uid="{00000000-0005-0000-0000-00006A000000}"/>
    <cellStyle name="Millares 11 2 2" xfId="329" xr:uid="{88CA13FF-F2E9-46F5-926B-581B25901765}"/>
    <cellStyle name="Millares 11 3" xfId="261" xr:uid="{FE099B6D-254E-4151-8927-C10F7BE3389E}"/>
    <cellStyle name="Millares 12" xfId="124" xr:uid="{00000000-0005-0000-0000-00006B000000}"/>
    <cellStyle name="Millares 12 2" xfId="323" xr:uid="{6416E2BD-F495-448B-A0F6-10C1CD6A6177}"/>
    <cellStyle name="Millares 13" xfId="133" xr:uid="{00000000-0005-0000-0000-00006C000000}"/>
    <cellStyle name="Millares 13 2" xfId="327" xr:uid="{8CCA72D2-2655-416F-8A40-6C5ADA31492A}"/>
    <cellStyle name="Millares 2" xfId="39" xr:uid="{00000000-0005-0000-0000-00006D000000}"/>
    <cellStyle name="Millares 2 2" xfId="40" xr:uid="{00000000-0005-0000-0000-00006E000000}"/>
    <cellStyle name="Millares 2 2 2" xfId="263" xr:uid="{D98943AA-31FA-4A29-9509-EFB0B5B9F5E4}"/>
    <cellStyle name="Millares 2 3" xfId="41" xr:uid="{00000000-0005-0000-0000-00006F000000}"/>
    <cellStyle name="Millares 2 3 2" xfId="264" xr:uid="{DE027E72-4082-4374-81D8-750D12D8DAD0}"/>
    <cellStyle name="Millares 2 4" xfId="203" xr:uid="{00000000-0005-0000-0000-000070000000}"/>
    <cellStyle name="Millares 2 5" xfId="42" xr:uid="{00000000-0005-0000-0000-000071000000}"/>
    <cellStyle name="Millares 2 5 2" xfId="265" xr:uid="{872DCCD8-5BB5-46E3-8D2E-2DA4D007CD10}"/>
    <cellStyle name="Millares 2 6" xfId="262" xr:uid="{12748ADD-3A6C-47F0-B2CA-6A744FC783A2}"/>
    <cellStyle name="Millares 2_APU´S_NO_PREVISTOS (1)" xfId="204" xr:uid="{00000000-0005-0000-0000-000072000000}"/>
    <cellStyle name="Millares 3" xfId="43" xr:uid="{00000000-0005-0000-0000-000073000000}"/>
    <cellStyle name="Millares 3 2" xfId="44" xr:uid="{00000000-0005-0000-0000-000074000000}"/>
    <cellStyle name="Millares 3 2 2" xfId="267" xr:uid="{03B12F68-3898-4B54-BB6D-9FA02FFA52FA}"/>
    <cellStyle name="Millares 3 3" xfId="45" xr:uid="{00000000-0005-0000-0000-000075000000}"/>
    <cellStyle name="Millares 3 3 2" xfId="268" xr:uid="{9ACAB54E-9D51-4A63-9F52-6B4F5D975CCE}"/>
    <cellStyle name="Millares 3 4" xfId="46" xr:uid="{00000000-0005-0000-0000-000076000000}"/>
    <cellStyle name="Millares 3 4 2" xfId="269" xr:uid="{D44E4784-E428-4D7D-BB12-235AFB966614}"/>
    <cellStyle name="Millares 3 5" xfId="47" xr:uid="{00000000-0005-0000-0000-000077000000}"/>
    <cellStyle name="Millares 3 5 2" xfId="270" xr:uid="{A5F0DA50-4C42-4BA9-941C-845CC5F39534}"/>
    <cellStyle name="Millares 3 6" xfId="266" xr:uid="{FACBF6C8-366E-4A0F-8BA6-29351204A8AF}"/>
    <cellStyle name="Millares 4" xfId="48" xr:uid="{00000000-0005-0000-0000-000078000000}"/>
    <cellStyle name="Millares 4 2" xfId="49" xr:uid="{00000000-0005-0000-0000-000079000000}"/>
    <cellStyle name="Millares 4 2 2" xfId="272" xr:uid="{B221C217-E3DE-49FC-BD4E-438C643128DA}"/>
    <cellStyle name="Millares 4 3" xfId="205" xr:uid="{00000000-0005-0000-0000-00007A000000}"/>
    <cellStyle name="Millares 4 3 2" xfId="330" xr:uid="{26A973B6-80A4-45DE-A262-8F791F85E2FF}"/>
    <cellStyle name="Millares 4 4" xfId="271" xr:uid="{B7870951-C99B-4018-9221-AD4DC6D25501}"/>
    <cellStyle name="Millares 4_APU´S_NO_PREVISTOS (1)" xfId="206" xr:uid="{00000000-0005-0000-0000-00007B000000}"/>
    <cellStyle name="Millares 5" xfId="50" xr:uid="{00000000-0005-0000-0000-00007C000000}"/>
    <cellStyle name="Millares 5 2" xfId="207" xr:uid="{00000000-0005-0000-0000-00007D000000}"/>
    <cellStyle name="Millares 5 2 2" xfId="331" xr:uid="{DDC66526-FCA4-4F78-9755-0F059F7FF410}"/>
    <cellStyle name="Millares 5 3" xfId="273" xr:uid="{41DC2864-6EF5-4D06-9216-E10DFFF5FA9C}"/>
    <cellStyle name="Millares 6" xfId="51" xr:uid="{00000000-0005-0000-0000-00007E000000}"/>
    <cellStyle name="Millares 6 2" xfId="52" xr:uid="{00000000-0005-0000-0000-00007F000000}"/>
    <cellStyle name="Millares 6 2 2" xfId="275" xr:uid="{14B7D8C3-31F5-432A-A8CA-540FF73A45ED}"/>
    <cellStyle name="Millares 6 3" xfId="274" xr:uid="{F6A3C3BD-AA25-47A9-B85C-A99910B0A5D7}"/>
    <cellStyle name="Millares 7" xfId="53" xr:uid="{00000000-0005-0000-0000-000080000000}"/>
    <cellStyle name="Millares 7 2" xfId="54" xr:uid="{00000000-0005-0000-0000-000081000000}"/>
    <cellStyle name="Millares 7 2 2" xfId="55" xr:uid="{00000000-0005-0000-0000-000082000000}"/>
    <cellStyle name="Millares 7 2 2 2" xfId="278" xr:uid="{B659E02E-CB3A-4FF3-ABBB-6236E2632C2E}"/>
    <cellStyle name="Millares 7 2 3" xfId="277" xr:uid="{E27DBAC1-9D05-4B5C-9AB6-3F792BDEB09A}"/>
    <cellStyle name="Millares 7 3" xfId="276" xr:uid="{D52EE9D8-F26D-4CA6-B80B-2172FC4B7448}"/>
    <cellStyle name="Millares 8" xfId="56" xr:uid="{00000000-0005-0000-0000-000083000000}"/>
    <cellStyle name="Millares 8 2" xfId="57" xr:uid="{00000000-0005-0000-0000-000084000000}"/>
    <cellStyle name="Millares 8 2 2" xfId="280" xr:uid="{2C98C345-A17C-48B4-8C9D-6C09E864ADA0}"/>
    <cellStyle name="Millares 8 3" xfId="279" xr:uid="{B1EDEB8E-44C0-409F-9F7D-BFC567D975D9}"/>
    <cellStyle name="Millares 9" xfId="58" xr:uid="{00000000-0005-0000-0000-000085000000}"/>
    <cellStyle name="Millares 9 2" xfId="59" xr:uid="{00000000-0005-0000-0000-000086000000}"/>
    <cellStyle name="Millares 9 2 2" xfId="282" xr:uid="{9D060E1B-3CAB-44A7-97B7-1C1C274B4FBE}"/>
    <cellStyle name="Millares 9 3" xfId="281" xr:uid="{1EF3BB34-3600-4997-B91D-AAD6E6E6D9B1}"/>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83" xr:uid="{49CCC6DA-3992-4A20-BCF8-51005C777C7B}"/>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2 3" xfId="284" xr:uid="{D2E9082A-7ECD-4728-8D43-3B0F0D047EDC}"/>
    <cellStyle name="Moneda 2 2 3" xfId="65" xr:uid="{00000000-0005-0000-0000-000094000000}"/>
    <cellStyle name="Moneda 2 2 3 2" xfId="285" xr:uid="{A333EE61-109C-4D7B-80DB-C4774467CE1B}"/>
    <cellStyle name="Moneda 2 2 4" xfId="66" xr:uid="{00000000-0005-0000-0000-000095000000}"/>
    <cellStyle name="Moneda 2 2 4 2" xfId="286" xr:uid="{1253427E-2B16-4E3C-ABCA-C9854A4255D8}"/>
    <cellStyle name="Moneda 2 2 5" xfId="67" xr:uid="{00000000-0005-0000-0000-000096000000}"/>
    <cellStyle name="Moneda 2 2 5 2" xfId="287" xr:uid="{610426D6-8BE4-4906-A382-C55E248A15AB}"/>
    <cellStyle name="Moneda 2 2_APU´S_NO_PREVISTOS (1)" xfId="214" xr:uid="{00000000-0005-0000-0000-000097000000}"/>
    <cellStyle name="Moneda 2 3" xfId="68" xr:uid="{00000000-0005-0000-0000-000098000000}"/>
    <cellStyle name="Moneda 2 3 2" xfId="288" xr:uid="{B96E03FE-19C1-4665-848F-02C447D6FC35}"/>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3 2" xfId="289" xr:uid="{4428F9F1-47A9-4555-8B5F-1E6564F18826}"/>
    <cellStyle name="Moneda 4" xfId="222" xr:uid="{00000000-0005-0000-0000-0000A1000000}"/>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1 2" xfId="290" xr:uid="{CBF8623D-21DE-472A-A874-0B000B8EDBAE}"/>
    <cellStyle name="Normal 2 12" xfId="76" xr:uid="{00000000-0005-0000-0000-0000AF000000}"/>
    <cellStyle name="Normal 2 12 2" xfId="291" xr:uid="{94A44FBD-221D-4DD1-9B4B-A46B1B7FD787}"/>
    <cellStyle name="Normal 2 13" xfId="77" xr:uid="{00000000-0005-0000-0000-0000B0000000}"/>
    <cellStyle name="Normal 2 13 2" xfId="292" xr:uid="{3814C9C3-0882-4F68-AD67-45DF13AE0571}"/>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3 3" xfId="293" xr:uid="{D569CE87-3CE1-49B0-A866-C7E338FDBA37}"/>
    <cellStyle name="Normal 2 4" xfId="80" xr:uid="{00000000-0005-0000-0000-0000B6000000}"/>
    <cellStyle name="Normal 2 4 2" xfId="294" xr:uid="{EA69A67C-ACBE-45E4-B56A-BDEF4C4E6876}"/>
    <cellStyle name="Normal 2 5" xfId="81" xr:uid="{00000000-0005-0000-0000-0000B7000000}"/>
    <cellStyle name="Normal 2 5 2" xfId="295" xr:uid="{CB2377A6-1890-4A98-A95F-11D24E03FFE2}"/>
    <cellStyle name="Normal 2 6" xfId="82" xr:uid="{00000000-0005-0000-0000-0000B8000000}"/>
    <cellStyle name="Normal 2 6 2" xfId="296" xr:uid="{CB7E3F6B-3E9A-4908-BBBA-90BDF09073E2}"/>
    <cellStyle name="Normal 2 7" xfId="83" xr:uid="{00000000-0005-0000-0000-0000B9000000}"/>
    <cellStyle name="Normal 2 7 2" xfId="297" xr:uid="{B971380E-BC43-4BF7-83EC-09BCCC09A292}"/>
    <cellStyle name="Normal 2 8" xfId="84" xr:uid="{00000000-0005-0000-0000-0000BA000000}"/>
    <cellStyle name="Normal 2 8 2" xfId="298" xr:uid="{EE868701-A587-47E2-8B03-885DCA009AE9}"/>
    <cellStyle name="Normal 2 9" xfId="85" xr:uid="{00000000-0005-0000-0000-0000BB000000}"/>
    <cellStyle name="Normal 2 9 2" xfId="299" xr:uid="{8519C9D3-34ED-4B77-AAC5-E8599A2A3914}"/>
    <cellStyle name="Normal 2_APU NO PREVISTOS MTTO" xfId="86" xr:uid="{00000000-0005-0000-0000-0000BC000000}"/>
    <cellStyle name="Normal 29" xfId="87" xr:uid="{00000000-0005-0000-0000-0000BD000000}"/>
    <cellStyle name="Normal 29 2" xfId="300" xr:uid="{C8039540-AAA8-4DB4-9545-83ED5F660EF5}"/>
    <cellStyle name="Normal 3" xfId="88" xr:uid="{00000000-0005-0000-0000-0000BE000000}"/>
    <cellStyle name="Normal 3 11" xfId="129" xr:uid="{00000000-0005-0000-0000-0000BF000000}"/>
    <cellStyle name="Normal 3 11 2" xfId="325" xr:uid="{A6ADD6FA-842F-40BA-B556-9D2FC0CF6A0C}"/>
    <cellStyle name="Normal 3 2" xfId="89" xr:uid="{00000000-0005-0000-0000-0000C0000000}"/>
    <cellStyle name="Normal 3 2 2" xfId="127" xr:uid="{00000000-0005-0000-0000-0000C1000000}"/>
    <cellStyle name="Normal 3 3" xfId="230" xr:uid="{00000000-0005-0000-0000-0000C2000000}"/>
    <cellStyle name="Normal 3 3 2" xfId="332" xr:uid="{D716D940-1E31-4D08-B188-D3D6F38C4B8D}"/>
    <cellStyle name="Normal 3 4" xfId="301" xr:uid="{D1482533-20AC-4C1A-88C3-E31446C332B3}"/>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5 2" xfId="326" xr:uid="{97C7844C-1EEB-4182-9CA6-BC813C37DD1C}"/>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2 2" xfId="302" xr:uid="{88894C54-D6F7-45D3-85A1-6129631140E2}"/>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0 2 2" xfId="305" xr:uid="{33ED9062-3F7E-473E-823C-11676E1214DD}"/>
    <cellStyle name="Porcentual 2 10 3" xfId="304" xr:uid="{A4CBE19F-BCA8-4A79-A271-E9F3D86A7D8D}"/>
    <cellStyle name="Porcentual 2 11" xfId="98" xr:uid="{00000000-0005-0000-0000-0000DC000000}"/>
    <cellStyle name="Porcentual 2 11 2" xfId="306" xr:uid="{A81C286D-026F-4493-99D2-8C110272A51B}"/>
    <cellStyle name="Porcentual 2 12" xfId="99" xr:uid="{00000000-0005-0000-0000-0000DD000000}"/>
    <cellStyle name="Porcentual 2 12 2" xfId="307" xr:uid="{F607962B-8858-42BB-A9C5-E12F665024A5}"/>
    <cellStyle name="Porcentual 2 13" xfId="303" xr:uid="{F9A65FA3-DCF8-4BFD-B918-77DDDD0EF0C6}"/>
    <cellStyle name="Porcentual 2 2" xfId="100" xr:uid="{00000000-0005-0000-0000-0000DE000000}"/>
    <cellStyle name="Porcentual 2 2 2" xfId="308" xr:uid="{BCC7424F-438B-406D-A4F4-E26B458DDBFF}"/>
    <cellStyle name="Porcentual 2 3" xfId="101" xr:uid="{00000000-0005-0000-0000-0000DF000000}"/>
    <cellStyle name="Porcentual 2 3 2" xfId="309" xr:uid="{C73C8F5F-B3AC-49A0-A5AF-39A2A678BAE8}"/>
    <cellStyle name="Porcentual 2 4" xfId="102" xr:uid="{00000000-0005-0000-0000-0000E0000000}"/>
    <cellStyle name="Porcentual 2 4 2" xfId="310" xr:uid="{C46D4D1F-0C01-4AC4-8548-D74BA3790D95}"/>
    <cellStyle name="Porcentual 2 5" xfId="103" xr:uid="{00000000-0005-0000-0000-0000E1000000}"/>
    <cellStyle name="Porcentual 2 5 2" xfId="311" xr:uid="{8DB9641F-535A-4438-B619-2E88BFA5F297}"/>
    <cellStyle name="Porcentual 2 6" xfId="104" xr:uid="{00000000-0005-0000-0000-0000E2000000}"/>
    <cellStyle name="Porcentual 2 6 2" xfId="312" xr:uid="{2058D65A-B707-4946-B1F1-65A5D992339C}"/>
    <cellStyle name="Porcentual 2 7" xfId="105" xr:uid="{00000000-0005-0000-0000-0000E3000000}"/>
    <cellStyle name="Porcentual 2 7 2" xfId="313" xr:uid="{15A4D7F2-D5B9-4BF8-B01D-A39DBA34BB65}"/>
    <cellStyle name="Porcentual 2 8" xfId="106" xr:uid="{00000000-0005-0000-0000-0000E4000000}"/>
    <cellStyle name="Porcentual 2 8 2" xfId="314" xr:uid="{43E5206D-970D-4823-973B-828DA996F8D7}"/>
    <cellStyle name="Porcentual 2 9" xfId="107" xr:uid="{00000000-0005-0000-0000-0000E5000000}"/>
    <cellStyle name="Porcentual 2 9 2" xfId="315" xr:uid="{EF5D532A-29C3-44D6-BA38-A0B3049F65AA}"/>
    <cellStyle name="Porcentual 3" xfId="108" xr:uid="{00000000-0005-0000-0000-0000E6000000}"/>
    <cellStyle name="Porcentual 3 2" xfId="316" xr:uid="{CE063D57-2F1F-4284-A6FE-884BD42D89B0}"/>
    <cellStyle name="Porcentual 4" xfId="109" xr:uid="{00000000-0005-0000-0000-0000E7000000}"/>
    <cellStyle name="Porcentual 4 2" xfId="110" xr:uid="{00000000-0005-0000-0000-0000E8000000}"/>
    <cellStyle name="Porcentual 4 2 2" xfId="318" xr:uid="{A1A44D33-F78E-4080-8947-ABB35C9F613A}"/>
    <cellStyle name="Porcentual 4 3" xfId="317" xr:uid="{F83A234E-4F6E-43C4-83D1-C539E55D220C}"/>
    <cellStyle name="Porcentual 5" xfId="111" xr:uid="{00000000-0005-0000-0000-0000E9000000}"/>
    <cellStyle name="Porcentual 5 2" xfId="244" xr:uid="{00000000-0005-0000-0000-0000EA000000}"/>
    <cellStyle name="Porcentual 5 3" xfId="319" xr:uid="{58EA4E84-B73A-47E3-9C2D-126CC3CAB197}"/>
    <cellStyle name="Porcentual 6" xfId="112" xr:uid="{00000000-0005-0000-0000-0000EB000000}"/>
    <cellStyle name="Porcentual 6 2" xfId="113" xr:uid="{00000000-0005-0000-0000-0000EC000000}"/>
    <cellStyle name="Porcentual 6 2 2" xfId="321" xr:uid="{78269D70-A681-46BA-8065-EC3D9B8F7AA0}"/>
    <cellStyle name="Porcentual 6 3" xfId="320" xr:uid="{680391BF-B24A-4046-A605-446373AF0059}"/>
    <cellStyle name="Porcentual 7" xfId="114" xr:uid="{00000000-0005-0000-0000-0000ED000000}"/>
    <cellStyle name="Porcentual 7 2" xfId="322" xr:uid="{06038EB2-C5F6-4E31-B004-38C587A72D04}"/>
    <cellStyle name="Porcentual 8" xfId="126" xr:uid="{00000000-0005-0000-0000-0000EE000000}"/>
    <cellStyle name="Porcentual 8 2" xfId="324" xr:uid="{82F2DD37-C9DB-4056-BCDE-6E2298439AC4}"/>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_x0000_㈀㰰⌀_x0000_㈀㰮⌀_x0000_䰀଒v_x0000__x0000__x0000_頀"/>
      <sheetName val="Base de Datos"/>
      <sheetName val="ó&gt;"/>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Elementos Involucrado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trsumm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Paral. 1"/>
      <sheetName val="Paral. 2"/>
      <sheetName val="Paral. 3"/>
      <sheetName val="Paral.4"/>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AJUSTESACTA1PROVI"/>
      <sheetName val="Datos_CO"/>
      <sheetName val="Skid Lifting Lug"/>
      <sheetName val="CCONC"/>
      <sheetName val="ACTA PROVEEDORES"/>
      <sheetName val="ACTA INICIO"/>
      <sheetName val="ACTA PARCIAL"/>
      <sheetName val="ACTA TERMINACION"/>
      <sheetName val="CABLE CONTROL"/>
      <sheetName val="Base Datos"/>
      <sheetName val="TARIFAS_MATERIALES"/>
      <sheetName val="TARIFAS_EQUIPOS_"/>
      <sheetName val="TARIFA_SALARIOS"/>
      <sheetName val="V3 (1000m)"/>
      <sheetName val="Resistividad "/>
      <sheetName val="PSM Monthly"/>
      <sheetName val="BQMPALOC"/>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BCE-ENERO-2004"/>
      <sheetName val="Relación De Equipos"/>
      <sheetName val="Programacion"/>
      <sheetName val="EMPRESAS"/>
      <sheetName val="resum96"/>
      <sheetName val="INSUMOS"/>
      <sheetName val="EQUIPOS"/>
      <sheetName val="TRANS"/>
      <sheetName val="CUADRI"/>
      <sheetName val="EQUI"/>
      <sheetName val="AIU"/>
      <sheetName val="PRESUPUESTO V5"/>
      <sheetName val="1. Preliminares"/>
      <sheetName val="2. Demoliciones"/>
      <sheetName val="3. Elementos y Estructuras"/>
      <sheetName val="4. HVAC"/>
      <sheetName val="8. Recubrimientos y Acabados"/>
      <sheetName val="9. Otros"/>
      <sheetName val="10. Tramites y Licenci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Equipo_Menor"/>
      <sheetName val="ALQUILADO_F-7857-308_"/>
      <sheetName val="Real_Para_tarifas"/>
      <sheetName val="Causa_Posible"/>
      <sheetName val="Base_de_Datos"/>
      <sheetName val="Elementos_Involucrados"/>
      <sheetName val="CRA_MODI"/>
      <sheetName val="DUB-823"/>
      <sheetName val="GPI 526"/>
      <sheetName val="SKJ452"/>
      <sheetName val="ITA878"/>
      <sheetName val="AEA-944"/>
      <sheetName val="XXJ617"/>
      <sheetName val="SNG_855"/>
      <sheetName val="VEA 374"/>
      <sheetName val="HFB024"/>
      <sheetName val="PAJ825"/>
      <sheetName val="3_12646 MODULO DE COMIDAS GIMN"/>
      <sheetName val="Mensilizzato"/>
      <sheetName val="FICHA EBI 1 de 6 "/>
      <sheetName val="otros"/>
      <sheetName val="RELACION DE PRECIOS"/>
      <sheetName val="ACTA 5"/>
      <sheetName val="MODIF. 2"/>
      <sheetName val="MODIF. 3"/>
      <sheetName val="cant"/>
      <sheetName val="par mar19"/>
      <sheetName val="par"/>
      <sheetName val="RESUMEN S.T.I.M.S.T "/>
      <sheetName val="ó&gt;_x0000__x0001__x0000__x0000__"/>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efreshError="1"/>
      <sheetData sheetId="1690" refreshError="1"/>
      <sheetData sheetId="1691" refreshError="1"/>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sheetData sheetId="1704"/>
      <sheetData sheetId="1705">
        <row r="2">
          <cell r="A2">
            <v>0</v>
          </cell>
        </row>
      </sheetData>
      <sheetData sheetId="1706">
        <row r="2">
          <cell r="A2">
            <v>0</v>
          </cell>
        </row>
      </sheetData>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efreshError="1"/>
      <sheetData sheetId="2487" refreshError="1"/>
      <sheetData sheetId="2488" refreshError="1"/>
      <sheetData sheetId="2489" refreshError="1"/>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efreshError="1"/>
      <sheetData sheetId="2627" refreshError="1"/>
      <sheetData sheetId="2628" refreshError="1"/>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efreshError="1"/>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efreshError="1"/>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efreshError="1"/>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efreshError="1"/>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sheetData sheetId="3318"/>
      <sheetData sheetId="3319"/>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efreshError="1"/>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efreshError="1"/>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efreshError="1"/>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efreshError="1"/>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sheetData sheetId="4058"/>
      <sheetData sheetId="4059"/>
      <sheetData sheetId="4060">
        <row r="2">
          <cell r="A2">
            <v>0</v>
          </cell>
        </row>
      </sheetData>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row r="2">
          <cell r="A2">
            <v>0</v>
          </cell>
        </row>
      </sheetData>
      <sheetData sheetId="4085"/>
      <sheetData sheetId="4086"/>
      <sheetData sheetId="4087"/>
      <sheetData sheetId="4088"/>
      <sheetData sheetId="4089">
        <row r="2">
          <cell r="A2">
            <v>0</v>
          </cell>
        </row>
      </sheetData>
      <sheetData sheetId="4090"/>
      <sheetData sheetId="4091"/>
      <sheetData sheetId="4092"/>
      <sheetData sheetId="4093"/>
      <sheetData sheetId="4094">
        <row r="2">
          <cell r="A2">
            <v>0</v>
          </cell>
        </row>
      </sheetData>
      <sheetData sheetId="4095"/>
      <sheetData sheetId="4096">
        <row r="2">
          <cell r="A2">
            <v>0</v>
          </cell>
        </row>
      </sheetData>
      <sheetData sheetId="4097"/>
      <sheetData sheetId="4098"/>
      <sheetData sheetId="4099">
        <row r="2">
          <cell r="A2">
            <v>0</v>
          </cell>
        </row>
      </sheetData>
      <sheetData sheetId="4100"/>
      <sheetData sheetId="4101"/>
      <sheetData sheetId="4102"/>
      <sheetData sheetId="4103"/>
      <sheetData sheetId="4104">
        <row r="2">
          <cell r="A2">
            <v>0</v>
          </cell>
        </row>
      </sheetData>
      <sheetData sheetId="4105"/>
      <sheetData sheetId="4106">
        <row r="2">
          <cell r="A2">
            <v>0</v>
          </cell>
        </row>
      </sheetData>
      <sheetData sheetId="4107"/>
      <sheetData sheetId="4108"/>
      <sheetData sheetId="4109"/>
      <sheetData sheetId="4110"/>
      <sheetData sheetId="4111"/>
      <sheetData sheetId="4112"/>
      <sheetData sheetId="4113"/>
      <sheetData sheetId="4114"/>
      <sheetData sheetId="4115"/>
      <sheetData sheetId="4116"/>
      <sheetData sheetId="4117">
        <row r="2">
          <cell r="A2">
            <v>0</v>
          </cell>
        </row>
      </sheetData>
      <sheetData sheetId="4118"/>
      <sheetData sheetId="4119"/>
      <sheetData sheetId="4120"/>
      <sheetData sheetId="4121"/>
      <sheetData sheetId="4122"/>
      <sheetData sheetId="4123"/>
      <sheetData sheetId="4124"/>
      <sheetData sheetId="4125">
        <row r="2">
          <cell r="A2">
            <v>0</v>
          </cell>
        </row>
      </sheetData>
      <sheetData sheetId="4126">
        <row r="2">
          <cell r="A2">
            <v>0</v>
          </cell>
        </row>
      </sheetData>
      <sheetData sheetId="4127"/>
      <sheetData sheetId="4128"/>
      <sheetData sheetId="4129"/>
      <sheetData sheetId="4130">
        <row r="2">
          <cell r="A2">
            <v>0</v>
          </cell>
        </row>
      </sheetData>
      <sheetData sheetId="4131">
        <row r="2">
          <cell r="A2">
            <v>0</v>
          </cell>
        </row>
      </sheetData>
      <sheetData sheetId="4132"/>
      <sheetData sheetId="4133"/>
      <sheetData sheetId="4134"/>
      <sheetData sheetId="4135">
        <row r="2">
          <cell r="A2">
            <v>0</v>
          </cell>
        </row>
      </sheetData>
      <sheetData sheetId="4136">
        <row r="2">
          <cell r="A2">
            <v>0</v>
          </cell>
        </row>
      </sheetData>
      <sheetData sheetId="4137">
        <row r="2">
          <cell r="A2">
            <v>0</v>
          </cell>
        </row>
      </sheetData>
      <sheetData sheetId="4138"/>
      <sheetData sheetId="4139"/>
      <sheetData sheetId="4140">
        <row r="2">
          <cell r="A2">
            <v>0</v>
          </cell>
        </row>
      </sheetData>
      <sheetData sheetId="4141">
        <row r="2">
          <cell r="A2">
            <v>0</v>
          </cell>
        </row>
      </sheetData>
      <sheetData sheetId="4142" refreshError="1"/>
      <sheetData sheetId="4143">
        <row r="2">
          <cell r="A2">
            <v>0</v>
          </cell>
        </row>
      </sheetData>
      <sheetData sheetId="4144"/>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row r="2">
          <cell r="A2">
            <v>0</v>
          </cell>
        </row>
      </sheetData>
      <sheetData sheetId="4158">
        <row r="2">
          <cell r="A2">
            <v>0</v>
          </cell>
        </row>
      </sheetData>
      <sheetData sheetId="4159"/>
      <sheetData sheetId="4160">
        <row r="2">
          <cell r="A2">
            <v>0</v>
          </cell>
        </row>
      </sheetData>
      <sheetData sheetId="4161">
        <row r="2">
          <cell r="A2">
            <v>0</v>
          </cell>
        </row>
      </sheetData>
      <sheetData sheetId="4162"/>
      <sheetData sheetId="4163"/>
      <sheetData sheetId="4164"/>
      <sheetData sheetId="4165">
        <row r="2">
          <cell r="A2">
            <v>0</v>
          </cell>
        </row>
      </sheetData>
      <sheetData sheetId="4166">
        <row r="2">
          <cell r="A2">
            <v>0</v>
          </cell>
        </row>
      </sheetData>
      <sheetData sheetId="4167"/>
      <sheetData sheetId="4168"/>
      <sheetData sheetId="4169"/>
      <sheetData sheetId="4170">
        <row r="2">
          <cell r="A2">
            <v>0</v>
          </cell>
        </row>
      </sheetData>
      <sheetData sheetId="4171">
        <row r="2">
          <cell r="A2">
            <v>0</v>
          </cell>
        </row>
      </sheetData>
      <sheetData sheetId="4172">
        <row r="2">
          <cell r="A2">
            <v>0</v>
          </cell>
        </row>
      </sheetData>
      <sheetData sheetId="4173"/>
      <sheetData sheetId="4174"/>
      <sheetData sheetId="4175">
        <row r="2">
          <cell r="A2">
            <v>0</v>
          </cell>
        </row>
      </sheetData>
      <sheetData sheetId="4176">
        <row r="2">
          <cell r="A2">
            <v>0</v>
          </cell>
        </row>
      </sheetData>
      <sheetData sheetId="4177"/>
      <sheetData sheetId="4178"/>
      <sheetData sheetId="4179"/>
      <sheetData sheetId="4180">
        <row r="2">
          <cell r="A2">
            <v>0</v>
          </cell>
        </row>
      </sheetData>
      <sheetData sheetId="4181">
        <row r="2">
          <cell r="A2">
            <v>0</v>
          </cell>
        </row>
      </sheetData>
      <sheetData sheetId="4182"/>
      <sheetData sheetId="4183"/>
      <sheetData sheetId="4184"/>
      <sheetData sheetId="4185">
        <row r="2">
          <cell r="A2">
            <v>0</v>
          </cell>
        </row>
      </sheetData>
      <sheetData sheetId="4186">
        <row r="2">
          <cell r="A2">
            <v>0</v>
          </cell>
        </row>
      </sheetData>
      <sheetData sheetId="4187"/>
      <sheetData sheetId="4188"/>
      <sheetData sheetId="4189"/>
      <sheetData sheetId="4190">
        <row r="2">
          <cell r="A2">
            <v>0</v>
          </cell>
        </row>
      </sheetData>
      <sheetData sheetId="4191">
        <row r="2">
          <cell r="A2">
            <v>0</v>
          </cell>
        </row>
      </sheetData>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row r="2">
          <cell r="A2">
            <v>0</v>
          </cell>
        </row>
      </sheetData>
      <sheetData sheetId="4211"/>
      <sheetData sheetId="4212"/>
      <sheetData sheetId="4213"/>
      <sheetData sheetId="4214"/>
      <sheetData sheetId="4215"/>
      <sheetData sheetId="4216"/>
      <sheetData sheetId="4217"/>
      <sheetData sheetId="4218">
        <row r="2">
          <cell r="A2">
            <v>0</v>
          </cell>
        </row>
      </sheetData>
      <sheetData sheetId="4219"/>
      <sheetData sheetId="4220">
        <row r="2">
          <cell r="A2">
            <v>0</v>
          </cell>
        </row>
      </sheetData>
      <sheetData sheetId="4221"/>
      <sheetData sheetId="4222"/>
      <sheetData sheetId="4223"/>
      <sheetData sheetId="4224"/>
      <sheetData sheetId="4225"/>
      <sheetData sheetId="4226">
        <row r="2">
          <cell r="A2">
            <v>0</v>
          </cell>
        </row>
      </sheetData>
      <sheetData sheetId="4227"/>
      <sheetData sheetId="4228">
        <row r="2">
          <cell r="A2">
            <v>0</v>
          </cell>
        </row>
      </sheetData>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row r="2">
          <cell r="A2">
            <v>0</v>
          </cell>
        </row>
      </sheetData>
      <sheetData sheetId="4257"/>
      <sheetData sheetId="4258"/>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sheetData sheetId="4269">
        <row r="2">
          <cell r="A2">
            <v>0</v>
          </cell>
        </row>
      </sheetData>
      <sheetData sheetId="4270"/>
      <sheetData sheetId="4271"/>
      <sheetData sheetId="4272">
        <row r="2">
          <cell r="A2">
            <v>0</v>
          </cell>
        </row>
      </sheetData>
      <sheetData sheetId="4273"/>
      <sheetData sheetId="4274">
        <row r="2">
          <cell r="A2">
            <v>0</v>
          </cell>
        </row>
      </sheetData>
      <sheetData sheetId="4275"/>
      <sheetData sheetId="4276">
        <row r="2">
          <cell r="A2">
            <v>0</v>
          </cell>
        </row>
      </sheetData>
      <sheetData sheetId="4277"/>
      <sheetData sheetId="4278"/>
      <sheetData sheetId="4279">
        <row r="2">
          <cell r="A2">
            <v>0</v>
          </cell>
        </row>
      </sheetData>
      <sheetData sheetId="4280"/>
      <sheetData sheetId="4281"/>
      <sheetData sheetId="4282">
        <row r="2">
          <cell r="A2">
            <v>0</v>
          </cell>
        </row>
      </sheetData>
      <sheetData sheetId="4283"/>
      <sheetData sheetId="4284">
        <row r="2">
          <cell r="A2">
            <v>0</v>
          </cell>
        </row>
      </sheetData>
      <sheetData sheetId="4285"/>
      <sheetData sheetId="4286"/>
      <sheetData sheetId="4287"/>
      <sheetData sheetId="4288"/>
      <sheetData sheetId="4289">
        <row r="2">
          <cell r="A2">
            <v>0</v>
          </cell>
        </row>
      </sheetData>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sheetData sheetId="4301"/>
      <sheetData sheetId="4302">
        <row r="2">
          <cell r="A2">
            <v>0</v>
          </cell>
        </row>
      </sheetData>
      <sheetData sheetId="4303"/>
      <sheetData sheetId="4304"/>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sheetData sheetId="4315">
        <row r="2">
          <cell r="A2">
            <v>0</v>
          </cell>
        </row>
      </sheetData>
      <sheetData sheetId="4316">
        <row r="2">
          <cell r="A2">
            <v>0</v>
          </cell>
        </row>
      </sheetData>
      <sheetData sheetId="4317"/>
      <sheetData sheetId="4318">
        <row r="2">
          <cell r="A2">
            <v>0</v>
          </cell>
        </row>
      </sheetData>
      <sheetData sheetId="4319"/>
      <sheetData sheetId="4320">
        <row r="2">
          <cell r="A2">
            <v>0</v>
          </cell>
        </row>
      </sheetData>
      <sheetData sheetId="4321">
        <row r="2">
          <cell r="A2">
            <v>0</v>
          </cell>
        </row>
      </sheetData>
      <sheetData sheetId="4322">
        <row r="2">
          <cell r="A2">
            <v>0</v>
          </cell>
        </row>
      </sheetData>
      <sheetData sheetId="4323"/>
      <sheetData sheetId="4324"/>
      <sheetData sheetId="4325">
        <row r="2">
          <cell r="A2">
            <v>0</v>
          </cell>
        </row>
      </sheetData>
      <sheetData sheetId="4326">
        <row r="2">
          <cell r="A2">
            <v>0</v>
          </cell>
        </row>
      </sheetData>
      <sheetData sheetId="4327" refreshError="1"/>
      <sheetData sheetId="4328">
        <row r="2">
          <cell r="A2">
            <v>0</v>
          </cell>
        </row>
      </sheetData>
      <sheetData sheetId="4329"/>
      <sheetData sheetId="4330">
        <row r="2">
          <cell r="A2">
            <v>0</v>
          </cell>
        </row>
      </sheetData>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sheetData sheetId="4444"/>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sheetData sheetId="4466">
        <row r="2">
          <cell r="A2">
            <v>0</v>
          </cell>
        </row>
      </sheetData>
      <sheetData sheetId="4467">
        <row r="2">
          <cell r="A2">
            <v>0</v>
          </cell>
        </row>
      </sheetData>
      <sheetData sheetId="4468"/>
      <sheetData sheetId="4469">
        <row r="2">
          <cell r="A2">
            <v>0</v>
          </cell>
        </row>
      </sheetData>
      <sheetData sheetId="4470"/>
      <sheetData sheetId="4471"/>
      <sheetData sheetId="4472"/>
      <sheetData sheetId="4473"/>
      <sheetData sheetId="4474">
        <row r="2">
          <cell r="A2">
            <v>0</v>
          </cell>
        </row>
      </sheetData>
      <sheetData sheetId="4475"/>
      <sheetData sheetId="4476">
        <row r="2">
          <cell r="A2">
            <v>0</v>
          </cell>
        </row>
      </sheetData>
      <sheetData sheetId="4477">
        <row r="2">
          <cell r="A2">
            <v>0</v>
          </cell>
        </row>
      </sheetData>
      <sheetData sheetId="4478"/>
      <sheetData sheetId="4479"/>
      <sheetData sheetId="4480"/>
      <sheetData sheetId="4481"/>
      <sheetData sheetId="4482"/>
      <sheetData sheetId="4483"/>
      <sheetData sheetId="4484"/>
      <sheetData sheetId="4485"/>
      <sheetData sheetId="4486"/>
      <sheetData sheetId="4487">
        <row r="2">
          <cell r="A2">
            <v>0</v>
          </cell>
        </row>
      </sheetData>
      <sheetData sheetId="4488"/>
      <sheetData sheetId="4489"/>
      <sheetData sheetId="4490"/>
      <sheetData sheetId="4491"/>
      <sheetData sheetId="4492"/>
      <sheetData sheetId="4493"/>
      <sheetData sheetId="4494"/>
      <sheetData sheetId="4495">
        <row r="2">
          <cell r="A2">
            <v>0</v>
          </cell>
        </row>
      </sheetData>
      <sheetData sheetId="4496">
        <row r="2">
          <cell r="A2">
            <v>0</v>
          </cell>
        </row>
      </sheetData>
      <sheetData sheetId="4497">
        <row r="2">
          <cell r="A2">
            <v>0</v>
          </cell>
        </row>
      </sheetData>
      <sheetData sheetId="4498"/>
      <sheetData sheetId="4499"/>
      <sheetData sheetId="4500"/>
      <sheetData sheetId="4501">
        <row r="2">
          <cell r="A2">
            <v>0</v>
          </cell>
        </row>
      </sheetData>
      <sheetData sheetId="4502"/>
      <sheetData sheetId="4503">
        <row r="2">
          <cell r="A2">
            <v>0</v>
          </cell>
        </row>
      </sheetData>
      <sheetData sheetId="4504"/>
      <sheetData sheetId="4505">
        <row r="2">
          <cell r="A2">
            <v>0</v>
          </cell>
        </row>
      </sheetData>
      <sheetData sheetId="4506">
        <row r="2">
          <cell r="A2">
            <v>0</v>
          </cell>
        </row>
      </sheetData>
      <sheetData sheetId="4507">
        <row r="2">
          <cell r="A2">
            <v>0</v>
          </cell>
        </row>
      </sheetData>
      <sheetData sheetId="4508"/>
      <sheetData sheetId="4509"/>
      <sheetData sheetId="4510"/>
      <sheetData sheetId="4511">
        <row r="2">
          <cell r="A2">
            <v>0</v>
          </cell>
        </row>
      </sheetData>
      <sheetData sheetId="4512" refreshError="1"/>
      <sheetData sheetId="4513">
        <row r="2">
          <cell r="A2">
            <v>0</v>
          </cell>
        </row>
      </sheetData>
      <sheetData sheetId="4514"/>
      <sheetData sheetId="4515">
        <row r="2">
          <cell r="A2">
            <v>0</v>
          </cell>
        </row>
      </sheetData>
      <sheetData sheetId="4516"/>
      <sheetData sheetId="4517"/>
      <sheetData sheetId="4518">
        <row r="2">
          <cell r="A2">
            <v>0</v>
          </cell>
        </row>
      </sheetData>
      <sheetData sheetId="4519"/>
      <sheetData sheetId="4520"/>
      <sheetData sheetId="4521"/>
      <sheetData sheetId="4522"/>
      <sheetData sheetId="4523">
        <row r="2">
          <cell r="A2">
            <v>0</v>
          </cell>
        </row>
      </sheetData>
      <sheetData sheetId="4524"/>
      <sheetData sheetId="4525"/>
      <sheetData sheetId="4526"/>
      <sheetData sheetId="4527"/>
      <sheetData sheetId="4528">
        <row r="2">
          <cell r="A2">
            <v>0</v>
          </cell>
        </row>
      </sheetData>
      <sheetData sheetId="4529"/>
      <sheetData sheetId="4530"/>
      <sheetData sheetId="4531">
        <row r="2">
          <cell r="A2">
            <v>0</v>
          </cell>
        </row>
      </sheetData>
      <sheetData sheetId="4532"/>
      <sheetData sheetId="4533"/>
      <sheetData sheetId="4534"/>
      <sheetData sheetId="4535"/>
      <sheetData sheetId="4536">
        <row r="2">
          <cell r="A2">
            <v>0</v>
          </cell>
        </row>
      </sheetData>
      <sheetData sheetId="4537"/>
      <sheetData sheetId="4538"/>
      <sheetData sheetId="4539"/>
      <sheetData sheetId="4540"/>
      <sheetData sheetId="4541">
        <row r="2">
          <cell r="A2">
            <v>0</v>
          </cell>
        </row>
      </sheetData>
      <sheetData sheetId="4542">
        <row r="2">
          <cell r="A2">
            <v>0</v>
          </cell>
        </row>
      </sheetData>
      <sheetData sheetId="4543"/>
      <sheetData sheetId="4544"/>
      <sheetData sheetId="4545"/>
      <sheetData sheetId="4546">
        <row r="2">
          <cell r="A2">
            <v>0</v>
          </cell>
        </row>
      </sheetData>
      <sheetData sheetId="4547"/>
      <sheetData sheetId="4548"/>
      <sheetData sheetId="4549">
        <row r="2">
          <cell r="A2">
            <v>0</v>
          </cell>
        </row>
      </sheetData>
      <sheetData sheetId="4550"/>
      <sheetData sheetId="4551">
        <row r="2">
          <cell r="A2">
            <v>0</v>
          </cell>
        </row>
      </sheetData>
      <sheetData sheetId="4552"/>
      <sheetData sheetId="4553"/>
      <sheetData sheetId="4554"/>
      <sheetData sheetId="4555"/>
      <sheetData sheetId="4556">
        <row r="2">
          <cell r="A2">
            <v>0</v>
          </cell>
        </row>
      </sheetData>
      <sheetData sheetId="4557"/>
      <sheetData sheetId="4558"/>
      <sheetData sheetId="4559">
        <row r="2">
          <cell r="A2">
            <v>0</v>
          </cell>
        </row>
      </sheetData>
      <sheetData sheetId="4560"/>
      <sheetData sheetId="4561">
        <row r="2">
          <cell r="A2">
            <v>0</v>
          </cell>
        </row>
      </sheetData>
      <sheetData sheetId="4562"/>
      <sheetData sheetId="4563"/>
      <sheetData sheetId="4564"/>
      <sheetData sheetId="4565"/>
      <sheetData sheetId="4566"/>
      <sheetData sheetId="4567"/>
      <sheetData sheetId="4568"/>
      <sheetData sheetId="4569">
        <row r="2">
          <cell r="A2">
            <v>0</v>
          </cell>
        </row>
      </sheetData>
      <sheetData sheetId="4570"/>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sheetData sheetId="4588">
        <row r="2">
          <cell r="A2">
            <v>0</v>
          </cell>
        </row>
      </sheetData>
      <sheetData sheetId="4589"/>
      <sheetData sheetId="4590">
        <row r="2">
          <cell r="A2">
            <v>0</v>
          </cell>
        </row>
      </sheetData>
      <sheetData sheetId="4591"/>
      <sheetData sheetId="4592"/>
      <sheetData sheetId="4593"/>
      <sheetData sheetId="4594"/>
      <sheetData sheetId="4595">
        <row r="2">
          <cell r="A2">
            <v>0</v>
          </cell>
        </row>
      </sheetData>
      <sheetData sheetId="4596">
        <row r="2">
          <cell r="A2">
            <v>0</v>
          </cell>
        </row>
      </sheetData>
      <sheetData sheetId="4597"/>
      <sheetData sheetId="4598">
        <row r="2">
          <cell r="A2">
            <v>0</v>
          </cell>
        </row>
      </sheetData>
      <sheetData sheetId="4599"/>
      <sheetData sheetId="4600"/>
      <sheetData sheetId="4601"/>
      <sheetData sheetId="4602"/>
      <sheetData sheetId="4603"/>
      <sheetData sheetId="4604"/>
      <sheetData sheetId="4605">
        <row r="2">
          <cell r="A2">
            <v>0</v>
          </cell>
        </row>
      </sheetData>
      <sheetData sheetId="4606">
        <row r="2">
          <cell r="A2">
            <v>0</v>
          </cell>
        </row>
      </sheetData>
      <sheetData sheetId="4607"/>
      <sheetData sheetId="4608"/>
      <sheetData sheetId="4609"/>
      <sheetData sheetId="4610"/>
      <sheetData sheetId="4611"/>
      <sheetData sheetId="4612"/>
      <sheetData sheetId="4613"/>
      <sheetData sheetId="4614"/>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efreshError="1"/>
      <sheetData sheetId="4692" refreshError="1"/>
      <sheetData sheetId="4693" refreshError="1"/>
      <sheetData sheetId="4694" refreshError="1"/>
      <sheetData sheetId="4695" refreshError="1"/>
      <sheetData sheetId="4696">
        <row r="2">
          <cell r="A2">
            <v>0</v>
          </cell>
        </row>
      </sheetData>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ow r="2">
          <cell r="A2">
            <v>0</v>
          </cell>
        </row>
      </sheetData>
      <sheetData sheetId="5439">
        <row r="2">
          <cell r="A2">
            <v>0</v>
          </cell>
        </row>
      </sheetData>
      <sheetData sheetId="5440" refreshError="1"/>
      <sheetData sheetId="5441" refreshError="1"/>
      <sheetData sheetId="5442">
        <row r="2">
          <cell r="A2">
            <v>0</v>
          </cell>
        </row>
      </sheetData>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efreshError="1"/>
      <sheetData sheetId="5464" refreshError="1"/>
      <sheetData sheetId="5465">
        <row r="2">
          <cell r="A2">
            <v>0</v>
          </cell>
        </row>
      </sheetData>
      <sheetData sheetId="5466">
        <row r="2">
          <cell r="A2">
            <v>0</v>
          </cell>
        </row>
      </sheetData>
      <sheetData sheetId="5467" refreshError="1"/>
      <sheetData sheetId="5468" refreshError="1"/>
      <sheetData sheetId="5469">
        <row r="2">
          <cell r="A2">
            <v>0</v>
          </cell>
        </row>
      </sheetData>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efreshError="1"/>
      <sheetData sheetId="5488" refreshError="1"/>
      <sheetData sheetId="5489" refreshError="1"/>
      <sheetData sheetId="5490" refreshError="1"/>
      <sheetData sheetId="5491" refreshError="1"/>
      <sheetData sheetId="5492" refreshError="1"/>
      <sheetData sheetId="5493">
        <row r="2">
          <cell r="A2">
            <v>0</v>
          </cell>
        </row>
      </sheetData>
      <sheetData sheetId="5494" refreshError="1"/>
      <sheetData sheetId="5495"/>
      <sheetData sheetId="5496">
        <row r="2">
          <cell r="A2" t="str">
            <v>Locación</v>
          </cell>
        </row>
      </sheetData>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efreshError="1"/>
      <sheetData sheetId="5505">
        <row r="2">
          <cell r="A2">
            <v>0</v>
          </cell>
        </row>
      </sheetData>
      <sheetData sheetId="5506">
        <row r="2">
          <cell r="A2">
            <v>0</v>
          </cell>
        </row>
      </sheetData>
      <sheetData sheetId="5507">
        <row r="2">
          <cell r="A2">
            <v>0</v>
          </cell>
        </row>
      </sheetData>
      <sheetData sheetId="5508" refreshError="1"/>
      <sheetData sheetId="5509" refreshError="1"/>
      <sheetData sheetId="5510" refreshError="1"/>
      <sheetData sheetId="5511" refreshError="1"/>
      <sheetData sheetId="5512" refreshError="1"/>
      <sheetData sheetId="5513"/>
      <sheetData sheetId="5514">
        <row r="2">
          <cell r="A2">
            <v>0</v>
          </cell>
        </row>
      </sheetData>
      <sheetData sheetId="5515">
        <row r="2">
          <cell r="A2" t="str">
            <v>“CONSTRUCCIÓN DE OBRAS CIVILES, ELÉCTRICAS, MECÁNICAS E INSTRUMENTACIÓN REQUERIDAS POR ECOPETROL Y SU GRUPO EMPRESARIAL PARA LA VIGENCIA 2017-2020 CON OPCIÓN DE DOS AÑOS”</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sheetData sheetId="5524"/>
      <sheetData sheetId="5525" refreshError="1"/>
      <sheetData sheetId="5526" refreshError="1"/>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efreshError="1"/>
      <sheetData sheetId="5575" refreshError="1"/>
      <sheetData sheetId="5576" refreshError="1"/>
      <sheetData sheetId="5577" refreshError="1"/>
      <sheetData sheetId="5578" refreshError="1"/>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efreshError="1"/>
      <sheetData sheetId="558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86"/>
      <sheetData sheetId="5587"/>
      <sheetData sheetId="5588"/>
      <sheetData sheetId="5589"/>
      <sheetData sheetId="5590"/>
      <sheetData sheetId="5591"/>
      <sheetData sheetId="5592"/>
      <sheetData sheetId="5593">
        <row r="2">
          <cell r="A2">
            <v>0</v>
          </cell>
        </row>
      </sheetData>
      <sheetData sheetId="5594"/>
      <sheetData sheetId="5595"/>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ow r="2">
          <cell r="A2">
            <v>0</v>
          </cell>
        </row>
      </sheetData>
      <sheetData sheetId="5607"/>
      <sheetData sheetId="5608"/>
      <sheetData sheetId="5609"/>
      <sheetData sheetId="5610"/>
      <sheetData sheetId="5611"/>
      <sheetData sheetId="5612">
        <row r="2">
          <cell r="A2">
            <v>0</v>
          </cell>
        </row>
      </sheetData>
      <sheetData sheetId="5613"/>
      <sheetData sheetId="5614">
        <row r="2">
          <cell r="A2">
            <v>0</v>
          </cell>
        </row>
      </sheetData>
      <sheetData sheetId="5615"/>
      <sheetData sheetId="5616">
        <row r="2">
          <cell r="A2">
            <v>0</v>
          </cell>
        </row>
      </sheetData>
      <sheetData sheetId="5617">
        <row r="5">
          <cell r="B5">
            <v>0</v>
          </cell>
        </row>
      </sheetData>
      <sheetData sheetId="5618"/>
      <sheetData sheetId="5619">
        <row r="2">
          <cell r="A2">
            <v>0</v>
          </cell>
        </row>
      </sheetData>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sheetData sheetId="5654">
        <row r="2">
          <cell r="A2" t="str">
            <v>FORMULARIO N° 4</v>
          </cell>
        </row>
      </sheetData>
      <sheetData sheetId="5655">
        <row r="2">
          <cell r="A2">
            <v>0</v>
          </cell>
        </row>
      </sheetData>
      <sheetData sheetId="5656">
        <row r="2">
          <cell r="A2" t="str">
            <v>FORMULARIO N° 4</v>
          </cell>
        </row>
      </sheetData>
      <sheetData sheetId="5657">
        <row r="5">
          <cell r="A5" t="str">
            <v>OFERTA ECONÓMICA DETALLADA</v>
          </cell>
        </row>
      </sheetData>
      <sheetData sheetId="5658">
        <row r="5">
          <cell r="A5" t="str">
            <v>OFERTA ECONÓMICA DETALLADA</v>
          </cell>
        </row>
      </sheetData>
      <sheetData sheetId="5659">
        <row r="2">
          <cell r="B2">
            <v>0</v>
          </cell>
        </row>
      </sheetData>
      <sheetData sheetId="5660">
        <row r="2">
          <cell r="B2">
            <v>0</v>
          </cell>
        </row>
      </sheetData>
      <sheetData sheetId="5661" refreshError="1"/>
      <sheetData sheetId="5662" refreshError="1"/>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row r="2">
          <cell r="B2">
            <v>0</v>
          </cell>
        </row>
      </sheetData>
      <sheetData sheetId="5681">
        <row r="2">
          <cell r="B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sheetData sheetId="5688"/>
      <sheetData sheetId="5689">
        <row r="2">
          <cell r="A2">
            <v>0</v>
          </cell>
        </row>
      </sheetData>
      <sheetData sheetId="5690">
        <row r="2">
          <cell r="A2">
            <v>0</v>
          </cell>
        </row>
      </sheetData>
      <sheetData sheetId="5691">
        <row r="2">
          <cell r="A2">
            <v>0</v>
          </cell>
        </row>
      </sheetData>
      <sheetData sheetId="5692"/>
      <sheetData sheetId="5693"/>
      <sheetData sheetId="5694"/>
      <sheetData sheetId="5695"/>
      <sheetData sheetId="5696"/>
      <sheetData sheetId="5697"/>
      <sheetData sheetId="5698"/>
      <sheetData sheetId="5699">
        <row r="2">
          <cell r="B2">
            <v>0</v>
          </cell>
        </row>
      </sheetData>
      <sheetData sheetId="5700">
        <row r="2">
          <cell r="B2">
            <v>0</v>
          </cell>
        </row>
      </sheetData>
      <sheetData sheetId="5701">
        <row r="2">
          <cell r="B2">
            <v>0</v>
          </cell>
        </row>
      </sheetData>
      <sheetData sheetId="5702"/>
      <sheetData sheetId="5703"/>
      <sheetData sheetId="5704"/>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sheetData sheetId="5712"/>
      <sheetData sheetId="5713"/>
      <sheetData sheetId="5714"/>
      <sheetData sheetId="5715"/>
      <sheetData sheetId="5716"/>
      <sheetData sheetId="5717">
        <row r="2">
          <cell r="B2">
            <v>0</v>
          </cell>
        </row>
      </sheetData>
      <sheetData sheetId="5718">
        <row r="2">
          <cell r="B2">
            <v>0</v>
          </cell>
        </row>
      </sheetData>
      <sheetData sheetId="5719">
        <row r="2">
          <cell r="B2">
            <v>0</v>
          </cell>
        </row>
      </sheetData>
      <sheetData sheetId="5720"/>
      <sheetData sheetId="5721">
        <row r="2">
          <cell r="A2">
            <v>0</v>
          </cell>
        </row>
      </sheetData>
      <sheetData sheetId="5722">
        <row r="2">
          <cell r="A2">
            <v>0</v>
          </cell>
        </row>
      </sheetData>
      <sheetData sheetId="5723">
        <row r="2">
          <cell r="A2">
            <v>0</v>
          </cell>
        </row>
      </sheetData>
      <sheetData sheetId="5724">
        <row r="2">
          <cell r="B2">
            <v>0</v>
          </cell>
        </row>
      </sheetData>
      <sheetData sheetId="5725">
        <row r="2">
          <cell r="B2">
            <v>0</v>
          </cell>
        </row>
      </sheetData>
      <sheetData sheetId="5726">
        <row r="2">
          <cell r="B2">
            <v>0</v>
          </cell>
        </row>
      </sheetData>
      <sheetData sheetId="5727"/>
      <sheetData sheetId="5728"/>
      <sheetData sheetId="5729"/>
      <sheetData sheetId="5730"/>
      <sheetData sheetId="5731"/>
      <sheetData sheetId="5732"/>
      <sheetData sheetId="5733"/>
      <sheetData sheetId="5734"/>
      <sheetData sheetId="5735"/>
      <sheetData sheetId="5736">
        <row r="2">
          <cell r="A2">
            <v>0</v>
          </cell>
        </row>
      </sheetData>
      <sheetData sheetId="5737">
        <row r="2">
          <cell r="A2">
            <v>0</v>
          </cell>
        </row>
      </sheetData>
      <sheetData sheetId="5738">
        <row r="2">
          <cell r="A2">
            <v>0</v>
          </cell>
        </row>
      </sheetData>
      <sheetData sheetId="5739"/>
      <sheetData sheetId="5740"/>
      <sheetData sheetId="5741"/>
      <sheetData sheetId="5742"/>
      <sheetData sheetId="5743">
        <row r="2">
          <cell r="B2">
            <v>0</v>
          </cell>
        </row>
      </sheetData>
      <sheetData sheetId="5744">
        <row r="2">
          <cell r="B2">
            <v>0</v>
          </cell>
        </row>
      </sheetData>
      <sheetData sheetId="5745">
        <row r="2">
          <cell r="B2">
            <v>0</v>
          </cell>
        </row>
      </sheetData>
      <sheetData sheetId="5746"/>
      <sheetData sheetId="5747"/>
      <sheetData sheetId="5748"/>
      <sheetData sheetId="5749"/>
      <sheetData sheetId="5750"/>
      <sheetData sheetId="5751">
        <row r="2">
          <cell r="B2">
            <v>0</v>
          </cell>
        </row>
      </sheetData>
      <sheetData sheetId="5752">
        <row r="2">
          <cell r="B2">
            <v>0</v>
          </cell>
        </row>
      </sheetData>
      <sheetData sheetId="5753">
        <row r="2">
          <cell r="B2">
            <v>0</v>
          </cell>
        </row>
      </sheetData>
      <sheetData sheetId="5754"/>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sheetData sheetId="5764"/>
      <sheetData sheetId="5765"/>
      <sheetData sheetId="5766"/>
      <sheetData sheetId="5767"/>
      <sheetData sheetId="5768"/>
      <sheetData sheetId="5769"/>
      <sheetData sheetId="5770">
        <row r="2">
          <cell r="B2">
            <v>0</v>
          </cell>
        </row>
      </sheetData>
      <sheetData sheetId="5771">
        <row r="2">
          <cell r="B2">
            <v>0</v>
          </cell>
        </row>
      </sheetData>
      <sheetData sheetId="5772">
        <row r="2">
          <cell r="B2">
            <v>0</v>
          </cell>
        </row>
      </sheetData>
      <sheetData sheetId="5773"/>
      <sheetData sheetId="5774"/>
      <sheetData sheetId="5775">
        <row r="2">
          <cell r="B2">
            <v>0</v>
          </cell>
        </row>
      </sheetData>
      <sheetData sheetId="5776">
        <row r="2">
          <cell r="B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Datos"/>
      <sheetName val="Presupuesto"/>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Flujo de Fondos"/>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DES"/>
      <sheetName val="Ba Da"/>
      <sheetName val="5.3"/>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DATOS DE ENTRADA"/>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68">
          <cell r="D168">
            <v>10046</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ow r="1">
          <cell r="A1" t="str">
            <v>EQUIPO</v>
          </cell>
        </row>
      </sheetData>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5">
          <cell r="A5" t="str">
            <v>Desperdicio</v>
          </cell>
        </row>
      </sheetData>
      <sheetData sheetId="532"/>
      <sheetData sheetId="533"/>
      <sheetData sheetId="534"/>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6">
          <cell r="A6" t="str">
            <v>TOPÓGRAFO</v>
          </cell>
        </row>
      </sheetData>
      <sheetData sheetId="571" refreshError="1"/>
      <sheetData sheetId="572">
        <row r="5">
          <cell r="A5" t="str">
            <v>Desperdicio</v>
          </cell>
        </row>
      </sheetData>
      <sheetData sheetId="573">
        <row r="7">
          <cell r="A7" t="str">
            <v>Herramientas Menores</v>
          </cell>
        </row>
      </sheetData>
      <sheetData sheetId="574">
        <row r="5">
          <cell r="A5" t="str">
            <v>Desperdicio</v>
          </cell>
        </row>
      </sheetData>
      <sheetData sheetId="575" refreshError="1"/>
      <sheetData sheetId="576">
        <row r="7">
          <cell r="A7" t="str">
            <v>Herramientas Menores</v>
          </cell>
        </row>
      </sheetData>
      <sheetData sheetId="577">
        <row r="6">
          <cell r="A6" t="str">
            <v>TOPÓGRAFO</v>
          </cell>
        </row>
      </sheetData>
      <sheetData sheetId="578"/>
      <sheetData sheetId="579"/>
      <sheetData sheetId="580"/>
      <sheetData sheetId="581"/>
      <sheetData sheetId="582"/>
      <sheetData sheetId="583">
        <row r="162">
          <cell r="G162">
            <v>68799</v>
          </cell>
        </row>
      </sheetData>
      <sheetData sheetId="584"/>
      <sheetData sheetId="585"/>
      <sheetData sheetId="586"/>
      <sheetData sheetId="587"/>
      <sheetData sheetId="588"/>
      <sheetData sheetId="589">
        <row r="18">
          <cell r="C18">
            <v>9000</v>
          </cell>
        </row>
      </sheetData>
      <sheetData sheetId="590">
        <row r="5">
          <cell r="A5" t="str">
            <v>Desperdicio</v>
          </cell>
        </row>
      </sheetData>
      <sheetData sheetId="591">
        <row r="7">
          <cell r="A7" t="str">
            <v>Herramientas Menores</v>
          </cell>
        </row>
      </sheetData>
      <sheetData sheetId="592">
        <row r="6">
          <cell r="A6" t="str">
            <v>TOPÓGRAFO</v>
          </cell>
        </row>
      </sheetData>
      <sheetData sheetId="593">
        <row r="18">
          <cell r="C18">
            <v>7000</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18">
          <cell r="C18">
            <v>9000</v>
          </cell>
        </row>
      </sheetData>
      <sheetData sheetId="617">
        <row r="154">
          <cell r="G154">
            <v>12880</v>
          </cell>
        </row>
      </sheetData>
      <sheetData sheetId="618"/>
      <sheetData sheetId="619"/>
      <sheetData sheetId="620"/>
      <sheetData sheetId="621"/>
      <sheetData sheetId="622"/>
      <sheetData sheetId="623"/>
      <sheetData sheetId="624"/>
      <sheetData sheetId="625">
        <row r="18">
          <cell r="C18">
            <v>7000</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18">
          <cell r="C18">
            <v>7000</v>
          </cell>
        </row>
      </sheetData>
      <sheetData sheetId="641"/>
      <sheetData sheetId="642">
        <row r="1">
          <cell r="A1" t="str">
            <v>EQUIPO</v>
          </cell>
        </row>
      </sheetData>
      <sheetData sheetId="643">
        <row r="1">
          <cell r="A1" t="str">
            <v>ADMINISTRACION</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ow r="18">
          <cell r="C18">
            <v>7000</v>
          </cell>
        </row>
      </sheetData>
      <sheetData sheetId="814"/>
      <sheetData sheetId="815">
        <row r="4">
          <cell r="B4"/>
        </row>
      </sheetData>
      <sheetData sheetId="816"/>
      <sheetData sheetId="817" refreshError="1"/>
      <sheetData sheetId="818"/>
      <sheetData sheetId="819"/>
      <sheetData sheetId="820" refreshError="1"/>
      <sheetData sheetId="821"/>
      <sheetData sheetId="822" refreshError="1"/>
      <sheetData sheetId="823"/>
      <sheetData sheetId="824"/>
      <sheetData sheetId="825"/>
      <sheetData sheetId="826"/>
      <sheetData sheetId="827"/>
      <sheetData sheetId="828"/>
      <sheetData sheetId="829"/>
      <sheetData sheetId="830">
        <row r="4">
          <cell r="B4"/>
        </row>
      </sheetData>
      <sheetData sheetId="831" refreshError="1"/>
      <sheetData sheetId="832"/>
      <sheetData sheetId="833"/>
      <sheetData sheetId="834"/>
      <sheetData sheetId="835"/>
      <sheetData sheetId="836"/>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ow r="5">
          <cell r="A5" t="str">
            <v>Desperdicio</v>
          </cell>
        </row>
      </sheetData>
      <sheetData sheetId="866">
        <row r="7">
          <cell r="A7" t="str">
            <v>Herramientas Menores</v>
          </cell>
        </row>
      </sheetData>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row r="4">
          <cell r="B4"/>
        </row>
      </sheetData>
      <sheetData sheetId="880"/>
      <sheetData sheetId="881"/>
      <sheetData sheetId="882"/>
      <sheetData sheetId="883"/>
      <sheetData sheetId="884"/>
      <sheetData sheetId="885">
        <row r="4">
          <cell r="B4"/>
        </row>
      </sheetData>
      <sheetData sheetId="886"/>
      <sheetData sheetId="887"/>
      <sheetData sheetId="888"/>
      <sheetData sheetId="889"/>
      <sheetData sheetId="890"/>
      <sheetData sheetId="891"/>
      <sheetData sheetId="892"/>
      <sheetData sheetId="893"/>
      <sheetData sheetId="894"/>
      <sheetData sheetId="895"/>
      <sheetData sheetId="896"/>
      <sheetData sheetId="897">
        <row r="18">
          <cell r="C18">
            <v>7000</v>
          </cell>
        </row>
      </sheetData>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ow r="18">
          <cell r="C18">
            <v>7000</v>
          </cell>
        </row>
      </sheetData>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row r="18">
          <cell r="C18">
            <v>7000</v>
          </cell>
        </row>
      </sheetData>
      <sheetData sheetId="965"/>
      <sheetData sheetId="966"/>
      <sheetData sheetId="967"/>
      <sheetData sheetId="968"/>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refreshError="1"/>
      <sheetData sheetId="1255"/>
      <sheetData sheetId="1256"/>
      <sheetData sheetId="1257"/>
      <sheetData sheetId="1258"/>
      <sheetData sheetId="1259"/>
      <sheetData sheetId="1260"/>
      <sheetData sheetId="1261"/>
      <sheetData sheetId="1262"/>
      <sheetData sheetId="1263" refreshError="1"/>
      <sheetData sheetId="1264"/>
      <sheetData sheetId="1265"/>
      <sheetData sheetId="1266"/>
      <sheetData sheetId="1267">
        <row r="5">
          <cell r="E5" t="str">
            <v>CANTIDAD</v>
          </cell>
        </row>
      </sheetData>
      <sheetData sheetId="1268">
        <row r="5">
          <cell r="E5" t="str">
            <v>CANTIDAD</v>
          </cell>
        </row>
      </sheetData>
      <sheetData sheetId="1269">
        <row r="5">
          <cell r="E5" t="str">
            <v>CANTIDAD</v>
          </cell>
        </row>
      </sheetData>
      <sheetData sheetId="1270">
        <row r="5">
          <cell r="E5" t="str">
            <v>CANTIDAD</v>
          </cell>
        </row>
      </sheetData>
      <sheetData sheetId="1271">
        <row r="5">
          <cell r="E5" t="str">
            <v>CANTIDAD</v>
          </cell>
        </row>
      </sheetData>
      <sheetData sheetId="1272">
        <row r="5">
          <cell r="E5" t="str">
            <v>CANTIDAD</v>
          </cell>
        </row>
      </sheetData>
      <sheetData sheetId="1273">
        <row r="5">
          <cell r="E5" t="str">
            <v>CANTIDAD</v>
          </cell>
        </row>
      </sheetData>
      <sheetData sheetId="1274">
        <row r="5">
          <cell r="E5" t="str">
            <v>CANTIDAD</v>
          </cell>
        </row>
      </sheetData>
      <sheetData sheetId="1275">
        <row r="5">
          <cell r="E5" t="str">
            <v>CANTIDAD</v>
          </cell>
        </row>
      </sheetData>
      <sheetData sheetId="1276">
        <row r="5">
          <cell r="E5" t="str">
            <v>CANTIDAD</v>
          </cell>
        </row>
      </sheetData>
      <sheetData sheetId="1277"/>
      <sheetData sheetId="1278"/>
      <sheetData sheetId="1279"/>
      <sheetData sheetId="1280"/>
      <sheetData sheetId="1281"/>
      <sheetData sheetId="1282" refreshError="1"/>
      <sheetData sheetId="1283"/>
      <sheetData sheetId="1284"/>
      <sheetData sheetId="1285" refreshError="1"/>
      <sheetData sheetId="1286" refreshError="1"/>
      <sheetData sheetId="1287" refreshError="1"/>
      <sheetData sheetId="1288" refreshError="1"/>
      <sheetData sheetId="1289"/>
      <sheetData sheetId="1290"/>
      <sheetData sheetId="1291"/>
      <sheetData sheetId="1292"/>
      <sheetData sheetId="1293" refreshError="1"/>
      <sheetData sheetId="1294"/>
      <sheetData sheetId="1295"/>
      <sheetData sheetId="1296"/>
      <sheetData sheetId="1297"/>
      <sheetData sheetId="1298" refreshError="1"/>
      <sheetData sheetId="1299"/>
      <sheetData sheetId="1300"/>
      <sheetData sheetId="1301"/>
      <sheetData sheetId="1302"/>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sheetData sheetId="1454"/>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sheetData sheetId="1489"/>
      <sheetData sheetId="1490"/>
      <sheetData sheetId="1491"/>
      <sheetData sheetId="1492" refreshError="1"/>
      <sheetData sheetId="1493" refreshError="1"/>
      <sheetData sheetId="1494" refreshError="1"/>
      <sheetData sheetId="1495" refreshError="1"/>
      <sheetData sheetId="1496"/>
      <sheetData sheetId="1497"/>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row r="1">
          <cell r="A1" t="str">
            <v>ITEM</v>
          </cell>
        </row>
      </sheetData>
      <sheetData sheetId="1607">
        <row r="1">
          <cell r="A1" t="str">
            <v>EQUIPO</v>
          </cell>
        </row>
      </sheetData>
      <sheetData sheetId="1608">
        <row r="1">
          <cell r="A1" t="str">
            <v>ADMINISTRACION</v>
          </cell>
        </row>
      </sheetData>
      <sheetData sheetId="1609"/>
      <sheetData sheetId="1610"/>
      <sheetData sheetId="1611"/>
      <sheetData sheetId="1612"/>
      <sheetData sheetId="1613"/>
      <sheetData sheetId="1614"/>
      <sheetData sheetId="1615"/>
      <sheetData sheetId="1616" refreshError="1"/>
      <sheetData sheetId="1617" refreshError="1"/>
      <sheetData sheetId="1618" refreshError="1"/>
      <sheetData sheetId="1619"/>
      <sheetData sheetId="1620"/>
      <sheetData sheetId="1621" refreshError="1"/>
      <sheetData sheetId="1622" refreshError="1"/>
      <sheetData sheetId="1623"/>
      <sheetData sheetId="1624" refreshError="1"/>
      <sheetData sheetId="1625" refreshError="1"/>
      <sheetData sheetId="1626" refreshError="1"/>
      <sheetData sheetId="1627"/>
      <sheetData sheetId="1628"/>
      <sheetData sheetId="1629"/>
      <sheetData sheetId="1630" refreshError="1"/>
      <sheetData sheetId="1631"/>
      <sheetData sheetId="1632"/>
      <sheetData sheetId="1633" refreshError="1"/>
      <sheetData sheetId="1634" refreshError="1"/>
      <sheetData sheetId="1635" refreshError="1"/>
      <sheetData sheetId="1636"/>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row r="1">
          <cell r="A1" t="str">
            <v>EQUIPO</v>
          </cell>
        </row>
      </sheetData>
      <sheetData sheetId="2067">
        <row r="1">
          <cell r="A1" t="str">
            <v>ADMINISTRACION</v>
          </cell>
        </row>
      </sheetData>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row r="5">
          <cell r="E5" t="str">
            <v>CANTIDAD</v>
          </cell>
        </row>
      </sheetData>
      <sheetData sheetId="2090"/>
      <sheetData sheetId="2091"/>
      <sheetData sheetId="2092"/>
      <sheetData sheetId="2093"/>
      <sheetData sheetId="2094">
        <row r="5">
          <cell r="E5" t="str">
            <v>CANTIDAD</v>
          </cell>
        </row>
      </sheetData>
      <sheetData sheetId="2095">
        <row r="5">
          <cell r="E5" t="str">
            <v>CANTIDAD</v>
          </cell>
        </row>
      </sheetData>
      <sheetData sheetId="2096">
        <row r="5">
          <cell r="E5" t="str">
            <v>CANTIDAD</v>
          </cell>
        </row>
      </sheetData>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ow r="162">
          <cell r="G162">
            <v>68799</v>
          </cell>
        </row>
      </sheetData>
      <sheetData sheetId="2211">
        <row r="21">
          <cell r="G21" t="b">
            <v>0</v>
          </cell>
        </row>
      </sheetData>
      <sheetData sheetId="2212"/>
      <sheetData sheetId="2213"/>
      <sheetData sheetId="2214">
        <row r="5">
          <cell r="A5" t="str">
            <v>Desperdicio</v>
          </cell>
        </row>
      </sheetData>
      <sheetData sheetId="2215">
        <row r="7">
          <cell r="A7" t="str">
            <v>Herramientas Menores</v>
          </cell>
        </row>
      </sheetData>
      <sheetData sheetId="2216">
        <row r="6">
          <cell r="A6" t="str">
            <v>TOPÓGRAFO</v>
          </cell>
        </row>
      </sheetData>
      <sheetData sheetId="2217">
        <row r="5">
          <cell r="A5" t="str">
            <v>Desperdicio</v>
          </cell>
        </row>
      </sheetData>
      <sheetData sheetId="2218">
        <row r="7">
          <cell r="A7" t="str">
            <v>Herramientas Menores</v>
          </cell>
        </row>
      </sheetData>
      <sheetData sheetId="2219">
        <row r="6">
          <cell r="A6" t="str">
            <v>TOPÓGRAFO</v>
          </cell>
        </row>
      </sheetData>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row r="7">
          <cell r="B7">
            <v>0.1</v>
          </cell>
        </row>
      </sheetData>
      <sheetData sheetId="2246">
        <row r="7">
          <cell r="B7">
            <v>0.1</v>
          </cell>
        </row>
      </sheetData>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refreshError="1"/>
      <sheetData sheetId="2264"/>
      <sheetData sheetId="2265"/>
      <sheetData sheetId="2266"/>
      <sheetData sheetId="2267"/>
      <sheetData sheetId="2268"/>
      <sheetData sheetId="2269" refreshError="1"/>
      <sheetData sheetId="2270" refreshError="1"/>
      <sheetData sheetId="2271"/>
      <sheetData sheetId="2272"/>
      <sheetData sheetId="2273"/>
      <sheetData sheetId="2274"/>
      <sheetData sheetId="2275">
        <row r="1">
          <cell r="A1" t="str">
            <v>INSTITUTO NACIONAL DE VIAS</v>
          </cell>
        </row>
      </sheetData>
      <sheetData sheetId="2276"/>
      <sheetData sheetId="2277"/>
      <sheetData sheetId="2278" refreshError="1"/>
      <sheetData sheetId="2279"/>
      <sheetData sheetId="2280"/>
      <sheetData sheetId="2281" refreshError="1"/>
      <sheetData sheetId="2282" refreshError="1"/>
      <sheetData sheetId="2283">
        <row r="1">
          <cell r="A1" t="str">
            <v>INSTITUTO NACIONAL DE VIAS</v>
          </cell>
        </row>
      </sheetData>
      <sheetData sheetId="2284"/>
      <sheetData sheetId="2285"/>
      <sheetData sheetId="2286"/>
      <sheetData sheetId="2287"/>
      <sheetData sheetId="2288"/>
      <sheetData sheetId="2289"/>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sheetData sheetId="2433"/>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refreshError="1"/>
      <sheetData sheetId="2479" refreshError="1"/>
      <sheetData sheetId="2480"/>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sheetData sheetId="2715">
        <row r="6">
          <cell r="A6" t="str">
            <v>TOPÓGRAFO</v>
          </cell>
        </row>
      </sheetData>
      <sheetData sheetId="2716"/>
      <sheetData sheetId="2717">
        <row r="5">
          <cell r="E5" t="str">
            <v>CANTIDAD</v>
          </cell>
        </row>
      </sheetData>
      <sheetData sheetId="2718">
        <row r="5">
          <cell r="E5" t="str">
            <v>CANTIDAD</v>
          </cell>
        </row>
      </sheetData>
      <sheetData sheetId="2719">
        <row r="5">
          <cell r="E5" t="str">
            <v>CANTIDAD</v>
          </cell>
        </row>
      </sheetData>
      <sheetData sheetId="2720">
        <row r="5">
          <cell r="E5" t="str">
            <v>CANTIDAD</v>
          </cell>
        </row>
      </sheetData>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5">
          <cell r="E5" t="str">
            <v>CANTIDAD</v>
          </cell>
        </row>
      </sheetData>
      <sheetData sheetId="2727">
        <row r="5">
          <cell r="E5" t="str">
            <v>CANTIDAD</v>
          </cell>
        </row>
      </sheetData>
      <sheetData sheetId="2728">
        <row r="5">
          <cell r="E5" t="str">
            <v>CANTIDAD</v>
          </cell>
        </row>
      </sheetData>
      <sheetData sheetId="2729">
        <row r="5">
          <cell r="E5" t="str">
            <v>CANTIDAD</v>
          </cell>
        </row>
      </sheetData>
      <sheetData sheetId="2730">
        <row r="5">
          <cell r="E5" t="str">
            <v>CANTIDAD</v>
          </cell>
        </row>
      </sheetData>
      <sheetData sheetId="2731">
        <row r="5">
          <cell r="E5" t="str">
            <v>CANTIDAD</v>
          </cell>
        </row>
      </sheetData>
      <sheetData sheetId="2732"/>
      <sheetData sheetId="2733"/>
      <sheetData sheetId="2734"/>
      <sheetData sheetId="2735"/>
      <sheetData sheetId="2736"/>
      <sheetData sheetId="2737"/>
      <sheetData sheetId="2738"/>
      <sheetData sheetId="2739"/>
      <sheetData sheetId="2740"/>
      <sheetData sheetId="2741"/>
      <sheetData sheetId="2742">
        <row r="1">
          <cell r="A1" t="str">
            <v>INSTITUTO NACIONAL DE VIAS</v>
          </cell>
        </row>
      </sheetData>
      <sheetData sheetId="2743"/>
      <sheetData sheetId="2744"/>
      <sheetData sheetId="2745"/>
      <sheetData sheetId="2746"/>
      <sheetData sheetId="2747"/>
      <sheetData sheetId="2748"/>
      <sheetData sheetId="2749"/>
      <sheetData sheetId="2750">
        <row r="1">
          <cell r="A1" t="str">
            <v>INSTITUTO NACIONAL DE VIAS</v>
          </cell>
        </row>
      </sheetData>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row r="1">
          <cell r="A1" t="str">
            <v>EQUIPO</v>
          </cell>
        </row>
      </sheetData>
      <sheetData sheetId="2834">
        <row r="1">
          <cell r="A1" t="str">
            <v>ADMINISTRACION</v>
          </cell>
        </row>
      </sheetData>
      <sheetData sheetId="2835">
        <row r="1">
          <cell r="A1" t="str">
            <v>EQUIPO</v>
          </cell>
        </row>
      </sheetData>
      <sheetData sheetId="2836">
        <row r="1">
          <cell r="A1" t="str">
            <v>ADMINISTRACION</v>
          </cell>
        </row>
      </sheetData>
      <sheetData sheetId="2837">
        <row r="1">
          <cell r="A1" t="str">
            <v>EQUIPO</v>
          </cell>
        </row>
      </sheetData>
      <sheetData sheetId="2838">
        <row r="1">
          <cell r="A1" t="str">
            <v>ADMINISTRACION</v>
          </cell>
        </row>
      </sheetData>
      <sheetData sheetId="2839">
        <row r="1">
          <cell r="A1" t="str">
            <v>EQUIPO</v>
          </cell>
        </row>
      </sheetData>
      <sheetData sheetId="2840">
        <row r="1">
          <cell r="A1" t="str">
            <v>ADMINISTRACION</v>
          </cell>
        </row>
      </sheetData>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ow r="1">
          <cell r="A1" t="str">
            <v>ITEM</v>
          </cell>
        </row>
      </sheetData>
      <sheetData sheetId="2878">
        <row r="1">
          <cell r="A1" t="str">
            <v>EQUIPO</v>
          </cell>
        </row>
      </sheetData>
      <sheetData sheetId="2879">
        <row r="1">
          <cell r="A1" t="str">
            <v>ITEM</v>
          </cell>
        </row>
      </sheetData>
      <sheetData sheetId="2880">
        <row r="1">
          <cell r="A1" t="str">
            <v>EQUIPO</v>
          </cell>
        </row>
      </sheetData>
      <sheetData sheetId="2881">
        <row r="1">
          <cell r="A1" t="str">
            <v>ITEM</v>
          </cell>
        </row>
      </sheetData>
      <sheetData sheetId="2882">
        <row r="1">
          <cell r="A1" t="str">
            <v>EQUIPO</v>
          </cell>
        </row>
      </sheetData>
      <sheetData sheetId="2883">
        <row r="1">
          <cell r="A1" t="str">
            <v>ADMINISTRACION</v>
          </cell>
        </row>
      </sheetData>
      <sheetData sheetId="2884">
        <row r="1">
          <cell r="A1" t="str">
            <v>EQUIPO</v>
          </cell>
        </row>
      </sheetData>
      <sheetData sheetId="2885">
        <row r="1">
          <cell r="A1" t="str">
            <v>ADMINISTRACION</v>
          </cell>
        </row>
      </sheetData>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ow r="16">
          <cell r="A16" t="str">
            <v>ABONO 10-30-10</v>
          </cell>
        </row>
      </sheetData>
      <sheetData sheetId="2927"/>
      <sheetData sheetId="2928">
        <row r="16">
          <cell r="A16" t="str">
            <v>ABONO 10-30-10</v>
          </cell>
        </row>
      </sheetData>
      <sheetData sheetId="2929"/>
      <sheetData sheetId="2930">
        <row r="16">
          <cell r="A16" t="str">
            <v>ABONO 10-30-10</v>
          </cell>
        </row>
      </sheetData>
      <sheetData sheetId="2931"/>
      <sheetData sheetId="2932">
        <row r="16">
          <cell r="A16" t="str">
            <v>ABONO 10-30-10</v>
          </cell>
        </row>
      </sheetData>
      <sheetData sheetId="2933">
        <row r="6">
          <cell r="A6" t="str">
            <v>TOPÓGRAFO</v>
          </cell>
        </row>
      </sheetData>
      <sheetData sheetId="2934"/>
      <sheetData sheetId="2935"/>
      <sheetData sheetId="2936"/>
      <sheetData sheetId="2937"/>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sheetData sheetId="3042"/>
      <sheetData sheetId="3043" refreshError="1"/>
      <sheetData sheetId="3044" refreshError="1"/>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row r="2">
          <cell r="A2" t="str">
            <v>ACTA No</v>
          </cell>
        </row>
      </sheetData>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refreshError="1"/>
      <sheetData sheetId="3117" refreshError="1"/>
      <sheetData sheetId="3118"/>
      <sheetData sheetId="3119" refreshError="1"/>
      <sheetData sheetId="3120" refreshError="1"/>
      <sheetData sheetId="3121" refreshError="1"/>
      <sheetData sheetId="3122" refreshError="1"/>
      <sheetData sheetId="3123"/>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sheetData sheetId="3184"/>
      <sheetData sheetId="3185"/>
      <sheetData sheetId="3186"/>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sheetData sheetId="3434"/>
      <sheetData sheetId="3435"/>
      <sheetData sheetId="3436"/>
      <sheetData sheetId="3437"/>
      <sheetData sheetId="3438"/>
      <sheetData sheetId="3439"/>
      <sheetData sheetId="3440"/>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sheetData sheetId="3811">
        <row r="168">
          <cell r="D168">
            <v>0.16</v>
          </cell>
        </row>
      </sheetData>
      <sheetData sheetId="3812"/>
      <sheetData sheetId="3813">
        <row r="7">
          <cell r="B7">
            <v>1</v>
          </cell>
        </row>
      </sheetData>
      <sheetData sheetId="3814">
        <row r="33">
          <cell r="G33">
            <v>0.59504299999999999</v>
          </cell>
        </row>
      </sheetData>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sheetData sheetId="3903"/>
      <sheetData sheetId="3904"/>
      <sheetData sheetId="3905"/>
      <sheetData sheetId="3906"/>
      <sheetData sheetId="3907"/>
      <sheetData sheetId="3908"/>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ow r="8">
          <cell r="A8">
            <v>2.1</v>
          </cell>
        </row>
      </sheetData>
      <sheetData sheetId="4574">
        <row r="8">
          <cell r="A8">
            <v>3.1</v>
          </cell>
        </row>
      </sheetData>
      <sheetData sheetId="4575"/>
      <sheetData sheetId="4576"/>
      <sheetData sheetId="4577"/>
      <sheetData sheetId="4578">
        <row r="3">
          <cell r="A3">
            <v>1</v>
          </cell>
        </row>
      </sheetData>
      <sheetData sheetId="4579"/>
      <sheetData sheetId="4580"/>
      <sheetData sheetId="4581"/>
      <sheetData sheetId="4582"/>
      <sheetData sheetId="4583"/>
      <sheetData sheetId="4584" refreshError="1"/>
      <sheetData sheetId="4585">
        <row r="1">
          <cell r="A1" t="str">
            <v>LISTADO DE INSUMOS GENERAL</v>
          </cell>
        </row>
      </sheetData>
      <sheetData sheetId="4586" refreshError="1"/>
      <sheetData sheetId="4587"/>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refreshError="1"/>
      <sheetData sheetId="4795"/>
      <sheetData sheetId="4796"/>
      <sheetData sheetId="4797" refreshError="1"/>
      <sheetData sheetId="4798" refreshError="1"/>
      <sheetData sheetId="4799" refreshError="1"/>
      <sheetData sheetId="4800" refreshError="1"/>
      <sheetData sheetId="480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sheetData sheetId="4847"/>
      <sheetData sheetId="4848"/>
      <sheetData sheetId="4849"/>
      <sheetData sheetId="4850"/>
      <sheetData sheetId="485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sheetData sheetId="4863"/>
      <sheetData sheetId="4864"/>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row r="1">
          <cell r="A1" t="str">
            <v>ITEM</v>
          </cell>
        </row>
      </sheetData>
      <sheetData sheetId="5408">
        <row r="1">
          <cell r="A1" t="str">
            <v>EQUIPO</v>
          </cell>
        </row>
      </sheetData>
      <sheetData sheetId="5409">
        <row r="1">
          <cell r="A1" t="str">
            <v>ADMINISTRACION</v>
          </cell>
        </row>
      </sheetData>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row r="1">
          <cell r="A1" t="str">
            <v>ITEM</v>
          </cell>
        </row>
      </sheetData>
      <sheetData sheetId="5447">
        <row r="1">
          <cell r="A1" t="str">
            <v>EQUIPO</v>
          </cell>
        </row>
      </sheetData>
      <sheetData sheetId="5448">
        <row r="1">
          <cell r="A1" t="str">
            <v>ADMINISTRACION</v>
          </cell>
        </row>
      </sheetData>
      <sheetData sheetId="5449"/>
      <sheetData sheetId="5450"/>
      <sheetData sheetId="5451"/>
      <sheetData sheetId="5452"/>
      <sheetData sheetId="5453"/>
      <sheetData sheetId="5454"/>
      <sheetData sheetId="5455"/>
      <sheetData sheetId="5456"/>
      <sheetData sheetId="5457"/>
      <sheetData sheetId="5458"/>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sheetData sheetId="5523" refreshError="1"/>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sheetData sheetId="5551" refreshError="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refreshError="1"/>
      <sheetData sheetId="5588" refreshError="1"/>
      <sheetData sheetId="5589" refreshError="1"/>
      <sheetData sheetId="5590"/>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refreshError="1"/>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refreshError="1"/>
      <sheetData sheetId="5619" refreshError="1"/>
      <sheetData sheetId="5620"/>
      <sheetData sheetId="5621"/>
      <sheetData sheetId="5622"/>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sheetData sheetId="5647" refreshError="1"/>
      <sheetData sheetId="5648"/>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ow r="1">
          <cell r="C1">
            <v>0.2</v>
          </cell>
        </row>
      </sheetData>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sheetData sheetId="5807"/>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Giovanni\administracion vial\"/>
      <sheetName val="\MONTO AGOTABLE 2010\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ini HP Enero 2015\Proyectos i"/>
      <sheetName val="\C\Users\avargase\AppData\Local"/>
      <sheetName val="\Volumes\USB PIOLIN\Escritorio\"/>
      <sheetName val="\\Sistemas_serv1\xx\Documents a"/>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MATERIAL"/>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d.docs.live.net/a  aaInformac"/>
      <sheetName val="_aCCIDENTES_DE_1995___1996_xl_3"/>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INDICE"/>
      <sheetName val="_aCCIDENTES_DE_1995___1996_x_11"/>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SEGUIM_Y_REPROG_MES_1_(2)"/>
      <sheetName val="_aCCIDENTES_DE_1995___1996_x_15"/>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gp05"/>
      <sheetName val="GP06"/>
      <sheetName val="PRECIOS"/>
      <sheetName val="\Users\LENOVO\Downloads\a  aaIn"/>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sheetData sheetId="339" refreshError="1"/>
      <sheetData sheetId="340"/>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p05"/>
      <sheetName val="GP06"/>
      <sheetName val="Formulario_N°_4"/>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MATERIALES"/>
      <sheetName val="EQUIPO"/>
      <sheetName val="CONT_ADI"/>
      <sheetName val="Datos"/>
      <sheetName val="Cuadrillas"/>
      <sheetName val="Jornal"/>
      <sheetName val="\Users\USUARIO\Downloads\MANTEN"/>
      <sheetName val="Fornato 6"/>
      <sheetName val="Concretos y morteros"/>
      <sheetName val="Datos iniciales "/>
      <sheetName val="Transporte"/>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_MANTENIMIENTO RUTA 1001_MARZO "/>
      <sheetName val="_I_MANTENIMIENTO RUTA 1001_MARZ"/>
      <sheetName val="[a  aaInformación]__cceficien_2"/>
      <sheetName val="[a  aaInformación]//cceficiente"/>
      <sheetName val="[a  aaInformación]__cceficie_10"/>
      <sheetName val="[a  aaInformación]__cceficien_3"/>
      <sheetName val="[a  aaInformación]__cceficien_4"/>
      <sheetName val="[a  aaInformación]__cceficien_5"/>
      <sheetName val="precios-básicos2002"/>
      <sheetName val="[a  aaInformación]__cceficien_9"/>
      <sheetName val="[a  aaInformación]__cceficien_6"/>
      <sheetName val="[a  aaInformación]__cceficien_7"/>
      <sheetName val="[a  aaInformación]__cceficien_8"/>
      <sheetName val="M.O."/>
      <sheetName val="[a  aaInformación]__cceficie_11"/>
      <sheetName val="INFORME SEMANAL"/>
      <sheetName val="AVANCE SEMANAL"/>
      <sheetName val="CLIMA mes"/>
      <sheetName val="REG FOTO"/>
      <sheetName val="SISOMA"/>
      <sheetName val="HER"/>
      <sheetName val="MAT"/>
      <sheetName val="PER"/>
      <sheetName val="TRANS"/>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Mat"/>
      <sheetName val="Equi"/>
      <sheetName val="Otros"/>
      <sheetName val="Hoja1"/>
      <sheetName val="PREACTA"/>
      <sheetName val="hoja2"/>
      <sheetName val="EST2"/>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46w9"/>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1_Preliminares"/>
      <sheetName val="Insumos"/>
      <sheetName val="M.Obra"/>
      <sheetName val="Puntajes"/>
      <sheetName val="Anexo No. 5"/>
      <sheetName val="5094-2003"/>
      <sheetName val="FINANCIERA"/>
      <sheetName val="DATOS"/>
      <sheetName val="PREACTA"/>
      <sheetName val="ESTADO VÍA-CRIT.TECNICO"/>
      <sheetName val="FLUJOS"/>
      <sheetName val="COSTOS OFICINA"/>
      <sheetName val="COSTOS CAMPAMENTO"/>
      <sheetName val="BASE"/>
      <sheetName val="calidad"/>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Hoja1"/>
      <sheetName val="BASE"/>
      <sheetName val="1_Preliminares"/>
      <sheetName val="M.Obra"/>
      <sheetName val="TUBERI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5. ELECTRICO"/>
      <sheetName val="A.P.U"/>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Presup_Cancha"/>
      <sheetName val="Equipo"/>
      <sheetName val="Listas"/>
      <sheetName val="A. P. U."/>
      <sheetName val="PUNITARIOS%20PARA%20241201%202S"/>
      <sheetName val="RELACION MES"/>
      <sheetName val="LISTA DE PRECIOS"/>
      <sheetName val="062"/>
      <sheetName val="Listado"/>
      <sheetName val="FINANC"/>
      <sheetName val="TODAS"/>
      <sheetName val="GCB2000"/>
      <sheetName val="CRA.MODI"/>
      <sheetName val="FORMUL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SALARIOS"/>
      <sheetName val="Lp"/>
      <sheetName val="CLASIFICACION"/>
      <sheetName val="7.1.8.1.1"/>
      <sheetName val="K16+000 AL K18+500"/>
      <sheetName val="K23+200 AL K24+700"/>
      <sheetName val="k18+500 AL K23+050"/>
      <sheetName val="Presupuesto PUENTE"/>
      <sheetName val="VOLUMENES (4)"/>
      <sheetName val="VOLUMENES (4SA)"/>
      <sheetName val="c2.5y2.6"/>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Cuadr."/>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materiales"/>
      <sheetName val="otros"/>
      <sheetName val="APU"/>
      <sheetName val="Bajadas"/>
      <sheetName val="NARIÑO"/>
      <sheetName val="OCTUBRE"/>
      <sheetName val="Summary"/>
      <sheetName val="CODCONST"/>
      <sheetName val="TABLA_2008"/>
      <sheetName val="PERSONAL"/>
      <sheetName val="Tarifa MT"/>
      <sheetName val="PREACTA Y CONTRATISTAS"/>
      <sheetName val="ESTADO_VÍA-CRIT_TECNICO"/>
      <sheetName val="costos oficina"/>
      <sheetName val="costos campamento"/>
      <sheetName val="días habiles 2015"/>
      <sheetName val="Hoja2"/>
      <sheetName val="PUNITARIOS PARA 241201 2S.xls"/>
      <sheetName val="OBRAS SES"/>
      <sheetName val="glvc"/>
      <sheetName val="BALANCE"/>
      <sheetName val="ITEMS NO REVISTOS"/>
      <sheetName val="APU ELECTRICOS"/>
      <sheetName val="CONT_ADI"/>
      <sheetName val="c2_5y2_613"/>
      <sheetName val="PREACTA_62"/>
      <sheetName val="TABLA_20082"/>
      <sheetName val="c2_5y2_612"/>
      <sheetName val="PREACTA_61"/>
      <sheetName val="TABLA_20081"/>
      <sheetName val="c2_5y2_611"/>
      <sheetName val="for 6"/>
      <sheetName val="A_P_U1"/>
      <sheetName val="A_P_U"/>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sheetData sheetId="35"/>
      <sheetData sheetId="36" refreshError="1"/>
      <sheetData sheetId="37"/>
      <sheetData sheetId="38" refreshError="1"/>
      <sheetData sheetId="39" refreshError="1"/>
      <sheetData sheetId="40" refreshError="1"/>
      <sheetData sheetId="41" refreshError="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refreshError="1"/>
      <sheetData sheetId="125"/>
      <sheetData sheetId="126" refreshError="1"/>
      <sheetData sheetId="127"/>
      <sheetData sheetId="128"/>
      <sheetData sheetId="129"/>
      <sheetData sheetId="130"/>
      <sheetData sheetId="131"/>
      <sheetData sheetId="132" refreshError="1"/>
      <sheetData sheetId="133" refreshError="1"/>
      <sheetData sheetId="134"/>
      <sheetData sheetId="135">
        <row r="48">
          <cell r="E48">
            <v>0</v>
          </cell>
        </row>
      </sheetData>
      <sheetData sheetId="136"/>
      <sheetData sheetId="137"/>
      <sheetData sheetId="138" refreshError="1"/>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sheetData sheetId="178"/>
      <sheetData sheetId="179"/>
      <sheetData sheetId="180" refreshError="1"/>
      <sheetData sheetId="181" refreshError="1"/>
      <sheetData sheetId="182" refreshError="1"/>
      <sheetData sheetId="183" refreshError="1"/>
      <sheetData sheetId="184">
        <row r="48">
          <cell r="E48">
            <v>0</v>
          </cell>
        </row>
      </sheetData>
      <sheetData sheetId="185"/>
      <sheetData sheetId="186"/>
      <sheetData sheetId="187" refreshError="1"/>
      <sheetData sheetId="188"/>
      <sheetData sheetId="189"/>
      <sheetData sheetId="190"/>
      <sheetData sheetId="191"/>
      <sheetData sheetId="192"/>
      <sheetData sheetId="193"/>
      <sheetData sheetId="194"/>
      <sheetData sheetId="195" refreshError="1"/>
      <sheetData sheetId="196"/>
      <sheetData sheetId="19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R169"/>
  <sheetViews>
    <sheetView showGridLines="0" tabSelected="1" view="pageBreakPreview" topLeftCell="A106" zoomScale="70" zoomScaleNormal="70" zoomScaleSheetLayoutView="70" zoomScalePageLayoutView="40" workbookViewId="0">
      <selection activeCell="J156" sqref="J156"/>
    </sheetView>
  </sheetViews>
  <sheetFormatPr baseColWidth="10" defaultColWidth="11.42578125" defaultRowHeight="16.5"/>
  <cols>
    <col min="1" max="2" width="3.42578125" style="1" customWidth="1"/>
    <col min="3" max="3" width="6.140625" style="1" customWidth="1"/>
    <col min="4" max="4" width="15.28515625" style="1" customWidth="1"/>
    <col min="5" max="5" width="16.140625" style="2" hidden="1" customWidth="1"/>
    <col min="6" max="6" width="17.5703125" style="1" hidden="1" customWidth="1"/>
    <col min="7" max="7" width="73.28515625" style="1" customWidth="1"/>
    <col min="8" max="8" width="8.7109375" style="1" customWidth="1"/>
    <col min="9" max="9" width="18.85546875" style="1" customWidth="1"/>
    <col min="10" max="10" width="26" style="456" customWidth="1"/>
    <col min="11" max="11" width="30" style="456" customWidth="1"/>
    <col min="12" max="12" width="3.28515625" style="1" customWidth="1"/>
    <col min="13" max="13" width="2.7109375" style="1" customWidth="1"/>
    <col min="14" max="14" width="14.85546875" style="1" bestFit="1" customWidth="1"/>
    <col min="15" max="18" width="15.28515625" style="1" customWidth="1"/>
    <col min="19" max="16384" width="11.42578125" style="1"/>
  </cols>
  <sheetData>
    <row r="1" spans="1:18" ht="17.25" thickBot="1">
      <c r="A1" s="5"/>
      <c r="B1" s="5"/>
      <c r="C1" s="5"/>
      <c r="D1" s="5"/>
      <c r="E1" s="6"/>
      <c r="F1" s="5"/>
      <c r="G1" s="5"/>
      <c r="H1" s="5"/>
      <c r="I1" s="5"/>
      <c r="J1" s="428"/>
      <c r="K1" s="428"/>
      <c r="L1" s="5"/>
      <c r="M1" s="5"/>
    </row>
    <row r="2" spans="1:18" ht="17.25" thickTop="1">
      <c r="A2" s="5"/>
      <c r="B2" s="7"/>
      <c r="C2" s="8"/>
      <c r="D2" s="8"/>
      <c r="E2" s="9"/>
      <c r="F2" s="8"/>
      <c r="G2" s="8"/>
      <c r="H2" s="8"/>
      <c r="I2" s="8"/>
      <c r="J2" s="429"/>
      <c r="K2" s="429"/>
      <c r="L2" s="10"/>
      <c r="M2" s="5"/>
    </row>
    <row r="3" spans="1:18" ht="27" customHeight="1">
      <c r="A3" s="5"/>
      <c r="B3" s="11"/>
      <c r="C3" s="162" t="s">
        <v>135</v>
      </c>
      <c r="D3" s="162"/>
      <c r="E3" s="162"/>
      <c r="F3" s="162"/>
      <c r="G3" s="5"/>
      <c r="H3" s="5"/>
      <c r="I3" s="5"/>
      <c r="J3" s="428"/>
      <c r="K3" s="428"/>
      <c r="L3" s="12"/>
      <c r="M3" s="5"/>
    </row>
    <row r="4" spans="1:18">
      <c r="A4" s="5"/>
      <c r="B4" s="11"/>
      <c r="C4" s="159" t="s">
        <v>24</v>
      </c>
      <c r="D4" s="378" t="s">
        <v>25</v>
      </c>
      <c r="E4" s="379" t="s">
        <v>26</v>
      </c>
      <c r="F4" s="378">
        <v>4</v>
      </c>
      <c r="G4" s="5"/>
      <c r="H4" s="5"/>
      <c r="I4" s="5"/>
      <c r="J4" s="428"/>
      <c r="K4" s="428"/>
      <c r="L4" s="12"/>
      <c r="M4" s="5"/>
    </row>
    <row r="5" spans="1:18">
      <c r="A5" s="5"/>
      <c r="B5" s="11"/>
      <c r="C5" s="163" t="s">
        <v>0</v>
      </c>
      <c r="D5" s="163"/>
      <c r="E5" s="163"/>
      <c r="F5" s="163"/>
      <c r="G5" s="163"/>
      <c r="H5" s="163"/>
      <c r="I5" s="163"/>
      <c r="J5" s="163"/>
      <c r="K5" s="163"/>
      <c r="L5" s="12"/>
      <c r="M5" s="5"/>
    </row>
    <row r="6" spans="1:18">
      <c r="A6" s="5"/>
      <c r="B6" s="11"/>
      <c r="C6" s="291" t="s">
        <v>1</v>
      </c>
      <c r="D6" s="291"/>
      <c r="E6" s="291"/>
      <c r="F6" s="291"/>
      <c r="G6" s="291"/>
      <c r="H6" s="291"/>
      <c r="I6" s="291"/>
      <c r="J6" s="291"/>
      <c r="K6" s="291"/>
      <c r="L6" s="12"/>
      <c r="M6" s="5"/>
    </row>
    <row r="7" spans="1:18" s="25" customFormat="1">
      <c r="A7" s="24"/>
      <c r="B7" s="158"/>
      <c r="C7" s="164" t="s">
        <v>85</v>
      </c>
      <c r="D7" s="164"/>
      <c r="E7" s="164"/>
      <c r="F7" s="164"/>
      <c r="G7" s="164"/>
      <c r="H7" s="164"/>
      <c r="I7" s="164"/>
      <c r="J7" s="164"/>
      <c r="K7" s="164"/>
      <c r="L7" s="26"/>
      <c r="M7" s="24"/>
    </row>
    <row r="8" spans="1:18" ht="43.5" customHeight="1">
      <c r="A8" s="5"/>
      <c r="B8" s="11"/>
      <c r="C8" s="164"/>
      <c r="D8" s="164"/>
      <c r="E8" s="164"/>
      <c r="F8" s="164"/>
      <c r="G8" s="164"/>
      <c r="H8" s="164"/>
      <c r="I8" s="164"/>
      <c r="J8" s="164"/>
      <c r="K8" s="164"/>
      <c r="L8" s="12"/>
      <c r="M8" s="5"/>
    </row>
    <row r="9" spans="1:18" ht="39.75" customHeight="1">
      <c r="A9" s="5"/>
      <c r="B9" s="11"/>
      <c r="C9" s="292" t="s">
        <v>2</v>
      </c>
      <c r="D9" s="292"/>
      <c r="E9" s="292"/>
      <c r="F9" s="292"/>
      <c r="G9" s="292"/>
      <c r="H9" s="292"/>
      <c r="I9" s="292"/>
      <c r="J9" s="292"/>
      <c r="K9" s="292"/>
      <c r="L9" s="12"/>
      <c r="M9" s="5"/>
    </row>
    <row r="10" spans="1:18" ht="45" customHeight="1">
      <c r="A10" s="5"/>
      <c r="B10" s="11"/>
      <c r="C10" s="293" t="s">
        <v>166</v>
      </c>
      <c r="D10" s="293"/>
      <c r="E10" s="293"/>
      <c r="F10" s="293"/>
      <c r="G10" s="293"/>
      <c r="H10" s="293"/>
      <c r="I10" s="293"/>
      <c r="J10" s="293"/>
      <c r="K10" s="293"/>
      <c r="L10" s="12"/>
      <c r="M10" s="5"/>
    </row>
    <row r="11" spans="1:18" ht="30" customHeight="1">
      <c r="A11" s="5"/>
      <c r="B11" s="11"/>
      <c r="C11" s="290" t="s">
        <v>3</v>
      </c>
      <c r="D11" s="380" t="s">
        <v>4</v>
      </c>
      <c r="E11" s="381" t="s">
        <v>5</v>
      </c>
      <c r="F11" s="381"/>
      <c r="G11" s="380" t="s">
        <v>6</v>
      </c>
      <c r="H11" s="380" t="s">
        <v>7</v>
      </c>
      <c r="I11" s="380" t="s">
        <v>8</v>
      </c>
      <c r="J11" s="430" t="s">
        <v>9</v>
      </c>
      <c r="K11" s="430" t="s">
        <v>10</v>
      </c>
      <c r="L11" s="12"/>
      <c r="M11" s="5"/>
    </row>
    <row r="12" spans="1:18" ht="30" customHeight="1">
      <c r="A12" s="5"/>
      <c r="B12" s="11"/>
      <c r="C12" s="290"/>
      <c r="D12" s="380"/>
      <c r="E12" s="382" t="s">
        <v>11</v>
      </c>
      <c r="F12" s="382" t="s">
        <v>12</v>
      </c>
      <c r="G12" s="380"/>
      <c r="H12" s="380"/>
      <c r="I12" s="380"/>
      <c r="J12" s="430"/>
      <c r="K12" s="430"/>
      <c r="L12" s="12"/>
      <c r="M12" s="5"/>
    </row>
    <row r="13" spans="1:18" customFormat="1" ht="28.5" customHeight="1">
      <c r="A13" s="5"/>
      <c r="B13" s="11"/>
      <c r="C13" s="289"/>
      <c r="D13" s="296" t="s">
        <v>161</v>
      </c>
      <c r="E13" s="297"/>
      <c r="F13" s="297"/>
      <c r="G13" s="297"/>
      <c r="H13" s="297"/>
      <c r="I13" s="297"/>
      <c r="J13" s="461"/>
      <c r="K13" s="462"/>
      <c r="L13" s="12"/>
    </row>
    <row r="14" spans="1:18" customFormat="1" ht="39" customHeight="1">
      <c r="A14" s="5"/>
      <c r="B14" s="11"/>
      <c r="C14" s="298"/>
      <c r="D14" s="299" t="s">
        <v>87</v>
      </c>
      <c r="E14" s="299"/>
      <c r="F14" s="299"/>
      <c r="G14" s="299"/>
      <c r="H14" s="299"/>
      <c r="I14" s="299"/>
      <c r="J14" s="463"/>
      <c r="K14" s="464"/>
      <c r="L14" s="12"/>
    </row>
    <row r="15" spans="1:18" customFormat="1" ht="27" customHeight="1">
      <c r="A15" s="5"/>
      <c r="B15" s="11"/>
      <c r="C15" s="298"/>
      <c r="D15" s="300">
        <v>1</v>
      </c>
      <c r="E15" s="301"/>
      <c r="F15" s="301"/>
      <c r="G15" s="302" t="s">
        <v>88</v>
      </c>
      <c r="H15" s="303"/>
      <c r="I15" s="303"/>
      <c r="J15" s="431"/>
      <c r="K15" s="432"/>
      <c r="L15" s="12"/>
    </row>
    <row r="16" spans="1:18" customFormat="1" ht="27" customHeight="1">
      <c r="A16" s="5"/>
      <c r="B16" s="11"/>
      <c r="C16" s="304"/>
      <c r="D16" s="305">
        <v>1.01</v>
      </c>
      <c r="E16" s="306"/>
      <c r="F16" s="306"/>
      <c r="G16" s="307" t="s">
        <v>89</v>
      </c>
      <c r="H16" s="308" t="s">
        <v>90</v>
      </c>
      <c r="I16" s="305">
        <v>1</v>
      </c>
      <c r="J16" s="433">
        <v>7213</v>
      </c>
      <c r="K16" s="434">
        <f>+I16*J16</f>
        <v>7213</v>
      </c>
      <c r="L16" s="12"/>
      <c r="N16" s="154"/>
      <c r="O16" s="154"/>
      <c r="P16" s="154"/>
      <c r="Q16" s="154"/>
      <c r="R16" s="154"/>
    </row>
    <row r="17" spans="1:18" customFormat="1" ht="27" customHeight="1">
      <c r="A17" s="5"/>
      <c r="B17" s="11"/>
      <c r="C17" s="298"/>
      <c r="D17" s="305">
        <v>1.02</v>
      </c>
      <c r="E17" s="306"/>
      <c r="F17" s="306"/>
      <c r="G17" s="307" t="s">
        <v>91</v>
      </c>
      <c r="H17" s="308" t="s">
        <v>92</v>
      </c>
      <c r="I17" s="309">
        <v>1</v>
      </c>
      <c r="J17" s="433">
        <v>7868</v>
      </c>
      <c r="K17" s="434">
        <f>+I17*J17</f>
        <v>7868</v>
      </c>
      <c r="L17" s="12"/>
      <c r="N17" s="154"/>
      <c r="O17" s="154"/>
      <c r="P17" s="154"/>
      <c r="Q17" s="154"/>
      <c r="R17" s="154"/>
    </row>
    <row r="18" spans="1:18" customFormat="1" ht="27" customHeight="1">
      <c r="A18" s="5"/>
      <c r="B18" s="11"/>
      <c r="C18" s="298"/>
      <c r="D18" s="305">
        <v>1.03</v>
      </c>
      <c r="E18" s="306"/>
      <c r="F18" s="306"/>
      <c r="G18" s="307" t="s">
        <v>93</v>
      </c>
      <c r="H18" s="308" t="s">
        <v>90</v>
      </c>
      <c r="I18" s="309">
        <v>1</v>
      </c>
      <c r="J18" s="433">
        <v>36623</v>
      </c>
      <c r="K18" s="434">
        <f>+I18*J18</f>
        <v>36623</v>
      </c>
      <c r="L18" s="12"/>
      <c r="N18" s="154"/>
      <c r="O18" s="154"/>
      <c r="P18" s="154"/>
      <c r="Q18" s="154"/>
      <c r="R18" s="154"/>
    </row>
    <row r="19" spans="1:18" customFormat="1" ht="31.5" customHeight="1">
      <c r="A19" s="5"/>
      <c r="B19" s="11"/>
      <c r="C19" s="310"/>
      <c r="D19" s="305">
        <v>1.04</v>
      </c>
      <c r="E19" s="308"/>
      <c r="F19" s="308"/>
      <c r="G19" s="307" t="s">
        <v>133</v>
      </c>
      <c r="H19" s="308" t="s">
        <v>94</v>
      </c>
      <c r="I19" s="309">
        <v>1</v>
      </c>
      <c r="J19" s="435">
        <v>39182</v>
      </c>
      <c r="K19" s="436">
        <f>+ROUND(I19*J19,0)</f>
        <v>39182</v>
      </c>
      <c r="L19" s="12"/>
      <c r="N19" s="154"/>
      <c r="O19" s="154"/>
      <c r="P19" s="154"/>
      <c r="Q19" s="154"/>
      <c r="R19" s="154"/>
    </row>
    <row r="20" spans="1:18" customFormat="1" ht="30" customHeight="1">
      <c r="A20" s="5"/>
      <c r="B20" s="11"/>
      <c r="C20" s="310"/>
      <c r="D20" s="305">
        <v>1.05</v>
      </c>
      <c r="E20" s="308"/>
      <c r="F20" s="308"/>
      <c r="G20" s="307" t="s">
        <v>95</v>
      </c>
      <c r="H20" s="308" t="s">
        <v>90</v>
      </c>
      <c r="I20" s="309">
        <v>1</v>
      </c>
      <c r="J20" s="435">
        <v>10002</v>
      </c>
      <c r="K20" s="436">
        <f>+ROUND(I20*J20,0)</f>
        <v>10002</v>
      </c>
      <c r="L20" s="12"/>
      <c r="N20" s="154"/>
      <c r="O20" s="154"/>
      <c r="P20" s="154"/>
      <c r="Q20" s="154"/>
      <c r="R20" s="154"/>
    </row>
    <row r="21" spans="1:18" customFormat="1" ht="25.5" customHeight="1">
      <c r="A21" s="5"/>
      <c r="B21" s="11"/>
      <c r="C21" s="310"/>
      <c r="D21" s="311">
        <v>2</v>
      </c>
      <c r="E21" s="312"/>
      <c r="F21" s="312"/>
      <c r="G21" s="313" t="s">
        <v>96</v>
      </c>
      <c r="H21" s="312"/>
      <c r="I21" s="312"/>
      <c r="J21" s="437"/>
      <c r="K21" s="438"/>
      <c r="L21" s="12"/>
      <c r="N21" s="154"/>
      <c r="O21" s="154"/>
      <c r="P21" s="154"/>
      <c r="Q21" s="154"/>
      <c r="R21" s="154"/>
    </row>
    <row r="22" spans="1:18" customFormat="1" ht="60.75" customHeight="1">
      <c r="A22" s="5"/>
      <c r="B22" s="11"/>
      <c r="C22" s="314"/>
      <c r="D22" s="305">
        <v>2.0099999999999998</v>
      </c>
      <c r="E22" s="315"/>
      <c r="F22" s="315"/>
      <c r="G22" s="307" t="s">
        <v>97</v>
      </c>
      <c r="H22" s="308" t="s">
        <v>94</v>
      </c>
      <c r="I22" s="309">
        <v>1</v>
      </c>
      <c r="J22" s="435">
        <v>243072</v>
      </c>
      <c r="K22" s="436">
        <f>+I22*J22</f>
        <v>243072</v>
      </c>
      <c r="L22" s="12"/>
      <c r="N22" s="154"/>
      <c r="O22" s="154"/>
      <c r="P22" s="154"/>
      <c r="Q22" s="154"/>
      <c r="R22" s="154"/>
    </row>
    <row r="23" spans="1:18" customFormat="1" ht="56.25" customHeight="1">
      <c r="A23" s="5"/>
      <c r="B23" s="11"/>
      <c r="C23" s="314"/>
      <c r="D23" s="305">
        <v>2.02</v>
      </c>
      <c r="E23" s="315"/>
      <c r="F23" s="315"/>
      <c r="G23" s="307" t="s">
        <v>98</v>
      </c>
      <c r="H23" s="308" t="s">
        <v>94</v>
      </c>
      <c r="I23" s="309">
        <v>1</v>
      </c>
      <c r="J23" s="435">
        <v>166178</v>
      </c>
      <c r="K23" s="436">
        <f t="shared" ref="K23:K24" si="0">+I23*J23</f>
        <v>166178</v>
      </c>
      <c r="L23" s="12"/>
      <c r="N23" s="154"/>
      <c r="O23" s="154"/>
      <c r="P23" s="154"/>
      <c r="Q23" s="154"/>
      <c r="R23" s="154"/>
    </row>
    <row r="24" spans="1:18" customFormat="1" ht="44.25" customHeight="1">
      <c r="A24" s="5"/>
      <c r="B24" s="11"/>
      <c r="C24" s="314"/>
      <c r="D24" s="305">
        <v>2.0299999999999998</v>
      </c>
      <c r="E24" s="315"/>
      <c r="F24" s="315"/>
      <c r="G24" s="307" t="s">
        <v>99</v>
      </c>
      <c r="H24" s="308" t="s">
        <v>94</v>
      </c>
      <c r="I24" s="309">
        <v>1</v>
      </c>
      <c r="J24" s="435">
        <v>187357</v>
      </c>
      <c r="K24" s="436">
        <f t="shared" si="0"/>
        <v>187357</v>
      </c>
      <c r="L24" s="12"/>
      <c r="N24" s="154"/>
      <c r="O24" s="154"/>
      <c r="P24" s="154"/>
      <c r="Q24" s="154"/>
      <c r="R24" s="154"/>
    </row>
    <row r="25" spans="1:18" customFormat="1" ht="50.25" customHeight="1">
      <c r="A25" s="5"/>
      <c r="B25" s="11"/>
      <c r="C25" s="310"/>
      <c r="D25" s="305">
        <v>2.04</v>
      </c>
      <c r="E25" s="308"/>
      <c r="F25" s="308"/>
      <c r="G25" s="307" t="s">
        <v>100</v>
      </c>
      <c r="H25" s="308" t="s">
        <v>94</v>
      </c>
      <c r="I25" s="309">
        <v>1</v>
      </c>
      <c r="J25" s="435">
        <v>202580</v>
      </c>
      <c r="K25" s="436">
        <f t="shared" ref="K25:K38" si="1">+ROUND(I25*J25,0)</f>
        <v>202580</v>
      </c>
      <c r="L25" s="12"/>
      <c r="N25" s="154"/>
      <c r="O25" s="154"/>
      <c r="P25" s="154"/>
      <c r="Q25" s="154"/>
      <c r="R25" s="154"/>
    </row>
    <row r="26" spans="1:18" customFormat="1" ht="37.5" customHeight="1">
      <c r="A26" s="5"/>
      <c r="B26" s="11"/>
      <c r="C26" s="310"/>
      <c r="D26" s="305">
        <v>2.0499999999999998</v>
      </c>
      <c r="E26" s="308"/>
      <c r="F26" s="308"/>
      <c r="G26" s="307" t="s">
        <v>101</v>
      </c>
      <c r="H26" s="308" t="s">
        <v>90</v>
      </c>
      <c r="I26" s="309">
        <v>1</v>
      </c>
      <c r="J26" s="435">
        <v>6529</v>
      </c>
      <c r="K26" s="436">
        <f t="shared" si="1"/>
        <v>6529</v>
      </c>
      <c r="L26" s="12"/>
      <c r="N26" s="154"/>
      <c r="O26" s="154"/>
      <c r="P26" s="154"/>
      <c r="Q26" s="154"/>
      <c r="R26" s="154"/>
    </row>
    <row r="27" spans="1:18" customFormat="1" ht="62.25" customHeight="1">
      <c r="A27" s="5"/>
      <c r="B27" s="11"/>
      <c r="C27" s="310"/>
      <c r="D27" s="305">
        <v>2.06</v>
      </c>
      <c r="E27" s="308"/>
      <c r="F27" s="308"/>
      <c r="G27" s="307" t="s">
        <v>102</v>
      </c>
      <c r="H27" s="308" t="s">
        <v>94</v>
      </c>
      <c r="I27" s="309">
        <v>1</v>
      </c>
      <c r="J27" s="435">
        <v>1571027</v>
      </c>
      <c r="K27" s="436">
        <f t="shared" si="1"/>
        <v>1571027</v>
      </c>
      <c r="L27" s="12"/>
      <c r="N27" s="154"/>
      <c r="O27" s="154"/>
      <c r="P27" s="154"/>
      <c r="Q27" s="154"/>
      <c r="R27" s="154"/>
    </row>
    <row r="28" spans="1:18" customFormat="1" ht="61.5" customHeight="1">
      <c r="A28" s="5"/>
      <c r="B28" s="11"/>
      <c r="C28" s="310"/>
      <c r="D28" s="305">
        <v>2.0699999999999998</v>
      </c>
      <c r="E28" s="308"/>
      <c r="F28" s="308"/>
      <c r="G28" s="307" t="s">
        <v>103</v>
      </c>
      <c r="H28" s="308" t="s">
        <v>94</v>
      </c>
      <c r="I28" s="309">
        <v>1</v>
      </c>
      <c r="J28" s="435">
        <v>174293</v>
      </c>
      <c r="K28" s="436">
        <f t="shared" si="1"/>
        <v>174293</v>
      </c>
      <c r="L28" s="12"/>
      <c r="N28" s="154"/>
      <c r="O28" s="154"/>
      <c r="P28" s="154"/>
      <c r="Q28" s="154"/>
      <c r="R28" s="154"/>
    </row>
    <row r="29" spans="1:18" customFormat="1" ht="46.5" customHeight="1">
      <c r="A29" s="5"/>
      <c r="B29" s="11"/>
      <c r="C29" s="310"/>
      <c r="D29" s="305">
        <v>2.08</v>
      </c>
      <c r="E29" s="308"/>
      <c r="F29" s="308"/>
      <c r="G29" s="307" t="s">
        <v>104</v>
      </c>
      <c r="H29" s="308" t="s">
        <v>94</v>
      </c>
      <c r="I29" s="309">
        <v>1</v>
      </c>
      <c r="J29" s="435">
        <v>195472</v>
      </c>
      <c r="K29" s="436">
        <f t="shared" si="1"/>
        <v>195472</v>
      </c>
      <c r="L29" s="12"/>
      <c r="N29" s="154"/>
      <c r="O29" s="154"/>
      <c r="P29" s="154"/>
      <c r="Q29" s="154"/>
      <c r="R29" s="154"/>
    </row>
    <row r="30" spans="1:18" customFormat="1" ht="48.75" customHeight="1">
      <c r="A30" s="5"/>
      <c r="B30" s="11"/>
      <c r="C30" s="310"/>
      <c r="D30" s="305">
        <v>2.09</v>
      </c>
      <c r="E30" s="308"/>
      <c r="F30" s="308"/>
      <c r="G30" s="307" t="s">
        <v>105</v>
      </c>
      <c r="H30" s="308" t="s">
        <v>94</v>
      </c>
      <c r="I30" s="309">
        <v>1</v>
      </c>
      <c r="J30" s="435">
        <v>210695</v>
      </c>
      <c r="K30" s="436">
        <f t="shared" si="1"/>
        <v>210695</v>
      </c>
      <c r="L30" s="12"/>
      <c r="N30" s="154"/>
      <c r="O30" s="154"/>
      <c r="P30" s="154"/>
      <c r="Q30" s="154"/>
      <c r="R30" s="154"/>
    </row>
    <row r="31" spans="1:18" customFormat="1" ht="51" customHeight="1">
      <c r="A31" s="5"/>
      <c r="B31" s="11"/>
      <c r="C31" s="310"/>
      <c r="D31" s="305">
        <v>2.1</v>
      </c>
      <c r="E31" s="308"/>
      <c r="F31" s="308"/>
      <c r="G31" s="307" t="s">
        <v>106</v>
      </c>
      <c r="H31" s="308" t="s">
        <v>90</v>
      </c>
      <c r="I31" s="309">
        <v>1</v>
      </c>
      <c r="J31" s="435">
        <v>6826</v>
      </c>
      <c r="K31" s="436">
        <f t="shared" si="1"/>
        <v>6826</v>
      </c>
      <c r="L31" s="12"/>
      <c r="N31" s="154"/>
      <c r="O31" s="154"/>
      <c r="P31" s="154"/>
      <c r="Q31" s="154"/>
      <c r="R31" s="154"/>
    </row>
    <row r="32" spans="1:18" customFormat="1" ht="59.25" customHeight="1">
      <c r="A32" s="5"/>
      <c r="B32" s="11"/>
      <c r="C32" s="310"/>
      <c r="D32" s="305">
        <v>2.11</v>
      </c>
      <c r="E32" s="308"/>
      <c r="F32" s="308"/>
      <c r="G32" s="307" t="s">
        <v>107</v>
      </c>
      <c r="H32" s="308" t="s">
        <v>94</v>
      </c>
      <c r="I32" s="309">
        <v>1</v>
      </c>
      <c r="J32" s="435">
        <v>1575175</v>
      </c>
      <c r="K32" s="436">
        <f t="shared" si="1"/>
        <v>1575175</v>
      </c>
      <c r="L32" s="12"/>
      <c r="N32" s="154"/>
      <c r="O32" s="154"/>
      <c r="P32" s="154"/>
      <c r="Q32" s="154"/>
      <c r="R32" s="154"/>
    </row>
    <row r="33" spans="1:18" customFormat="1" ht="35.25" customHeight="1">
      <c r="A33" s="5"/>
      <c r="B33" s="11"/>
      <c r="C33" s="310"/>
      <c r="D33" s="305">
        <v>2.12</v>
      </c>
      <c r="E33" s="308"/>
      <c r="F33" s="308"/>
      <c r="G33" s="307" t="s">
        <v>108</v>
      </c>
      <c r="H33" s="308" t="s">
        <v>92</v>
      </c>
      <c r="I33" s="309">
        <v>1</v>
      </c>
      <c r="J33" s="435">
        <v>124061</v>
      </c>
      <c r="K33" s="436">
        <f t="shared" si="1"/>
        <v>124061</v>
      </c>
      <c r="L33" s="12"/>
      <c r="N33" s="154"/>
      <c r="O33" s="154"/>
      <c r="P33" s="154"/>
      <c r="Q33" s="154"/>
      <c r="R33" s="154"/>
    </row>
    <row r="34" spans="1:18" customFormat="1" ht="44.25" customHeight="1">
      <c r="A34" s="5"/>
      <c r="B34" s="11"/>
      <c r="C34" s="316"/>
      <c r="D34" s="305">
        <v>2.13</v>
      </c>
      <c r="E34" s="317"/>
      <c r="F34" s="317"/>
      <c r="G34" s="307" t="s">
        <v>134</v>
      </c>
      <c r="H34" s="308" t="s">
        <v>109</v>
      </c>
      <c r="I34" s="309">
        <v>1</v>
      </c>
      <c r="J34" s="433">
        <v>726287</v>
      </c>
      <c r="K34" s="436">
        <f t="shared" si="1"/>
        <v>726287</v>
      </c>
      <c r="L34" s="12"/>
      <c r="N34" s="154"/>
      <c r="O34" s="154"/>
      <c r="P34" s="154"/>
      <c r="Q34" s="154"/>
      <c r="R34" s="154"/>
    </row>
    <row r="35" spans="1:18" customFormat="1" ht="29.25" customHeight="1">
      <c r="A35" s="5"/>
      <c r="B35" s="11"/>
      <c r="C35" s="310"/>
      <c r="D35" s="305">
        <v>2.14</v>
      </c>
      <c r="E35" s="308"/>
      <c r="F35" s="308"/>
      <c r="G35" s="307" t="s">
        <v>110</v>
      </c>
      <c r="H35" s="308" t="s">
        <v>94</v>
      </c>
      <c r="I35" s="309">
        <v>1</v>
      </c>
      <c r="J35" s="435">
        <v>39412</v>
      </c>
      <c r="K35" s="436">
        <f t="shared" si="1"/>
        <v>39412</v>
      </c>
      <c r="L35" s="12"/>
      <c r="N35" s="154"/>
      <c r="O35" s="154"/>
      <c r="P35" s="154"/>
      <c r="Q35" s="154"/>
      <c r="R35" s="154"/>
    </row>
    <row r="36" spans="1:18" customFormat="1" ht="29.25" customHeight="1">
      <c r="A36" s="5"/>
      <c r="B36" s="11"/>
      <c r="C36" s="310"/>
      <c r="D36" s="305">
        <v>2.15</v>
      </c>
      <c r="E36" s="308"/>
      <c r="F36" s="308"/>
      <c r="G36" s="307" t="s">
        <v>111</v>
      </c>
      <c r="H36" s="308" t="s">
        <v>94</v>
      </c>
      <c r="I36" s="309">
        <v>1</v>
      </c>
      <c r="J36" s="435">
        <v>17685</v>
      </c>
      <c r="K36" s="436">
        <f t="shared" si="1"/>
        <v>17685</v>
      </c>
      <c r="L36" s="12"/>
      <c r="N36" s="154"/>
      <c r="O36" s="154"/>
      <c r="P36" s="154"/>
      <c r="Q36" s="154"/>
      <c r="R36" s="154"/>
    </row>
    <row r="37" spans="1:18" customFormat="1" ht="29.25" customHeight="1">
      <c r="A37" s="5"/>
      <c r="B37" s="11"/>
      <c r="C37" s="310"/>
      <c r="D37" s="305">
        <v>2.16</v>
      </c>
      <c r="E37" s="308"/>
      <c r="F37" s="308"/>
      <c r="G37" s="307" t="s">
        <v>112</v>
      </c>
      <c r="H37" s="308" t="s">
        <v>109</v>
      </c>
      <c r="I37" s="309">
        <v>1</v>
      </c>
      <c r="J37" s="435">
        <v>62020</v>
      </c>
      <c r="K37" s="436">
        <f t="shared" si="1"/>
        <v>62020</v>
      </c>
      <c r="L37" s="12"/>
      <c r="N37" s="154"/>
      <c r="O37" s="154"/>
      <c r="P37" s="154"/>
      <c r="Q37" s="154"/>
      <c r="R37" s="154"/>
    </row>
    <row r="38" spans="1:18" customFormat="1" ht="29.25" customHeight="1">
      <c r="A38" s="5"/>
      <c r="B38" s="11"/>
      <c r="C38" s="310"/>
      <c r="D38" s="305">
        <v>2.17</v>
      </c>
      <c r="E38" s="308"/>
      <c r="F38" s="308"/>
      <c r="G38" s="307" t="s">
        <v>132</v>
      </c>
      <c r="H38" s="308" t="s">
        <v>92</v>
      </c>
      <c r="I38" s="309">
        <v>1</v>
      </c>
      <c r="J38" s="465">
        <v>4645</v>
      </c>
      <c r="K38" s="466">
        <f t="shared" si="1"/>
        <v>4645</v>
      </c>
      <c r="L38" s="12"/>
      <c r="N38" s="154"/>
      <c r="O38" s="154"/>
      <c r="P38" s="154"/>
      <c r="Q38" s="154"/>
      <c r="R38" s="154"/>
    </row>
    <row r="39" spans="1:18" customFormat="1" ht="36.75" customHeight="1">
      <c r="A39" s="5"/>
      <c r="B39" s="11"/>
      <c r="C39" s="298"/>
      <c r="D39" s="299" t="s">
        <v>113</v>
      </c>
      <c r="E39" s="299"/>
      <c r="F39" s="299"/>
      <c r="G39" s="299"/>
      <c r="H39" s="299"/>
      <c r="I39" s="299"/>
      <c r="J39" s="439"/>
      <c r="K39" s="440"/>
      <c r="L39" s="12"/>
      <c r="N39" s="154"/>
      <c r="O39" s="154"/>
      <c r="P39" s="154"/>
      <c r="Q39" s="154"/>
      <c r="R39" s="154"/>
    </row>
    <row r="40" spans="1:18" customFormat="1" ht="27" customHeight="1">
      <c r="A40" s="5"/>
      <c r="B40" s="11"/>
      <c r="C40" s="298"/>
      <c r="D40" s="300">
        <v>3</v>
      </c>
      <c r="E40" s="301"/>
      <c r="F40" s="301"/>
      <c r="G40" s="302" t="s">
        <v>88</v>
      </c>
      <c r="H40" s="303"/>
      <c r="I40" s="303"/>
      <c r="J40" s="441"/>
      <c r="K40" s="442"/>
      <c r="L40" s="12"/>
      <c r="N40" s="154"/>
      <c r="O40" s="154"/>
      <c r="P40" s="154"/>
      <c r="Q40" s="154"/>
      <c r="R40" s="154"/>
    </row>
    <row r="41" spans="1:18" customFormat="1" ht="27" customHeight="1">
      <c r="A41" s="5"/>
      <c r="B41" s="11"/>
      <c r="C41" s="304"/>
      <c r="D41" s="305">
        <v>3.01</v>
      </c>
      <c r="E41" s="306"/>
      <c r="F41" s="306"/>
      <c r="G41" s="307" t="s">
        <v>89</v>
      </c>
      <c r="H41" s="308" t="s">
        <v>90</v>
      </c>
      <c r="I41" s="305">
        <v>1</v>
      </c>
      <c r="J41" s="433">
        <v>7213</v>
      </c>
      <c r="K41" s="434">
        <f>+I41*J41</f>
        <v>7213</v>
      </c>
      <c r="L41" s="12"/>
      <c r="N41" s="154"/>
      <c r="O41" s="154"/>
      <c r="P41" s="154"/>
      <c r="Q41" s="154"/>
      <c r="R41" s="154"/>
    </row>
    <row r="42" spans="1:18" customFormat="1" ht="27" customHeight="1">
      <c r="A42" s="5"/>
      <c r="B42" s="11"/>
      <c r="C42" s="298"/>
      <c r="D42" s="305">
        <v>3.02</v>
      </c>
      <c r="E42" s="306"/>
      <c r="F42" s="306"/>
      <c r="G42" s="307" t="s">
        <v>91</v>
      </c>
      <c r="H42" s="308" t="s">
        <v>92</v>
      </c>
      <c r="I42" s="309">
        <v>1</v>
      </c>
      <c r="J42" s="433">
        <v>7868</v>
      </c>
      <c r="K42" s="434">
        <f>+I42*J42</f>
        <v>7868</v>
      </c>
      <c r="L42" s="12"/>
      <c r="N42" s="154"/>
      <c r="O42" s="154"/>
      <c r="P42" s="154"/>
      <c r="Q42" s="154"/>
      <c r="R42" s="154"/>
    </row>
    <row r="43" spans="1:18" customFormat="1" ht="27" customHeight="1">
      <c r="A43" s="5"/>
      <c r="B43" s="11"/>
      <c r="C43" s="298"/>
      <c r="D43" s="305">
        <v>3.03</v>
      </c>
      <c r="E43" s="306"/>
      <c r="F43" s="306"/>
      <c r="G43" s="307" t="s">
        <v>93</v>
      </c>
      <c r="H43" s="308" t="s">
        <v>90</v>
      </c>
      <c r="I43" s="309">
        <v>1</v>
      </c>
      <c r="J43" s="433">
        <v>36623</v>
      </c>
      <c r="K43" s="434">
        <f>+I43*J43</f>
        <v>36623</v>
      </c>
      <c r="L43" s="12"/>
      <c r="N43" s="154"/>
      <c r="O43" s="154"/>
      <c r="P43" s="154"/>
      <c r="Q43" s="154"/>
      <c r="R43" s="154"/>
    </row>
    <row r="44" spans="1:18" customFormat="1" ht="30" customHeight="1">
      <c r="A44" s="5"/>
      <c r="B44" s="11"/>
      <c r="C44" s="310"/>
      <c r="D44" s="305">
        <v>3.04</v>
      </c>
      <c r="E44" s="308"/>
      <c r="F44" s="308"/>
      <c r="G44" s="307" t="s">
        <v>114</v>
      </c>
      <c r="H44" s="308" t="s">
        <v>94</v>
      </c>
      <c r="I44" s="309">
        <v>1</v>
      </c>
      <c r="J44" s="435">
        <v>39182</v>
      </c>
      <c r="K44" s="436">
        <f>+ROUND(I44*J44,0)</f>
        <v>39182</v>
      </c>
      <c r="L44" s="12"/>
      <c r="N44" s="154"/>
      <c r="O44" s="154"/>
      <c r="P44" s="154"/>
      <c r="Q44" s="154"/>
      <c r="R44" s="154"/>
    </row>
    <row r="45" spans="1:18" customFormat="1" ht="30" customHeight="1">
      <c r="A45" s="5"/>
      <c r="B45" s="11"/>
      <c r="C45" s="310"/>
      <c r="D45" s="305">
        <v>3.05</v>
      </c>
      <c r="E45" s="308"/>
      <c r="F45" s="308"/>
      <c r="G45" s="307" t="s">
        <v>95</v>
      </c>
      <c r="H45" s="308" t="s">
        <v>90</v>
      </c>
      <c r="I45" s="309">
        <v>1</v>
      </c>
      <c r="J45" s="435">
        <v>10002</v>
      </c>
      <c r="K45" s="436">
        <f>+ROUND(I45*J45,0)</f>
        <v>10002</v>
      </c>
      <c r="L45" s="12"/>
      <c r="N45" s="154"/>
      <c r="O45" s="154"/>
      <c r="P45" s="154"/>
      <c r="Q45" s="154"/>
      <c r="R45" s="154"/>
    </row>
    <row r="46" spans="1:18" customFormat="1" ht="25.5" customHeight="1">
      <c r="A46" s="5"/>
      <c r="B46" s="11"/>
      <c r="C46" s="310"/>
      <c r="D46" s="311">
        <v>4</v>
      </c>
      <c r="E46" s="312"/>
      <c r="F46" s="312"/>
      <c r="G46" s="313" t="s">
        <v>115</v>
      </c>
      <c r="H46" s="312"/>
      <c r="I46" s="312"/>
      <c r="J46" s="443"/>
      <c r="K46" s="443"/>
      <c r="L46" s="12"/>
      <c r="N46" s="154"/>
      <c r="O46" s="154"/>
      <c r="P46" s="154"/>
      <c r="Q46" s="154"/>
      <c r="R46" s="154"/>
    </row>
    <row r="47" spans="1:18" customFormat="1" ht="62.25" customHeight="1">
      <c r="A47" s="5"/>
      <c r="B47" s="11"/>
      <c r="C47" s="314"/>
      <c r="D47" s="305">
        <v>4.01</v>
      </c>
      <c r="E47" s="315"/>
      <c r="F47" s="315"/>
      <c r="G47" s="307" t="s">
        <v>97</v>
      </c>
      <c r="H47" s="308" t="s">
        <v>94</v>
      </c>
      <c r="I47" s="309">
        <v>1</v>
      </c>
      <c r="J47" s="435">
        <v>243072</v>
      </c>
      <c r="K47" s="436">
        <f>+I47*J47</f>
        <v>243072</v>
      </c>
      <c r="L47" s="12"/>
      <c r="N47" s="154"/>
      <c r="O47" s="154"/>
      <c r="P47" s="154"/>
      <c r="Q47" s="154"/>
      <c r="R47" s="154"/>
    </row>
    <row r="48" spans="1:18" customFormat="1" ht="62.25" customHeight="1">
      <c r="A48" s="5"/>
      <c r="B48" s="11"/>
      <c r="C48" s="314"/>
      <c r="D48" s="305">
        <v>4.0199999999999996</v>
      </c>
      <c r="E48" s="315"/>
      <c r="F48" s="315"/>
      <c r="G48" s="307" t="s">
        <v>98</v>
      </c>
      <c r="H48" s="308" t="s">
        <v>94</v>
      </c>
      <c r="I48" s="309">
        <v>1</v>
      </c>
      <c r="J48" s="435">
        <v>166178</v>
      </c>
      <c r="K48" s="436">
        <f t="shared" ref="K48:K49" si="2">+I48*J48</f>
        <v>166178</v>
      </c>
      <c r="L48" s="12"/>
      <c r="N48" s="154"/>
      <c r="O48" s="154"/>
      <c r="P48" s="154"/>
      <c r="Q48" s="154"/>
      <c r="R48" s="154"/>
    </row>
    <row r="49" spans="1:18" customFormat="1" ht="54" customHeight="1">
      <c r="A49" s="5"/>
      <c r="B49" s="11"/>
      <c r="C49" s="314"/>
      <c r="D49" s="305">
        <v>4.03</v>
      </c>
      <c r="E49" s="315"/>
      <c r="F49" s="315"/>
      <c r="G49" s="307" t="s">
        <v>116</v>
      </c>
      <c r="H49" s="308" t="s">
        <v>94</v>
      </c>
      <c r="I49" s="309">
        <v>1</v>
      </c>
      <c r="J49" s="435">
        <v>187357</v>
      </c>
      <c r="K49" s="436">
        <f t="shared" si="2"/>
        <v>187357</v>
      </c>
      <c r="L49" s="12"/>
      <c r="N49" s="154"/>
      <c r="O49" s="154"/>
      <c r="P49" s="154"/>
      <c r="Q49" s="154"/>
      <c r="R49" s="154"/>
    </row>
    <row r="50" spans="1:18" customFormat="1" ht="45.75" customHeight="1">
      <c r="A50" s="5"/>
      <c r="B50" s="11"/>
      <c r="C50" s="310"/>
      <c r="D50" s="305">
        <v>4.04</v>
      </c>
      <c r="E50" s="308"/>
      <c r="F50" s="308"/>
      <c r="G50" s="307" t="s">
        <v>117</v>
      </c>
      <c r="H50" s="308" t="s">
        <v>94</v>
      </c>
      <c r="I50" s="309">
        <v>1</v>
      </c>
      <c r="J50" s="435">
        <v>202580</v>
      </c>
      <c r="K50" s="436">
        <f t="shared" ref="K50:K61" si="3">+ROUND(I50*J50,0)</f>
        <v>202580</v>
      </c>
      <c r="L50" s="12"/>
      <c r="N50" s="154"/>
      <c r="O50" s="154"/>
      <c r="P50" s="154"/>
      <c r="Q50" s="154"/>
      <c r="R50" s="154"/>
    </row>
    <row r="51" spans="1:18" customFormat="1" ht="30.75" customHeight="1">
      <c r="A51" s="5"/>
      <c r="B51" s="11"/>
      <c r="C51" s="310"/>
      <c r="D51" s="305">
        <v>4.05</v>
      </c>
      <c r="E51" s="308"/>
      <c r="F51" s="308"/>
      <c r="G51" s="307" t="s">
        <v>137</v>
      </c>
      <c r="H51" s="308" t="s">
        <v>118</v>
      </c>
      <c r="I51" s="309">
        <v>1</v>
      </c>
      <c r="J51" s="435">
        <v>11444</v>
      </c>
      <c r="K51" s="436">
        <f t="shared" si="3"/>
        <v>11444</v>
      </c>
      <c r="L51" s="12"/>
      <c r="N51" s="154"/>
      <c r="O51" s="154"/>
      <c r="P51" s="154"/>
      <c r="Q51" s="154"/>
      <c r="R51" s="154"/>
    </row>
    <row r="52" spans="1:18" customFormat="1" ht="28.5" customHeight="1">
      <c r="A52" s="5"/>
      <c r="B52" s="11"/>
      <c r="C52" s="310"/>
      <c r="D52" s="305">
        <v>4.0599999999999996</v>
      </c>
      <c r="E52" s="308"/>
      <c r="F52" s="308"/>
      <c r="G52" s="307" t="s">
        <v>119</v>
      </c>
      <c r="H52" s="308" t="s">
        <v>118</v>
      </c>
      <c r="I52" s="309">
        <v>1</v>
      </c>
      <c r="J52" s="435">
        <v>11876</v>
      </c>
      <c r="K52" s="436">
        <f t="shared" si="3"/>
        <v>11876</v>
      </c>
      <c r="L52" s="12"/>
      <c r="N52" s="154"/>
      <c r="O52" s="154"/>
      <c r="P52" s="154"/>
      <c r="Q52" s="154"/>
      <c r="R52" s="154"/>
    </row>
    <row r="53" spans="1:18" customFormat="1" ht="81.75" customHeight="1">
      <c r="A53" s="5"/>
      <c r="B53" s="11"/>
      <c r="C53" s="310"/>
      <c r="D53" s="305">
        <v>4.07</v>
      </c>
      <c r="E53" s="308"/>
      <c r="F53" s="308"/>
      <c r="G53" s="307" t="s">
        <v>120</v>
      </c>
      <c r="H53" s="308" t="s">
        <v>94</v>
      </c>
      <c r="I53" s="309">
        <v>1</v>
      </c>
      <c r="J53" s="435">
        <v>1026969</v>
      </c>
      <c r="K53" s="436">
        <f t="shared" si="3"/>
        <v>1026969</v>
      </c>
      <c r="L53" s="12"/>
      <c r="N53" s="154">
        <f>+J53/1.35</f>
        <v>760717.77777777775</v>
      </c>
      <c r="O53" s="154">
        <f>+N53-450000</f>
        <v>310717.77777777775</v>
      </c>
      <c r="P53" s="154">
        <f>+O53-200000</f>
        <v>110717.77777777775</v>
      </c>
      <c r="Q53" s="154"/>
      <c r="R53" s="154"/>
    </row>
    <row r="54" spans="1:18" customFormat="1" ht="81.75" customHeight="1">
      <c r="A54" s="5"/>
      <c r="B54" s="11"/>
      <c r="C54" s="310"/>
      <c r="D54" s="305">
        <v>4.08</v>
      </c>
      <c r="E54" s="308"/>
      <c r="F54" s="308"/>
      <c r="G54" s="307" t="s">
        <v>121</v>
      </c>
      <c r="H54" s="308" t="s">
        <v>94</v>
      </c>
      <c r="I54" s="309">
        <v>1</v>
      </c>
      <c r="J54" s="435">
        <v>1081488</v>
      </c>
      <c r="K54" s="436">
        <f t="shared" si="3"/>
        <v>1081488</v>
      </c>
      <c r="L54" s="12"/>
      <c r="M54" s="155"/>
      <c r="N54" s="154"/>
      <c r="O54" s="154"/>
      <c r="P54" s="154"/>
      <c r="Q54" s="154"/>
      <c r="R54" s="154"/>
    </row>
    <row r="55" spans="1:18" customFormat="1" ht="29.25" customHeight="1">
      <c r="A55" s="5"/>
      <c r="B55" s="11"/>
      <c r="C55" s="310"/>
      <c r="D55" s="305">
        <v>4.09</v>
      </c>
      <c r="E55" s="308"/>
      <c r="F55" s="308"/>
      <c r="G55" s="307" t="s">
        <v>122</v>
      </c>
      <c r="H55" s="308" t="s">
        <v>92</v>
      </c>
      <c r="I55" s="309">
        <v>1</v>
      </c>
      <c r="J55" s="435">
        <v>8340</v>
      </c>
      <c r="K55" s="436">
        <f t="shared" si="3"/>
        <v>8340</v>
      </c>
      <c r="L55" s="12"/>
      <c r="N55" s="154"/>
      <c r="O55" s="154"/>
      <c r="P55" s="154"/>
      <c r="Q55" s="154"/>
      <c r="R55" s="154"/>
    </row>
    <row r="56" spans="1:18" customFormat="1" ht="31.5" customHeight="1">
      <c r="A56" s="5"/>
      <c r="B56" s="11"/>
      <c r="C56" s="310"/>
      <c r="D56" s="305">
        <v>4.0999999999999996</v>
      </c>
      <c r="E56" s="308"/>
      <c r="F56" s="308"/>
      <c r="G56" s="307" t="s">
        <v>123</v>
      </c>
      <c r="H56" s="308" t="s">
        <v>92</v>
      </c>
      <c r="I56" s="309">
        <v>1</v>
      </c>
      <c r="J56" s="435">
        <v>26571</v>
      </c>
      <c r="K56" s="436">
        <f t="shared" si="3"/>
        <v>26571</v>
      </c>
      <c r="L56" s="12"/>
      <c r="N56" s="154"/>
      <c r="O56" s="154"/>
      <c r="P56" s="154"/>
      <c r="Q56" s="154"/>
      <c r="R56" s="154"/>
    </row>
    <row r="57" spans="1:18" customFormat="1" ht="27.75" customHeight="1">
      <c r="A57" s="5"/>
      <c r="B57" s="11"/>
      <c r="C57" s="310"/>
      <c r="D57" s="305">
        <v>4.1100000000000003</v>
      </c>
      <c r="E57" s="308"/>
      <c r="F57" s="308"/>
      <c r="G57" s="307" t="s">
        <v>124</v>
      </c>
      <c r="H57" s="308" t="s">
        <v>90</v>
      </c>
      <c r="I57" s="309">
        <v>1</v>
      </c>
      <c r="J57" s="435">
        <v>8142</v>
      </c>
      <c r="K57" s="436">
        <f t="shared" si="3"/>
        <v>8142</v>
      </c>
      <c r="L57" s="12"/>
      <c r="N57" s="154"/>
      <c r="O57" s="154"/>
      <c r="P57" s="154"/>
      <c r="Q57" s="154"/>
      <c r="R57" s="154"/>
    </row>
    <row r="58" spans="1:18" customFormat="1" ht="30" customHeight="1">
      <c r="A58" s="5"/>
      <c r="B58" s="11"/>
      <c r="C58" s="310"/>
      <c r="D58" s="305">
        <v>4.12</v>
      </c>
      <c r="E58" s="308"/>
      <c r="F58" s="308"/>
      <c r="G58" s="307" t="s">
        <v>108</v>
      </c>
      <c r="H58" s="308" t="s">
        <v>92</v>
      </c>
      <c r="I58" s="309">
        <v>1</v>
      </c>
      <c r="J58" s="435">
        <v>124061</v>
      </c>
      <c r="K58" s="436">
        <f t="shared" si="3"/>
        <v>124061</v>
      </c>
      <c r="L58" s="12"/>
      <c r="N58" s="154"/>
      <c r="O58" s="154"/>
      <c r="P58" s="154"/>
      <c r="Q58" s="154"/>
      <c r="R58" s="154"/>
    </row>
    <row r="59" spans="1:18" customFormat="1" ht="42.75" customHeight="1">
      <c r="A59" s="5"/>
      <c r="B59" s="11"/>
      <c r="C59" s="316"/>
      <c r="D59" s="305">
        <v>4.13</v>
      </c>
      <c r="E59" s="317"/>
      <c r="F59" s="317"/>
      <c r="G59" s="307" t="s">
        <v>134</v>
      </c>
      <c r="H59" s="308" t="s">
        <v>109</v>
      </c>
      <c r="I59" s="309">
        <v>1</v>
      </c>
      <c r="J59" s="433">
        <v>726287</v>
      </c>
      <c r="K59" s="436">
        <f t="shared" si="3"/>
        <v>726287</v>
      </c>
      <c r="L59" s="12"/>
      <c r="N59" s="154"/>
      <c r="O59" s="154"/>
      <c r="P59" s="154"/>
      <c r="Q59" s="154"/>
      <c r="R59" s="154"/>
    </row>
    <row r="60" spans="1:18" customFormat="1" ht="34.5" customHeight="1">
      <c r="A60" s="5"/>
      <c r="B60" s="11"/>
      <c r="C60" s="310"/>
      <c r="D60" s="305">
        <v>4.1399999999999997</v>
      </c>
      <c r="E60" s="308"/>
      <c r="F60" s="308"/>
      <c r="G60" s="307" t="s">
        <v>125</v>
      </c>
      <c r="H60" s="308" t="s">
        <v>94</v>
      </c>
      <c r="I60" s="309">
        <v>1</v>
      </c>
      <c r="J60" s="435">
        <v>39412</v>
      </c>
      <c r="K60" s="436">
        <f t="shared" si="3"/>
        <v>39412</v>
      </c>
      <c r="L60" s="12"/>
      <c r="N60" s="154"/>
      <c r="O60" s="154"/>
      <c r="P60" s="154"/>
      <c r="Q60" s="154"/>
      <c r="R60" s="154"/>
    </row>
    <row r="61" spans="1:18" customFormat="1" ht="34.5" customHeight="1">
      <c r="A61" s="5"/>
      <c r="B61" s="11"/>
      <c r="C61" s="310"/>
      <c r="D61" s="305">
        <v>4.1500000000000004</v>
      </c>
      <c r="E61" s="308"/>
      <c r="F61" s="308"/>
      <c r="G61" s="307" t="s">
        <v>111</v>
      </c>
      <c r="H61" s="308" t="s">
        <v>94</v>
      </c>
      <c r="I61" s="309">
        <v>1</v>
      </c>
      <c r="J61" s="435">
        <v>17685</v>
      </c>
      <c r="K61" s="436">
        <f t="shared" si="3"/>
        <v>17685</v>
      </c>
      <c r="L61" s="12"/>
      <c r="N61" s="154"/>
      <c r="O61" s="154"/>
      <c r="P61" s="154"/>
      <c r="Q61" s="154"/>
      <c r="R61" s="154"/>
    </row>
    <row r="62" spans="1:18" customFormat="1" ht="30" customHeight="1">
      <c r="A62" s="5"/>
      <c r="B62" s="11"/>
      <c r="C62" s="310"/>
      <c r="D62" s="364"/>
      <c r="E62" s="365"/>
      <c r="F62" s="365"/>
      <c r="G62" s="365"/>
      <c r="H62" s="365"/>
      <c r="I62" s="423" t="s">
        <v>126</v>
      </c>
      <c r="J62" s="424"/>
      <c r="K62" s="444">
        <f>SUM(K16:K61)</f>
        <v>9596552</v>
      </c>
      <c r="L62" s="12"/>
      <c r="N62" s="154"/>
      <c r="O62" s="154"/>
      <c r="P62" s="154"/>
      <c r="Q62" s="154"/>
      <c r="R62" s="154"/>
    </row>
    <row r="63" spans="1:18" s="157" customFormat="1" ht="21.75" customHeight="1">
      <c r="A63" s="5"/>
      <c r="B63" s="11"/>
      <c r="C63" s="310"/>
      <c r="D63" s="318"/>
      <c r="E63" s="318"/>
      <c r="F63" s="318"/>
      <c r="G63" s="318"/>
      <c r="H63" s="318"/>
      <c r="I63" s="318"/>
      <c r="J63" s="435"/>
      <c r="K63" s="436"/>
      <c r="L63" s="12"/>
      <c r="N63" s="154"/>
      <c r="O63" s="154"/>
      <c r="P63" s="154"/>
      <c r="Q63" s="154"/>
      <c r="R63" s="154"/>
    </row>
    <row r="64" spans="1:18" customFormat="1" ht="28.5" customHeight="1">
      <c r="A64" s="5"/>
      <c r="B64" s="11"/>
      <c r="C64" s="310"/>
      <c r="D64" s="319" t="s">
        <v>162</v>
      </c>
      <c r="E64" s="319"/>
      <c r="F64" s="319"/>
      <c r="G64" s="319"/>
      <c r="H64" s="319"/>
      <c r="I64" s="319"/>
      <c r="J64" s="467"/>
      <c r="K64" s="468"/>
      <c r="L64" s="12"/>
      <c r="N64" s="154"/>
      <c r="O64" s="154"/>
      <c r="P64" s="154"/>
      <c r="Q64" s="154"/>
      <c r="R64" s="154"/>
    </row>
    <row r="65" spans="1:18" customFormat="1" ht="36.75" customHeight="1">
      <c r="A65" s="5"/>
      <c r="B65" s="11"/>
      <c r="C65" s="310"/>
      <c r="D65" s="299" t="s">
        <v>87</v>
      </c>
      <c r="E65" s="299"/>
      <c r="F65" s="299"/>
      <c r="G65" s="320"/>
      <c r="H65" s="320"/>
      <c r="I65" s="320"/>
      <c r="J65" s="469"/>
      <c r="K65" s="470"/>
      <c r="L65" s="12"/>
      <c r="N65" s="154"/>
      <c r="O65" s="154"/>
      <c r="P65" s="154"/>
      <c r="Q65" s="154"/>
      <c r="R65" s="154"/>
    </row>
    <row r="66" spans="1:18" customFormat="1" ht="27" customHeight="1">
      <c r="A66" s="5"/>
      <c r="B66" s="11"/>
      <c r="C66" s="310"/>
      <c r="D66" s="300">
        <v>5</v>
      </c>
      <c r="E66" s="301"/>
      <c r="F66" s="301"/>
      <c r="G66" s="302" t="s">
        <v>88</v>
      </c>
      <c r="H66" s="303"/>
      <c r="I66" s="303"/>
      <c r="J66" s="471"/>
      <c r="K66" s="471"/>
      <c r="L66" s="12"/>
      <c r="N66" s="154"/>
      <c r="O66" s="154"/>
      <c r="P66" s="154"/>
      <c r="Q66" s="154"/>
      <c r="R66" s="154"/>
    </row>
    <row r="67" spans="1:18" customFormat="1" ht="27" customHeight="1">
      <c r="A67" s="5"/>
      <c r="B67" s="11"/>
      <c r="C67" s="310"/>
      <c r="D67" s="305">
        <v>5.01</v>
      </c>
      <c r="E67" s="306"/>
      <c r="F67" s="306"/>
      <c r="G67" s="307" t="s">
        <v>89</v>
      </c>
      <c r="H67" s="308" t="s">
        <v>90</v>
      </c>
      <c r="I67" s="305">
        <v>1</v>
      </c>
      <c r="J67" s="435">
        <v>7213</v>
      </c>
      <c r="K67" s="436">
        <f>+I67*J67</f>
        <v>7213</v>
      </c>
      <c r="L67" s="12"/>
      <c r="N67" s="154"/>
      <c r="O67" s="154"/>
      <c r="P67" s="154"/>
      <c r="Q67" s="154"/>
      <c r="R67" s="154"/>
    </row>
    <row r="68" spans="1:18" customFormat="1" ht="27" customHeight="1">
      <c r="A68" s="5"/>
      <c r="B68" s="11"/>
      <c r="C68" s="310"/>
      <c r="D68" s="305">
        <v>5.0199999999999996</v>
      </c>
      <c r="E68" s="306"/>
      <c r="F68" s="306"/>
      <c r="G68" s="307" t="s">
        <v>91</v>
      </c>
      <c r="H68" s="308" t="s">
        <v>92</v>
      </c>
      <c r="I68" s="309">
        <v>1</v>
      </c>
      <c r="J68" s="435">
        <v>7868</v>
      </c>
      <c r="K68" s="436">
        <f>+I68*J68</f>
        <v>7868</v>
      </c>
      <c r="L68" s="12"/>
      <c r="N68" s="154"/>
      <c r="O68" s="154"/>
      <c r="P68" s="154"/>
      <c r="Q68" s="154"/>
      <c r="R68" s="154"/>
    </row>
    <row r="69" spans="1:18" customFormat="1" ht="27" customHeight="1">
      <c r="A69" s="5"/>
      <c r="B69" s="11"/>
      <c r="C69" s="310"/>
      <c r="D69" s="305">
        <v>5.03</v>
      </c>
      <c r="E69" s="306"/>
      <c r="F69" s="306"/>
      <c r="G69" s="307" t="s">
        <v>93</v>
      </c>
      <c r="H69" s="308" t="s">
        <v>90</v>
      </c>
      <c r="I69" s="309">
        <v>1</v>
      </c>
      <c r="J69" s="435">
        <v>36623</v>
      </c>
      <c r="K69" s="436">
        <f>+I69*J69</f>
        <v>36623</v>
      </c>
      <c r="L69" s="12"/>
      <c r="N69" s="154"/>
      <c r="O69" s="154"/>
      <c r="P69" s="154"/>
      <c r="Q69" s="154"/>
      <c r="R69" s="154"/>
    </row>
    <row r="70" spans="1:18" customFormat="1" ht="30" customHeight="1">
      <c r="A70" s="5"/>
      <c r="B70" s="11"/>
      <c r="C70" s="310"/>
      <c r="D70" s="305">
        <v>5.04</v>
      </c>
      <c r="E70" s="308"/>
      <c r="F70" s="308"/>
      <c r="G70" s="307" t="s">
        <v>133</v>
      </c>
      <c r="H70" s="308" t="s">
        <v>94</v>
      </c>
      <c r="I70" s="309">
        <v>1</v>
      </c>
      <c r="J70" s="435">
        <v>39182</v>
      </c>
      <c r="K70" s="436">
        <f>+ROUND(I70*J70,0)</f>
        <v>39182</v>
      </c>
      <c r="L70" s="12"/>
      <c r="N70" s="154"/>
      <c r="O70" s="154"/>
      <c r="P70" s="154"/>
      <c r="Q70" s="154"/>
      <c r="R70" s="154"/>
    </row>
    <row r="71" spans="1:18" customFormat="1" ht="30" customHeight="1">
      <c r="A71" s="5"/>
      <c r="B71" s="11"/>
      <c r="C71" s="310"/>
      <c r="D71" s="305">
        <v>5.05</v>
      </c>
      <c r="E71" s="308"/>
      <c r="F71" s="308"/>
      <c r="G71" s="307" t="s">
        <v>95</v>
      </c>
      <c r="H71" s="308" t="s">
        <v>90</v>
      </c>
      <c r="I71" s="309">
        <v>1</v>
      </c>
      <c r="J71" s="435">
        <v>10002</v>
      </c>
      <c r="K71" s="436">
        <f>+ROUND(I71*J71,0)</f>
        <v>10002</v>
      </c>
      <c r="L71" s="12"/>
      <c r="N71" s="154"/>
      <c r="O71" s="154"/>
      <c r="P71" s="154"/>
      <c r="Q71" s="154"/>
      <c r="R71" s="154"/>
    </row>
    <row r="72" spans="1:18" customFormat="1" ht="25.5" customHeight="1">
      <c r="A72" s="5"/>
      <c r="B72" s="11"/>
      <c r="C72" s="310"/>
      <c r="D72" s="311">
        <v>6</v>
      </c>
      <c r="E72" s="312"/>
      <c r="F72" s="312"/>
      <c r="G72" s="313" t="s">
        <v>96</v>
      </c>
      <c r="H72" s="312"/>
      <c r="I72" s="312"/>
      <c r="J72" s="443"/>
      <c r="K72" s="443"/>
      <c r="L72" s="12"/>
      <c r="N72" s="154"/>
      <c r="O72" s="154"/>
      <c r="P72" s="154"/>
      <c r="Q72" s="154"/>
      <c r="R72" s="154"/>
    </row>
    <row r="73" spans="1:18" customFormat="1" ht="60.75" customHeight="1">
      <c r="A73" s="5"/>
      <c r="B73" s="11"/>
      <c r="C73" s="310"/>
      <c r="D73" s="305">
        <v>6.01</v>
      </c>
      <c r="E73" s="315"/>
      <c r="F73" s="315"/>
      <c r="G73" s="307" t="s">
        <v>97</v>
      </c>
      <c r="H73" s="308" t="s">
        <v>94</v>
      </c>
      <c r="I73" s="309">
        <v>1</v>
      </c>
      <c r="J73" s="435">
        <v>243072</v>
      </c>
      <c r="K73" s="436">
        <f>+I73*J73</f>
        <v>243072</v>
      </c>
      <c r="L73" s="12"/>
      <c r="N73" s="154"/>
      <c r="O73" s="154"/>
      <c r="P73" s="154"/>
      <c r="Q73" s="154"/>
      <c r="R73" s="154"/>
    </row>
    <row r="74" spans="1:18" customFormat="1" ht="56.25" customHeight="1">
      <c r="A74" s="5"/>
      <c r="B74" s="11"/>
      <c r="C74" s="310"/>
      <c r="D74" s="305">
        <v>6.02</v>
      </c>
      <c r="E74" s="315"/>
      <c r="F74" s="315"/>
      <c r="G74" s="307" t="s">
        <v>98</v>
      </c>
      <c r="H74" s="308" t="s">
        <v>94</v>
      </c>
      <c r="I74" s="309">
        <v>1</v>
      </c>
      <c r="J74" s="435">
        <v>166178</v>
      </c>
      <c r="K74" s="436">
        <f t="shared" ref="K74:K75" si="4">+I74*J74</f>
        <v>166178</v>
      </c>
      <c r="L74" s="12"/>
      <c r="N74" s="154"/>
      <c r="O74" s="154"/>
      <c r="P74" s="154"/>
      <c r="Q74" s="154"/>
      <c r="R74" s="154"/>
    </row>
    <row r="75" spans="1:18" customFormat="1" ht="44.25" customHeight="1">
      <c r="A75" s="5"/>
      <c r="B75" s="11"/>
      <c r="C75" s="310"/>
      <c r="D75" s="305">
        <v>6.03</v>
      </c>
      <c r="E75" s="315"/>
      <c r="F75" s="315"/>
      <c r="G75" s="307" t="s">
        <v>99</v>
      </c>
      <c r="H75" s="308" t="s">
        <v>94</v>
      </c>
      <c r="I75" s="309">
        <v>1</v>
      </c>
      <c r="J75" s="435">
        <v>187357</v>
      </c>
      <c r="K75" s="436">
        <f t="shared" si="4"/>
        <v>187357</v>
      </c>
      <c r="L75" s="12"/>
      <c r="N75" s="154"/>
      <c r="O75" s="154"/>
      <c r="P75" s="154"/>
      <c r="Q75" s="154"/>
      <c r="R75" s="154"/>
    </row>
    <row r="76" spans="1:18" customFormat="1" ht="50.25" customHeight="1">
      <c r="A76" s="5"/>
      <c r="B76" s="11"/>
      <c r="C76" s="310"/>
      <c r="D76" s="305">
        <v>6.04</v>
      </c>
      <c r="E76" s="308"/>
      <c r="F76" s="308"/>
      <c r="G76" s="307" t="s">
        <v>100</v>
      </c>
      <c r="H76" s="308" t="s">
        <v>94</v>
      </c>
      <c r="I76" s="309">
        <v>1</v>
      </c>
      <c r="J76" s="435">
        <v>202580</v>
      </c>
      <c r="K76" s="436">
        <f t="shared" ref="K76:K89" si="5">+ROUND(I76*J76,0)</f>
        <v>202580</v>
      </c>
      <c r="L76" s="12"/>
      <c r="N76" s="154"/>
      <c r="O76" s="154"/>
      <c r="P76" s="154"/>
      <c r="Q76" s="154"/>
      <c r="R76" s="154"/>
    </row>
    <row r="77" spans="1:18" customFormat="1" ht="37.5" customHeight="1">
      <c r="A77" s="5"/>
      <c r="B77" s="11"/>
      <c r="C77" s="310"/>
      <c r="D77" s="305">
        <v>6.05</v>
      </c>
      <c r="E77" s="308"/>
      <c r="F77" s="308"/>
      <c r="G77" s="307" t="s">
        <v>101</v>
      </c>
      <c r="H77" s="308" t="s">
        <v>90</v>
      </c>
      <c r="I77" s="309">
        <v>1</v>
      </c>
      <c r="J77" s="435">
        <v>6529</v>
      </c>
      <c r="K77" s="436">
        <f t="shared" si="5"/>
        <v>6529</v>
      </c>
      <c r="L77" s="12"/>
      <c r="N77" s="154"/>
      <c r="O77" s="154"/>
      <c r="P77" s="154"/>
      <c r="Q77" s="154"/>
      <c r="R77" s="154"/>
    </row>
    <row r="78" spans="1:18" customFormat="1" ht="47.25" customHeight="1">
      <c r="A78" s="5"/>
      <c r="B78" s="11"/>
      <c r="C78" s="310"/>
      <c r="D78" s="305">
        <v>6.06</v>
      </c>
      <c r="E78" s="308"/>
      <c r="F78" s="308"/>
      <c r="G78" s="307" t="s">
        <v>102</v>
      </c>
      <c r="H78" s="308" t="s">
        <v>94</v>
      </c>
      <c r="I78" s="309">
        <v>1</v>
      </c>
      <c r="J78" s="435">
        <v>1571027</v>
      </c>
      <c r="K78" s="436">
        <f t="shared" si="5"/>
        <v>1571027</v>
      </c>
      <c r="L78" s="12"/>
      <c r="N78" s="154"/>
      <c r="O78" s="154"/>
      <c r="P78" s="154"/>
      <c r="Q78" s="154"/>
      <c r="R78" s="154"/>
    </row>
    <row r="79" spans="1:18" customFormat="1" ht="61.5" customHeight="1">
      <c r="A79" s="5"/>
      <c r="B79" s="11"/>
      <c r="C79" s="310"/>
      <c r="D79" s="305">
        <v>6.07</v>
      </c>
      <c r="E79" s="308"/>
      <c r="F79" s="308"/>
      <c r="G79" s="307" t="s">
        <v>103</v>
      </c>
      <c r="H79" s="308" t="s">
        <v>94</v>
      </c>
      <c r="I79" s="309">
        <v>1</v>
      </c>
      <c r="J79" s="435">
        <v>174293</v>
      </c>
      <c r="K79" s="436">
        <f t="shared" si="5"/>
        <v>174293</v>
      </c>
      <c r="L79" s="12"/>
      <c r="N79" s="154"/>
      <c r="O79" s="154"/>
      <c r="P79" s="154"/>
      <c r="Q79" s="154"/>
      <c r="R79" s="154"/>
    </row>
    <row r="80" spans="1:18" customFormat="1" ht="46.5" customHeight="1">
      <c r="A80" s="5"/>
      <c r="B80" s="11"/>
      <c r="C80" s="310"/>
      <c r="D80" s="305">
        <v>6.08</v>
      </c>
      <c r="E80" s="308"/>
      <c r="F80" s="308"/>
      <c r="G80" s="307" t="s">
        <v>104</v>
      </c>
      <c r="H80" s="308" t="s">
        <v>94</v>
      </c>
      <c r="I80" s="309">
        <v>1</v>
      </c>
      <c r="J80" s="435">
        <v>195472</v>
      </c>
      <c r="K80" s="436">
        <f t="shared" si="5"/>
        <v>195472</v>
      </c>
      <c r="L80" s="12"/>
      <c r="N80" s="154"/>
      <c r="O80" s="154"/>
      <c r="P80" s="154"/>
      <c r="Q80" s="154"/>
      <c r="R80" s="154"/>
    </row>
    <row r="81" spans="1:18" customFormat="1" ht="48.75" customHeight="1">
      <c r="A81" s="5"/>
      <c r="B81" s="11"/>
      <c r="C81" s="310"/>
      <c r="D81" s="305">
        <v>6.09</v>
      </c>
      <c r="E81" s="308"/>
      <c r="F81" s="308"/>
      <c r="G81" s="307" t="s">
        <v>105</v>
      </c>
      <c r="H81" s="308" t="s">
        <v>94</v>
      </c>
      <c r="I81" s="309">
        <v>1</v>
      </c>
      <c r="J81" s="435">
        <v>210695</v>
      </c>
      <c r="K81" s="436">
        <f t="shared" si="5"/>
        <v>210695</v>
      </c>
      <c r="L81" s="12"/>
      <c r="N81" s="154"/>
      <c r="O81" s="154"/>
      <c r="P81" s="154"/>
      <c r="Q81" s="154"/>
      <c r="R81" s="154"/>
    </row>
    <row r="82" spans="1:18" customFormat="1" ht="51" customHeight="1">
      <c r="A82" s="5"/>
      <c r="B82" s="11"/>
      <c r="C82" s="310"/>
      <c r="D82" s="305">
        <v>6.1</v>
      </c>
      <c r="E82" s="308"/>
      <c r="F82" s="308"/>
      <c r="G82" s="307" t="s">
        <v>106</v>
      </c>
      <c r="H82" s="308" t="s">
        <v>90</v>
      </c>
      <c r="I82" s="309">
        <v>1</v>
      </c>
      <c r="J82" s="435">
        <v>6826</v>
      </c>
      <c r="K82" s="436">
        <f t="shared" si="5"/>
        <v>6826</v>
      </c>
      <c r="L82" s="12"/>
      <c r="N82" s="154"/>
      <c r="O82" s="154"/>
      <c r="P82" s="154"/>
      <c r="Q82" s="154"/>
      <c r="R82" s="154"/>
    </row>
    <row r="83" spans="1:18" customFormat="1" ht="43.5" customHeight="1">
      <c r="A83" s="5"/>
      <c r="B83" s="11"/>
      <c r="C83" s="310"/>
      <c r="D83" s="305">
        <v>6.11</v>
      </c>
      <c r="E83" s="308"/>
      <c r="F83" s="308"/>
      <c r="G83" s="307" t="s">
        <v>107</v>
      </c>
      <c r="H83" s="308" t="s">
        <v>94</v>
      </c>
      <c r="I83" s="309">
        <v>1</v>
      </c>
      <c r="J83" s="435">
        <v>1575175</v>
      </c>
      <c r="K83" s="436">
        <f t="shared" si="5"/>
        <v>1575175</v>
      </c>
      <c r="L83" s="12"/>
      <c r="N83" s="154"/>
      <c r="O83" s="154"/>
      <c r="P83" s="154"/>
      <c r="Q83" s="154"/>
      <c r="R83" s="154"/>
    </row>
    <row r="84" spans="1:18" customFormat="1" ht="35.25" customHeight="1">
      <c r="A84" s="5"/>
      <c r="B84" s="11"/>
      <c r="C84" s="310"/>
      <c r="D84" s="305">
        <v>6.12</v>
      </c>
      <c r="E84" s="308"/>
      <c r="F84" s="308"/>
      <c r="G84" s="307" t="s">
        <v>108</v>
      </c>
      <c r="H84" s="308" t="s">
        <v>92</v>
      </c>
      <c r="I84" s="309">
        <v>1</v>
      </c>
      <c r="J84" s="435">
        <v>124061</v>
      </c>
      <c r="K84" s="436">
        <f t="shared" si="5"/>
        <v>124061</v>
      </c>
      <c r="L84" s="12"/>
      <c r="N84" s="154"/>
      <c r="O84" s="154"/>
      <c r="P84" s="154"/>
      <c r="Q84" s="154"/>
      <c r="R84" s="154"/>
    </row>
    <row r="85" spans="1:18" customFormat="1" ht="44.25" customHeight="1">
      <c r="A85" s="5"/>
      <c r="B85" s="11"/>
      <c r="C85" s="310"/>
      <c r="D85" s="305">
        <v>6.13</v>
      </c>
      <c r="E85" s="317"/>
      <c r="F85" s="317"/>
      <c r="G85" s="307" t="s">
        <v>134</v>
      </c>
      <c r="H85" s="308" t="s">
        <v>109</v>
      </c>
      <c r="I85" s="309">
        <v>1</v>
      </c>
      <c r="J85" s="435">
        <v>726287</v>
      </c>
      <c r="K85" s="436">
        <f t="shared" si="5"/>
        <v>726287</v>
      </c>
      <c r="L85" s="12"/>
      <c r="N85" s="154"/>
      <c r="O85" s="154"/>
      <c r="P85" s="154"/>
      <c r="Q85" s="154"/>
      <c r="R85" s="154"/>
    </row>
    <row r="86" spans="1:18" customFormat="1" ht="29.25" customHeight="1">
      <c r="A86" s="5"/>
      <c r="B86" s="11"/>
      <c r="C86" s="310"/>
      <c r="D86" s="305">
        <v>6.14</v>
      </c>
      <c r="E86" s="308"/>
      <c r="F86" s="308"/>
      <c r="G86" s="307" t="s">
        <v>110</v>
      </c>
      <c r="H86" s="308" t="s">
        <v>94</v>
      </c>
      <c r="I86" s="309">
        <v>1</v>
      </c>
      <c r="J86" s="435">
        <v>39412</v>
      </c>
      <c r="K86" s="436">
        <f t="shared" si="5"/>
        <v>39412</v>
      </c>
      <c r="L86" s="12"/>
      <c r="N86" s="154"/>
      <c r="O86" s="154"/>
      <c r="P86" s="154"/>
      <c r="Q86" s="154"/>
      <c r="R86" s="154"/>
    </row>
    <row r="87" spans="1:18" customFormat="1" ht="29.25" customHeight="1">
      <c r="A87" s="5"/>
      <c r="B87" s="11"/>
      <c r="C87" s="310"/>
      <c r="D87" s="305">
        <v>6.15</v>
      </c>
      <c r="E87" s="308"/>
      <c r="F87" s="308"/>
      <c r="G87" s="307" t="s">
        <v>111</v>
      </c>
      <c r="H87" s="308" t="s">
        <v>94</v>
      </c>
      <c r="I87" s="309">
        <v>1</v>
      </c>
      <c r="J87" s="435">
        <v>17685</v>
      </c>
      <c r="K87" s="436">
        <f t="shared" si="5"/>
        <v>17685</v>
      </c>
      <c r="L87" s="12"/>
      <c r="N87" s="154"/>
      <c r="O87" s="154"/>
      <c r="P87" s="154"/>
      <c r="Q87" s="154"/>
      <c r="R87" s="154"/>
    </row>
    <row r="88" spans="1:18" customFormat="1" ht="29.25" customHeight="1">
      <c r="A88" s="5"/>
      <c r="B88" s="11"/>
      <c r="C88" s="310"/>
      <c r="D88" s="305">
        <v>6.16</v>
      </c>
      <c r="E88" s="308"/>
      <c r="F88" s="308"/>
      <c r="G88" s="307" t="s">
        <v>112</v>
      </c>
      <c r="H88" s="308" t="s">
        <v>109</v>
      </c>
      <c r="I88" s="309">
        <v>1</v>
      </c>
      <c r="J88" s="435">
        <v>62020</v>
      </c>
      <c r="K88" s="436">
        <f t="shared" si="5"/>
        <v>62020</v>
      </c>
      <c r="L88" s="12"/>
      <c r="N88" s="154"/>
      <c r="O88" s="154"/>
      <c r="P88" s="154"/>
      <c r="Q88" s="154"/>
      <c r="R88" s="154"/>
    </row>
    <row r="89" spans="1:18" customFormat="1" ht="29.25" customHeight="1">
      <c r="A89" s="5"/>
      <c r="B89" s="11"/>
      <c r="C89" s="310"/>
      <c r="D89" s="305">
        <v>6.17</v>
      </c>
      <c r="E89" s="308"/>
      <c r="F89" s="308"/>
      <c r="G89" s="307" t="s">
        <v>132</v>
      </c>
      <c r="H89" s="308" t="s">
        <v>92</v>
      </c>
      <c r="I89" s="309">
        <v>1</v>
      </c>
      <c r="J89" s="435">
        <v>4645</v>
      </c>
      <c r="K89" s="436">
        <f t="shared" si="5"/>
        <v>4645</v>
      </c>
      <c r="L89" s="12"/>
      <c r="N89" s="154"/>
      <c r="O89" s="154"/>
      <c r="P89" s="154"/>
      <c r="Q89" s="154"/>
      <c r="R89" s="154"/>
    </row>
    <row r="90" spans="1:18" customFormat="1" ht="28.5" customHeight="1">
      <c r="A90" s="5"/>
      <c r="B90" s="11"/>
      <c r="C90" s="310"/>
      <c r="D90" s="299" t="s">
        <v>113</v>
      </c>
      <c r="E90" s="359"/>
      <c r="F90" s="359"/>
      <c r="G90" s="361"/>
      <c r="H90" s="360"/>
      <c r="I90" s="360"/>
      <c r="J90" s="472"/>
      <c r="K90" s="472"/>
      <c r="L90" s="12"/>
      <c r="N90" s="154"/>
      <c r="O90" s="154"/>
      <c r="P90" s="154"/>
      <c r="Q90" s="154"/>
      <c r="R90" s="154"/>
    </row>
    <row r="91" spans="1:18" customFormat="1" ht="27" customHeight="1">
      <c r="A91" s="5"/>
      <c r="B91" s="11"/>
      <c r="C91" s="310"/>
      <c r="D91" s="300">
        <v>7</v>
      </c>
      <c r="E91" s="301"/>
      <c r="F91" s="301"/>
      <c r="G91" s="302" t="s">
        <v>88</v>
      </c>
      <c r="H91" s="303"/>
      <c r="I91" s="303"/>
      <c r="J91" s="471"/>
      <c r="K91" s="471"/>
      <c r="L91" s="12"/>
      <c r="N91" s="154"/>
      <c r="O91" s="154"/>
      <c r="P91" s="154"/>
      <c r="Q91" s="154"/>
      <c r="R91" s="154"/>
    </row>
    <row r="92" spans="1:18" customFormat="1" ht="27" customHeight="1">
      <c r="A92" s="5"/>
      <c r="B92" s="11"/>
      <c r="C92" s="310"/>
      <c r="D92" s="305">
        <v>7.01</v>
      </c>
      <c r="E92" s="306"/>
      <c r="F92" s="306"/>
      <c r="G92" s="307" t="s">
        <v>89</v>
      </c>
      <c r="H92" s="308" t="s">
        <v>90</v>
      </c>
      <c r="I92" s="305">
        <v>1</v>
      </c>
      <c r="J92" s="435">
        <v>7213</v>
      </c>
      <c r="K92" s="436">
        <f>+I92*J92</f>
        <v>7213</v>
      </c>
      <c r="L92" s="12"/>
      <c r="N92" s="154"/>
      <c r="O92" s="154"/>
      <c r="P92" s="154"/>
      <c r="Q92" s="154"/>
      <c r="R92" s="154"/>
    </row>
    <row r="93" spans="1:18" customFormat="1" ht="27" customHeight="1">
      <c r="A93" s="5"/>
      <c r="B93" s="11"/>
      <c r="C93" s="310"/>
      <c r="D93" s="305">
        <v>7.02</v>
      </c>
      <c r="E93" s="306"/>
      <c r="F93" s="306"/>
      <c r="G93" s="307" t="s">
        <v>91</v>
      </c>
      <c r="H93" s="308" t="s">
        <v>92</v>
      </c>
      <c r="I93" s="309">
        <v>1</v>
      </c>
      <c r="J93" s="435">
        <v>7868</v>
      </c>
      <c r="K93" s="436">
        <f>+I93*J93</f>
        <v>7868</v>
      </c>
      <c r="L93" s="12"/>
      <c r="N93" s="154"/>
      <c r="O93" s="154"/>
      <c r="P93" s="154"/>
      <c r="Q93" s="154"/>
      <c r="R93" s="154"/>
    </row>
    <row r="94" spans="1:18" customFormat="1" ht="27" customHeight="1">
      <c r="A94" s="5"/>
      <c r="B94" s="11"/>
      <c r="C94" s="310"/>
      <c r="D94" s="305">
        <v>7.03</v>
      </c>
      <c r="E94" s="306"/>
      <c r="F94" s="306"/>
      <c r="G94" s="307" t="s">
        <v>93</v>
      </c>
      <c r="H94" s="308" t="s">
        <v>90</v>
      </c>
      <c r="I94" s="309">
        <v>1</v>
      </c>
      <c r="J94" s="435">
        <v>36623</v>
      </c>
      <c r="K94" s="436">
        <f>+I94*J94</f>
        <v>36623</v>
      </c>
      <c r="L94" s="12"/>
      <c r="N94" s="154"/>
      <c r="O94" s="154"/>
      <c r="P94" s="154"/>
      <c r="Q94" s="154"/>
      <c r="R94" s="154"/>
    </row>
    <row r="95" spans="1:18" customFormat="1" ht="30" customHeight="1">
      <c r="A95" s="5"/>
      <c r="B95" s="11"/>
      <c r="C95" s="310"/>
      <c r="D95" s="305">
        <v>7.04</v>
      </c>
      <c r="E95" s="308"/>
      <c r="F95" s="308"/>
      <c r="G95" s="307" t="s">
        <v>114</v>
      </c>
      <c r="H95" s="308" t="s">
        <v>94</v>
      </c>
      <c r="I95" s="309">
        <v>1</v>
      </c>
      <c r="J95" s="435">
        <v>39182</v>
      </c>
      <c r="K95" s="436">
        <f>+ROUND(I95*J95,0)</f>
        <v>39182</v>
      </c>
      <c r="L95" s="12"/>
      <c r="N95" s="154"/>
      <c r="O95" s="154"/>
      <c r="P95" s="154"/>
      <c r="Q95" s="154"/>
      <c r="R95" s="154"/>
    </row>
    <row r="96" spans="1:18" customFormat="1" ht="30" customHeight="1">
      <c r="A96" s="5"/>
      <c r="B96" s="11"/>
      <c r="C96" s="310"/>
      <c r="D96" s="305">
        <v>7.05</v>
      </c>
      <c r="E96" s="308"/>
      <c r="F96" s="308"/>
      <c r="G96" s="307" t="s">
        <v>95</v>
      </c>
      <c r="H96" s="308" t="s">
        <v>90</v>
      </c>
      <c r="I96" s="309">
        <v>1</v>
      </c>
      <c r="J96" s="435">
        <v>10002</v>
      </c>
      <c r="K96" s="436">
        <f>+ROUND(I96*J96,0)</f>
        <v>10002</v>
      </c>
      <c r="L96" s="12"/>
      <c r="N96" s="154"/>
      <c r="O96" s="154"/>
      <c r="P96" s="154"/>
      <c r="Q96" s="154"/>
      <c r="R96" s="154"/>
    </row>
    <row r="97" spans="1:18" customFormat="1" ht="25.5" customHeight="1">
      <c r="A97" s="5"/>
      <c r="B97" s="11"/>
      <c r="C97" s="310"/>
      <c r="D97" s="311">
        <v>8</v>
      </c>
      <c r="E97" s="312"/>
      <c r="F97" s="312"/>
      <c r="G97" s="313" t="s">
        <v>115</v>
      </c>
      <c r="H97" s="312"/>
      <c r="I97" s="312"/>
      <c r="J97" s="443"/>
      <c r="K97" s="443"/>
      <c r="L97" s="12"/>
      <c r="N97" s="154"/>
      <c r="O97" s="154"/>
      <c r="P97" s="154"/>
      <c r="Q97" s="154"/>
      <c r="R97" s="154"/>
    </row>
    <row r="98" spans="1:18" customFormat="1" ht="75.75" customHeight="1">
      <c r="A98" s="5"/>
      <c r="B98" s="11"/>
      <c r="C98" s="310"/>
      <c r="D98" s="305">
        <v>8.01</v>
      </c>
      <c r="E98" s="315"/>
      <c r="F98" s="315"/>
      <c r="G98" s="307" t="s">
        <v>97</v>
      </c>
      <c r="H98" s="308" t="s">
        <v>94</v>
      </c>
      <c r="I98" s="309">
        <v>1</v>
      </c>
      <c r="J98" s="435">
        <v>243072</v>
      </c>
      <c r="K98" s="436">
        <f>+I98*J98</f>
        <v>243072</v>
      </c>
      <c r="L98" s="12"/>
      <c r="N98" s="154"/>
      <c r="O98" s="154"/>
      <c r="P98" s="154"/>
      <c r="Q98" s="154"/>
      <c r="R98" s="154"/>
    </row>
    <row r="99" spans="1:18" customFormat="1" ht="67.5" customHeight="1">
      <c r="A99" s="5"/>
      <c r="B99" s="11"/>
      <c r="C99" s="310"/>
      <c r="D99" s="305">
        <v>8.02</v>
      </c>
      <c r="E99" s="315"/>
      <c r="F99" s="315"/>
      <c r="G99" s="307" t="s">
        <v>98</v>
      </c>
      <c r="H99" s="308" t="s">
        <v>94</v>
      </c>
      <c r="I99" s="309">
        <v>1</v>
      </c>
      <c r="J99" s="435">
        <v>166178</v>
      </c>
      <c r="K99" s="436">
        <f t="shared" ref="K99:K100" si="6">+I99*J99</f>
        <v>166178</v>
      </c>
      <c r="L99" s="12"/>
      <c r="N99" s="154"/>
      <c r="O99" s="154"/>
      <c r="P99" s="154"/>
      <c r="Q99" s="154"/>
      <c r="R99" s="154"/>
    </row>
    <row r="100" spans="1:18" customFormat="1" ht="48" customHeight="1">
      <c r="A100" s="5"/>
      <c r="B100" s="11"/>
      <c r="C100" s="310"/>
      <c r="D100" s="305">
        <v>8.0299999999999994</v>
      </c>
      <c r="E100" s="315"/>
      <c r="F100" s="315"/>
      <c r="G100" s="307" t="s">
        <v>116</v>
      </c>
      <c r="H100" s="308" t="s">
        <v>94</v>
      </c>
      <c r="I100" s="309">
        <v>1</v>
      </c>
      <c r="J100" s="435">
        <v>187357</v>
      </c>
      <c r="K100" s="436">
        <f t="shared" si="6"/>
        <v>187357</v>
      </c>
      <c r="L100" s="12"/>
      <c r="N100" s="154"/>
      <c r="O100" s="154"/>
      <c r="P100" s="154"/>
      <c r="Q100" s="154"/>
      <c r="R100" s="154"/>
    </row>
    <row r="101" spans="1:18" customFormat="1" ht="55.5" customHeight="1">
      <c r="A101" s="5"/>
      <c r="B101" s="11"/>
      <c r="C101" s="310"/>
      <c r="D101" s="305">
        <v>8.0399999999999991</v>
      </c>
      <c r="E101" s="308"/>
      <c r="F101" s="308"/>
      <c r="G101" s="307" t="s">
        <v>117</v>
      </c>
      <c r="H101" s="308" t="s">
        <v>94</v>
      </c>
      <c r="I101" s="309">
        <v>1</v>
      </c>
      <c r="J101" s="435">
        <v>202580</v>
      </c>
      <c r="K101" s="436">
        <f t="shared" ref="K101:K112" si="7">+ROUND(I101*J101,0)</f>
        <v>202580</v>
      </c>
      <c r="L101" s="12"/>
      <c r="N101" s="154"/>
      <c r="O101" s="154"/>
      <c r="P101" s="154"/>
      <c r="Q101" s="154"/>
      <c r="R101" s="154"/>
    </row>
    <row r="102" spans="1:18" customFormat="1" ht="30.75" customHeight="1">
      <c r="A102" s="5"/>
      <c r="B102" s="11"/>
      <c r="C102" s="310"/>
      <c r="D102" s="305">
        <v>8.0500000000000007</v>
      </c>
      <c r="E102" s="308"/>
      <c r="F102" s="308"/>
      <c r="G102" s="307" t="s">
        <v>137</v>
      </c>
      <c r="H102" s="308" t="s">
        <v>118</v>
      </c>
      <c r="I102" s="309">
        <v>1</v>
      </c>
      <c r="J102" s="435">
        <v>11444</v>
      </c>
      <c r="K102" s="436">
        <f t="shared" si="7"/>
        <v>11444</v>
      </c>
      <c r="L102" s="12"/>
      <c r="N102" s="154"/>
      <c r="O102" s="154"/>
      <c r="P102" s="154"/>
      <c r="Q102" s="154"/>
      <c r="R102" s="154"/>
    </row>
    <row r="103" spans="1:18" customFormat="1" ht="28.5" customHeight="1">
      <c r="A103" s="5"/>
      <c r="B103" s="11"/>
      <c r="C103" s="310"/>
      <c r="D103" s="305">
        <v>8.06</v>
      </c>
      <c r="E103" s="308"/>
      <c r="F103" s="308"/>
      <c r="G103" s="307" t="s">
        <v>119</v>
      </c>
      <c r="H103" s="308" t="s">
        <v>118</v>
      </c>
      <c r="I103" s="309">
        <v>1</v>
      </c>
      <c r="J103" s="435">
        <v>11876</v>
      </c>
      <c r="K103" s="436">
        <f t="shared" si="7"/>
        <v>11876</v>
      </c>
      <c r="L103" s="12"/>
      <c r="N103" s="154"/>
      <c r="O103" s="154"/>
      <c r="P103" s="154"/>
      <c r="Q103" s="154"/>
      <c r="R103" s="154"/>
    </row>
    <row r="104" spans="1:18" customFormat="1" ht="72.75" customHeight="1">
      <c r="A104" s="5"/>
      <c r="B104" s="11"/>
      <c r="C104" s="310"/>
      <c r="D104" s="305">
        <v>8.07</v>
      </c>
      <c r="E104" s="308"/>
      <c r="F104" s="308"/>
      <c r="G104" s="307" t="s">
        <v>120</v>
      </c>
      <c r="H104" s="308" t="s">
        <v>94</v>
      </c>
      <c r="I104" s="309">
        <v>1</v>
      </c>
      <c r="J104" s="435">
        <v>1026969</v>
      </c>
      <c r="K104" s="436">
        <f t="shared" si="7"/>
        <v>1026969</v>
      </c>
      <c r="L104" s="12"/>
      <c r="N104" s="154"/>
      <c r="O104" s="154"/>
      <c r="P104" s="154"/>
      <c r="Q104" s="154"/>
      <c r="R104" s="154"/>
    </row>
    <row r="105" spans="1:18" customFormat="1" ht="82.5" customHeight="1">
      <c r="A105" s="5"/>
      <c r="B105" s="11"/>
      <c r="C105" s="310"/>
      <c r="D105" s="305">
        <v>8.08</v>
      </c>
      <c r="E105" s="308"/>
      <c r="F105" s="308"/>
      <c r="G105" s="307" t="s">
        <v>121</v>
      </c>
      <c r="H105" s="308" t="s">
        <v>94</v>
      </c>
      <c r="I105" s="309">
        <v>1</v>
      </c>
      <c r="J105" s="435">
        <v>1081488</v>
      </c>
      <c r="K105" s="436">
        <f t="shared" si="7"/>
        <v>1081488</v>
      </c>
      <c r="L105" s="12"/>
      <c r="M105" s="155"/>
      <c r="N105" s="154"/>
      <c r="O105" s="154"/>
      <c r="P105" s="154"/>
      <c r="Q105" s="154"/>
      <c r="R105" s="154"/>
    </row>
    <row r="106" spans="1:18" customFormat="1" ht="29.25" customHeight="1">
      <c r="A106" s="5"/>
      <c r="B106" s="11"/>
      <c r="C106" s="310"/>
      <c r="D106" s="305">
        <v>8.09</v>
      </c>
      <c r="E106" s="308"/>
      <c r="F106" s="308"/>
      <c r="G106" s="307" t="s">
        <v>122</v>
      </c>
      <c r="H106" s="308" t="s">
        <v>92</v>
      </c>
      <c r="I106" s="309">
        <v>1</v>
      </c>
      <c r="J106" s="435">
        <v>8340</v>
      </c>
      <c r="K106" s="436">
        <f t="shared" si="7"/>
        <v>8340</v>
      </c>
      <c r="L106" s="12"/>
      <c r="N106" s="154"/>
      <c r="O106" s="154"/>
      <c r="P106" s="154"/>
      <c r="Q106" s="154"/>
      <c r="R106" s="154"/>
    </row>
    <row r="107" spans="1:18" customFormat="1" ht="31.5" customHeight="1">
      <c r="A107" s="5"/>
      <c r="B107" s="11"/>
      <c r="C107" s="310"/>
      <c r="D107" s="305">
        <v>8.1</v>
      </c>
      <c r="E107" s="308"/>
      <c r="F107" s="308"/>
      <c r="G107" s="307" t="s">
        <v>123</v>
      </c>
      <c r="H107" s="308" t="s">
        <v>92</v>
      </c>
      <c r="I107" s="309">
        <v>1</v>
      </c>
      <c r="J107" s="435">
        <v>26571</v>
      </c>
      <c r="K107" s="436">
        <f t="shared" si="7"/>
        <v>26571</v>
      </c>
      <c r="L107" s="12"/>
      <c r="N107" s="154"/>
      <c r="O107" s="154"/>
      <c r="P107" s="154"/>
      <c r="Q107" s="154"/>
      <c r="R107" s="154"/>
    </row>
    <row r="108" spans="1:18" customFormat="1" ht="27.75" customHeight="1">
      <c r="A108" s="5"/>
      <c r="B108" s="11"/>
      <c r="C108" s="310"/>
      <c r="D108" s="305">
        <v>8.11</v>
      </c>
      <c r="E108" s="308"/>
      <c r="F108" s="308"/>
      <c r="G108" s="307" t="s">
        <v>124</v>
      </c>
      <c r="H108" s="308" t="s">
        <v>90</v>
      </c>
      <c r="I108" s="309">
        <v>1</v>
      </c>
      <c r="J108" s="435">
        <v>8142</v>
      </c>
      <c r="K108" s="436">
        <f t="shared" si="7"/>
        <v>8142</v>
      </c>
      <c r="L108" s="12"/>
      <c r="N108" s="154"/>
      <c r="O108" s="154"/>
      <c r="P108" s="154"/>
      <c r="Q108" s="154"/>
      <c r="R108" s="154"/>
    </row>
    <row r="109" spans="1:18" customFormat="1" ht="33.75" customHeight="1">
      <c r="A109" s="5"/>
      <c r="B109" s="11"/>
      <c r="C109" s="310"/>
      <c r="D109" s="305">
        <v>8.1199999999999992</v>
      </c>
      <c r="E109" s="308"/>
      <c r="F109" s="308"/>
      <c r="G109" s="307" t="s">
        <v>108</v>
      </c>
      <c r="H109" s="308" t="s">
        <v>92</v>
      </c>
      <c r="I109" s="309">
        <v>1</v>
      </c>
      <c r="J109" s="435">
        <v>124061</v>
      </c>
      <c r="K109" s="436">
        <f t="shared" si="7"/>
        <v>124061</v>
      </c>
      <c r="L109" s="12"/>
      <c r="N109" s="154"/>
      <c r="O109" s="154"/>
      <c r="P109" s="154"/>
      <c r="Q109" s="154"/>
      <c r="R109" s="154"/>
    </row>
    <row r="110" spans="1:18" customFormat="1" ht="44.25" customHeight="1">
      <c r="A110" s="5"/>
      <c r="B110" s="11"/>
      <c r="C110" s="310"/>
      <c r="D110" s="305">
        <v>8.1300000000000008</v>
      </c>
      <c r="E110" s="317"/>
      <c r="F110" s="317"/>
      <c r="G110" s="307" t="s">
        <v>134</v>
      </c>
      <c r="H110" s="308" t="s">
        <v>109</v>
      </c>
      <c r="I110" s="309">
        <v>1</v>
      </c>
      <c r="J110" s="433">
        <v>726287</v>
      </c>
      <c r="K110" s="436">
        <f t="shared" si="7"/>
        <v>726287</v>
      </c>
      <c r="L110" s="12"/>
      <c r="N110" s="154"/>
      <c r="O110" s="154"/>
      <c r="P110" s="154"/>
      <c r="Q110" s="154"/>
      <c r="R110" s="154"/>
    </row>
    <row r="111" spans="1:18" customFormat="1" ht="34.5" customHeight="1">
      <c r="A111" s="5"/>
      <c r="B111" s="11"/>
      <c r="C111" s="310"/>
      <c r="D111" s="305">
        <v>8.14</v>
      </c>
      <c r="E111" s="308"/>
      <c r="F111" s="308"/>
      <c r="G111" s="307" t="s">
        <v>110</v>
      </c>
      <c r="H111" s="308" t="s">
        <v>94</v>
      </c>
      <c r="I111" s="309">
        <v>1</v>
      </c>
      <c r="J111" s="435">
        <v>39412</v>
      </c>
      <c r="K111" s="436">
        <f t="shared" si="7"/>
        <v>39412</v>
      </c>
      <c r="L111" s="12"/>
      <c r="N111" s="154"/>
      <c r="O111" s="154"/>
      <c r="P111" s="154"/>
      <c r="Q111" s="154"/>
      <c r="R111" s="154"/>
    </row>
    <row r="112" spans="1:18" customFormat="1" ht="34.5" customHeight="1">
      <c r="A112" s="5"/>
      <c r="B112" s="11"/>
      <c r="C112" s="310"/>
      <c r="D112" s="305">
        <v>8.15</v>
      </c>
      <c r="E112" s="308"/>
      <c r="F112" s="308"/>
      <c r="G112" s="307" t="s">
        <v>111</v>
      </c>
      <c r="H112" s="308" t="s">
        <v>94</v>
      </c>
      <c r="I112" s="309">
        <v>1</v>
      </c>
      <c r="J112" s="435">
        <v>17685</v>
      </c>
      <c r="K112" s="436">
        <f t="shared" si="7"/>
        <v>17685</v>
      </c>
      <c r="L112" s="12"/>
      <c r="N112" s="154"/>
      <c r="O112" s="154"/>
      <c r="P112" s="154"/>
      <c r="Q112" s="154"/>
      <c r="R112" s="154"/>
    </row>
    <row r="113" spans="1:12" customFormat="1" ht="30" customHeight="1">
      <c r="A113" s="5"/>
      <c r="B113" s="11"/>
      <c r="C113" s="310"/>
      <c r="D113" s="321"/>
      <c r="E113" s="322"/>
      <c r="F113" s="322"/>
      <c r="G113" s="322"/>
      <c r="H113" s="322"/>
      <c r="I113" s="425" t="s">
        <v>127</v>
      </c>
      <c r="J113" s="426"/>
      <c r="K113" s="444">
        <f>SUM(K67:K112)</f>
        <v>9596552</v>
      </c>
      <c r="L113" s="12"/>
    </row>
    <row r="114" spans="1:12" s="156" customFormat="1" ht="19.5" customHeight="1">
      <c r="A114" s="151"/>
      <c r="B114" s="152"/>
      <c r="C114" s="310"/>
      <c r="D114" s="323"/>
      <c r="E114" s="323"/>
      <c r="F114" s="323"/>
      <c r="G114" s="323"/>
      <c r="H114" s="323"/>
      <c r="I114" s="323"/>
      <c r="J114" s="473"/>
      <c r="K114" s="474"/>
      <c r="L114" s="366"/>
    </row>
    <row r="115" spans="1:12" s="156" customFormat="1" ht="39.75" customHeight="1">
      <c r="A115" s="151"/>
      <c r="B115" s="152"/>
      <c r="C115" s="310"/>
      <c r="D115" s="367" t="s">
        <v>163</v>
      </c>
      <c r="E115" s="324"/>
      <c r="F115" s="324"/>
      <c r="G115" s="367"/>
      <c r="H115" s="324"/>
      <c r="I115" s="324"/>
      <c r="J115" s="475"/>
      <c r="K115" s="476"/>
      <c r="L115" s="366"/>
    </row>
    <row r="116" spans="1:12" s="156" customFormat="1" ht="28.5" customHeight="1">
      <c r="A116" s="151"/>
      <c r="B116" s="152"/>
      <c r="C116" s="310"/>
      <c r="D116" s="300">
        <v>9</v>
      </c>
      <c r="E116" s="301"/>
      <c r="F116" s="301"/>
      <c r="G116" s="302" t="s">
        <v>88</v>
      </c>
      <c r="H116" s="303"/>
      <c r="I116" s="303"/>
      <c r="J116" s="471"/>
      <c r="K116" s="471"/>
      <c r="L116" s="366"/>
    </row>
    <row r="117" spans="1:12" s="156" customFormat="1" ht="28.5" customHeight="1">
      <c r="A117" s="151"/>
      <c r="B117" s="152"/>
      <c r="C117" s="310"/>
      <c r="D117" s="305">
        <v>9.01</v>
      </c>
      <c r="E117" s="306"/>
      <c r="F117" s="306"/>
      <c r="G117" s="307" t="s">
        <v>89</v>
      </c>
      <c r="H117" s="308" t="s">
        <v>90</v>
      </c>
      <c r="I117" s="305">
        <v>1</v>
      </c>
      <c r="J117" s="435">
        <v>7213</v>
      </c>
      <c r="K117" s="436">
        <f>ROUND(I117*J117,0)</f>
        <v>7213</v>
      </c>
      <c r="L117" s="153"/>
    </row>
    <row r="118" spans="1:12" s="156" customFormat="1" ht="28.5" customHeight="1">
      <c r="A118" s="151"/>
      <c r="B118" s="152"/>
      <c r="C118" s="310"/>
      <c r="D118" s="305">
        <v>9.02</v>
      </c>
      <c r="E118" s="306"/>
      <c r="F118" s="306"/>
      <c r="G118" s="307" t="s">
        <v>91</v>
      </c>
      <c r="H118" s="308" t="s">
        <v>92</v>
      </c>
      <c r="I118" s="309">
        <v>1</v>
      </c>
      <c r="J118" s="435">
        <v>7868</v>
      </c>
      <c r="K118" s="436">
        <f t="shared" ref="K118:K121" si="8">ROUND(I118*J118,0)</f>
        <v>7868</v>
      </c>
      <c r="L118" s="153"/>
    </row>
    <row r="119" spans="1:12" s="156" customFormat="1" ht="28.5" customHeight="1">
      <c r="A119" s="151"/>
      <c r="B119" s="152"/>
      <c r="C119" s="310"/>
      <c r="D119" s="305">
        <v>9.0299999999999994</v>
      </c>
      <c r="E119" s="306"/>
      <c r="F119" s="306"/>
      <c r="G119" s="307" t="s">
        <v>93</v>
      </c>
      <c r="H119" s="308" t="s">
        <v>90</v>
      </c>
      <c r="I119" s="309">
        <v>1</v>
      </c>
      <c r="J119" s="435">
        <v>36623</v>
      </c>
      <c r="K119" s="436">
        <f t="shared" si="8"/>
        <v>36623</v>
      </c>
      <c r="L119" s="153"/>
    </row>
    <row r="120" spans="1:12" s="156" customFormat="1" ht="28.5" customHeight="1">
      <c r="A120" s="151"/>
      <c r="B120" s="152"/>
      <c r="C120" s="310"/>
      <c r="D120" s="305">
        <v>9.0399999999999991</v>
      </c>
      <c r="E120" s="308"/>
      <c r="F120" s="308"/>
      <c r="G120" s="307" t="s">
        <v>114</v>
      </c>
      <c r="H120" s="308" t="s">
        <v>94</v>
      </c>
      <c r="I120" s="309">
        <v>1</v>
      </c>
      <c r="J120" s="435">
        <v>39182</v>
      </c>
      <c r="K120" s="436">
        <f t="shared" si="8"/>
        <v>39182</v>
      </c>
      <c r="L120" s="153"/>
    </row>
    <row r="121" spans="1:12" s="156" customFormat="1" ht="28.5" customHeight="1">
      <c r="A121" s="151"/>
      <c r="B121" s="152"/>
      <c r="C121" s="310"/>
      <c r="D121" s="305">
        <v>9.0500000000000007</v>
      </c>
      <c r="E121" s="308"/>
      <c r="F121" s="308"/>
      <c r="G121" s="307" t="s">
        <v>95</v>
      </c>
      <c r="H121" s="308" t="s">
        <v>90</v>
      </c>
      <c r="I121" s="309">
        <v>1</v>
      </c>
      <c r="J121" s="435">
        <v>10002</v>
      </c>
      <c r="K121" s="436">
        <f t="shared" si="8"/>
        <v>10002</v>
      </c>
      <c r="L121" s="153"/>
    </row>
    <row r="122" spans="1:12" s="156" customFormat="1" ht="28.5" customHeight="1">
      <c r="A122" s="151"/>
      <c r="B122" s="152"/>
      <c r="C122" s="310"/>
      <c r="D122" s="311">
        <v>10</v>
      </c>
      <c r="E122" s="312"/>
      <c r="F122" s="312"/>
      <c r="G122" s="313" t="s">
        <v>96</v>
      </c>
      <c r="H122" s="312"/>
      <c r="I122" s="312"/>
      <c r="J122" s="443"/>
      <c r="K122" s="443"/>
      <c r="L122" s="153"/>
    </row>
    <row r="123" spans="1:12" s="156" customFormat="1" ht="60" customHeight="1">
      <c r="A123" s="151"/>
      <c r="B123" s="152"/>
      <c r="C123" s="310"/>
      <c r="D123" s="305">
        <v>10.01</v>
      </c>
      <c r="E123" s="315"/>
      <c r="F123" s="315"/>
      <c r="G123" s="307" t="s">
        <v>138</v>
      </c>
      <c r="H123" s="308" t="s">
        <v>94</v>
      </c>
      <c r="I123" s="309">
        <v>1</v>
      </c>
      <c r="J123" s="435">
        <v>325704</v>
      </c>
      <c r="K123" s="436">
        <f t="shared" ref="K123:K132" si="9">ROUND(I123*J123,0)</f>
        <v>325704</v>
      </c>
      <c r="L123" s="153"/>
    </row>
    <row r="124" spans="1:12" s="156" customFormat="1" ht="60" customHeight="1">
      <c r="A124" s="151"/>
      <c r="B124" s="152"/>
      <c r="C124" s="310"/>
      <c r="D124" s="305">
        <v>10.02</v>
      </c>
      <c r="E124" s="315"/>
      <c r="F124" s="315"/>
      <c r="G124" s="307" t="s">
        <v>139</v>
      </c>
      <c r="H124" s="308" t="s">
        <v>94</v>
      </c>
      <c r="I124" s="309">
        <v>1</v>
      </c>
      <c r="J124" s="435">
        <v>235483</v>
      </c>
      <c r="K124" s="436">
        <f t="shared" si="9"/>
        <v>235483</v>
      </c>
      <c r="L124" s="153"/>
    </row>
    <row r="125" spans="1:12" s="156" customFormat="1" ht="35.25" customHeight="1">
      <c r="A125" s="151"/>
      <c r="B125" s="152"/>
      <c r="C125" s="310"/>
      <c r="D125" s="305">
        <v>10.029999999999999</v>
      </c>
      <c r="E125" s="315"/>
      <c r="F125" s="315"/>
      <c r="G125" s="307" t="s">
        <v>140</v>
      </c>
      <c r="H125" s="308" t="s">
        <v>94</v>
      </c>
      <c r="I125" s="309">
        <v>1</v>
      </c>
      <c r="J125" s="435">
        <v>256662</v>
      </c>
      <c r="K125" s="436">
        <f t="shared" si="9"/>
        <v>256662</v>
      </c>
      <c r="L125" s="153"/>
    </row>
    <row r="126" spans="1:12" s="156" customFormat="1" ht="35.25" customHeight="1">
      <c r="A126" s="151"/>
      <c r="B126" s="152"/>
      <c r="C126" s="310"/>
      <c r="D126" s="305">
        <v>10.039999999999999</v>
      </c>
      <c r="E126" s="308"/>
      <c r="F126" s="308"/>
      <c r="G126" s="307" t="s">
        <v>100</v>
      </c>
      <c r="H126" s="308" t="s">
        <v>94</v>
      </c>
      <c r="I126" s="309">
        <v>1</v>
      </c>
      <c r="J126" s="435">
        <v>271885</v>
      </c>
      <c r="K126" s="436">
        <f t="shared" si="9"/>
        <v>271885</v>
      </c>
      <c r="L126" s="153"/>
    </row>
    <row r="127" spans="1:12" s="156" customFormat="1" ht="35.25" customHeight="1">
      <c r="A127" s="151"/>
      <c r="B127" s="152"/>
      <c r="C127" s="310"/>
      <c r="D127" s="305">
        <v>10.050000000000001</v>
      </c>
      <c r="E127" s="308"/>
      <c r="F127" s="308"/>
      <c r="G127" s="307" t="s">
        <v>156</v>
      </c>
      <c r="H127" s="308" t="s">
        <v>90</v>
      </c>
      <c r="I127" s="309">
        <v>1</v>
      </c>
      <c r="J127" s="435">
        <v>6587</v>
      </c>
      <c r="K127" s="436">
        <f t="shared" si="9"/>
        <v>6587</v>
      </c>
      <c r="L127" s="153"/>
    </row>
    <row r="128" spans="1:12" s="156" customFormat="1" ht="35.25" customHeight="1">
      <c r="A128" s="151"/>
      <c r="B128" s="152"/>
      <c r="C128" s="310"/>
      <c r="D128" s="305">
        <v>10.06</v>
      </c>
      <c r="E128" s="308"/>
      <c r="F128" s="308"/>
      <c r="G128" s="307" t="s">
        <v>141</v>
      </c>
      <c r="H128" s="308" t="s">
        <v>94</v>
      </c>
      <c r="I128" s="309">
        <v>1</v>
      </c>
      <c r="J128" s="435">
        <v>1657639</v>
      </c>
      <c r="K128" s="436">
        <f t="shared" si="9"/>
        <v>1657639</v>
      </c>
      <c r="L128" s="153"/>
    </row>
    <row r="129" spans="1:12" s="156" customFormat="1" ht="32.25" customHeight="1">
      <c r="A129" s="151"/>
      <c r="B129" s="152"/>
      <c r="C129" s="310"/>
      <c r="D129" s="305">
        <v>10.07</v>
      </c>
      <c r="E129" s="308"/>
      <c r="F129" s="308"/>
      <c r="G129" s="307" t="s">
        <v>157</v>
      </c>
      <c r="H129" s="308" t="s">
        <v>92</v>
      </c>
      <c r="I129" s="309">
        <v>1</v>
      </c>
      <c r="J129" s="435">
        <v>125141</v>
      </c>
      <c r="K129" s="436">
        <f t="shared" si="9"/>
        <v>125141</v>
      </c>
      <c r="L129" s="153"/>
    </row>
    <row r="130" spans="1:12" s="156" customFormat="1" ht="37.5" customHeight="1">
      <c r="A130" s="151"/>
      <c r="B130" s="152"/>
      <c r="C130" s="310"/>
      <c r="D130" s="325">
        <v>10.08</v>
      </c>
      <c r="E130" s="317"/>
      <c r="F130" s="317"/>
      <c r="G130" s="326" t="s">
        <v>142</v>
      </c>
      <c r="H130" s="327" t="s">
        <v>109</v>
      </c>
      <c r="I130" s="328">
        <v>1</v>
      </c>
      <c r="J130" s="445">
        <v>743341</v>
      </c>
      <c r="K130" s="446">
        <f t="shared" si="9"/>
        <v>743341</v>
      </c>
      <c r="L130" s="153"/>
    </row>
    <row r="131" spans="1:12" s="156" customFormat="1" ht="30" customHeight="1">
      <c r="A131" s="151"/>
      <c r="B131" s="152"/>
      <c r="C131" s="310"/>
      <c r="D131" s="305">
        <v>10.09</v>
      </c>
      <c r="E131" s="329"/>
      <c r="F131" s="330"/>
      <c r="G131" s="307" t="s">
        <v>154</v>
      </c>
      <c r="H131" s="308" t="s">
        <v>94</v>
      </c>
      <c r="I131" s="309">
        <v>1</v>
      </c>
      <c r="J131" s="436">
        <v>39412</v>
      </c>
      <c r="K131" s="436">
        <f t="shared" si="9"/>
        <v>39412</v>
      </c>
      <c r="L131" s="153"/>
    </row>
    <row r="132" spans="1:12" s="156" customFormat="1" ht="30" customHeight="1">
      <c r="A132" s="151"/>
      <c r="B132" s="152"/>
      <c r="C132" s="310"/>
      <c r="D132" s="331">
        <v>10.1</v>
      </c>
      <c r="E132" s="308"/>
      <c r="F132" s="308"/>
      <c r="G132" s="332" t="s">
        <v>143</v>
      </c>
      <c r="H132" s="333" t="s">
        <v>94</v>
      </c>
      <c r="I132" s="334">
        <v>1</v>
      </c>
      <c r="J132" s="447">
        <v>14580</v>
      </c>
      <c r="K132" s="448">
        <f t="shared" si="9"/>
        <v>14580</v>
      </c>
      <c r="L132" s="153"/>
    </row>
    <row r="133" spans="1:12" s="156" customFormat="1" ht="30" customHeight="1">
      <c r="A133" s="151"/>
      <c r="B133" s="152"/>
      <c r="C133" s="310"/>
      <c r="D133" s="370"/>
      <c r="E133" s="371"/>
      <c r="F133" s="371"/>
      <c r="G133" s="372"/>
      <c r="H133" s="371"/>
      <c r="I133" s="363" t="s">
        <v>158</v>
      </c>
      <c r="J133" s="362"/>
      <c r="K133" s="444">
        <f>SUM(K117:K132)</f>
        <v>3777322</v>
      </c>
      <c r="L133" s="153"/>
    </row>
    <row r="134" spans="1:12" s="369" customFormat="1" ht="19.5" customHeight="1">
      <c r="B134" s="152"/>
      <c r="C134" s="421"/>
      <c r="D134" s="422"/>
      <c r="E134" s="422"/>
      <c r="F134" s="422"/>
      <c r="G134" s="422"/>
      <c r="H134" s="422"/>
      <c r="I134" s="422"/>
      <c r="J134" s="477"/>
      <c r="K134" s="478"/>
      <c r="L134" s="153"/>
    </row>
    <row r="135" spans="1:12" s="156" customFormat="1" ht="44.25" customHeight="1">
      <c r="A135" s="151"/>
      <c r="B135" s="152"/>
      <c r="C135" s="310"/>
      <c r="D135" s="368" t="s">
        <v>164</v>
      </c>
      <c r="E135" s="335"/>
      <c r="F135" s="335"/>
      <c r="G135" s="335"/>
      <c r="H135" s="335"/>
      <c r="I135" s="335"/>
      <c r="J135" s="479"/>
      <c r="K135" s="480"/>
      <c r="L135" s="153"/>
    </row>
    <row r="136" spans="1:12" s="156" customFormat="1" ht="26.25" customHeight="1">
      <c r="A136" s="151"/>
      <c r="B136" s="152"/>
      <c r="C136" s="310"/>
      <c r="D136" s="374">
        <v>11</v>
      </c>
      <c r="E136" s="336"/>
      <c r="F136" s="336"/>
      <c r="G136" s="337" t="s">
        <v>88</v>
      </c>
      <c r="H136" s="338"/>
      <c r="I136" s="339"/>
      <c r="J136" s="481"/>
      <c r="K136" s="482"/>
      <c r="L136" s="153"/>
    </row>
    <row r="137" spans="1:12" s="156" customFormat="1" ht="26.25" customHeight="1">
      <c r="A137" s="151"/>
      <c r="B137" s="152"/>
      <c r="C137" s="310"/>
      <c r="D137" s="340">
        <v>11.01</v>
      </c>
      <c r="E137" s="341"/>
      <c r="F137" s="341"/>
      <c r="G137" s="342" t="s">
        <v>89</v>
      </c>
      <c r="H137" s="288" t="s">
        <v>90</v>
      </c>
      <c r="I137" s="343">
        <v>1</v>
      </c>
      <c r="J137" s="436">
        <v>7213</v>
      </c>
      <c r="K137" s="436">
        <f>+I137*J137</f>
        <v>7213</v>
      </c>
      <c r="L137" s="153"/>
    </row>
    <row r="138" spans="1:12" s="156" customFormat="1" ht="26.25" customHeight="1">
      <c r="A138" s="151"/>
      <c r="B138" s="152"/>
      <c r="C138" s="310"/>
      <c r="D138" s="340">
        <v>11.02</v>
      </c>
      <c r="E138" s="341"/>
      <c r="F138" s="341"/>
      <c r="G138" s="342" t="s">
        <v>114</v>
      </c>
      <c r="H138" s="288" t="s">
        <v>94</v>
      </c>
      <c r="I138" s="343">
        <v>1</v>
      </c>
      <c r="J138" s="436">
        <v>39182</v>
      </c>
      <c r="K138" s="436">
        <f>+ROUND(I138*J138,0)</f>
        <v>39182</v>
      </c>
      <c r="L138" s="153"/>
    </row>
    <row r="139" spans="1:12" s="156" customFormat="1" ht="26.25" customHeight="1">
      <c r="A139" s="151"/>
      <c r="B139" s="152"/>
      <c r="C139" s="310"/>
      <c r="D139" s="340">
        <v>11.03</v>
      </c>
      <c r="E139" s="341"/>
      <c r="F139" s="341"/>
      <c r="G139" s="342" t="s">
        <v>144</v>
      </c>
      <c r="H139" s="288" t="s">
        <v>94</v>
      </c>
      <c r="I139" s="343">
        <v>1</v>
      </c>
      <c r="J139" s="449">
        <v>74169</v>
      </c>
      <c r="K139" s="483">
        <f>+ROUND(I139*J139,0)</f>
        <v>74169</v>
      </c>
      <c r="L139" s="153"/>
    </row>
    <row r="140" spans="1:12" s="156" customFormat="1" ht="26.25" customHeight="1">
      <c r="A140" s="151"/>
      <c r="B140" s="152"/>
      <c r="C140" s="310"/>
      <c r="D140" s="373">
        <v>12</v>
      </c>
      <c r="E140" s="344"/>
      <c r="F140" s="345"/>
      <c r="G140" s="346" t="s">
        <v>145</v>
      </c>
      <c r="H140" s="347"/>
      <c r="I140" s="348"/>
      <c r="J140" s="450"/>
      <c r="K140" s="438"/>
      <c r="L140" s="153"/>
    </row>
    <row r="141" spans="1:12" s="156" customFormat="1" ht="62.25" customHeight="1">
      <c r="A141" s="151"/>
      <c r="B141" s="152"/>
      <c r="C141" s="310"/>
      <c r="D141" s="288">
        <v>12.01</v>
      </c>
      <c r="E141" s="349"/>
      <c r="F141" s="287"/>
      <c r="G141" s="350" t="s">
        <v>146</v>
      </c>
      <c r="H141" s="288" t="s">
        <v>94</v>
      </c>
      <c r="I141" s="343">
        <v>1</v>
      </c>
      <c r="J141" s="449">
        <v>393313</v>
      </c>
      <c r="K141" s="483">
        <f>+I141*J141</f>
        <v>393313</v>
      </c>
      <c r="L141" s="153"/>
    </row>
    <row r="142" spans="1:12" s="156" customFormat="1" ht="56.25" customHeight="1">
      <c r="A142" s="151"/>
      <c r="B142" s="152"/>
      <c r="C142" s="310"/>
      <c r="D142" s="288">
        <v>12.02</v>
      </c>
      <c r="E142" s="349"/>
      <c r="F142" s="287"/>
      <c r="G142" s="350" t="s">
        <v>147</v>
      </c>
      <c r="H142" s="288" t="s">
        <v>94</v>
      </c>
      <c r="I142" s="343">
        <v>1</v>
      </c>
      <c r="J142" s="449">
        <v>292187</v>
      </c>
      <c r="K142" s="483">
        <f t="shared" ref="K142:K144" si="10">+I142*J142</f>
        <v>292187</v>
      </c>
      <c r="L142" s="153"/>
    </row>
    <row r="143" spans="1:12" s="156" customFormat="1" ht="33" customHeight="1">
      <c r="A143" s="151"/>
      <c r="B143" s="152"/>
      <c r="C143" s="310"/>
      <c r="D143" s="288">
        <v>12.03</v>
      </c>
      <c r="E143" s="349"/>
      <c r="F143" s="287"/>
      <c r="G143" s="350" t="s">
        <v>95</v>
      </c>
      <c r="H143" s="288" t="s">
        <v>90</v>
      </c>
      <c r="I143" s="343">
        <v>1</v>
      </c>
      <c r="J143" s="449">
        <v>10002</v>
      </c>
      <c r="K143" s="483">
        <f>+ROUND(I143*J143,0)</f>
        <v>10002</v>
      </c>
      <c r="L143" s="153"/>
    </row>
    <row r="144" spans="1:12" s="156" customFormat="1" ht="39.75" customHeight="1">
      <c r="A144" s="151"/>
      <c r="B144" s="152"/>
      <c r="C144" s="310"/>
      <c r="D144" s="288">
        <v>12.04</v>
      </c>
      <c r="E144" s="351"/>
      <c r="F144" s="315"/>
      <c r="G144" s="350" t="s">
        <v>148</v>
      </c>
      <c r="H144" s="288" t="s">
        <v>94</v>
      </c>
      <c r="I144" s="343">
        <v>1</v>
      </c>
      <c r="J144" s="449">
        <v>313366</v>
      </c>
      <c r="K144" s="483">
        <f t="shared" si="10"/>
        <v>313366</v>
      </c>
      <c r="L144" s="153"/>
    </row>
    <row r="145" spans="1:14" s="156" customFormat="1" ht="33.75" customHeight="1">
      <c r="A145" s="151"/>
      <c r="B145" s="152"/>
      <c r="C145" s="310"/>
      <c r="D145" s="288">
        <v>12.05</v>
      </c>
      <c r="E145" s="352"/>
      <c r="F145" s="353"/>
      <c r="G145" s="342" t="s">
        <v>149</v>
      </c>
      <c r="H145" s="288" t="s">
        <v>94</v>
      </c>
      <c r="I145" s="343">
        <v>1</v>
      </c>
      <c r="J145" s="449">
        <v>328589</v>
      </c>
      <c r="K145" s="483">
        <f t="shared" ref="K145:K152" si="11">+ROUND(I145*J145,0)</f>
        <v>328589</v>
      </c>
      <c r="L145" s="153"/>
    </row>
    <row r="146" spans="1:14" s="156" customFormat="1" ht="26.25" customHeight="1">
      <c r="A146" s="151"/>
      <c r="B146" s="152"/>
      <c r="C146" s="310"/>
      <c r="D146" s="288">
        <v>12.06</v>
      </c>
      <c r="E146" s="288"/>
      <c r="F146" s="288"/>
      <c r="G146" s="342" t="s">
        <v>119</v>
      </c>
      <c r="H146" s="288" t="s">
        <v>118</v>
      </c>
      <c r="I146" s="343">
        <v>1</v>
      </c>
      <c r="J146" s="449">
        <v>11876</v>
      </c>
      <c r="K146" s="483">
        <f t="shared" si="11"/>
        <v>11876</v>
      </c>
      <c r="L146" s="153"/>
    </row>
    <row r="147" spans="1:14" s="156" customFormat="1" ht="26.25" customHeight="1">
      <c r="A147" s="151"/>
      <c r="B147" s="152"/>
      <c r="C147" s="310"/>
      <c r="D147" s="288">
        <v>12.07</v>
      </c>
      <c r="E147" s="288"/>
      <c r="F147" s="288"/>
      <c r="G147" s="342" t="s">
        <v>150</v>
      </c>
      <c r="H147" s="288" t="s">
        <v>94</v>
      </c>
      <c r="I147" s="343">
        <v>1</v>
      </c>
      <c r="J147" s="449">
        <v>1165956</v>
      </c>
      <c r="K147" s="483">
        <f t="shared" si="11"/>
        <v>1165956</v>
      </c>
      <c r="L147" s="153"/>
    </row>
    <row r="148" spans="1:14" s="156" customFormat="1" ht="26.25" customHeight="1">
      <c r="A148" s="151"/>
      <c r="B148" s="152"/>
      <c r="C148" s="310"/>
      <c r="D148" s="288">
        <v>12.08</v>
      </c>
      <c r="E148" s="288"/>
      <c r="F148" s="288"/>
      <c r="G148" s="342" t="s">
        <v>151</v>
      </c>
      <c r="H148" s="288" t="s">
        <v>94</v>
      </c>
      <c r="I148" s="343">
        <v>1</v>
      </c>
      <c r="J148" s="449">
        <v>1180356</v>
      </c>
      <c r="K148" s="483">
        <f t="shared" si="11"/>
        <v>1180356</v>
      </c>
      <c r="L148" s="153"/>
    </row>
    <row r="149" spans="1:14" s="156" customFormat="1" ht="26.25" customHeight="1">
      <c r="A149" s="151"/>
      <c r="B149" s="152"/>
      <c r="C149" s="310"/>
      <c r="D149" s="288">
        <v>12.09</v>
      </c>
      <c r="E149" s="288"/>
      <c r="F149" s="288"/>
      <c r="G149" s="354" t="s">
        <v>152</v>
      </c>
      <c r="H149" s="288" t="s">
        <v>94</v>
      </c>
      <c r="I149" s="343">
        <v>1</v>
      </c>
      <c r="J149" s="449">
        <v>894598</v>
      </c>
      <c r="K149" s="483">
        <f t="shared" si="11"/>
        <v>894598</v>
      </c>
      <c r="L149" s="153"/>
    </row>
    <row r="150" spans="1:14" s="156" customFormat="1" ht="39" customHeight="1">
      <c r="A150" s="151"/>
      <c r="B150" s="152"/>
      <c r="C150" s="310"/>
      <c r="D150" s="355">
        <v>12.1</v>
      </c>
      <c r="E150" s="288"/>
      <c r="F150" s="288"/>
      <c r="G150" s="326" t="s">
        <v>153</v>
      </c>
      <c r="H150" s="327" t="s">
        <v>109</v>
      </c>
      <c r="I150" s="328">
        <v>1</v>
      </c>
      <c r="J150" s="451">
        <v>792635</v>
      </c>
      <c r="K150" s="484">
        <f t="shared" si="11"/>
        <v>792635</v>
      </c>
      <c r="L150" s="153"/>
    </row>
    <row r="151" spans="1:14" s="156" customFormat="1" ht="26.25" customHeight="1">
      <c r="A151" s="151"/>
      <c r="B151" s="152"/>
      <c r="C151" s="310"/>
      <c r="D151" s="308">
        <v>12.11</v>
      </c>
      <c r="E151" s="356"/>
      <c r="F151" s="349"/>
      <c r="G151" s="307" t="s">
        <v>154</v>
      </c>
      <c r="H151" s="308" t="s">
        <v>94</v>
      </c>
      <c r="I151" s="309">
        <v>1</v>
      </c>
      <c r="J151" s="449">
        <v>39412</v>
      </c>
      <c r="K151" s="483">
        <f t="shared" si="11"/>
        <v>39412</v>
      </c>
      <c r="L151" s="153"/>
    </row>
    <row r="152" spans="1:14" s="156" customFormat="1" ht="26.25" customHeight="1">
      <c r="A152" s="151"/>
      <c r="B152" s="152"/>
      <c r="C152" s="310"/>
      <c r="D152" s="357">
        <v>12.12</v>
      </c>
      <c r="E152" s="288"/>
      <c r="F152" s="288"/>
      <c r="G152" s="332" t="s">
        <v>169</v>
      </c>
      <c r="H152" s="333" t="s">
        <v>94</v>
      </c>
      <c r="I152" s="334">
        <v>1</v>
      </c>
      <c r="J152" s="452">
        <v>14580</v>
      </c>
      <c r="K152" s="485">
        <f t="shared" si="11"/>
        <v>14580</v>
      </c>
      <c r="L152" s="153"/>
    </row>
    <row r="153" spans="1:14" s="3" customFormat="1" ht="30" customHeight="1">
      <c r="A153" s="5"/>
      <c r="B153" s="11"/>
      <c r="C153" s="310"/>
      <c r="D153" s="383"/>
      <c r="E153" s="384"/>
      <c r="F153" s="384"/>
      <c r="G153" s="384"/>
      <c r="H153" s="384"/>
      <c r="I153" s="384" t="s">
        <v>159</v>
      </c>
      <c r="J153" s="486"/>
      <c r="K153" s="453">
        <f>SUM(K137:K152)</f>
        <v>5557434</v>
      </c>
      <c r="L153" s="12"/>
      <c r="M153" s="13"/>
      <c r="N153" s="377">
        <f>SUM(K16:K153)/2</f>
        <v>28527860</v>
      </c>
    </row>
    <row r="154" spans="1:14" s="3" customFormat="1" ht="21.75" customHeight="1">
      <c r="A154" s="5"/>
      <c r="B154" s="11"/>
      <c r="C154" s="375"/>
      <c r="D154" s="376"/>
      <c r="E154" s="376"/>
      <c r="F154" s="376"/>
      <c r="G154" s="376"/>
      <c r="H154" s="376"/>
      <c r="I154" s="376"/>
      <c r="J154" s="487"/>
      <c r="K154" s="488"/>
      <c r="L154" s="15"/>
      <c r="M154" s="13"/>
    </row>
    <row r="155" spans="1:14" s="3" customFormat="1" ht="27" customHeight="1">
      <c r="A155" s="5"/>
      <c r="B155" s="11"/>
      <c r="C155" s="298"/>
      <c r="D155" s="385"/>
      <c r="E155" s="386"/>
      <c r="F155" s="386"/>
      <c r="G155" s="410"/>
      <c r="H155" s="410"/>
      <c r="I155" s="410"/>
      <c r="J155" s="489" t="s">
        <v>160</v>
      </c>
      <c r="K155" s="454">
        <f>+K153+K133+K113+K62</f>
        <v>28527860</v>
      </c>
      <c r="L155" s="15"/>
      <c r="M155" s="13"/>
    </row>
    <row r="156" spans="1:14" s="3" customFormat="1" ht="30" customHeight="1">
      <c r="A156" s="5"/>
      <c r="B156" s="11"/>
      <c r="C156" s="358"/>
      <c r="D156" s="387"/>
      <c r="E156" s="388"/>
      <c r="F156" s="388"/>
      <c r="G156" s="411" t="s">
        <v>168</v>
      </c>
      <c r="H156" s="412" t="s">
        <v>128</v>
      </c>
      <c r="I156" s="334">
        <v>1</v>
      </c>
      <c r="J156" s="448">
        <v>8200885</v>
      </c>
      <c r="K156" s="448">
        <f>+ROUND(I156*J156,0)</f>
        <v>8200885</v>
      </c>
      <c r="L156" s="15"/>
      <c r="M156" s="13"/>
    </row>
    <row r="157" spans="1:14" s="3" customFormat="1" ht="37.5" customHeight="1">
      <c r="A157" s="5"/>
      <c r="B157" s="11"/>
      <c r="C157" s="294"/>
      <c r="D157" s="387"/>
      <c r="E157" s="388"/>
      <c r="F157" s="388"/>
      <c r="G157" s="413" t="s">
        <v>167</v>
      </c>
      <c r="H157" s="414" t="s">
        <v>128</v>
      </c>
      <c r="I157" s="309">
        <v>1</v>
      </c>
      <c r="J157" s="436">
        <v>10373825</v>
      </c>
      <c r="K157" s="436">
        <f>+ROUND(I157*J157,0)</f>
        <v>10373825</v>
      </c>
      <c r="L157" s="15"/>
      <c r="M157" s="13"/>
    </row>
    <row r="158" spans="1:14" s="3" customFormat="1" ht="30" customHeight="1">
      <c r="A158" s="5"/>
      <c r="B158" s="11"/>
      <c r="C158" s="294"/>
      <c r="D158" s="387"/>
      <c r="E158" s="388"/>
      <c r="F158" s="388"/>
      <c r="G158" s="415" t="s">
        <v>129</v>
      </c>
      <c r="H158" s="414" t="s">
        <v>155</v>
      </c>
      <c r="I158" s="309">
        <v>1</v>
      </c>
      <c r="J158" s="436">
        <v>79942816</v>
      </c>
      <c r="K158" s="436">
        <f>+ROUND(I158*J158,0)</f>
        <v>79942816</v>
      </c>
      <c r="L158" s="15"/>
      <c r="M158" s="13"/>
    </row>
    <row r="159" spans="1:14" s="3" customFormat="1" ht="30" customHeight="1" thickBot="1">
      <c r="A159" s="5"/>
      <c r="B159" s="14"/>
      <c r="C159" s="295"/>
      <c r="D159" s="389"/>
      <c r="E159" s="390"/>
      <c r="F159" s="390"/>
      <c r="G159" s="416" t="s">
        <v>13</v>
      </c>
      <c r="H159" s="416"/>
      <c r="I159" s="416"/>
      <c r="J159" s="416"/>
      <c r="K159" s="455">
        <f>SUM(K155:K158)</f>
        <v>127045386</v>
      </c>
      <c r="L159" s="15"/>
      <c r="M159" s="13"/>
    </row>
    <row r="160" spans="1:14" s="3" customFormat="1" ht="17.25" thickBot="1">
      <c r="A160" s="5"/>
      <c r="B160" s="14"/>
      <c r="C160" s="141"/>
      <c r="D160" s="391"/>
      <c r="E160" s="391"/>
      <c r="F160" s="391"/>
      <c r="G160" s="392"/>
      <c r="H160" s="392"/>
      <c r="I160" s="393"/>
      <c r="J160" s="456"/>
      <c r="K160" s="457"/>
      <c r="L160" s="15"/>
      <c r="M160" s="13"/>
    </row>
    <row r="161" spans="1:13" s="3" customFormat="1">
      <c r="A161" s="5"/>
      <c r="B161" s="14"/>
      <c r="C161" s="142"/>
      <c r="D161" s="394"/>
      <c r="E161" s="394"/>
      <c r="F161" s="394"/>
      <c r="G161" s="394"/>
      <c r="H161" s="394"/>
      <c r="I161" s="394"/>
      <c r="J161" s="394"/>
      <c r="K161" s="395"/>
      <c r="L161" s="16"/>
      <c r="M161" s="13"/>
    </row>
    <row r="162" spans="1:13" s="3" customFormat="1" ht="46.5" customHeight="1">
      <c r="A162" s="5"/>
      <c r="B162" s="14"/>
      <c r="C162" s="165" t="s">
        <v>82</v>
      </c>
      <c r="D162" s="166"/>
      <c r="E162" s="166"/>
      <c r="F162" s="166"/>
      <c r="G162" s="166"/>
      <c r="H162" s="396" t="s">
        <v>14</v>
      </c>
      <c r="I162" s="396"/>
      <c r="J162" s="396"/>
      <c r="K162" s="458" t="s">
        <v>15</v>
      </c>
      <c r="L162" s="17"/>
      <c r="M162" s="13"/>
    </row>
    <row r="163" spans="1:13" s="3" customFormat="1" ht="42" customHeight="1">
      <c r="A163" s="5"/>
      <c r="B163" s="14"/>
      <c r="C163" s="165" t="s">
        <v>86</v>
      </c>
      <c r="D163" s="166"/>
      <c r="E163" s="166"/>
      <c r="F163" s="166"/>
      <c r="G163" s="166"/>
      <c r="H163" s="397" t="s">
        <v>16</v>
      </c>
      <c r="I163" s="397"/>
      <c r="J163" s="459" t="s">
        <v>17</v>
      </c>
      <c r="K163" s="398">
        <v>0.28999999999999998</v>
      </c>
      <c r="L163" s="17"/>
      <c r="M163" s="13"/>
    </row>
    <row r="164" spans="1:13" s="3" customFormat="1" ht="30" customHeight="1">
      <c r="A164" s="5"/>
      <c r="B164" s="14"/>
      <c r="C164" s="165" t="s">
        <v>83</v>
      </c>
      <c r="D164" s="166"/>
      <c r="E164" s="166"/>
      <c r="F164" s="166"/>
      <c r="G164" s="166"/>
      <c r="H164" s="399" t="s">
        <v>136</v>
      </c>
      <c r="I164" s="400"/>
      <c r="J164" s="459" t="s">
        <v>18</v>
      </c>
      <c r="K164" s="398">
        <v>0.01</v>
      </c>
      <c r="L164" s="17"/>
      <c r="M164" s="13"/>
    </row>
    <row r="165" spans="1:13" s="4" customFormat="1" ht="27.75" customHeight="1">
      <c r="A165" s="13"/>
      <c r="B165" s="14"/>
      <c r="C165" s="147"/>
      <c r="E165" s="401"/>
      <c r="F165" s="401"/>
      <c r="G165" s="402"/>
      <c r="H165" s="403" t="s">
        <v>69</v>
      </c>
      <c r="I165" s="397"/>
      <c r="J165" s="459" t="s">
        <v>19</v>
      </c>
      <c r="K165" s="398">
        <v>0.05</v>
      </c>
      <c r="L165" s="15"/>
      <c r="M165" s="13"/>
    </row>
    <row r="166" spans="1:13" ht="24.75" customHeight="1">
      <c r="A166" s="5"/>
      <c r="B166" s="11"/>
      <c r="C166" s="148"/>
      <c r="D166" s="404"/>
      <c r="E166" s="404"/>
      <c r="F166" s="404"/>
      <c r="G166" s="405"/>
      <c r="H166" s="397" t="s">
        <v>20</v>
      </c>
      <c r="I166" s="397"/>
      <c r="J166" s="459" t="s">
        <v>21</v>
      </c>
      <c r="K166" s="398">
        <f>SUM(K163:K165)</f>
        <v>0.35</v>
      </c>
      <c r="L166" s="12"/>
      <c r="M166" s="5"/>
    </row>
    <row r="167" spans="1:13" ht="17.25" thickBot="1">
      <c r="A167" s="5"/>
      <c r="B167" s="11"/>
      <c r="C167" s="150"/>
      <c r="D167" s="406"/>
      <c r="E167" s="406"/>
      <c r="F167" s="406"/>
      <c r="G167" s="407"/>
      <c r="H167" s="408"/>
      <c r="I167" s="408"/>
      <c r="J167" s="408"/>
      <c r="K167" s="409"/>
      <c r="L167" s="12"/>
      <c r="M167" s="5"/>
    </row>
    <row r="168" spans="1:13" ht="17.25" thickBot="1">
      <c r="A168" s="5"/>
      <c r="B168" s="18"/>
      <c r="C168" s="19"/>
      <c r="D168" s="19"/>
      <c r="E168" s="20"/>
      <c r="F168" s="19"/>
      <c r="G168" s="21"/>
      <c r="H168" s="19"/>
      <c r="I168" s="19"/>
      <c r="J168" s="460"/>
      <c r="K168" s="460"/>
      <c r="L168" s="22"/>
      <c r="M168" s="5"/>
    </row>
    <row r="169" spans="1:13" ht="17.25" thickTop="1">
      <c r="A169" s="5"/>
      <c r="B169" s="5"/>
      <c r="C169" s="5"/>
      <c r="D169" s="5"/>
      <c r="E169" s="6"/>
      <c r="F169" s="5"/>
      <c r="G169" s="5"/>
      <c r="H169" s="5"/>
      <c r="I169" s="5"/>
      <c r="J169" s="428"/>
      <c r="K169" s="428"/>
      <c r="L169" s="5"/>
      <c r="M169" s="5"/>
    </row>
  </sheetData>
  <autoFilter ref="D15:K159" xr:uid="{00000000-0001-0000-0000-000000000000}"/>
  <mergeCells count="26">
    <mergeCell ref="I133:J133"/>
    <mergeCell ref="H167:K167"/>
    <mergeCell ref="C164:G164"/>
    <mergeCell ref="H164:I164"/>
    <mergeCell ref="H165:I165"/>
    <mergeCell ref="H166:I166"/>
    <mergeCell ref="C163:G163"/>
    <mergeCell ref="C10:K10"/>
    <mergeCell ref="C162:G162"/>
    <mergeCell ref="H162:J162"/>
    <mergeCell ref="H163:I163"/>
    <mergeCell ref="D161:K161"/>
    <mergeCell ref="I11:I12"/>
    <mergeCell ref="J11:J12"/>
    <mergeCell ref="K11:K12"/>
    <mergeCell ref="C11:C12"/>
    <mergeCell ref="D11:D12"/>
    <mergeCell ref="G11:G12"/>
    <mergeCell ref="H11:H12"/>
    <mergeCell ref="E11:F11"/>
    <mergeCell ref="C3:F3"/>
    <mergeCell ref="G159:J159"/>
    <mergeCell ref="C6:K6"/>
    <mergeCell ref="C5:K5"/>
    <mergeCell ref="C7:K8"/>
    <mergeCell ref="C9:K9"/>
  </mergeCells>
  <printOptions horizontalCentered="1"/>
  <pageMargins left="0.43307086614173229" right="0.11811023622047245" top="0.98425196850393704" bottom="0.51181102362204722" header="0.31496062992125984" footer="0.31496062992125984"/>
  <pageSetup paperSize="9" scale="45" orientation="portrait" horizontalDpi="1200" verticalDpi="1200" r:id="rId1"/>
  <rowBreaks count="3" manualBreakCount="3">
    <brk id="43" max="12" man="1"/>
    <brk id="80" max="12" man="1"/>
    <brk id="120"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90C3B-62BE-4545-8781-399BAD3C9FC3}">
  <dimension ref="A1:V171"/>
  <sheetViews>
    <sheetView showGridLines="0" topLeftCell="A91" zoomScale="70" zoomScaleNormal="70" zoomScaleSheetLayoutView="70" zoomScalePageLayoutView="40" workbookViewId="0">
      <selection activeCell="K168" sqref="K168"/>
    </sheetView>
  </sheetViews>
  <sheetFormatPr baseColWidth="10" defaultColWidth="11.42578125" defaultRowHeight="16.5"/>
  <cols>
    <col min="1" max="2" width="3.42578125" style="1" customWidth="1"/>
    <col min="3" max="3" width="6.140625" style="1" customWidth="1"/>
    <col min="4" max="4" width="15.28515625" style="1" customWidth="1"/>
    <col min="5" max="5" width="16.140625" style="2" hidden="1" customWidth="1"/>
    <col min="6" max="6" width="17.5703125" style="1" hidden="1" customWidth="1"/>
    <col min="7" max="7" width="73.28515625" style="1" customWidth="1"/>
    <col min="8" max="8" width="8.7109375" style="1" customWidth="1"/>
    <col min="9" max="9" width="18.85546875" style="1" customWidth="1"/>
    <col min="10" max="10" width="29.85546875" style="508" customWidth="1"/>
    <col min="11" max="11" width="30" style="456" customWidth="1"/>
    <col min="12" max="12" width="3.28515625" style="1" customWidth="1"/>
    <col min="13" max="13" width="2.7109375" style="1" customWidth="1"/>
    <col min="14" max="14" width="14.85546875" style="1" bestFit="1" customWidth="1"/>
    <col min="15" max="18" width="15.28515625" style="1" customWidth="1"/>
    <col min="19" max="22" width="15.140625" style="1" customWidth="1"/>
    <col min="23" max="16384" width="11.42578125" style="1"/>
  </cols>
  <sheetData>
    <row r="1" spans="1:22" ht="17.25" thickBot="1">
      <c r="A1" s="5"/>
      <c r="B1" s="5"/>
      <c r="C1" s="5"/>
      <c r="D1" s="5"/>
      <c r="E1" s="6"/>
      <c r="F1" s="5"/>
      <c r="G1" s="5"/>
      <c r="H1" s="5"/>
      <c r="I1" s="5"/>
      <c r="J1" s="490"/>
      <c r="K1" s="428"/>
      <c r="L1" s="5"/>
      <c r="M1" s="5"/>
    </row>
    <row r="2" spans="1:22" ht="17.25" thickTop="1">
      <c r="A2" s="5"/>
      <c r="B2" s="7"/>
      <c r="C2" s="8"/>
      <c r="D2" s="8"/>
      <c r="E2" s="9"/>
      <c r="F2" s="8"/>
      <c r="G2" s="8"/>
      <c r="H2" s="8"/>
      <c r="I2" s="8"/>
      <c r="J2" s="491"/>
      <c r="K2" s="429"/>
      <c r="L2" s="10"/>
      <c r="M2" s="5"/>
    </row>
    <row r="3" spans="1:22" ht="27" customHeight="1">
      <c r="A3" s="5"/>
      <c r="B3" s="11"/>
      <c r="C3" s="182" t="s">
        <v>135</v>
      </c>
      <c r="D3" s="182"/>
      <c r="E3" s="182"/>
      <c r="F3" s="182"/>
      <c r="G3" s="5"/>
      <c r="H3" s="5"/>
      <c r="I3" s="5"/>
      <c r="J3" s="490"/>
      <c r="K3" s="428"/>
      <c r="L3" s="12"/>
      <c r="M3" s="5"/>
    </row>
    <row r="4" spans="1:22" ht="17.25" thickBot="1">
      <c r="A4" s="5"/>
      <c r="B4" s="11"/>
      <c r="C4" s="160" t="s">
        <v>24</v>
      </c>
      <c r="D4" s="161" t="s">
        <v>25</v>
      </c>
      <c r="E4" s="160" t="s">
        <v>26</v>
      </c>
      <c r="F4" s="161">
        <v>4</v>
      </c>
      <c r="G4" s="5"/>
      <c r="H4" s="5"/>
      <c r="I4" s="5"/>
      <c r="J4" s="490"/>
      <c r="K4" s="428"/>
      <c r="L4" s="12"/>
      <c r="M4" s="5"/>
    </row>
    <row r="5" spans="1:22" ht="31.5" customHeight="1">
      <c r="A5" s="5"/>
      <c r="B5" s="11"/>
      <c r="C5" s="167" t="s">
        <v>0</v>
      </c>
      <c r="D5" s="168"/>
      <c r="E5" s="168"/>
      <c r="F5" s="168"/>
      <c r="G5" s="168"/>
      <c r="H5" s="168"/>
      <c r="I5" s="168"/>
      <c r="J5" s="168"/>
      <c r="K5" s="169"/>
      <c r="L5" s="12"/>
      <c r="M5" s="5"/>
    </row>
    <row r="6" spans="1:22">
      <c r="A6" s="5"/>
      <c r="B6" s="11"/>
      <c r="C6" s="170" t="s">
        <v>130</v>
      </c>
      <c r="D6" s="171"/>
      <c r="E6" s="171"/>
      <c r="F6" s="171"/>
      <c r="G6" s="171"/>
      <c r="H6" s="171"/>
      <c r="I6" s="171"/>
      <c r="J6" s="171"/>
      <c r="K6" s="172"/>
      <c r="L6" s="12"/>
      <c r="M6" s="5"/>
    </row>
    <row r="7" spans="1:22" s="25" customFormat="1">
      <c r="A7" s="24"/>
      <c r="B7" s="158"/>
      <c r="C7" s="173" t="s">
        <v>131</v>
      </c>
      <c r="D7" s="174"/>
      <c r="E7" s="174"/>
      <c r="F7" s="174"/>
      <c r="G7" s="174"/>
      <c r="H7" s="174"/>
      <c r="I7" s="174"/>
      <c r="J7" s="174"/>
      <c r="K7" s="175"/>
      <c r="L7" s="26"/>
      <c r="M7" s="24"/>
    </row>
    <row r="8" spans="1:22" ht="55.5" customHeight="1">
      <c r="A8" s="5"/>
      <c r="B8" s="11"/>
      <c r="C8" s="173"/>
      <c r="D8" s="174"/>
      <c r="E8" s="174"/>
      <c r="F8" s="174"/>
      <c r="G8" s="174"/>
      <c r="H8" s="174"/>
      <c r="I8" s="174"/>
      <c r="J8" s="174"/>
      <c r="K8" s="175"/>
      <c r="L8" s="12"/>
      <c r="M8" s="5"/>
    </row>
    <row r="9" spans="1:22" ht="34.5" customHeight="1">
      <c r="A9" s="5"/>
      <c r="B9" s="11"/>
      <c r="C9" s="176" t="s">
        <v>22</v>
      </c>
      <c r="D9" s="177"/>
      <c r="E9" s="177"/>
      <c r="F9" s="177"/>
      <c r="G9" s="177"/>
      <c r="H9" s="177"/>
      <c r="I9" s="177"/>
      <c r="J9" s="177"/>
      <c r="K9" s="178"/>
      <c r="L9" s="12"/>
      <c r="M9" s="5"/>
    </row>
    <row r="10" spans="1:22" ht="45" customHeight="1" thickBot="1">
      <c r="A10" s="5"/>
      <c r="B10" s="11"/>
      <c r="C10" s="179" t="s">
        <v>165</v>
      </c>
      <c r="D10" s="180"/>
      <c r="E10" s="180"/>
      <c r="F10" s="180"/>
      <c r="G10" s="180"/>
      <c r="H10" s="180"/>
      <c r="I10" s="180"/>
      <c r="J10" s="180"/>
      <c r="K10" s="181"/>
      <c r="L10" s="12"/>
      <c r="M10" s="5"/>
    </row>
    <row r="11" spans="1:22" ht="30" customHeight="1" thickBot="1">
      <c r="A11" s="5"/>
      <c r="B11" s="11"/>
      <c r="C11" s="419" t="s">
        <v>3</v>
      </c>
      <c r="D11" s="417" t="s">
        <v>4</v>
      </c>
      <c r="E11" s="140" t="s">
        <v>11</v>
      </c>
      <c r="F11" s="140" t="s">
        <v>12</v>
      </c>
      <c r="G11" s="417" t="s">
        <v>6</v>
      </c>
      <c r="H11" s="417" t="s">
        <v>7</v>
      </c>
      <c r="I11" s="417" t="s">
        <v>8</v>
      </c>
      <c r="J11" s="492" t="s">
        <v>9</v>
      </c>
      <c r="K11" s="492" t="s">
        <v>10</v>
      </c>
      <c r="L11" s="12"/>
      <c r="M11" s="5"/>
    </row>
    <row r="12" spans="1:22" ht="30" customHeight="1">
      <c r="A12" s="5"/>
      <c r="B12" s="11"/>
      <c r="C12" s="420"/>
      <c r="D12" s="418"/>
      <c r="E12" s="382" t="s">
        <v>11</v>
      </c>
      <c r="F12" s="382" t="s">
        <v>12</v>
      </c>
      <c r="G12" s="418"/>
      <c r="H12" s="418"/>
      <c r="I12" s="418"/>
      <c r="J12" s="493"/>
      <c r="K12" s="493"/>
      <c r="L12" s="12"/>
      <c r="M12" s="5"/>
    </row>
    <row r="13" spans="1:22" customFormat="1" ht="28.5" customHeight="1">
      <c r="A13" s="5"/>
      <c r="B13" s="11"/>
      <c r="C13" s="289"/>
      <c r="D13" s="296" t="s">
        <v>161</v>
      </c>
      <c r="E13" s="297"/>
      <c r="F13" s="297"/>
      <c r="G13" s="297"/>
      <c r="H13" s="297"/>
      <c r="I13" s="297"/>
      <c r="J13" s="513"/>
      <c r="K13" s="514"/>
      <c r="L13" s="12"/>
    </row>
    <row r="14" spans="1:22" customFormat="1" ht="39" customHeight="1">
      <c r="A14" s="5"/>
      <c r="B14" s="11"/>
      <c r="C14" s="298"/>
      <c r="D14" s="299" t="s">
        <v>87</v>
      </c>
      <c r="E14" s="299"/>
      <c r="F14" s="299"/>
      <c r="G14" s="299"/>
      <c r="H14" s="299"/>
      <c r="I14" s="299"/>
      <c r="J14" s="515"/>
      <c r="K14" s="464"/>
      <c r="L14" s="12"/>
    </row>
    <row r="15" spans="1:22" customFormat="1" ht="27" customHeight="1">
      <c r="A15" s="5"/>
      <c r="B15" s="11"/>
      <c r="C15" s="298"/>
      <c r="D15" s="300">
        <v>1</v>
      </c>
      <c r="E15" s="301"/>
      <c r="F15" s="301"/>
      <c r="G15" s="302" t="s">
        <v>88</v>
      </c>
      <c r="H15" s="303"/>
      <c r="I15" s="303"/>
      <c r="J15" s="494"/>
      <c r="K15" s="432"/>
      <c r="L15" s="12"/>
    </row>
    <row r="16" spans="1:22" customFormat="1" ht="27" customHeight="1">
      <c r="A16" s="5"/>
      <c r="B16" s="11"/>
      <c r="C16" s="304"/>
      <c r="D16" s="305">
        <v>1.01</v>
      </c>
      <c r="E16" s="306"/>
      <c r="F16" s="306"/>
      <c r="G16" s="307" t="s">
        <v>89</v>
      </c>
      <c r="H16" s="308" t="s">
        <v>90</v>
      </c>
      <c r="I16" s="305">
        <v>1</v>
      </c>
      <c r="J16" s="495">
        <v>7213</v>
      </c>
      <c r="K16" s="434">
        <f>+I16*J16</f>
        <v>7213</v>
      </c>
      <c r="L16" s="12"/>
      <c r="N16" s="154"/>
      <c r="O16" s="154" t="b">
        <f>D16='PRESUPUESTO OFICIAL'!D16</f>
        <v>1</v>
      </c>
      <c r="P16" s="154" t="b">
        <f>E16='PRESUPUESTO OFICIAL'!E16</f>
        <v>1</v>
      </c>
      <c r="Q16" s="154" t="b">
        <f>F16='PRESUPUESTO OFICIAL'!F16</f>
        <v>1</v>
      </c>
      <c r="R16" s="154" t="b">
        <f>G16='PRESUPUESTO OFICIAL'!G16</f>
        <v>1</v>
      </c>
      <c r="S16" s="154" t="b">
        <f>H16='PRESUPUESTO OFICIAL'!H16</f>
        <v>1</v>
      </c>
      <c r="T16" s="154" t="b">
        <f>I16='PRESUPUESTO OFICIAL'!I16</f>
        <v>1</v>
      </c>
      <c r="U16" s="154" t="b">
        <f>J16='PRESUPUESTO OFICIAL'!J16</f>
        <v>1</v>
      </c>
      <c r="V16" s="154" t="b">
        <f>K16='PRESUPUESTO OFICIAL'!K16</f>
        <v>1</v>
      </c>
    </row>
    <row r="17" spans="1:22" customFormat="1" ht="27" customHeight="1">
      <c r="A17" s="5"/>
      <c r="B17" s="11"/>
      <c r="C17" s="298"/>
      <c r="D17" s="305">
        <v>1.02</v>
      </c>
      <c r="E17" s="306"/>
      <c r="F17" s="306"/>
      <c r="G17" s="307" t="s">
        <v>91</v>
      </c>
      <c r="H17" s="308" t="s">
        <v>92</v>
      </c>
      <c r="I17" s="309">
        <v>1</v>
      </c>
      <c r="J17" s="495">
        <v>7868</v>
      </c>
      <c r="K17" s="434">
        <f>+I17*J17</f>
        <v>7868</v>
      </c>
      <c r="L17" s="12"/>
      <c r="N17" s="154"/>
      <c r="O17" s="154" t="b">
        <f>D17='PRESUPUESTO OFICIAL'!D17</f>
        <v>1</v>
      </c>
      <c r="P17" s="154" t="b">
        <f>E17='PRESUPUESTO OFICIAL'!E17</f>
        <v>1</v>
      </c>
      <c r="Q17" s="154" t="b">
        <f>F17='PRESUPUESTO OFICIAL'!F17</f>
        <v>1</v>
      </c>
      <c r="R17" s="154" t="b">
        <f>G17='PRESUPUESTO OFICIAL'!G17</f>
        <v>1</v>
      </c>
      <c r="S17" s="154" t="b">
        <f>H17='PRESUPUESTO OFICIAL'!H17</f>
        <v>1</v>
      </c>
      <c r="T17" s="154" t="b">
        <f>I17='PRESUPUESTO OFICIAL'!I17</f>
        <v>1</v>
      </c>
      <c r="U17" s="154" t="b">
        <f>J17='PRESUPUESTO OFICIAL'!J17</f>
        <v>1</v>
      </c>
      <c r="V17" s="154" t="b">
        <f>K17='PRESUPUESTO OFICIAL'!K17</f>
        <v>1</v>
      </c>
    </row>
    <row r="18" spans="1:22" customFormat="1" ht="27" customHeight="1">
      <c r="A18" s="5"/>
      <c r="B18" s="11"/>
      <c r="C18" s="298"/>
      <c r="D18" s="305">
        <v>1.03</v>
      </c>
      <c r="E18" s="306"/>
      <c r="F18" s="306"/>
      <c r="G18" s="307" t="s">
        <v>93</v>
      </c>
      <c r="H18" s="308" t="s">
        <v>90</v>
      </c>
      <c r="I18" s="309">
        <v>1</v>
      </c>
      <c r="J18" s="495">
        <v>36623</v>
      </c>
      <c r="K18" s="434">
        <f>+I18*J18</f>
        <v>36623</v>
      </c>
      <c r="L18" s="12"/>
      <c r="N18" s="154"/>
      <c r="O18" s="154" t="b">
        <f>D18='PRESUPUESTO OFICIAL'!D18</f>
        <v>1</v>
      </c>
      <c r="P18" s="154" t="b">
        <f>E18='PRESUPUESTO OFICIAL'!E18</f>
        <v>1</v>
      </c>
      <c r="Q18" s="154" t="b">
        <f>F18='PRESUPUESTO OFICIAL'!F18</f>
        <v>1</v>
      </c>
      <c r="R18" s="154" t="b">
        <f>G18='PRESUPUESTO OFICIAL'!G18</f>
        <v>1</v>
      </c>
      <c r="S18" s="154" t="b">
        <f>H18='PRESUPUESTO OFICIAL'!H18</f>
        <v>1</v>
      </c>
      <c r="T18" s="154" t="b">
        <f>I18='PRESUPUESTO OFICIAL'!I18</f>
        <v>1</v>
      </c>
      <c r="U18" s="154" t="b">
        <f>J18='PRESUPUESTO OFICIAL'!J18</f>
        <v>1</v>
      </c>
      <c r="V18" s="154" t="b">
        <f>K18='PRESUPUESTO OFICIAL'!K18</f>
        <v>1</v>
      </c>
    </row>
    <row r="19" spans="1:22" customFormat="1" ht="31.5" customHeight="1">
      <c r="A19" s="5"/>
      <c r="B19" s="11"/>
      <c r="C19" s="310"/>
      <c r="D19" s="305">
        <v>1.04</v>
      </c>
      <c r="E19" s="308"/>
      <c r="F19" s="308"/>
      <c r="G19" s="307" t="s">
        <v>133</v>
      </c>
      <c r="H19" s="308" t="s">
        <v>94</v>
      </c>
      <c r="I19" s="309">
        <v>1</v>
      </c>
      <c r="J19" s="496">
        <v>39182</v>
      </c>
      <c r="K19" s="436">
        <f>+ROUND(I19*J19,0)</f>
        <v>39182</v>
      </c>
      <c r="L19" s="12"/>
      <c r="N19" s="154"/>
      <c r="O19" s="154" t="b">
        <f>D19='PRESUPUESTO OFICIAL'!D19</f>
        <v>1</v>
      </c>
      <c r="P19" s="154" t="b">
        <f>E19='PRESUPUESTO OFICIAL'!E19</f>
        <v>1</v>
      </c>
      <c r="Q19" s="154" t="b">
        <f>F19='PRESUPUESTO OFICIAL'!F19</f>
        <v>1</v>
      </c>
      <c r="R19" s="154" t="b">
        <f>G19='PRESUPUESTO OFICIAL'!G19</f>
        <v>1</v>
      </c>
      <c r="S19" s="154" t="b">
        <f>H19='PRESUPUESTO OFICIAL'!H19</f>
        <v>1</v>
      </c>
      <c r="T19" s="154" t="b">
        <f>I19='PRESUPUESTO OFICIAL'!I19</f>
        <v>1</v>
      </c>
      <c r="U19" s="154" t="b">
        <f>J19='PRESUPUESTO OFICIAL'!J19</f>
        <v>1</v>
      </c>
      <c r="V19" s="154" t="b">
        <f>K19='PRESUPUESTO OFICIAL'!K19</f>
        <v>1</v>
      </c>
    </row>
    <row r="20" spans="1:22" customFormat="1" ht="30" customHeight="1">
      <c r="A20" s="5"/>
      <c r="B20" s="11"/>
      <c r="C20" s="310"/>
      <c r="D20" s="305">
        <v>1.05</v>
      </c>
      <c r="E20" s="308"/>
      <c r="F20" s="308"/>
      <c r="G20" s="307" t="s">
        <v>95</v>
      </c>
      <c r="H20" s="308" t="s">
        <v>90</v>
      </c>
      <c r="I20" s="309">
        <v>1</v>
      </c>
      <c r="J20" s="496">
        <v>10002</v>
      </c>
      <c r="K20" s="436">
        <f>+ROUND(I20*J20,0)</f>
        <v>10002</v>
      </c>
      <c r="L20" s="12"/>
      <c r="N20" s="154"/>
      <c r="O20" s="154" t="b">
        <f>D20='PRESUPUESTO OFICIAL'!D20</f>
        <v>1</v>
      </c>
      <c r="P20" s="154" t="b">
        <f>E20='PRESUPUESTO OFICIAL'!E20</f>
        <v>1</v>
      </c>
      <c r="Q20" s="154" t="b">
        <f>F20='PRESUPUESTO OFICIAL'!F20</f>
        <v>1</v>
      </c>
      <c r="R20" s="154" t="b">
        <f>G20='PRESUPUESTO OFICIAL'!G20</f>
        <v>1</v>
      </c>
      <c r="S20" s="154" t="b">
        <f>H20='PRESUPUESTO OFICIAL'!H20</f>
        <v>1</v>
      </c>
      <c r="T20" s="154" t="b">
        <f>I20='PRESUPUESTO OFICIAL'!I20</f>
        <v>1</v>
      </c>
      <c r="U20" s="154" t="b">
        <f>J20='PRESUPUESTO OFICIAL'!J20</f>
        <v>1</v>
      </c>
      <c r="V20" s="154" t="b">
        <f>K20='PRESUPUESTO OFICIAL'!K20</f>
        <v>1</v>
      </c>
    </row>
    <row r="21" spans="1:22" customFormat="1" ht="25.5" customHeight="1">
      <c r="A21" s="5"/>
      <c r="B21" s="11"/>
      <c r="C21" s="310"/>
      <c r="D21" s="311">
        <v>2</v>
      </c>
      <c r="E21" s="312"/>
      <c r="F21" s="312"/>
      <c r="G21" s="313" t="s">
        <v>96</v>
      </c>
      <c r="H21" s="312"/>
      <c r="I21" s="312"/>
      <c r="J21" s="497"/>
      <c r="K21" s="438"/>
      <c r="L21" s="12"/>
      <c r="N21" s="154"/>
      <c r="O21" s="154" t="b">
        <f>D21='PRESUPUESTO OFICIAL'!D21</f>
        <v>1</v>
      </c>
      <c r="P21" s="154" t="b">
        <f>E21='PRESUPUESTO OFICIAL'!E21</f>
        <v>1</v>
      </c>
      <c r="Q21" s="154" t="b">
        <f>F21='PRESUPUESTO OFICIAL'!F21</f>
        <v>1</v>
      </c>
      <c r="R21" s="154" t="b">
        <f>G21='PRESUPUESTO OFICIAL'!G21</f>
        <v>1</v>
      </c>
      <c r="S21" s="154" t="b">
        <f>H21='PRESUPUESTO OFICIAL'!H21</f>
        <v>1</v>
      </c>
      <c r="T21" s="154" t="b">
        <f>I21='PRESUPUESTO OFICIAL'!I21</f>
        <v>1</v>
      </c>
      <c r="U21" s="154" t="b">
        <f>J21='PRESUPUESTO OFICIAL'!J21</f>
        <v>1</v>
      </c>
      <c r="V21" s="154" t="b">
        <f>K21='PRESUPUESTO OFICIAL'!K21</f>
        <v>1</v>
      </c>
    </row>
    <row r="22" spans="1:22" customFormat="1" ht="60.75" customHeight="1">
      <c r="A22" s="5"/>
      <c r="B22" s="11"/>
      <c r="C22" s="314"/>
      <c r="D22" s="305">
        <v>2.0099999999999998</v>
      </c>
      <c r="E22" s="315"/>
      <c r="F22" s="315"/>
      <c r="G22" s="307" t="s">
        <v>97</v>
      </c>
      <c r="H22" s="308" t="s">
        <v>94</v>
      </c>
      <c r="I22" s="309">
        <v>1</v>
      </c>
      <c r="J22" s="496">
        <v>243072</v>
      </c>
      <c r="K22" s="436">
        <f>+I22*J22</f>
        <v>243072</v>
      </c>
      <c r="L22" s="12"/>
      <c r="N22" s="154"/>
      <c r="O22" s="154" t="b">
        <f>D22='PRESUPUESTO OFICIAL'!D22</f>
        <v>1</v>
      </c>
      <c r="P22" s="154" t="b">
        <f>E22='PRESUPUESTO OFICIAL'!E22</f>
        <v>1</v>
      </c>
      <c r="Q22" s="154" t="b">
        <f>F22='PRESUPUESTO OFICIAL'!F22</f>
        <v>1</v>
      </c>
      <c r="R22" s="154" t="b">
        <f>G22='PRESUPUESTO OFICIAL'!G22</f>
        <v>1</v>
      </c>
      <c r="S22" s="154" t="b">
        <f>H22='PRESUPUESTO OFICIAL'!H22</f>
        <v>1</v>
      </c>
      <c r="T22" s="154" t="b">
        <f>I22='PRESUPUESTO OFICIAL'!I22</f>
        <v>1</v>
      </c>
      <c r="U22" s="154" t="b">
        <f>J22='PRESUPUESTO OFICIAL'!J22</f>
        <v>1</v>
      </c>
      <c r="V22" s="154" t="b">
        <f>K22='PRESUPUESTO OFICIAL'!K22</f>
        <v>1</v>
      </c>
    </row>
    <row r="23" spans="1:22" customFormat="1" ht="56.25" customHeight="1">
      <c r="A23" s="5"/>
      <c r="B23" s="11"/>
      <c r="C23" s="314"/>
      <c r="D23" s="305">
        <v>2.02</v>
      </c>
      <c r="E23" s="315"/>
      <c r="F23" s="315"/>
      <c r="G23" s="307" t="s">
        <v>98</v>
      </c>
      <c r="H23" s="308" t="s">
        <v>94</v>
      </c>
      <c r="I23" s="309">
        <v>1</v>
      </c>
      <c r="J23" s="496">
        <v>166178</v>
      </c>
      <c r="K23" s="436">
        <f t="shared" ref="K23:K24" si="0">+I23*J23</f>
        <v>166178</v>
      </c>
      <c r="L23" s="12"/>
      <c r="N23" s="154"/>
      <c r="O23" s="154" t="b">
        <f>D23='PRESUPUESTO OFICIAL'!D23</f>
        <v>1</v>
      </c>
      <c r="P23" s="154" t="b">
        <f>E23='PRESUPUESTO OFICIAL'!E23</f>
        <v>1</v>
      </c>
      <c r="Q23" s="154" t="b">
        <f>F23='PRESUPUESTO OFICIAL'!F23</f>
        <v>1</v>
      </c>
      <c r="R23" s="154" t="b">
        <f>G23='PRESUPUESTO OFICIAL'!G23</f>
        <v>1</v>
      </c>
      <c r="S23" s="154" t="b">
        <f>H23='PRESUPUESTO OFICIAL'!H23</f>
        <v>1</v>
      </c>
      <c r="T23" s="154" t="b">
        <f>I23='PRESUPUESTO OFICIAL'!I23</f>
        <v>1</v>
      </c>
      <c r="U23" s="154" t="b">
        <f>J23='PRESUPUESTO OFICIAL'!J23</f>
        <v>1</v>
      </c>
      <c r="V23" s="154" t="b">
        <f>K23='PRESUPUESTO OFICIAL'!K23</f>
        <v>1</v>
      </c>
    </row>
    <row r="24" spans="1:22" customFormat="1" ht="44.25" customHeight="1">
      <c r="A24" s="5"/>
      <c r="B24" s="11"/>
      <c r="C24" s="314"/>
      <c r="D24" s="305">
        <v>2.0299999999999998</v>
      </c>
      <c r="E24" s="315"/>
      <c r="F24" s="315"/>
      <c r="G24" s="307" t="s">
        <v>99</v>
      </c>
      <c r="H24" s="308" t="s">
        <v>94</v>
      </c>
      <c r="I24" s="309">
        <v>1</v>
      </c>
      <c r="J24" s="496">
        <v>187357</v>
      </c>
      <c r="K24" s="436">
        <f t="shared" si="0"/>
        <v>187357</v>
      </c>
      <c r="L24" s="12"/>
      <c r="N24" s="154"/>
      <c r="O24" s="154" t="b">
        <f>D24='PRESUPUESTO OFICIAL'!D24</f>
        <v>1</v>
      </c>
      <c r="P24" s="154" t="b">
        <f>E24='PRESUPUESTO OFICIAL'!E24</f>
        <v>1</v>
      </c>
      <c r="Q24" s="154" t="b">
        <f>F24='PRESUPUESTO OFICIAL'!F24</f>
        <v>1</v>
      </c>
      <c r="R24" s="154" t="b">
        <f>G24='PRESUPUESTO OFICIAL'!G24</f>
        <v>1</v>
      </c>
      <c r="S24" s="154" t="b">
        <f>H24='PRESUPUESTO OFICIAL'!H24</f>
        <v>1</v>
      </c>
      <c r="T24" s="154" t="b">
        <f>I24='PRESUPUESTO OFICIAL'!I24</f>
        <v>1</v>
      </c>
      <c r="U24" s="154" t="b">
        <f>J24='PRESUPUESTO OFICIAL'!J24</f>
        <v>1</v>
      </c>
      <c r="V24" s="154" t="b">
        <f>K24='PRESUPUESTO OFICIAL'!K24</f>
        <v>1</v>
      </c>
    </row>
    <row r="25" spans="1:22" customFormat="1" ht="50.25" customHeight="1">
      <c r="A25" s="5"/>
      <c r="B25" s="11"/>
      <c r="C25" s="310"/>
      <c r="D25" s="305">
        <v>2.04</v>
      </c>
      <c r="E25" s="308"/>
      <c r="F25" s="308"/>
      <c r="G25" s="307" t="s">
        <v>100</v>
      </c>
      <c r="H25" s="308" t="s">
        <v>94</v>
      </c>
      <c r="I25" s="309">
        <v>1</v>
      </c>
      <c r="J25" s="496">
        <v>202580</v>
      </c>
      <c r="K25" s="436">
        <f t="shared" ref="K25:K38" si="1">+ROUND(I25*J25,0)</f>
        <v>202580</v>
      </c>
      <c r="L25" s="12"/>
      <c r="N25" s="154"/>
      <c r="O25" s="154" t="b">
        <f>D25='PRESUPUESTO OFICIAL'!D25</f>
        <v>1</v>
      </c>
      <c r="P25" s="154" t="b">
        <f>E25='PRESUPUESTO OFICIAL'!E25</f>
        <v>1</v>
      </c>
      <c r="Q25" s="154" t="b">
        <f>F25='PRESUPUESTO OFICIAL'!F25</f>
        <v>1</v>
      </c>
      <c r="R25" s="154" t="b">
        <f>G25='PRESUPUESTO OFICIAL'!G25</f>
        <v>1</v>
      </c>
      <c r="S25" s="154" t="b">
        <f>H25='PRESUPUESTO OFICIAL'!H25</f>
        <v>1</v>
      </c>
      <c r="T25" s="154" t="b">
        <f>I25='PRESUPUESTO OFICIAL'!I25</f>
        <v>1</v>
      </c>
      <c r="U25" s="154" t="b">
        <f>J25='PRESUPUESTO OFICIAL'!J25</f>
        <v>1</v>
      </c>
      <c r="V25" s="154" t="b">
        <f>K25='PRESUPUESTO OFICIAL'!K25</f>
        <v>1</v>
      </c>
    </row>
    <row r="26" spans="1:22" customFormat="1" ht="37.5" customHeight="1">
      <c r="A26" s="5"/>
      <c r="B26" s="11"/>
      <c r="C26" s="310"/>
      <c r="D26" s="305">
        <v>2.0499999999999998</v>
      </c>
      <c r="E26" s="308"/>
      <c r="F26" s="308"/>
      <c r="G26" s="307" t="s">
        <v>101</v>
      </c>
      <c r="H26" s="308" t="s">
        <v>90</v>
      </c>
      <c r="I26" s="309">
        <v>1</v>
      </c>
      <c r="J26" s="496">
        <v>6529</v>
      </c>
      <c r="K26" s="436">
        <f t="shared" si="1"/>
        <v>6529</v>
      </c>
      <c r="L26" s="12"/>
      <c r="N26" s="154"/>
      <c r="O26" s="154" t="b">
        <f>D26='PRESUPUESTO OFICIAL'!D26</f>
        <v>1</v>
      </c>
      <c r="P26" s="154" t="b">
        <f>E26='PRESUPUESTO OFICIAL'!E26</f>
        <v>1</v>
      </c>
      <c r="Q26" s="154" t="b">
        <f>F26='PRESUPUESTO OFICIAL'!F26</f>
        <v>1</v>
      </c>
      <c r="R26" s="154" t="b">
        <f>G26='PRESUPUESTO OFICIAL'!G26</f>
        <v>1</v>
      </c>
      <c r="S26" s="154" t="b">
        <f>H26='PRESUPUESTO OFICIAL'!H26</f>
        <v>1</v>
      </c>
      <c r="T26" s="154" t="b">
        <f>I26='PRESUPUESTO OFICIAL'!I26</f>
        <v>1</v>
      </c>
      <c r="U26" s="154" t="b">
        <f>J26='PRESUPUESTO OFICIAL'!J26</f>
        <v>1</v>
      </c>
      <c r="V26" s="154" t="b">
        <f>K26='PRESUPUESTO OFICIAL'!K26</f>
        <v>1</v>
      </c>
    </row>
    <row r="27" spans="1:22" customFormat="1" ht="62.25" customHeight="1">
      <c r="A27" s="5"/>
      <c r="B27" s="11"/>
      <c r="C27" s="310"/>
      <c r="D27" s="305">
        <v>2.06</v>
      </c>
      <c r="E27" s="308"/>
      <c r="F27" s="308"/>
      <c r="G27" s="307" t="s">
        <v>102</v>
      </c>
      <c r="H27" s="308" t="s">
        <v>94</v>
      </c>
      <c r="I27" s="309">
        <v>1</v>
      </c>
      <c r="J27" s="496">
        <v>1571027</v>
      </c>
      <c r="K27" s="436">
        <f t="shared" si="1"/>
        <v>1571027</v>
      </c>
      <c r="L27" s="12"/>
      <c r="N27" s="154"/>
      <c r="O27" s="154" t="b">
        <f>D27='PRESUPUESTO OFICIAL'!D27</f>
        <v>1</v>
      </c>
      <c r="P27" s="154" t="b">
        <f>E27='PRESUPUESTO OFICIAL'!E27</f>
        <v>1</v>
      </c>
      <c r="Q27" s="154" t="b">
        <f>F27='PRESUPUESTO OFICIAL'!F27</f>
        <v>1</v>
      </c>
      <c r="R27" s="154" t="b">
        <f>G27='PRESUPUESTO OFICIAL'!G27</f>
        <v>1</v>
      </c>
      <c r="S27" s="154" t="b">
        <f>H27='PRESUPUESTO OFICIAL'!H27</f>
        <v>1</v>
      </c>
      <c r="T27" s="154" t="b">
        <f>I27='PRESUPUESTO OFICIAL'!I27</f>
        <v>1</v>
      </c>
      <c r="U27" s="154" t="b">
        <f>J27='PRESUPUESTO OFICIAL'!J27</f>
        <v>1</v>
      </c>
      <c r="V27" s="154" t="b">
        <f>K27='PRESUPUESTO OFICIAL'!K27</f>
        <v>1</v>
      </c>
    </row>
    <row r="28" spans="1:22" customFormat="1" ht="61.5" customHeight="1">
      <c r="A28" s="5"/>
      <c r="B28" s="11"/>
      <c r="C28" s="310"/>
      <c r="D28" s="305">
        <v>2.0699999999999998</v>
      </c>
      <c r="E28" s="308"/>
      <c r="F28" s="308"/>
      <c r="G28" s="307" t="s">
        <v>103</v>
      </c>
      <c r="H28" s="308" t="s">
        <v>94</v>
      </c>
      <c r="I28" s="309">
        <v>1</v>
      </c>
      <c r="J28" s="496">
        <v>174293</v>
      </c>
      <c r="K28" s="436">
        <f t="shared" si="1"/>
        <v>174293</v>
      </c>
      <c r="L28" s="12"/>
      <c r="N28" s="154"/>
      <c r="O28" s="154" t="b">
        <f>D28='PRESUPUESTO OFICIAL'!D28</f>
        <v>1</v>
      </c>
      <c r="P28" s="154" t="b">
        <f>E28='PRESUPUESTO OFICIAL'!E28</f>
        <v>1</v>
      </c>
      <c r="Q28" s="154" t="b">
        <f>F28='PRESUPUESTO OFICIAL'!F28</f>
        <v>1</v>
      </c>
      <c r="R28" s="154" t="b">
        <f>G28='PRESUPUESTO OFICIAL'!G28</f>
        <v>1</v>
      </c>
      <c r="S28" s="154" t="b">
        <f>H28='PRESUPUESTO OFICIAL'!H28</f>
        <v>1</v>
      </c>
      <c r="T28" s="154" t="b">
        <f>I28='PRESUPUESTO OFICIAL'!I28</f>
        <v>1</v>
      </c>
      <c r="U28" s="154" t="b">
        <f>J28='PRESUPUESTO OFICIAL'!J28</f>
        <v>1</v>
      </c>
      <c r="V28" s="154" t="b">
        <f>K28='PRESUPUESTO OFICIAL'!K28</f>
        <v>1</v>
      </c>
    </row>
    <row r="29" spans="1:22" customFormat="1" ht="46.5" customHeight="1">
      <c r="A29" s="5"/>
      <c r="B29" s="11"/>
      <c r="C29" s="310"/>
      <c r="D29" s="305">
        <v>2.08</v>
      </c>
      <c r="E29" s="308"/>
      <c r="F29" s="308"/>
      <c r="G29" s="307" t="s">
        <v>104</v>
      </c>
      <c r="H29" s="308" t="s">
        <v>94</v>
      </c>
      <c r="I29" s="309">
        <v>1</v>
      </c>
      <c r="J29" s="496">
        <v>195472</v>
      </c>
      <c r="K29" s="436">
        <f t="shared" si="1"/>
        <v>195472</v>
      </c>
      <c r="L29" s="12"/>
      <c r="N29" s="154"/>
      <c r="O29" s="154" t="b">
        <f>D29='PRESUPUESTO OFICIAL'!D29</f>
        <v>1</v>
      </c>
      <c r="P29" s="154" t="b">
        <f>E29='PRESUPUESTO OFICIAL'!E29</f>
        <v>1</v>
      </c>
      <c r="Q29" s="154" t="b">
        <f>F29='PRESUPUESTO OFICIAL'!F29</f>
        <v>1</v>
      </c>
      <c r="R29" s="154" t="b">
        <f>G29='PRESUPUESTO OFICIAL'!G29</f>
        <v>1</v>
      </c>
      <c r="S29" s="154" t="b">
        <f>H29='PRESUPUESTO OFICIAL'!H29</f>
        <v>1</v>
      </c>
      <c r="T29" s="154" t="b">
        <f>I29='PRESUPUESTO OFICIAL'!I29</f>
        <v>1</v>
      </c>
      <c r="U29" s="154" t="b">
        <f>J29='PRESUPUESTO OFICIAL'!J29</f>
        <v>1</v>
      </c>
      <c r="V29" s="154" t="b">
        <f>K29='PRESUPUESTO OFICIAL'!K29</f>
        <v>1</v>
      </c>
    </row>
    <row r="30" spans="1:22" customFormat="1" ht="48.75" customHeight="1">
      <c r="A30" s="5"/>
      <c r="B30" s="11"/>
      <c r="C30" s="310"/>
      <c r="D30" s="305">
        <v>2.09</v>
      </c>
      <c r="E30" s="308"/>
      <c r="F30" s="308"/>
      <c r="G30" s="307" t="s">
        <v>105</v>
      </c>
      <c r="H30" s="308" t="s">
        <v>94</v>
      </c>
      <c r="I30" s="309">
        <v>1</v>
      </c>
      <c r="J30" s="496">
        <v>210695</v>
      </c>
      <c r="K30" s="436">
        <f t="shared" si="1"/>
        <v>210695</v>
      </c>
      <c r="L30" s="12"/>
      <c r="N30" s="154"/>
      <c r="O30" s="154" t="b">
        <f>D30='PRESUPUESTO OFICIAL'!D30</f>
        <v>1</v>
      </c>
      <c r="P30" s="154" t="b">
        <f>E30='PRESUPUESTO OFICIAL'!E30</f>
        <v>1</v>
      </c>
      <c r="Q30" s="154" t="b">
        <f>F30='PRESUPUESTO OFICIAL'!F30</f>
        <v>1</v>
      </c>
      <c r="R30" s="154" t="b">
        <f>G30='PRESUPUESTO OFICIAL'!G30</f>
        <v>1</v>
      </c>
      <c r="S30" s="154" t="b">
        <f>H30='PRESUPUESTO OFICIAL'!H30</f>
        <v>1</v>
      </c>
      <c r="T30" s="154" t="b">
        <f>I30='PRESUPUESTO OFICIAL'!I30</f>
        <v>1</v>
      </c>
      <c r="U30" s="154" t="b">
        <f>J30='PRESUPUESTO OFICIAL'!J30</f>
        <v>1</v>
      </c>
      <c r="V30" s="154" t="b">
        <f>K30='PRESUPUESTO OFICIAL'!K30</f>
        <v>1</v>
      </c>
    </row>
    <row r="31" spans="1:22" customFormat="1" ht="51" customHeight="1">
      <c r="A31" s="5"/>
      <c r="B31" s="11"/>
      <c r="C31" s="310"/>
      <c r="D31" s="305">
        <v>2.1</v>
      </c>
      <c r="E31" s="308"/>
      <c r="F31" s="308"/>
      <c r="G31" s="307" t="s">
        <v>106</v>
      </c>
      <c r="H31" s="308" t="s">
        <v>90</v>
      </c>
      <c r="I31" s="309">
        <v>1</v>
      </c>
      <c r="J31" s="496">
        <v>6826</v>
      </c>
      <c r="K31" s="436">
        <f t="shared" si="1"/>
        <v>6826</v>
      </c>
      <c r="L31" s="12"/>
      <c r="N31" s="154"/>
      <c r="O31" s="154" t="b">
        <f>D31='PRESUPUESTO OFICIAL'!D31</f>
        <v>1</v>
      </c>
      <c r="P31" s="154" t="b">
        <f>E31='PRESUPUESTO OFICIAL'!E31</f>
        <v>1</v>
      </c>
      <c r="Q31" s="154" t="b">
        <f>F31='PRESUPUESTO OFICIAL'!F31</f>
        <v>1</v>
      </c>
      <c r="R31" s="154" t="b">
        <f>G31='PRESUPUESTO OFICIAL'!G31</f>
        <v>1</v>
      </c>
      <c r="S31" s="154" t="b">
        <f>H31='PRESUPUESTO OFICIAL'!H31</f>
        <v>1</v>
      </c>
      <c r="T31" s="154" t="b">
        <f>I31='PRESUPUESTO OFICIAL'!I31</f>
        <v>1</v>
      </c>
      <c r="U31" s="154" t="b">
        <f>J31='PRESUPUESTO OFICIAL'!J31</f>
        <v>1</v>
      </c>
      <c r="V31" s="154" t="b">
        <f>K31='PRESUPUESTO OFICIAL'!K31</f>
        <v>1</v>
      </c>
    </row>
    <row r="32" spans="1:22" customFormat="1" ht="59.25" customHeight="1">
      <c r="A32" s="5"/>
      <c r="B32" s="11"/>
      <c r="C32" s="310"/>
      <c r="D32" s="305">
        <v>2.11</v>
      </c>
      <c r="E32" s="308"/>
      <c r="F32" s="308"/>
      <c r="G32" s="307" t="s">
        <v>107</v>
      </c>
      <c r="H32" s="308" t="s">
        <v>94</v>
      </c>
      <c r="I32" s="309">
        <v>1</v>
      </c>
      <c r="J32" s="496">
        <v>1575175</v>
      </c>
      <c r="K32" s="436">
        <f t="shared" si="1"/>
        <v>1575175</v>
      </c>
      <c r="L32" s="12"/>
      <c r="N32" s="154"/>
      <c r="O32" s="154" t="b">
        <f>D32='PRESUPUESTO OFICIAL'!D32</f>
        <v>1</v>
      </c>
      <c r="P32" s="154" t="b">
        <f>E32='PRESUPUESTO OFICIAL'!E32</f>
        <v>1</v>
      </c>
      <c r="Q32" s="154" t="b">
        <f>F32='PRESUPUESTO OFICIAL'!F32</f>
        <v>1</v>
      </c>
      <c r="R32" s="154" t="b">
        <f>G32='PRESUPUESTO OFICIAL'!G32</f>
        <v>1</v>
      </c>
      <c r="S32" s="154" t="b">
        <f>H32='PRESUPUESTO OFICIAL'!H32</f>
        <v>1</v>
      </c>
      <c r="T32" s="154" t="b">
        <f>I32='PRESUPUESTO OFICIAL'!I32</f>
        <v>1</v>
      </c>
      <c r="U32" s="154" t="b">
        <f>J32='PRESUPUESTO OFICIAL'!J32</f>
        <v>1</v>
      </c>
      <c r="V32" s="154" t="b">
        <f>K32='PRESUPUESTO OFICIAL'!K32</f>
        <v>1</v>
      </c>
    </row>
    <row r="33" spans="1:22" customFormat="1" ht="35.25" customHeight="1">
      <c r="A33" s="5"/>
      <c r="B33" s="11"/>
      <c r="C33" s="310"/>
      <c r="D33" s="305">
        <v>2.12</v>
      </c>
      <c r="E33" s="308"/>
      <c r="F33" s="308"/>
      <c r="G33" s="307" t="s">
        <v>108</v>
      </c>
      <c r="H33" s="308" t="s">
        <v>92</v>
      </c>
      <c r="I33" s="309">
        <v>1</v>
      </c>
      <c r="J33" s="496">
        <v>124061</v>
      </c>
      <c r="K33" s="436">
        <f t="shared" si="1"/>
        <v>124061</v>
      </c>
      <c r="L33" s="12"/>
      <c r="N33" s="154"/>
      <c r="O33" s="154" t="b">
        <f>D33='PRESUPUESTO OFICIAL'!D33</f>
        <v>1</v>
      </c>
      <c r="P33" s="154" t="b">
        <f>E33='PRESUPUESTO OFICIAL'!E33</f>
        <v>1</v>
      </c>
      <c r="Q33" s="154" t="b">
        <f>F33='PRESUPUESTO OFICIAL'!F33</f>
        <v>1</v>
      </c>
      <c r="R33" s="154" t="b">
        <f>G33='PRESUPUESTO OFICIAL'!G33</f>
        <v>1</v>
      </c>
      <c r="S33" s="154" t="b">
        <f>H33='PRESUPUESTO OFICIAL'!H33</f>
        <v>1</v>
      </c>
      <c r="T33" s="154" t="b">
        <f>I33='PRESUPUESTO OFICIAL'!I33</f>
        <v>1</v>
      </c>
      <c r="U33" s="154" t="b">
        <f>J33='PRESUPUESTO OFICIAL'!J33</f>
        <v>1</v>
      </c>
      <c r="V33" s="154" t="b">
        <f>K33='PRESUPUESTO OFICIAL'!K33</f>
        <v>1</v>
      </c>
    </row>
    <row r="34" spans="1:22" customFormat="1" ht="44.25" customHeight="1">
      <c r="A34" s="5"/>
      <c r="B34" s="11"/>
      <c r="C34" s="316"/>
      <c r="D34" s="305">
        <v>2.13</v>
      </c>
      <c r="E34" s="317"/>
      <c r="F34" s="317"/>
      <c r="G34" s="307" t="s">
        <v>134</v>
      </c>
      <c r="H34" s="308" t="s">
        <v>109</v>
      </c>
      <c r="I34" s="309">
        <v>1</v>
      </c>
      <c r="J34" s="495">
        <v>726287</v>
      </c>
      <c r="K34" s="436">
        <f t="shared" si="1"/>
        <v>726287</v>
      </c>
      <c r="L34" s="12"/>
      <c r="N34" s="154"/>
      <c r="O34" s="154" t="b">
        <f>D34='PRESUPUESTO OFICIAL'!D34</f>
        <v>1</v>
      </c>
      <c r="P34" s="154" t="b">
        <f>E34='PRESUPUESTO OFICIAL'!E34</f>
        <v>1</v>
      </c>
      <c r="Q34" s="154" t="b">
        <f>F34='PRESUPUESTO OFICIAL'!F34</f>
        <v>1</v>
      </c>
      <c r="R34" s="154" t="b">
        <f>G34='PRESUPUESTO OFICIAL'!G34</f>
        <v>1</v>
      </c>
      <c r="S34" s="154" t="b">
        <f>H34='PRESUPUESTO OFICIAL'!H34</f>
        <v>1</v>
      </c>
      <c r="T34" s="154" t="b">
        <f>I34='PRESUPUESTO OFICIAL'!I34</f>
        <v>1</v>
      </c>
      <c r="U34" s="154" t="b">
        <f>J34='PRESUPUESTO OFICIAL'!J34</f>
        <v>1</v>
      </c>
      <c r="V34" s="154" t="b">
        <f>K34='PRESUPUESTO OFICIAL'!K34</f>
        <v>1</v>
      </c>
    </row>
    <row r="35" spans="1:22" customFormat="1" ht="29.25" customHeight="1">
      <c r="A35" s="5"/>
      <c r="B35" s="11"/>
      <c r="C35" s="310"/>
      <c r="D35" s="305">
        <v>2.14</v>
      </c>
      <c r="E35" s="308"/>
      <c r="F35" s="308"/>
      <c r="G35" s="307" t="s">
        <v>110</v>
      </c>
      <c r="H35" s="308" t="s">
        <v>94</v>
      </c>
      <c r="I35" s="309">
        <v>1</v>
      </c>
      <c r="J35" s="496">
        <v>39412</v>
      </c>
      <c r="K35" s="436">
        <f t="shared" si="1"/>
        <v>39412</v>
      </c>
      <c r="L35" s="12"/>
      <c r="N35" s="154"/>
      <c r="O35" s="154" t="b">
        <f>D35='PRESUPUESTO OFICIAL'!D35</f>
        <v>1</v>
      </c>
      <c r="P35" s="154" t="b">
        <f>E35='PRESUPUESTO OFICIAL'!E35</f>
        <v>1</v>
      </c>
      <c r="Q35" s="154" t="b">
        <f>F35='PRESUPUESTO OFICIAL'!F35</f>
        <v>1</v>
      </c>
      <c r="R35" s="154" t="b">
        <f>G35='PRESUPUESTO OFICIAL'!G35</f>
        <v>1</v>
      </c>
      <c r="S35" s="154" t="b">
        <f>H35='PRESUPUESTO OFICIAL'!H35</f>
        <v>1</v>
      </c>
      <c r="T35" s="154" t="b">
        <f>I35='PRESUPUESTO OFICIAL'!I35</f>
        <v>1</v>
      </c>
      <c r="U35" s="154" t="b">
        <f>J35='PRESUPUESTO OFICIAL'!J35</f>
        <v>1</v>
      </c>
      <c r="V35" s="154" t="b">
        <f>K35='PRESUPUESTO OFICIAL'!K35</f>
        <v>1</v>
      </c>
    </row>
    <row r="36" spans="1:22" customFormat="1" ht="29.25" customHeight="1">
      <c r="A36" s="5"/>
      <c r="B36" s="11"/>
      <c r="C36" s="310"/>
      <c r="D36" s="305">
        <v>2.15</v>
      </c>
      <c r="E36" s="308"/>
      <c r="F36" s="308"/>
      <c r="G36" s="307" t="s">
        <v>111</v>
      </c>
      <c r="H36" s="308" t="s">
        <v>94</v>
      </c>
      <c r="I36" s="309">
        <v>1</v>
      </c>
      <c r="J36" s="496">
        <v>17685</v>
      </c>
      <c r="K36" s="436">
        <f t="shared" si="1"/>
        <v>17685</v>
      </c>
      <c r="L36" s="12"/>
      <c r="N36" s="154"/>
      <c r="O36" s="154" t="b">
        <f>D36='PRESUPUESTO OFICIAL'!D36</f>
        <v>1</v>
      </c>
      <c r="P36" s="154" t="b">
        <f>E36='PRESUPUESTO OFICIAL'!E36</f>
        <v>1</v>
      </c>
      <c r="Q36" s="154" t="b">
        <f>F36='PRESUPUESTO OFICIAL'!F36</f>
        <v>1</v>
      </c>
      <c r="R36" s="154" t="b">
        <f>G36='PRESUPUESTO OFICIAL'!G36</f>
        <v>1</v>
      </c>
      <c r="S36" s="154" t="b">
        <f>H36='PRESUPUESTO OFICIAL'!H36</f>
        <v>1</v>
      </c>
      <c r="T36" s="154" t="b">
        <f>I36='PRESUPUESTO OFICIAL'!I36</f>
        <v>1</v>
      </c>
      <c r="U36" s="154" t="b">
        <f>J36='PRESUPUESTO OFICIAL'!J36</f>
        <v>1</v>
      </c>
      <c r="V36" s="154" t="b">
        <f>K36='PRESUPUESTO OFICIAL'!K36</f>
        <v>1</v>
      </c>
    </row>
    <row r="37" spans="1:22" customFormat="1" ht="29.25" customHeight="1">
      <c r="A37" s="5"/>
      <c r="B37" s="11"/>
      <c r="C37" s="310"/>
      <c r="D37" s="305">
        <v>2.16</v>
      </c>
      <c r="E37" s="308"/>
      <c r="F37" s="308"/>
      <c r="G37" s="307" t="s">
        <v>112</v>
      </c>
      <c r="H37" s="308" t="s">
        <v>109</v>
      </c>
      <c r="I37" s="309">
        <v>1</v>
      </c>
      <c r="J37" s="496">
        <v>62020</v>
      </c>
      <c r="K37" s="436">
        <f t="shared" si="1"/>
        <v>62020</v>
      </c>
      <c r="L37" s="12"/>
      <c r="N37" s="154"/>
      <c r="O37" s="154" t="b">
        <f>D37='PRESUPUESTO OFICIAL'!D37</f>
        <v>1</v>
      </c>
      <c r="P37" s="154" t="b">
        <f>E37='PRESUPUESTO OFICIAL'!E37</f>
        <v>1</v>
      </c>
      <c r="Q37" s="154" t="b">
        <f>F37='PRESUPUESTO OFICIAL'!F37</f>
        <v>1</v>
      </c>
      <c r="R37" s="154" t="b">
        <f>G37='PRESUPUESTO OFICIAL'!G37</f>
        <v>1</v>
      </c>
      <c r="S37" s="154" t="b">
        <f>H37='PRESUPUESTO OFICIAL'!H37</f>
        <v>1</v>
      </c>
      <c r="T37" s="154" t="b">
        <f>I37='PRESUPUESTO OFICIAL'!I37</f>
        <v>1</v>
      </c>
      <c r="U37" s="154" t="b">
        <f>J37='PRESUPUESTO OFICIAL'!J37</f>
        <v>1</v>
      </c>
      <c r="V37" s="154" t="b">
        <f>K37='PRESUPUESTO OFICIAL'!K37</f>
        <v>1</v>
      </c>
    </row>
    <row r="38" spans="1:22" customFormat="1" ht="29.25" customHeight="1">
      <c r="A38" s="5"/>
      <c r="B38" s="11"/>
      <c r="C38" s="310"/>
      <c r="D38" s="305">
        <v>2.17</v>
      </c>
      <c r="E38" s="308"/>
      <c r="F38" s="308"/>
      <c r="G38" s="307" t="s">
        <v>132</v>
      </c>
      <c r="H38" s="308" t="s">
        <v>92</v>
      </c>
      <c r="I38" s="309">
        <v>1</v>
      </c>
      <c r="J38" s="495">
        <v>4645</v>
      </c>
      <c r="K38" s="434">
        <f t="shared" si="1"/>
        <v>4645</v>
      </c>
      <c r="L38" s="12"/>
      <c r="N38" s="154"/>
      <c r="O38" s="154" t="b">
        <f>D38='PRESUPUESTO OFICIAL'!D38</f>
        <v>1</v>
      </c>
      <c r="P38" s="154" t="b">
        <f>E38='PRESUPUESTO OFICIAL'!E38</f>
        <v>1</v>
      </c>
      <c r="Q38" s="154" t="b">
        <f>F38='PRESUPUESTO OFICIAL'!F38</f>
        <v>1</v>
      </c>
      <c r="R38" s="154" t="b">
        <f>G38='PRESUPUESTO OFICIAL'!G38</f>
        <v>1</v>
      </c>
      <c r="S38" s="154" t="b">
        <f>H38='PRESUPUESTO OFICIAL'!H38</f>
        <v>1</v>
      </c>
      <c r="T38" s="154" t="b">
        <f>I38='PRESUPUESTO OFICIAL'!I38</f>
        <v>1</v>
      </c>
      <c r="U38" s="154" t="b">
        <f>J38='PRESUPUESTO OFICIAL'!J38</f>
        <v>1</v>
      </c>
      <c r="V38" s="154" t="b">
        <f>K38='PRESUPUESTO OFICIAL'!K38</f>
        <v>1</v>
      </c>
    </row>
    <row r="39" spans="1:22" customFormat="1" ht="36.75" customHeight="1">
      <c r="A39" s="5"/>
      <c r="B39" s="11"/>
      <c r="C39" s="298"/>
      <c r="D39" s="299" t="s">
        <v>113</v>
      </c>
      <c r="E39" s="299"/>
      <c r="F39" s="299"/>
      <c r="G39" s="299"/>
      <c r="H39" s="299"/>
      <c r="I39" s="299"/>
      <c r="J39" s="498"/>
      <c r="K39" s="440"/>
      <c r="L39" s="12"/>
      <c r="N39" s="154"/>
      <c r="O39" s="154" t="b">
        <f>D39='PRESUPUESTO OFICIAL'!D39</f>
        <v>1</v>
      </c>
      <c r="P39" s="154" t="b">
        <f>E39='PRESUPUESTO OFICIAL'!E39</f>
        <v>1</v>
      </c>
      <c r="Q39" s="154" t="b">
        <f>F39='PRESUPUESTO OFICIAL'!F39</f>
        <v>1</v>
      </c>
      <c r="R39" s="154" t="b">
        <f>G39='PRESUPUESTO OFICIAL'!G39</f>
        <v>1</v>
      </c>
      <c r="S39" s="154" t="b">
        <f>H39='PRESUPUESTO OFICIAL'!H39</f>
        <v>1</v>
      </c>
      <c r="T39" s="154" t="b">
        <f>I39='PRESUPUESTO OFICIAL'!I39</f>
        <v>1</v>
      </c>
      <c r="U39" s="154" t="b">
        <f>J39='PRESUPUESTO OFICIAL'!J39</f>
        <v>1</v>
      </c>
      <c r="V39" s="154" t="b">
        <f>K39='PRESUPUESTO OFICIAL'!K39</f>
        <v>1</v>
      </c>
    </row>
    <row r="40" spans="1:22" customFormat="1" ht="27" customHeight="1">
      <c r="A40" s="5"/>
      <c r="B40" s="11"/>
      <c r="C40" s="298"/>
      <c r="D40" s="300">
        <v>3</v>
      </c>
      <c r="E40" s="301"/>
      <c r="F40" s="301"/>
      <c r="G40" s="302" t="s">
        <v>88</v>
      </c>
      <c r="H40" s="303"/>
      <c r="I40" s="303"/>
      <c r="J40" s="499"/>
      <c r="K40" s="442"/>
      <c r="L40" s="12"/>
      <c r="N40" s="154"/>
      <c r="O40" s="154" t="b">
        <f>D40='PRESUPUESTO OFICIAL'!D40</f>
        <v>1</v>
      </c>
      <c r="P40" s="154" t="b">
        <f>E40='PRESUPUESTO OFICIAL'!E40</f>
        <v>1</v>
      </c>
      <c r="Q40" s="154" t="b">
        <f>F40='PRESUPUESTO OFICIAL'!F40</f>
        <v>1</v>
      </c>
      <c r="R40" s="154" t="b">
        <f>G40='PRESUPUESTO OFICIAL'!G40</f>
        <v>1</v>
      </c>
      <c r="S40" s="154" t="b">
        <f>H40='PRESUPUESTO OFICIAL'!H40</f>
        <v>1</v>
      </c>
      <c r="T40" s="154" t="b">
        <f>I40='PRESUPUESTO OFICIAL'!I40</f>
        <v>1</v>
      </c>
      <c r="U40" s="154" t="b">
        <f>J40='PRESUPUESTO OFICIAL'!J40</f>
        <v>1</v>
      </c>
      <c r="V40" s="154" t="b">
        <f>K40='PRESUPUESTO OFICIAL'!K40</f>
        <v>1</v>
      </c>
    </row>
    <row r="41" spans="1:22" customFormat="1" ht="27" customHeight="1">
      <c r="A41" s="5"/>
      <c r="B41" s="11"/>
      <c r="C41" s="304"/>
      <c r="D41" s="305">
        <v>3.01</v>
      </c>
      <c r="E41" s="306"/>
      <c r="F41" s="306"/>
      <c r="G41" s="307" t="s">
        <v>89</v>
      </c>
      <c r="H41" s="308" t="s">
        <v>90</v>
      </c>
      <c r="I41" s="305">
        <v>1</v>
      </c>
      <c r="J41" s="495">
        <v>7213</v>
      </c>
      <c r="K41" s="434">
        <f>+I41*J41</f>
        <v>7213</v>
      </c>
      <c r="L41" s="12"/>
      <c r="N41" s="154"/>
      <c r="O41" s="154" t="b">
        <f>D41='PRESUPUESTO OFICIAL'!D41</f>
        <v>1</v>
      </c>
      <c r="P41" s="154" t="b">
        <f>E41='PRESUPUESTO OFICIAL'!E41</f>
        <v>1</v>
      </c>
      <c r="Q41" s="154" t="b">
        <f>F41='PRESUPUESTO OFICIAL'!F41</f>
        <v>1</v>
      </c>
      <c r="R41" s="154" t="b">
        <f>G41='PRESUPUESTO OFICIAL'!G41</f>
        <v>1</v>
      </c>
      <c r="S41" s="154" t="b">
        <f>H41='PRESUPUESTO OFICIAL'!H41</f>
        <v>1</v>
      </c>
      <c r="T41" s="154" t="b">
        <f>I41='PRESUPUESTO OFICIAL'!I41</f>
        <v>1</v>
      </c>
      <c r="U41" s="154" t="b">
        <f>J41='PRESUPUESTO OFICIAL'!J41</f>
        <v>1</v>
      </c>
      <c r="V41" s="154" t="b">
        <f>K41='PRESUPUESTO OFICIAL'!K41</f>
        <v>1</v>
      </c>
    </row>
    <row r="42" spans="1:22" customFormat="1" ht="27" customHeight="1">
      <c r="A42" s="5"/>
      <c r="B42" s="11"/>
      <c r="C42" s="298"/>
      <c r="D42" s="305">
        <v>3.02</v>
      </c>
      <c r="E42" s="306"/>
      <c r="F42" s="306"/>
      <c r="G42" s="307" t="s">
        <v>91</v>
      </c>
      <c r="H42" s="308" t="s">
        <v>92</v>
      </c>
      <c r="I42" s="309">
        <v>1</v>
      </c>
      <c r="J42" s="495">
        <v>7868</v>
      </c>
      <c r="K42" s="434">
        <f>+I42*J42</f>
        <v>7868</v>
      </c>
      <c r="L42" s="12"/>
      <c r="N42" s="154"/>
      <c r="O42" s="154" t="b">
        <f>D42='PRESUPUESTO OFICIAL'!D42</f>
        <v>1</v>
      </c>
      <c r="P42" s="154" t="b">
        <f>E42='PRESUPUESTO OFICIAL'!E42</f>
        <v>1</v>
      </c>
      <c r="Q42" s="154" t="b">
        <f>F42='PRESUPUESTO OFICIAL'!F42</f>
        <v>1</v>
      </c>
      <c r="R42" s="154" t="b">
        <f>G42='PRESUPUESTO OFICIAL'!G42</f>
        <v>1</v>
      </c>
      <c r="S42" s="154" t="b">
        <f>H42='PRESUPUESTO OFICIAL'!H42</f>
        <v>1</v>
      </c>
      <c r="T42" s="154" t="b">
        <f>I42='PRESUPUESTO OFICIAL'!I42</f>
        <v>1</v>
      </c>
      <c r="U42" s="154" t="b">
        <f>J42='PRESUPUESTO OFICIAL'!J42</f>
        <v>1</v>
      </c>
      <c r="V42" s="154" t="b">
        <f>K42='PRESUPUESTO OFICIAL'!K42</f>
        <v>1</v>
      </c>
    </row>
    <row r="43" spans="1:22" customFormat="1" ht="27" customHeight="1">
      <c r="A43" s="5"/>
      <c r="B43" s="11"/>
      <c r="C43" s="298"/>
      <c r="D43" s="305">
        <v>3.03</v>
      </c>
      <c r="E43" s="306"/>
      <c r="F43" s="306"/>
      <c r="G43" s="307" t="s">
        <v>93</v>
      </c>
      <c r="H43" s="308" t="s">
        <v>90</v>
      </c>
      <c r="I43" s="309">
        <v>1</v>
      </c>
      <c r="J43" s="495">
        <v>36623</v>
      </c>
      <c r="K43" s="434">
        <f>+I43*J43</f>
        <v>36623</v>
      </c>
      <c r="L43" s="12"/>
      <c r="N43" s="154"/>
      <c r="O43" s="154" t="b">
        <f>D43='PRESUPUESTO OFICIAL'!D43</f>
        <v>1</v>
      </c>
      <c r="P43" s="154" t="b">
        <f>E43='PRESUPUESTO OFICIAL'!E43</f>
        <v>1</v>
      </c>
      <c r="Q43" s="154" t="b">
        <f>F43='PRESUPUESTO OFICIAL'!F43</f>
        <v>1</v>
      </c>
      <c r="R43" s="154" t="b">
        <f>G43='PRESUPUESTO OFICIAL'!G43</f>
        <v>1</v>
      </c>
      <c r="S43" s="154" t="b">
        <f>H43='PRESUPUESTO OFICIAL'!H43</f>
        <v>1</v>
      </c>
      <c r="T43" s="154" t="b">
        <f>I43='PRESUPUESTO OFICIAL'!I43</f>
        <v>1</v>
      </c>
      <c r="U43" s="154" t="b">
        <f>J43='PRESUPUESTO OFICIAL'!J43</f>
        <v>1</v>
      </c>
      <c r="V43" s="154" t="b">
        <f>K43='PRESUPUESTO OFICIAL'!K43</f>
        <v>1</v>
      </c>
    </row>
    <row r="44" spans="1:22" customFormat="1" ht="30" customHeight="1">
      <c r="A44" s="5"/>
      <c r="B44" s="11"/>
      <c r="C44" s="310"/>
      <c r="D44" s="305">
        <v>3.04</v>
      </c>
      <c r="E44" s="308"/>
      <c r="F44" s="308"/>
      <c r="G44" s="307" t="s">
        <v>114</v>
      </c>
      <c r="H44" s="308" t="s">
        <v>94</v>
      </c>
      <c r="I44" s="309">
        <v>1</v>
      </c>
      <c r="J44" s="496">
        <v>39182</v>
      </c>
      <c r="K44" s="436">
        <f>+ROUND(I44*J44,0)</f>
        <v>39182</v>
      </c>
      <c r="L44" s="12"/>
      <c r="N44" s="154"/>
      <c r="O44" s="154" t="b">
        <f>D44='PRESUPUESTO OFICIAL'!D44</f>
        <v>1</v>
      </c>
      <c r="P44" s="154" t="b">
        <f>E44='PRESUPUESTO OFICIAL'!E44</f>
        <v>1</v>
      </c>
      <c r="Q44" s="154" t="b">
        <f>F44='PRESUPUESTO OFICIAL'!F44</f>
        <v>1</v>
      </c>
      <c r="R44" s="154" t="b">
        <f>G44='PRESUPUESTO OFICIAL'!G44</f>
        <v>1</v>
      </c>
      <c r="S44" s="154" t="b">
        <f>H44='PRESUPUESTO OFICIAL'!H44</f>
        <v>1</v>
      </c>
      <c r="T44" s="154" t="b">
        <f>I44='PRESUPUESTO OFICIAL'!I44</f>
        <v>1</v>
      </c>
      <c r="U44" s="154" t="b">
        <f>J44='PRESUPUESTO OFICIAL'!J44</f>
        <v>1</v>
      </c>
      <c r="V44" s="154" t="b">
        <f>K44='PRESUPUESTO OFICIAL'!K44</f>
        <v>1</v>
      </c>
    </row>
    <row r="45" spans="1:22" customFormat="1" ht="30" customHeight="1">
      <c r="A45" s="5"/>
      <c r="B45" s="11"/>
      <c r="C45" s="310"/>
      <c r="D45" s="305">
        <v>3.05</v>
      </c>
      <c r="E45" s="308"/>
      <c r="F45" s="308"/>
      <c r="G45" s="307" t="s">
        <v>95</v>
      </c>
      <c r="H45" s="308" t="s">
        <v>90</v>
      </c>
      <c r="I45" s="309">
        <v>1</v>
      </c>
      <c r="J45" s="496">
        <v>10002</v>
      </c>
      <c r="K45" s="436">
        <f>+ROUND(I45*J45,0)</f>
        <v>10002</v>
      </c>
      <c r="L45" s="12"/>
      <c r="N45" s="154"/>
      <c r="O45" s="154" t="b">
        <f>D45='PRESUPUESTO OFICIAL'!D45</f>
        <v>1</v>
      </c>
      <c r="P45" s="154" t="b">
        <f>E45='PRESUPUESTO OFICIAL'!E45</f>
        <v>1</v>
      </c>
      <c r="Q45" s="154" t="b">
        <f>F45='PRESUPUESTO OFICIAL'!F45</f>
        <v>1</v>
      </c>
      <c r="R45" s="154" t="b">
        <f>G45='PRESUPUESTO OFICIAL'!G45</f>
        <v>1</v>
      </c>
      <c r="S45" s="154" t="b">
        <f>H45='PRESUPUESTO OFICIAL'!H45</f>
        <v>1</v>
      </c>
      <c r="T45" s="154" t="b">
        <f>I45='PRESUPUESTO OFICIAL'!I45</f>
        <v>1</v>
      </c>
      <c r="U45" s="154" t="b">
        <f>J45='PRESUPUESTO OFICIAL'!J45</f>
        <v>1</v>
      </c>
      <c r="V45" s="154" t="b">
        <f>K45='PRESUPUESTO OFICIAL'!K45</f>
        <v>1</v>
      </c>
    </row>
    <row r="46" spans="1:22" customFormat="1" ht="25.5" customHeight="1">
      <c r="A46" s="5"/>
      <c r="B46" s="11"/>
      <c r="C46" s="310"/>
      <c r="D46" s="311">
        <v>4</v>
      </c>
      <c r="E46" s="312"/>
      <c r="F46" s="312"/>
      <c r="G46" s="313" t="s">
        <v>115</v>
      </c>
      <c r="H46" s="312"/>
      <c r="I46" s="312"/>
      <c r="J46" s="500"/>
      <c r="K46" s="501"/>
      <c r="L46" s="12"/>
      <c r="N46" s="154"/>
      <c r="O46" s="154" t="b">
        <f>D46='PRESUPUESTO OFICIAL'!D46</f>
        <v>1</v>
      </c>
      <c r="P46" s="154" t="b">
        <f>E46='PRESUPUESTO OFICIAL'!E46</f>
        <v>1</v>
      </c>
      <c r="Q46" s="154" t="b">
        <f>F46='PRESUPUESTO OFICIAL'!F46</f>
        <v>1</v>
      </c>
      <c r="R46" s="154" t="b">
        <f>G46='PRESUPUESTO OFICIAL'!G46</f>
        <v>1</v>
      </c>
      <c r="S46" s="154" t="b">
        <f>H46='PRESUPUESTO OFICIAL'!H46</f>
        <v>1</v>
      </c>
      <c r="T46" s="154" t="b">
        <f>I46='PRESUPUESTO OFICIAL'!I46</f>
        <v>1</v>
      </c>
      <c r="U46" s="154" t="b">
        <f>J46='PRESUPUESTO OFICIAL'!J46</f>
        <v>1</v>
      </c>
      <c r="V46" s="154" t="b">
        <f>K46='PRESUPUESTO OFICIAL'!K46</f>
        <v>1</v>
      </c>
    </row>
    <row r="47" spans="1:22" customFormat="1" ht="62.25" customHeight="1">
      <c r="A47" s="5"/>
      <c r="B47" s="11"/>
      <c r="C47" s="314"/>
      <c r="D47" s="305">
        <v>4.01</v>
      </c>
      <c r="E47" s="315"/>
      <c r="F47" s="315"/>
      <c r="G47" s="307" t="s">
        <v>97</v>
      </c>
      <c r="H47" s="308" t="s">
        <v>94</v>
      </c>
      <c r="I47" s="309">
        <v>1</v>
      </c>
      <c r="J47" s="496">
        <v>243072</v>
      </c>
      <c r="K47" s="436">
        <f>+I47*J47</f>
        <v>243072</v>
      </c>
      <c r="L47" s="12"/>
      <c r="N47" s="154"/>
      <c r="O47" s="154" t="b">
        <f>D47='PRESUPUESTO OFICIAL'!D47</f>
        <v>1</v>
      </c>
      <c r="P47" s="154" t="b">
        <f>E47='PRESUPUESTO OFICIAL'!E47</f>
        <v>1</v>
      </c>
      <c r="Q47" s="154" t="b">
        <f>F47='PRESUPUESTO OFICIAL'!F47</f>
        <v>1</v>
      </c>
      <c r="R47" s="154" t="b">
        <f>G47='PRESUPUESTO OFICIAL'!G47</f>
        <v>1</v>
      </c>
      <c r="S47" s="154" t="b">
        <f>H47='PRESUPUESTO OFICIAL'!H47</f>
        <v>1</v>
      </c>
      <c r="T47" s="154" t="b">
        <f>I47='PRESUPUESTO OFICIAL'!I47</f>
        <v>1</v>
      </c>
      <c r="U47" s="154" t="b">
        <f>J47='PRESUPUESTO OFICIAL'!J47</f>
        <v>1</v>
      </c>
      <c r="V47" s="154" t="b">
        <f>K47='PRESUPUESTO OFICIAL'!K47</f>
        <v>1</v>
      </c>
    </row>
    <row r="48" spans="1:22" customFormat="1" ht="62.25" customHeight="1">
      <c r="A48" s="5"/>
      <c r="B48" s="11"/>
      <c r="C48" s="314"/>
      <c r="D48" s="305">
        <v>4.0199999999999996</v>
      </c>
      <c r="E48" s="315"/>
      <c r="F48" s="315"/>
      <c r="G48" s="307" t="s">
        <v>98</v>
      </c>
      <c r="H48" s="308" t="s">
        <v>94</v>
      </c>
      <c r="I48" s="309">
        <v>1</v>
      </c>
      <c r="J48" s="496">
        <v>166178</v>
      </c>
      <c r="K48" s="436">
        <f t="shared" ref="K48:K49" si="2">+I48*J48</f>
        <v>166178</v>
      </c>
      <c r="L48" s="12"/>
      <c r="N48" s="154"/>
      <c r="O48" s="154" t="b">
        <f>D48='PRESUPUESTO OFICIAL'!D48</f>
        <v>1</v>
      </c>
      <c r="P48" s="154" t="b">
        <f>E48='PRESUPUESTO OFICIAL'!E48</f>
        <v>1</v>
      </c>
      <c r="Q48" s="154" t="b">
        <f>F48='PRESUPUESTO OFICIAL'!F48</f>
        <v>1</v>
      </c>
      <c r="R48" s="154" t="b">
        <f>G48='PRESUPUESTO OFICIAL'!G48</f>
        <v>1</v>
      </c>
      <c r="S48" s="154" t="b">
        <f>H48='PRESUPUESTO OFICIAL'!H48</f>
        <v>1</v>
      </c>
      <c r="T48" s="154" t="b">
        <f>I48='PRESUPUESTO OFICIAL'!I48</f>
        <v>1</v>
      </c>
      <c r="U48" s="154" t="b">
        <f>J48='PRESUPUESTO OFICIAL'!J48</f>
        <v>1</v>
      </c>
      <c r="V48" s="154" t="b">
        <f>K48='PRESUPUESTO OFICIAL'!K48</f>
        <v>1</v>
      </c>
    </row>
    <row r="49" spans="1:22" customFormat="1" ht="54" customHeight="1">
      <c r="A49" s="5"/>
      <c r="B49" s="11"/>
      <c r="C49" s="314"/>
      <c r="D49" s="305">
        <v>4.03</v>
      </c>
      <c r="E49" s="315"/>
      <c r="F49" s="315"/>
      <c r="G49" s="307" t="s">
        <v>116</v>
      </c>
      <c r="H49" s="308" t="s">
        <v>94</v>
      </c>
      <c r="I49" s="309">
        <v>1</v>
      </c>
      <c r="J49" s="496">
        <v>187357</v>
      </c>
      <c r="K49" s="436">
        <f t="shared" si="2"/>
        <v>187357</v>
      </c>
      <c r="L49" s="12"/>
      <c r="N49" s="154"/>
      <c r="O49" s="154" t="b">
        <f>D49='PRESUPUESTO OFICIAL'!D49</f>
        <v>1</v>
      </c>
      <c r="P49" s="154" t="b">
        <f>E49='PRESUPUESTO OFICIAL'!E49</f>
        <v>1</v>
      </c>
      <c r="Q49" s="154" t="b">
        <f>F49='PRESUPUESTO OFICIAL'!F49</f>
        <v>1</v>
      </c>
      <c r="R49" s="154" t="b">
        <f>G49='PRESUPUESTO OFICIAL'!G49</f>
        <v>1</v>
      </c>
      <c r="S49" s="154" t="b">
        <f>H49='PRESUPUESTO OFICIAL'!H49</f>
        <v>1</v>
      </c>
      <c r="T49" s="154" t="b">
        <f>I49='PRESUPUESTO OFICIAL'!I49</f>
        <v>1</v>
      </c>
      <c r="U49" s="154" t="b">
        <f>J49='PRESUPUESTO OFICIAL'!J49</f>
        <v>1</v>
      </c>
      <c r="V49" s="154" t="b">
        <f>K49='PRESUPUESTO OFICIAL'!K49</f>
        <v>1</v>
      </c>
    </row>
    <row r="50" spans="1:22" customFormat="1" ht="45.75" customHeight="1">
      <c r="A50" s="5"/>
      <c r="B50" s="11"/>
      <c r="C50" s="310"/>
      <c r="D50" s="305">
        <v>4.04</v>
      </c>
      <c r="E50" s="308"/>
      <c r="F50" s="308"/>
      <c r="G50" s="307" t="s">
        <v>117</v>
      </c>
      <c r="H50" s="308" t="s">
        <v>94</v>
      </c>
      <c r="I50" s="309">
        <v>1</v>
      </c>
      <c r="J50" s="496">
        <v>202580</v>
      </c>
      <c r="K50" s="436">
        <f t="shared" ref="K50:K61" si="3">+ROUND(I50*J50,0)</f>
        <v>202580</v>
      </c>
      <c r="L50" s="12"/>
      <c r="N50" s="154"/>
      <c r="O50" s="154" t="b">
        <f>D50='PRESUPUESTO OFICIAL'!D50</f>
        <v>1</v>
      </c>
      <c r="P50" s="154" t="b">
        <f>E50='PRESUPUESTO OFICIAL'!E50</f>
        <v>1</v>
      </c>
      <c r="Q50" s="154" t="b">
        <f>F50='PRESUPUESTO OFICIAL'!F50</f>
        <v>1</v>
      </c>
      <c r="R50" s="154" t="b">
        <f>G50='PRESUPUESTO OFICIAL'!G50</f>
        <v>1</v>
      </c>
      <c r="S50" s="154" t="b">
        <f>H50='PRESUPUESTO OFICIAL'!H50</f>
        <v>1</v>
      </c>
      <c r="T50" s="154" t="b">
        <f>I50='PRESUPUESTO OFICIAL'!I50</f>
        <v>1</v>
      </c>
      <c r="U50" s="154" t="b">
        <f>J50='PRESUPUESTO OFICIAL'!J50</f>
        <v>1</v>
      </c>
      <c r="V50" s="154" t="b">
        <f>K50='PRESUPUESTO OFICIAL'!K50</f>
        <v>1</v>
      </c>
    </row>
    <row r="51" spans="1:22" customFormat="1" ht="30.75" customHeight="1">
      <c r="A51" s="5"/>
      <c r="B51" s="11"/>
      <c r="C51" s="310"/>
      <c r="D51" s="305">
        <v>4.05</v>
      </c>
      <c r="E51" s="308"/>
      <c r="F51" s="308"/>
      <c r="G51" s="307" t="s">
        <v>137</v>
      </c>
      <c r="H51" s="308" t="s">
        <v>118</v>
      </c>
      <c r="I51" s="309">
        <v>1</v>
      </c>
      <c r="J51" s="496">
        <v>11444</v>
      </c>
      <c r="K51" s="436">
        <f t="shared" si="3"/>
        <v>11444</v>
      </c>
      <c r="L51" s="12"/>
      <c r="N51" s="154"/>
      <c r="O51" s="154" t="b">
        <f>D51='PRESUPUESTO OFICIAL'!D51</f>
        <v>1</v>
      </c>
      <c r="P51" s="154" t="b">
        <f>E51='PRESUPUESTO OFICIAL'!E51</f>
        <v>1</v>
      </c>
      <c r="Q51" s="154" t="b">
        <f>F51='PRESUPUESTO OFICIAL'!F51</f>
        <v>1</v>
      </c>
      <c r="R51" s="154" t="b">
        <f>G51='PRESUPUESTO OFICIAL'!G51</f>
        <v>1</v>
      </c>
      <c r="S51" s="154" t="b">
        <f>H51='PRESUPUESTO OFICIAL'!H51</f>
        <v>1</v>
      </c>
      <c r="T51" s="154" t="b">
        <f>I51='PRESUPUESTO OFICIAL'!I51</f>
        <v>1</v>
      </c>
      <c r="U51" s="154" t="b">
        <f>J51='PRESUPUESTO OFICIAL'!J51</f>
        <v>1</v>
      </c>
      <c r="V51" s="154" t="b">
        <f>K51='PRESUPUESTO OFICIAL'!K51</f>
        <v>1</v>
      </c>
    </row>
    <row r="52" spans="1:22" customFormat="1" ht="28.5" customHeight="1">
      <c r="A52" s="5"/>
      <c r="B52" s="11"/>
      <c r="C52" s="310"/>
      <c r="D52" s="305">
        <v>4.0599999999999996</v>
      </c>
      <c r="E52" s="308"/>
      <c r="F52" s="308"/>
      <c r="G52" s="307" t="s">
        <v>119</v>
      </c>
      <c r="H52" s="308" t="s">
        <v>118</v>
      </c>
      <c r="I52" s="309">
        <v>1</v>
      </c>
      <c r="J52" s="496">
        <v>11876</v>
      </c>
      <c r="K52" s="436">
        <f t="shared" si="3"/>
        <v>11876</v>
      </c>
      <c r="L52" s="12"/>
      <c r="N52" s="154"/>
      <c r="O52" s="154" t="b">
        <f>D52='PRESUPUESTO OFICIAL'!D52</f>
        <v>1</v>
      </c>
      <c r="P52" s="154" t="b">
        <f>E52='PRESUPUESTO OFICIAL'!E52</f>
        <v>1</v>
      </c>
      <c r="Q52" s="154" t="b">
        <f>F52='PRESUPUESTO OFICIAL'!F52</f>
        <v>1</v>
      </c>
      <c r="R52" s="154" t="b">
        <f>G52='PRESUPUESTO OFICIAL'!G52</f>
        <v>1</v>
      </c>
      <c r="S52" s="154" t="b">
        <f>H52='PRESUPUESTO OFICIAL'!H52</f>
        <v>1</v>
      </c>
      <c r="T52" s="154" t="b">
        <f>I52='PRESUPUESTO OFICIAL'!I52</f>
        <v>1</v>
      </c>
      <c r="U52" s="154" t="b">
        <f>J52='PRESUPUESTO OFICIAL'!J52</f>
        <v>1</v>
      </c>
      <c r="V52" s="154" t="b">
        <f>K52='PRESUPUESTO OFICIAL'!K52</f>
        <v>1</v>
      </c>
    </row>
    <row r="53" spans="1:22" customFormat="1" ht="81.75" customHeight="1">
      <c r="A53" s="5"/>
      <c r="B53" s="11"/>
      <c r="C53" s="310"/>
      <c r="D53" s="305">
        <v>4.07</v>
      </c>
      <c r="E53" s="308"/>
      <c r="F53" s="308"/>
      <c r="G53" s="307" t="s">
        <v>120</v>
      </c>
      <c r="H53" s="308" t="s">
        <v>94</v>
      </c>
      <c r="I53" s="309">
        <v>1</v>
      </c>
      <c r="J53" s="496">
        <v>1026969</v>
      </c>
      <c r="K53" s="436">
        <f t="shared" si="3"/>
        <v>1026969</v>
      </c>
      <c r="L53" s="12"/>
      <c r="N53" s="154">
        <f>+J53/1.35</f>
        <v>760717.77777777775</v>
      </c>
      <c r="O53" s="154" t="b">
        <f>D53='PRESUPUESTO OFICIAL'!D53</f>
        <v>1</v>
      </c>
      <c r="P53" s="154" t="b">
        <f>E53='PRESUPUESTO OFICIAL'!E53</f>
        <v>1</v>
      </c>
      <c r="Q53" s="154" t="b">
        <f>F53='PRESUPUESTO OFICIAL'!F53</f>
        <v>1</v>
      </c>
      <c r="R53" s="154" t="b">
        <f>G53='PRESUPUESTO OFICIAL'!G53</f>
        <v>1</v>
      </c>
      <c r="S53" s="154" t="b">
        <f>H53='PRESUPUESTO OFICIAL'!H53</f>
        <v>1</v>
      </c>
      <c r="T53" s="154" t="b">
        <f>I53='PRESUPUESTO OFICIAL'!I53</f>
        <v>1</v>
      </c>
      <c r="U53" s="154" t="b">
        <f>J53='PRESUPUESTO OFICIAL'!J53</f>
        <v>1</v>
      </c>
      <c r="V53" s="154" t="b">
        <f>K53='PRESUPUESTO OFICIAL'!K53</f>
        <v>1</v>
      </c>
    </row>
    <row r="54" spans="1:22" customFormat="1" ht="81.75" customHeight="1">
      <c r="A54" s="5"/>
      <c r="B54" s="11"/>
      <c r="C54" s="310"/>
      <c r="D54" s="305">
        <v>4.08</v>
      </c>
      <c r="E54" s="308"/>
      <c r="F54" s="308"/>
      <c r="G54" s="307" t="s">
        <v>121</v>
      </c>
      <c r="H54" s="308" t="s">
        <v>94</v>
      </c>
      <c r="I54" s="309">
        <v>1</v>
      </c>
      <c r="J54" s="496">
        <v>1081488</v>
      </c>
      <c r="K54" s="436">
        <f t="shared" si="3"/>
        <v>1081488</v>
      </c>
      <c r="L54" s="12"/>
      <c r="M54" s="155"/>
      <c r="N54" s="154"/>
      <c r="O54" s="154" t="b">
        <f>D54='PRESUPUESTO OFICIAL'!D54</f>
        <v>1</v>
      </c>
      <c r="P54" s="154" t="b">
        <f>E54='PRESUPUESTO OFICIAL'!E54</f>
        <v>1</v>
      </c>
      <c r="Q54" s="154" t="b">
        <f>F54='PRESUPUESTO OFICIAL'!F54</f>
        <v>1</v>
      </c>
      <c r="R54" s="154" t="b">
        <f>G54='PRESUPUESTO OFICIAL'!G54</f>
        <v>1</v>
      </c>
      <c r="S54" s="154" t="b">
        <f>H54='PRESUPUESTO OFICIAL'!H54</f>
        <v>1</v>
      </c>
      <c r="T54" s="154" t="b">
        <f>I54='PRESUPUESTO OFICIAL'!I54</f>
        <v>1</v>
      </c>
      <c r="U54" s="154" t="b">
        <f>J54='PRESUPUESTO OFICIAL'!J54</f>
        <v>1</v>
      </c>
      <c r="V54" s="154" t="b">
        <f>K54='PRESUPUESTO OFICIAL'!K54</f>
        <v>1</v>
      </c>
    </row>
    <row r="55" spans="1:22" customFormat="1" ht="29.25" customHeight="1">
      <c r="A55" s="5"/>
      <c r="B55" s="11"/>
      <c r="C55" s="310"/>
      <c r="D55" s="305">
        <v>4.09</v>
      </c>
      <c r="E55" s="308"/>
      <c r="F55" s="308"/>
      <c r="G55" s="307" t="s">
        <v>122</v>
      </c>
      <c r="H55" s="308" t="s">
        <v>92</v>
      </c>
      <c r="I55" s="309">
        <v>1</v>
      </c>
      <c r="J55" s="496">
        <v>8340</v>
      </c>
      <c r="K55" s="436">
        <f t="shared" si="3"/>
        <v>8340</v>
      </c>
      <c r="L55" s="12"/>
      <c r="N55" s="154"/>
      <c r="O55" s="154" t="b">
        <f>D55='PRESUPUESTO OFICIAL'!D55</f>
        <v>1</v>
      </c>
      <c r="P55" s="154" t="b">
        <f>E55='PRESUPUESTO OFICIAL'!E55</f>
        <v>1</v>
      </c>
      <c r="Q55" s="154" t="b">
        <f>F55='PRESUPUESTO OFICIAL'!F55</f>
        <v>1</v>
      </c>
      <c r="R55" s="154" t="b">
        <f>G55='PRESUPUESTO OFICIAL'!G55</f>
        <v>1</v>
      </c>
      <c r="S55" s="154" t="b">
        <f>H55='PRESUPUESTO OFICIAL'!H55</f>
        <v>1</v>
      </c>
      <c r="T55" s="154" t="b">
        <f>I55='PRESUPUESTO OFICIAL'!I55</f>
        <v>1</v>
      </c>
      <c r="U55" s="154" t="b">
        <f>J55='PRESUPUESTO OFICIAL'!J55</f>
        <v>1</v>
      </c>
      <c r="V55" s="154" t="b">
        <f>K55='PRESUPUESTO OFICIAL'!K55</f>
        <v>1</v>
      </c>
    </row>
    <row r="56" spans="1:22" customFormat="1" ht="31.5" customHeight="1">
      <c r="A56" s="5"/>
      <c r="B56" s="11"/>
      <c r="C56" s="310"/>
      <c r="D56" s="305">
        <v>4.0999999999999996</v>
      </c>
      <c r="E56" s="308"/>
      <c r="F56" s="308"/>
      <c r="G56" s="307" t="s">
        <v>123</v>
      </c>
      <c r="H56" s="308" t="s">
        <v>92</v>
      </c>
      <c r="I56" s="309">
        <v>1</v>
      </c>
      <c r="J56" s="496">
        <v>26571</v>
      </c>
      <c r="K56" s="436">
        <f t="shared" si="3"/>
        <v>26571</v>
      </c>
      <c r="L56" s="12"/>
      <c r="N56" s="154"/>
      <c r="O56" s="154" t="b">
        <f>D56='PRESUPUESTO OFICIAL'!D56</f>
        <v>1</v>
      </c>
      <c r="P56" s="154" t="b">
        <f>E56='PRESUPUESTO OFICIAL'!E56</f>
        <v>1</v>
      </c>
      <c r="Q56" s="154" t="b">
        <f>F56='PRESUPUESTO OFICIAL'!F56</f>
        <v>1</v>
      </c>
      <c r="R56" s="154" t="b">
        <f>G56='PRESUPUESTO OFICIAL'!G56</f>
        <v>1</v>
      </c>
      <c r="S56" s="154" t="b">
        <f>H56='PRESUPUESTO OFICIAL'!H56</f>
        <v>1</v>
      </c>
      <c r="T56" s="154" t="b">
        <f>I56='PRESUPUESTO OFICIAL'!I56</f>
        <v>1</v>
      </c>
      <c r="U56" s="154" t="b">
        <f>J56='PRESUPUESTO OFICIAL'!J56</f>
        <v>1</v>
      </c>
      <c r="V56" s="154" t="b">
        <f>K56='PRESUPUESTO OFICIAL'!K56</f>
        <v>1</v>
      </c>
    </row>
    <row r="57" spans="1:22" customFormat="1" ht="27.75" customHeight="1">
      <c r="A57" s="5"/>
      <c r="B57" s="11"/>
      <c r="C57" s="310"/>
      <c r="D57" s="305">
        <v>4.1100000000000003</v>
      </c>
      <c r="E57" s="308"/>
      <c r="F57" s="308"/>
      <c r="G57" s="307" t="s">
        <v>124</v>
      </c>
      <c r="H57" s="308" t="s">
        <v>90</v>
      </c>
      <c r="I57" s="309">
        <v>1</v>
      </c>
      <c r="J57" s="496">
        <v>8142</v>
      </c>
      <c r="K57" s="436">
        <f t="shared" si="3"/>
        <v>8142</v>
      </c>
      <c r="L57" s="12"/>
      <c r="N57" s="154"/>
      <c r="O57" s="154" t="b">
        <f>D57='PRESUPUESTO OFICIAL'!D57</f>
        <v>1</v>
      </c>
      <c r="P57" s="154" t="b">
        <f>E57='PRESUPUESTO OFICIAL'!E57</f>
        <v>1</v>
      </c>
      <c r="Q57" s="154" t="b">
        <f>F57='PRESUPUESTO OFICIAL'!F57</f>
        <v>1</v>
      </c>
      <c r="R57" s="154" t="b">
        <f>G57='PRESUPUESTO OFICIAL'!G57</f>
        <v>1</v>
      </c>
      <c r="S57" s="154" t="b">
        <f>H57='PRESUPUESTO OFICIAL'!H57</f>
        <v>1</v>
      </c>
      <c r="T57" s="154" t="b">
        <f>I57='PRESUPUESTO OFICIAL'!I57</f>
        <v>1</v>
      </c>
      <c r="U57" s="154" t="b">
        <f>J57='PRESUPUESTO OFICIAL'!J57</f>
        <v>1</v>
      </c>
      <c r="V57" s="154" t="b">
        <f>K57='PRESUPUESTO OFICIAL'!K57</f>
        <v>1</v>
      </c>
    </row>
    <row r="58" spans="1:22" customFormat="1" ht="30" customHeight="1">
      <c r="A58" s="5"/>
      <c r="B58" s="11"/>
      <c r="C58" s="310"/>
      <c r="D58" s="305">
        <v>4.12</v>
      </c>
      <c r="E58" s="308"/>
      <c r="F58" s="308"/>
      <c r="G58" s="307" t="s">
        <v>108</v>
      </c>
      <c r="H58" s="308" t="s">
        <v>92</v>
      </c>
      <c r="I58" s="309">
        <v>1</v>
      </c>
      <c r="J58" s="496">
        <v>124061</v>
      </c>
      <c r="K58" s="436">
        <f t="shared" si="3"/>
        <v>124061</v>
      </c>
      <c r="L58" s="12"/>
      <c r="N58" s="154"/>
      <c r="O58" s="154" t="b">
        <f>D58='PRESUPUESTO OFICIAL'!D58</f>
        <v>1</v>
      </c>
      <c r="P58" s="154" t="b">
        <f>E58='PRESUPUESTO OFICIAL'!E58</f>
        <v>1</v>
      </c>
      <c r="Q58" s="154" t="b">
        <f>F58='PRESUPUESTO OFICIAL'!F58</f>
        <v>1</v>
      </c>
      <c r="R58" s="154" t="b">
        <f>G58='PRESUPUESTO OFICIAL'!G58</f>
        <v>1</v>
      </c>
      <c r="S58" s="154" t="b">
        <f>H58='PRESUPUESTO OFICIAL'!H58</f>
        <v>1</v>
      </c>
      <c r="T58" s="154" t="b">
        <f>I58='PRESUPUESTO OFICIAL'!I58</f>
        <v>1</v>
      </c>
      <c r="U58" s="154" t="b">
        <f>J58='PRESUPUESTO OFICIAL'!J58</f>
        <v>1</v>
      </c>
      <c r="V58" s="154" t="b">
        <f>K58='PRESUPUESTO OFICIAL'!K58</f>
        <v>1</v>
      </c>
    </row>
    <row r="59" spans="1:22" customFormat="1" ht="42.75" customHeight="1">
      <c r="A59" s="5"/>
      <c r="B59" s="11"/>
      <c r="C59" s="316"/>
      <c r="D59" s="305">
        <v>4.13</v>
      </c>
      <c r="E59" s="317"/>
      <c r="F59" s="317"/>
      <c r="G59" s="307" t="s">
        <v>134</v>
      </c>
      <c r="H59" s="308" t="s">
        <v>109</v>
      </c>
      <c r="I59" s="309">
        <v>1</v>
      </c>
      <c r="J59" s="495">
        <v>726287</v>
      </c>
      <c r="K59" s="436">
        <f t="shared" si="3"/>
        <v>726287</v>
      </c>
      <c r="L59" s="12"/>
      <c r="N59" s="154"/>
      <c r="O59" s="154" t="b">
        <f>D59='PRESUPUESTO OFICIAL'!D59</f>
        <v>1</v>
      </c>
      <c r="P59" s="154" t="b">
        <f>E59='PRESUPUESTO OFICIAL'!E59</f>
        <v>1</v>
      </c>
      <c r="Q59" s="154" t="b">
        <f>F59='PRESUPUESTO OFICIAL'!F59</f>
        <v>1</v>
      </c>
      <c r="R59" s="154" t="b">
        <f>G59='PRESUPUESTO OFICIAL'!G59</f>
        <v>1</v>
      </c>
      <c r="S59" s="154" t="b">
        <f>H59='PRESUPUESTO OFICIAL'!H59</f>
        <v>1</v>
      </c>
      <c r="T59" s="154" t="b">
        <f>I59='PRESUPUESTO OFICIAL'!I59</f>
        <v>1</v>
      </c>
      <c r="U59" s="154" t="b">
        <f>J59='PRESUPUESTO OFICIAL'!J59</f>
        <v>1</v>
      </c>
      <c r="V59" s="154" t="b">
        <f>K59='PRESUPUESTO OFICIAL'!K59</f>
        <v>1</v>
      </c>
    </row>
    <row r="60" spans="1:22" customFormat="1" ht="34.5" customHeight="1">
      <c r="A60" s="5"/>
      <c r="B60" s="11"/>
      <c r="C60" s="310"/>
      <c r="D60" s="305">
        <v>4.1399999999999997</v>
      </c>
      <c r="E60" s="308"/>
      <c r="F60" s="308"/>
      <c r="G60" s="307" t="s">
        <v>125</v>
      </c>
      <c r="H60" s="308" t="s">
        <v>94</v>
      </c>
      <c r="I60" s="309">
        <v>1</v>
      </c>
      <c r="J60" s="496">
        <v>39412</v>
      </c>
      <c r="K60" s="436">
        <f t="shared" si="3"/>
        <v>39412</v>
      </c>
      <c r="L60" s="12"/>
      <c r="N60" s="154"/>
      <c r="O60" s="154" t="b">
        <f>D60='PRESUPUESTO OFICIAL'!D60</f>
        <v>1</v>
      </c>
      <c r="P60" s="154" t="b">
        <f>E60='PRESUPUESTO OFICIAL'!E60</f>
        <v>1</v>
      </c>
      <c r="Q60" s="154" t="b">
        <f>F60='PRESUPUESTO OFICIAL'!F60</f>
        <v>1</v>
      </c>
      <c r="R60" s="154" t="b">
        <f>G60='PRESUPUESTO OFICIAL'!G60</f>
        <v>1</v>
      </c>
      <c r="S60" s="154" t="b">
        <f>H60='PRESUPUESTO OFICIAL'!H60</f>
        <v>1</v>
      </c>
      <c r="T60" s="154" t="b">
        <f>I60='PRESUPUESTO OFICIAL'!I60</f>
        <v>1</v>
      </c>
      <c r="U60" s="154" t="b">
        <f>J60='PRESUPUESTO OFICIAL'!J60</f>
        <v>1</v>
      </c>
      <c r="V60" s="154" t="b">
        <f>K60='PRESUPUESTO OFICIAL'!K60</f>
        <v>1</v>
      </c>
    </row>
    <row r="61" spans="1:22" customFormat="1" ht="34.5" customHeight="1">
      <c r="A61" s="5"/>
      <c r="B61" s="11"/>
      <c r="C61" s="310"/>
      <c r="D61" s="305">
        <v>4.1500000000000004</v>
      </c>
      <c r="E61" s="308"/>
      <c r="F61" s="308"/>
      <c r="G61" s="307" t="s">
        <v>111</v>
      </c>
      <c r="H61" s="308" t="s">
        <v>94</v>
      </c>
      <c r="I61" s="309">
        <v>1</v>
      </c>
      <c r="J61" s="496">
        <v>17685</v>
      </c>
      <c r="K61" s="436">
        <f t="shared" si="3"/>
        <v>17685</v>
      </c>
      <c r="L61" s="12"/>
      <c r="N61" s="154"/>
      <c r="O61" s="154" t="b">
        <f>D61='PRESUPUESTO OFICIAL'!D61</f>
        <v>1</v>
      </c>
      <c r="P61" s="154" t="b">
        <f>E61='PRESUPUESTO OFICIAL'!E61</f>
        <v>1</v>
      </c>
      <c r="Q61" s="154" t="b">
        <f>F61='PRESUPUESTO OFICIAL'!F61</f>
        <v>1</v>
      </c>
      <c r="R61" s="154" t="b">
        <f>G61='PRESUPUESTO OFICIAL'!G61</f>
        <v>1</v>
      </c>
      <c r="S61" s="154" t="b">
        <f>H61='PRESUPUESTO OFICIAL'!H61</f>
        <v>1</v>
      </c>
      <c r="T61" s="154" t="b">
        <f>I61='PRESUPUESTO OFICIAL'!I61</f>
        <v>1</v>
      </c>
      <c r="U61" s="154" t="b">
        <f>J61='PRESUPUESTO OFICIAL'!J61</f>
        <v>1</v>
      </c>
      <c r="V61" s="154" t="b">
        <f>K61='PRESUPUESTO OFICIAL'!K61</f>
        <v>1</v>
      </c>
    </row>
    <row r="62" spans="1:22" customFormat="1" ht="30" customHeight="1">
      <c r="A62" s="5"/>
      <c r="B62" s="11"/>
      <c r="C62" s="310"/>
      <c r="D62" s="364"/>
      <c r="E62" s="365"/>
      <c r="F62" s="365"/>
      <c r="G62" s="365"/>
      <c r="H62" s="365"/>
      <c r="I62" s="423" t="s">
        <v>126</v>
      </c>
      <c r="J62" s="516"/>
      <c r="K62" s="444">
        <f>SUM(K16:K61)</f>
        <v>9596552</v>
      </c>
      <c r="L62" s="12"/>
      <c r="N62" s="154"/>
      <c r="O62" s="154" t="b">
        <f>D62='PRESUPUESTO OFICIAL'!D62</f>
        <v>1</v>
      </c>
      <c r="P62" s="154" t="b">
        <f>E62='PRESUPUESTO OFICIAL'!E62</f>
        <v>1</v>
      </c>
      <c r="Q62" s="154" t="b">
        <f>F62='PRESUPUESTO OFICIAL'!F62</f>
        <v>1</v>
      </c>
      <c r="R62" s="154" t="b">
        <f>G62='PRESUPUESTO OFICIAL'!G62</f>
        <v>1</v>
      </c>
      <c r="S62" s="154" t="b">
        <f>H62='PRESUPUESTO OFICIAL'!H62</f>
        <v>1</v>
      </c>
      <c r="T62" s="154" t="b">
        <f>I62='PRESUPUESTO OFICIAL'!I62</f>
        <v>1</v>
      </c>
      <c r="U62" s="154" t="b">
        <f>J62='PRESUPUESTO OFICIAL'!J62</f>
        <v>1</v>
      </c>
      <c r="V62" s="154" t="b">
        <f>K62='PRESUPUESTO OFICIAL'!K62</f>
        <v>1</v>
      </c>
    </row>
    <row r="63" spans="1:22" s="157" customFormat="1" ht="21.75" customHeight="1">
      <c r="A63" s="5"/>
      <c r="B63" s="11"/>
      <c r="C63" s="310"/>
      <c r="D63" s="318"/>
      <c r="E63" s="318"/>
      <c r="F63" s="318"/>
      <c r="G63" s="318"/>
      <c r="H63" s="318"/>
      <c r="I63" s="318"/>
      <c r="J63" s="496"/>
      <c r="K63" s="436"/>
      <c r="L63" s="12"/>
      <c r="N63" s="154"/>
      <c r="O63" s="154" t="b">
        <f>D63='PRESUPUESTO OFICIAL'!D63</f>
        <v>1</v>
      </c>
      <c r="P63" s="154" t="b">
        <f>E63='PRESUPUESTO OFICIAL'!E63</f>
        <v>1</v>
      </c>
      <c r="Q63" s="154" t="b">
        <f>F63='PRESUPUESTO OFICIAL'!F63</f>
        <v>1</v>
      </c>
      <c r="R63" s="154" t="b">
        <f>G63='PRESUPUESTO OFICIAL'!G63</f>
        <v>1</v>
      </c>
      <c r="S63" s="154" t="b">
        <f>H63='PRESUPUESTO OFICIAL'!H63</f>
        <v>1</v>
      </c>
      <c r="T63" s="154" t="b">
        <f>I63='PRESUPUESTO OFICIAL'!I63</f>
        <v>1</v>
      </c>
      <c r="U63" s="154" t="b">
        <f>J63='PRESUPUESTO OFICIAL'!J63</f>
        <v>1</v>
      </c>
      <c r="V63" s="154" t="b">
        <f>K63='PRESUPUESTO OFICIAL'!K63</f>
        <v>1</v>
      </c>
    </row>
    <row r="64" spans="1:22" customFormat="1" ht="40.5" customHeight="1">
      <c r="A64" s="5"/>
      <c r="B64" s="11"/>
      <c r="C64" s="310"/>
      <c r="D64" s="319" t="s">
        <v>162</v>
      </c>
      <c r="E64" s="319"/>
      <c r="F64" s="319"/>
      <c r="G64" s="319"/>
      <c r="H64" s="319"/>
      <c r="I64" s="319"/>
      <c r="J64" s="517"/>
      <c r="K64" s="468"/>
      <c r="L64" s="12"/>
      <c r="N64" s="154"/>
      <c r="O64" s="154" t="b">
        <f>D64='PRESUPUESTO OFICIAL'!D64</f>
        <v>1</v>
      </c>
      <c r="P64" s="154" t="b">
        <f>E64='PRESUPUESTO OFICIAL'!E64</f>
        <v>1</v>
      </c>
      <c r="Q64" s="154" t="b">
        <f>F64='PRESUPUESTO OFICIAL'!F64</f>
        <v>1</v>
      </c>
      <c r="R64" s="154" t="b">
        <f>G64='PRESUPUESTO OFICIAL'!G64</f>
        <v>1</v>
      </c>
      <c r="S64" s="154" t="b">
        <f>H64='PRESUPUESTO OFICIAL'!H64</f>
        <v>1</v>
      </c>
      <c r="T64" s="154" t="b">
        <f>I64='PRESUPUESTO OFICIAL'!I64</f>
        <v>1</v>
      </c>
      <c r="U64" s="154" t="b">
        <f>J64='PRESUPUESTO OFICIAL'!J64</f>
        <v>1</v>
      </c>
      <c r="V64" s="154" t="b">
        <f>K64='PRESUPUESTO OFICIAL'!K64</f>
        <v>1</v>
      </c>
    </row>
    <row r="65" spans="1:22" customFormat="1" ht="36.75" customHeight="1">
      <c r="A65" s="5"/>
      <c r="B65" s="11"/>
      <c r="C65" s="310"/>
      <c r="D65" s="299" t="s">
        <v>87</v>
      </c>
      <c r="E65" s="299"/>
      <c r="F65" s="299"/>
      <c r="G65" s="320"/>
      <c r="H65" s="320"/>
      <c r="I65" s="320"/>
      <c r="J65" s="518"/>
      <c r="K65" s="470"/>
      <c r="L65" s="12"/>
      <c r="N65" s="154"/>
      <c r="O65" s="154" t="b">
        <f>D65='PRESUPUESTO OFICIAL'!D65</f>
        <v>1</v>
      </c>
      <c r="P65" s="154" t="b">
        <f>E65='PRESUPUESTO OFICIAL'!E65</f>
        <v>1</v>
      </c>
      <c r="Q65" s="154" t="b">
        <f>F65='PRESUPUESTO OFICIAL'!F65</f>
        <v>1</v>
      </c>
      <c r="R65" s="154" t="b">
        <f>G65='PRESUPUESTO OFICIAL'!G65</f>
        <v>1</v>
      </c>
      <c r="S65" s="154" t="b">
        <f>H65='PRESUPUESTO OFICIAL'!H65</f>
        <v>1</v>
      </c>
      <c r="T65" s="154" t="b">
        <f>I65='PRESUPUESTO OFICIAL'!I65</f>
        <v>1</v>
      </c>
      <c r="U65" s="154" t="b">
        <f>J65='PRESUPUESTO OFICIAL'!J65</f>
        <v>1</v>
      </c>
      <c r="V65" s="154" t="b">
        <f>K65='PRESUPUESTO OFICIAL'!K65</f>
        <v>1</v>
      </c>
    </row>
    <row r="66" spans="1:22" customFormat="1" ht="27" customHeight="1">
      <c r="A66" s="5"/>
      <c r="B66" s="11"/>
      <c r="C66" s="310"/>
      <c r="D66" s="300">
        <v>5</v>
      </c>
      <c r="E66" s="301"/>
      <c r="F66" s="301"/>
      <c r="G66" s="302" t="s">
        <v>88</v>
      </c>
      <c r="H66" s="303"/>
      <c r="I66" s="303"/>
      <c r="J66" s="519"/>
      <c r="K66" s="520"/>
      <c r="L66" s="12"/>
      <c r="N66" s="154"/>
      <c r="O66" s="154" t="b">
        <f>D66='PRESUPUESTO OFICIAL'!D66</f>
        <v>1</v>
      </c>
      <c r="P66" s="154" t="b">
        <f>E66='PRESUPUESTO OFICIAL'!E66</f>
        <v>1</v>
      </c>
      <c r="Q66" s="154" t="b">
        <f>F66='PRESUPUESTO OFICIAL'!F66</f>
        <v>1</v>
      </c>
      <c r="R66" s="154" t="b">
        <f>G66='PRESUPUESTO OFICIAL'!G66</f>
        <v>1</v>
      </c>
      <c r="S66" s="154" t="b">
        <f>H66='PRESUPUESTO OFICIAL'!H66</f>
        <v>1</v>
      </c>
      <c r="T66" s="154" t="b">
        <f>I66='PRESUPUESTO OFICIAL'!I66</f>
        <v>1</v>
      </c>
      <c r="U66" s="154" t="b">
        <f>J66='PRESUPUESTO OFICIAL'!J66</f>
        <v>1</v>
      </c>
      <c r="V66" s="154" t="b">
        <f>K66='PRESUPUESTO OFICIAL'!K66</f>
        <v>1</v>
      </c>
    </row>
    <row r="67" spans="1:22" customFormat="1" ht="27" customHeight="1">
      <c r="A67" s="5"/>
      <c r="B67" s="11"/>
      <c r="C67" s="310"/>
      <c r="D67" s="305">
        <v>5.01</v>
      </c>
      <c r="E67" s="306"/>
      <c r="F67" s="306"/>
      <c r="G67" s="307" t="s">
        <v>89</v>
      </c>
      <c r="H67" s="308" t="s">
        <v>90</v>
      </c>
      <c r="I67" s="305">
        <v>1</v>
      </c>
      <c r="J67" s="496">
        <v>7213</v>
      </c>
      <c r="K67" s="436">
        <f>+I67*J67</f>
        <v>7213</v>
      </c>
      <c r="L67" s="12"/>
      <c r="N67" s="154"/>
      <c r="O67" s="154" t="b">
        <f>D67='PRESUPUESTO OFICIAL'!D67</f>
        <v>1</v>
      </c>
      <c r="P67" s="154" t="b">
        <f>E67='PRESUPUESTO OFICIAL'!E67</f>
        <v>1</v>
      </c>
      <c r="Q67" s="154" t="b">
        <f>F67='PRESUPUESTO OFICIAL'!F67</f>
        <v>1</v>
      </c>
      <c r="R67" s="154" t="b">
        <f>G67='PRESUPUESTO OFICIAL'!G67</f>
        <v>1</v>
      </c>
      <c r="S67" s="154" t="b">
        <f>H67='PRESUPUESTO OFICIAL'!H67</f>
        <v>1</v>
      </c>
      <c r="T67" s="154" t="b">
        <f>I67='PRESUPUESTO OFICIAL'!I67</f>
        <v>1</v>
      </c>
      <c r="U67" s="154" t="b">
        <f>J67='PRESUPUESTO OFICIAL'!J67</f>
        <v>1</v>
      </c>
      <c r="V67" s="154" t="b">
        <f>K67='PRESUPUESTO OFICIAL'!K67</f>
        <v>1</v>
      </c>
    </row>
    <row r="68" spans="1:22" customFormat="1" ht="27" customHeight="1">
      <c r="A68" s="5"/>
      <c r="B68" s="11"/>
      <c r="C68" s="310"/>
      <c r="D68" s="305">
        <v>5.0199999999999996</v>
      </c>
      <c r="E68" s="306"/>
      <c r="F68" s="306"/>
      <c r="G68" s="307" t="s">
        <v>91</v>
      </c>
      <c r="H68" s="308" t="s">
        <v>92</v>
      </c>
      <c r="I68" s="309">
        <v>1</v>
      </c>
      <c r="J68" s="496">
        <v>7868</v>
      </c>
      <c r="K68" s="436">
        <f>+I68*J68</f>
        <v>7868</v>
      </c>
      <c r="L68" s="12"/>
      <c r="N68" s="154"/>
      <c r="O68" s="154" t="b">
        <f>D68='PRESUPUESTO OFICIAL'!D68</f>
        <v>1</v>
      </c>
      <c r="P68" s="154" t="b">
        <f>E68='PRESUPUESTO OFICIAL'!E68</f>
        <v>1</v>
      </c>
      <c r="Q68" s="154" t="b">
        <f>F68='PRESUPUESTO OFICIAL'!F68</f>
        <v>1</v>
      </c>
      <c r="R68" s="154" t="b">
        <f>G68='PRESUPUESTO OFICIAL'!G68</f>
        <v>1</v>
      </c>
      <c r="S68" s="154" t="b">
        <f>H68='PRESUPUESTO OFICIAL'!H68</f>
        <v>1</v>
      </c>
      <c r="T68" s="154" t="b">
        <f>I68='PRESUPUESTO OFICIAL'!I68</f>
        <v>1</v>
      </c>
      <c r="U68" s="154" t="b">
        <f>J68='PRESUPUESTO OFICIAL'!J68</f>
        <v>1</v>
      </c>
      <c r="V68" s="154" t="b">
        <f>K68='PRESUPUESTO OFICIAL'!K68</f>
        <v>1</v>
      </c>
    </row>
    <row r="69" spans="1:22" customFormat="1" ht="27" customHeight="1">
      <c r="A69" s="5"/>
      <c r="B69" s="11"/>
      <c r="C69" s="310"/>
      <c r="D69" s="305">
        <v>5.03</v>
      </c>
      <c r="E69" s="306"/>
      <c r="F69" s="306"/>
      <c r="G69" s="307" t="s">
        <v>93</v>
      </c>
      <c r="H69" s="308" t="s">
        <v>90</v>
      </c>
      <c r="I69" s="309">
        <v>1</v>
      </c>
      <c r="J69" s="496">
        <v>36623</v>
      </c>
      <c r="K69" s="436">
        <f>+I69*J69</f>
        <v>36623</v>
      </c>
      <c r="L69" s="12"/>
      <c r="N69" s="154"/>
      <c r="O69" s="154" t="b">
        <f>D69='PRESUPUESTO OFICIAL'!D69</f>
        <v>1</v>
      </c>
      <c r="P69" s="154" t="b">
        <f>E69='PRESUPUESTO OFICIAL'!E69</f>
        <v>1</v>
      </c>
      <c r="Q69" s="154" t="b">
        <f>F69='PRESUPUESTO OFICIAL'!F69</f>
        <v>1</v>
      </c>
      <c r="R69" s="154" t="b">
        <f>G69='PRESUPUESTO OFICIAL'!G69</f>
        <v>1</v>
      </c>
      <c r="S69" s="154" t="b">
        <f>H69='PRESUPUESTO OFICIAL'!H69</f>
        <v>1</v>
      </c>
      <c r="T69" s="154" t="b">
        <f>I69='PRESUPUESTO OFICIAL'!I69</f>
        <v>1</v>
      </c>
      <c r="U69" s="154" t="b">
        <f>J69='PRESUPUESTO OFICIAL'!J69</f>
        <v>1</v>
      </c>
      <c r="V69" s="154" t="b">
        <f>K69='PRESUPUESTO OFICIAL'!K69</f>
        <v>1</v>
      </c>
    </row>
    <row r="70" spans="1:22" customFormat="1" ht="30" customHeight="1">
      <c r="A70" s="5"/>
      <c r="B70" s="11"/>
      <c r="C70" s="310"/>
      <c r="D70" s="305">
        <v>5.04</v>
      </c>
      <c r="E70" s="308"/>
      <c r="F70" s="308"/>
      <c r="G70" s="307" t="s">
        <v>133</v>
      </c>
      <c r="H70" s="308" t="s">
        <v>94</v>
      </c>
      <c r="I70" s="309">
        <v>1</v>
      </c>
      <c r="J70" s="496">
        <v>39182</v>
      </c>
      <c r="K70" s="436">
        <f>+ROUND(I70*J70,0)</f>
        <v>39182</v>
      </c>
      <c r="L70" s="12"/>
      <c r="N70" s="154"/>
      <c r="O70" s="154" t="b">
        <f>D70='PRESUPUESTO OFICIAL'!D70</f>
        <v>1</v>
      </c>
      <c r="P70" s="154" t="b">
        <f>E70='PRESUPUESTO OFICIAL'!E70</f>
        <v>1</v>
      </c>
      <c r="Q70" s="154" t="b">
        <f>F70='PRESUPUESTO OFICIAL'!F70</f>
        <v>1</v>
      </c>
      <c r="R70" s="154" t="b">
        <f>G70='PRESUPUESTO OFICIAL'!G70</f>
        <v>1</v>
      </c>
      <c r="S70" s="154" t="b">
        <f>H70='PRESUPUESTO OFICIAL'!H70</f>
        <v>1</v>
      </c>
      <c r="T70" s="154" t="b">
        <f>I70='PRESUPUESTO OFICIAL'!I70</f>
        <v>1</v>
      </c>
      <c r="U70" s="154" t="b">
        <f>J70='PRESUPUESTO OFICIAL'!J70</f>
        <v>1</v>
      </c>
      <c r="V70" s="154" t="b">
        <f>K70='PRESUPUESTO OFICIAL'!K70</f>
        <v>1</v>
      </c>
    </row>
    <row r="71" spans="1:22" customFormat="1" ht="30" customHeight="1">
      <c r="A71" s="5"/>
      <c r="B71" s="11"/>
      <c r="C71" s="310"/>
      <c r="D71" s="305">
        <v>5.05</v>
      </c>
      <c r="E71" s="308"/>
      <c r="F71" s="308"/>
      <c r="G71" s="307" t="s">
        <v>95</v>
      </c>
      <c r="H71" s="308" t="s">
        <v>90</v>
      </c>
      <c r="I71" s="309">
        <v>1</v>
      </c>
      <c r="J71" s="496">
        <v>10002</v>
      </c>
      <c r="K71" s="436">
        <f>+ROUND(I71*J71,0)</f>
        <v>10002</v>
      </c>
      <c r="L71" s="12"/>
      <c r="N71" s="154"/>
      <c r="O71" s="154" t="b">
        <f>D71='PRESUPUESTO OFICIAL'!D71</f>
        <v>1</v>
      </c>
      <c r="P71" s="154" t="b">
        <f>E71='PRESUPUESTO OFICIAL'!E71</f>
        <v>1</v>
      </c>
      <c r="Q71" s="154" t="b">
        <f>F71='PRESUPUESTO OFICIAL'!F71</f>
        <v>1</v>
      </c>
      <c r="R71" s="154" t="b">
        <f>G71='PRESUPUESTO OFICIAL'!G71</f>
        <v>1</v>
      </c>
      <c r="S71" s="154" t="b">
        <f>H71='PRESUPUESTO OFICIAL'!H71</f>
        <v>1</v>
      </c>
      <c r="T71" s="154" t="b">
        <f>I71='PRESUPUESTO OFICIAL'!I71</f>
        <v>1</v>
      </c>
      <c r="U71" s="154" t="b">
        <f>J71='PRESUPUESTO OFICIAL'!J71</f>
        <v>1</v>
      </c>
      <c r="V71" s="154" t="b">
        <f>K71='PRESUPUESTO OFICIAL'!K71</f>
        <v>1</v>
      </c>
    </row>
    <row r="72" spans="1:22" customFormat="1" ht="25.5" customHeight="1">
      <c r="A72" s="5"/>
      <c r="B72" s="11"/>
      <c r="C72" s="310"/>
      <c r="D72" s="311">
        <v>6</v>
      </c>
      <c r="E72" s="312"/>
      <c r="F72" s="312"/>
      <c r="G72" s="313" t="s">
        <v>96</v>
      </c>
      <c r="H72" s="312"/>
      <c r="I72" s="312"/>
      <c r="J72" s="500"/>
      <c r="K72" s="501"/>
      <c r="L72" s="12"/>
      <c r="N72" s="154"/>
      <c r="O72" s="154" t="b">
        <f>D72='PRESUPUESTO OFICIAL'!D72</f>
        <v>1</v>
      </c>
      <c r="P72" s="154" t="b">
        <f>E72='PRESUPUESTO OFICIAL'!E72</f>
        <v>1</v>
      </c>
      <c r="Q72" s="154" t="b">
        <f>F72='PRESUPUESTO OFICIAL'!F72</f>
        <v>1</v>
      </c>
      <c r="R72" s="154" t="b">
        <f>G72='PRESUPUESTO OFICIAL'!G72</f>
        <v>1</v>
      </c>
      <c r="S72" s="154" t="b">
        <f>H72='PRESUPUESTO OFICIAL'!H72</f>
        <v>1</v>
      </c>
      <c r="T72" s="154" t="b">
        <f>I72='PRESUPUESTO OFICIAL'!I72</f>
        <v>1</v>
      </c>
      <c r="U72" s="154" t="b">
        <f>J72='PRESUPUESTO OFICIAL'!J72</f>
        <v>1</v>
      </c>
      <c r="V72" s="154" t="b">
        <f>K72='PRESUPUESTO OFICIAL'!K72</f>
        <v>1</v>
      </c>
    </row>
    <row r="73" spans="1:22" customFormat="1" ht="60.75" customHeight="1">
      <c r="A73" s="5"/>
      <c r="B73" s="11"/>
      <c r="C73" s="310"/>
      <c r="D73" s="305">
        <v>6.01</v>
      </c>
      <c r="E73" s="315"/>
      <c r="F73" s="315"/>
      <c r="G73" s="307" t="s">
        <v>97</v>
      </c>
      <c r="H73" s="308" t="s">
        <v>94</v>
      </c>
      <c r="I73" s="309">
        <v>1</v>
      </c>
      <c r="J73" s="496">
        <v>243072</v>
      </c>
      <c r="K73" s="436">
        <f>+I73*J73</f>
        <v>243072</v>
      </c>
      <c r="L73" s="12"/>
      <c r="N73" s="154"/>
      <c r="O73" s="154" t="b">
        <f>D73='PRESUPUESTO OFICIAL'!D73</f>
        <v>1</v>
      </c>
      <c r="P73" s="154" t="b">
        <f>E73='PRESUPUESTO OFICIAL'!E73</f>
        <v>1</v>
      </c>
      <c r="Q73" s="154" t="b">
        <f>F73='PRESUPUESTO OFICIAL'!F73</f>
        <v>1</v>
      </c>
      <c r="R73" s="154" t="b">
        <f>G73='PRESUPUESTO OFICIAL'!G73</f>
        <v>1</v>
      </c>
      <c r="S73" s="154" t="b">
        <f>H73='PRESUPUESTO OFICIAL'!H73</f>
        <v>1</v>
      </c>
      <c r="T73" s="154" t="b">
        <f>I73='PRESUPUESTO OFICIAL'!I73</f>
        <v>1</v>
      </c>
      <c r="U73" s="154" t="b">
        <f>J73='PRESUPUESTO OFICIAL'!J73</f>
        <v>1</v>
      </c>
      <c r="V73" s="154" t="b">
        <f>K73='PRESUPUESTO OFICIAL'!K73</f>
        <v>1</v>
      </c>
    </row>
    <row r="74" spans="1:22" customFormat="1" ht="56.25" customHeight="1">
      <c r="A74" s="5"/>
      <c r="B74" s="11"/>
      <c r="C74" s="310"/>
      <c r="D74" s="305">
        <v>6.02</v>
      </c>
      <c r="E74" s="315"/>
      <c r="F74" s="315"/>
      <c r="G74" s="307" t="s">
        <v>98</v>
      </c>
      <c r="H74" s="308" t="s">
        <v>94</v>
      </c>
      <c r="I74" s="309">
        <v>1</v>
      </c>
      <c r="J74" s="496">
        <v>166178</v>
      </c>
      <c r="K74" s="436">
        <f t="shared" ref="K74:K75" si="4">+I74*J74</f>
        <v>166178</v>
      </c>
      <c r="L74" s="12"/>
      <c r="N74" s="154"/>
      <c r="O74" s="154" t="b">
        <f>D74='PRESUPUESTO OFICIAL'!D74</f>
        <v>1</v>
      </c>
      <c r="P74" s="154" t="b">
        <f>E74='PRESUPUESTO OFICIAL'!E74</f>
        <v>1</v>
      </c>
      <c r="Q74" s="154" t="b">
        <f>F74='PRESUPUESTO OFICIAL'!F74</f>
        <v>1</v>
      </c>
      <c r="R74" s="154" t="b">
        <f>G74='PRESUPUESTO OFICIAL'!G74</f>
        <v>1</v>
      </c>
      <c r="S74" s="154" t="b">
        <f>H74='PRESUPUESTO OFICIAL'!H74</f>
        <v>1</v>
      </c>
      <c r="T74" s="154" t="b">
        <f>I74='PRESUPUESTO OFICIAL'!I74</f>
        <v>1</v>
      </c>
      <c r="U74" s="154" t="b">
        <f>J74='PRESUPUESTO OFICIAL'!J74</f>
        <v>1</v>
      </c>
      <c r="V74" s="154" t="b">
        <f>K74='PRESUPUESTO OFICIAL'!K74</f>
        <v>1</v>
      </c>
    </row>
    <row r="75" spans="1:22" customFormat="1" ht="44.25" customHeight="1">
      <c r="A75" s="5"/>
      <c r="B75" s="11"/>
      <c r="C75" s="310"/>
      <c r="D75" s="305">
        <v>6.03</v>
      </c>
      <c r="E75" s="315"/>
      <c r="F75" s="315"/>
      <c r="G75" s="307" t="s">
        <v>99</v>
      </c>
      <c r="H75" s="308" t="s">
        <v>94</v>
      </c>
      <c r="I75" s="309">
        <v>1</v>
      </c>
      <c r="J75" s="496">
        <v>187357</v>
      </c>
      <c r="K75" s="436">
        <f t="shared" si="4"/>
        <v>187357</v>
      </c>
      <c r="L75" s="12"/>
      <c r="N75" s="154"/>
      <c r="O75" s="154" t="b">
        <f>D75='PRESUPUESTO OFICIAL'!D75</f>
        <v>1</v>
      </c>
      <c r="P75" s="154" t="b">
        <f>E75='PRESUPUESTO OFICIAL'!E75</f>
        <v>1</v>
      </c>
      <c r="Q75" s="154" t="b">
        <f>F75='PRESUPUESTO OFICIAL'!F75</f>
        <v>1</v>
      </c>
      <c r="R75" s="154" t="b">
        <f>G75='PRESUPUESTO OFICIAL'!G75</f>
        <v>1</v>
      </c>
      <c r="S75" s="154" t="b">
        <f>H75='PRESUPUESTO OFICIAL'!H75</f>
        <v>1</v>
      </c>
      <c r="T75" s="154" t="b">
        <f>I75='PRESUPUESTO OFICIAL'!I75</f>
        <v>1</v>
      </c>
      <c r="U75" s="154" t="b">
        <f>J75='PRESUPUESTO OFICIAL'!J75</f>
        <v>1</v>
      </c>
      <c r="V75" s="154" t="b">
        <f>K75='PRESUPUESTO OFICIAL'!K75</f>
        <v>1</v>
      </c>
    </row>
    <row r="76" spans="1:22" customFormat="1" ht="50.25" customHeight="1">
      <c r="A76" s="5"/>
      <c r="B76" s="11"/>
      <c r="C76" s="310"/>
      <c r="D76" s="305">
        <v>6.04</v>
      </c>
      <c r="E76" s="308"/>
      <c r="F76" s="308"/>
      <c r="G76" s="307" t="s">
        <v>100</v>
      </c>
      <c r="H76" s="308" t="s">
        <v>94</v>
      </c>
      <c r="I76" s="309">
        <v>1</v>
      </c>
      <c r="J76" s="496">
        <v>202580</v>
      </c>
      <c r="K76" s="436">
        <f t="shared" ref="K76:K89" si="5">+ROUND(I76*J76,0)</f>
        <v>202580</v>
      </c>
      <c r="L76" s="12"/>
      <c r="N76" s="154"/>
      <c r="O76" s="154" t="b">
        <f>D76='PRESUPUESTO OFICIAL'!D76</f>
        <v>1</v>
      </c>
      <c r="P76" s="154" t="b">
        <f>E76='PRESUPUESTO OFICIAL'!E76</f>
        <v>1</v>
      </c>
      <c r="Q76" s="154" t="b">
        <f>F76='PRESUPUESTO OFICIAL'!F76</f>
        <v>1</v>
      </c>
      <c r="R76" s="154" t="b">
        <f>G76='PRESUPUESTO OFICIAL'!G76</f>
        <v>1</v>
      </c>
      <c r="S76" s="154" t="b">
        <f>H76='PRESUPUESTO OFICIAL'!H76</f>
        <v>1</v>
      </c>
      <c r="T76" s="154" t="b">
        <f>I76='PRESUPUESTO OFICIAL'!I76</f>
        <v>1</v>
      </c>
      <c r="U76" s="154" t="b">
        <f>J76='PRESUPUESTO OFICIAL'!J76</f>
        <v>1</v>
      </c>
      <c r="V76" s="154" t="b">
        <f>K76='PRESUPUESTO OFICIAL'!K76</f>
        <v>1</v>
      </c>
    </row>
    <row r="77" spans="1:22" customFormat="1" ht="37.5" customHeight="1">
      <c r="A77" s="5"/>
      <c r="B77" s="11"/>
      <c r="C77" s="310"/>
      <c r="D77" s="305">
        <v>6.05</v>
      </c>
      <c r="E77" s="308"/>
      <c r="F77" s="308"/>
      <c r="G77" s="307" t="s">
        <v>101</v>
      </c>
      <c r="H77" s="308" t="s">
        <v>90</v>
      </c>
      <c r="I77" s="309">
        <v>1</v>
      </c>
      <c r="J77" s="496">
        <v>6529</v>
      </c>
      <c r="K77" s="436">
        <f t="shared" si="5"/>
        <v>6529</v>
      </c>
      <c r="L77" s="12"/>
      <c r="N77" s="154"/>
      <c r="O77" s="154" t="b">
        <f>D77='PRESUPUESTO OFICIAL'!D77</f>
        <v>1</v>
      </c>
      <c r="P77" s="154" t="b">
        <f>E77='PRESUPUESTO OFICIAL'!E77</f>
        <v>1</v>
      </c>
      <c r="Q77" s="154" t="b">
        <f>F77='PRESUPUESTO OFICIAL'!F77</f>
        <v>1</v>
      </c>
      <c r="R77" s="154" t="b">
        <f>G77='PRESUPUESTO OFICIAL'!G77</f>
        <v>1</v>
      </c>
      <c r="S77" s="154" t="b">
        <f>H77='PRESUPUESTO OFICIAL'!H77</f>
        <v>1</v>
      </c>
      <c r="T77" s="154" t="b">
        <f>I77='PRESUPUESTO OFICIAL'!I77</f>
        <v>1</v>
      </c>
      <c r="U77" s="154" t="b">
        <f>J77='PRESUPUESTO OFICIAL'!J77</f>
        <v>1</v>
      </c>
      <c r="V77" s="154" t="b">
        <f>K77='PRESUPUESTO OFICIAL'!K77</f>
        <v>1</v>
      </c>
    </row>
    <row r="78" spans="1:22" customFormat="1" ht="47.25" customHeight="1">
      <c r="A78" s="5"/>
      <c r="B78" s="11"/>
      <c r="C78" s="310"/>
      <c r="D78" s="305">
        <v>6.06</v>
      </c>
      <c r="E78" s="308"/>
      <c r="F78" s="308"/>
      <c r="G78" s="307" t="s">
        <v>102</v>
      </c>
      <c r="H78" s="308" t="s">
        <v>94</v>
      </c>
      <c r="I78" s="309">
        <v>1</v>
      </c>
      <c r="J78" s="496">
        <v>1571027</v>
      </c>
      <c r="K78" s="436">
        <f t="shared" si="5"/>
        <v>1571027</v>
      </c>
      <c r="L78" s="12"/>
      <c r="N78" s="154"/>
      <c r="O78" s="154" t="b">
        <f>D78='PRESUPUESTO OFICIAL'!D78</f>
        <v>1</v>
      </c>
      <c r="P78" s="154" t="b">
        <f>E78='PRESUPUESTO OFICIAL'!E78</f>
        <v>1</v>
      </c>
      <c r="Q78" s="154" t="b">
        <f>F78='PRESUPUESTO OFICIAL'!F78</f>
        <v>1</v>
      </c>
      <c r="R78" s="154" t="b">
        <f>G78='PRESUPUESTO OFICIAL'!G78</f>
        <v>1</v>
      </c>
      <c r="S78" s="154" t="b">
        <f>H78='PRESUPUESTO OFICIAL'!H78</f>
        <v>1</v>
      </c>
      <c r="T78" s="154" t="b">
        <f>I78='PRESUPUESTO OFICIAL'!I78</f>
        <v>1</v>
      </c>
      <c r="U78" s="154" t="b">
        <f>J78='PRESUPUESTO OFICIAL'!J78</f>
        <v>1</v>
      </c>
      <c r="V78" s="154" t="b">
        <f>K78='PRESUPUESTO OFICIAL'!K78</f>
        <v>1</v>
      </c>
    </row>
    <row r="79" spans="1:22" customFormat="1" ht="61.5" customHeight="1">
      <c r="A79" s="5"/>
      <c r="B79" s="11"/>
      <c r="C79" s="310"/>
      <c r="D79" s="305">
        <v>6.07</v>
      </c>
      <c r="E79" s="308"/>
      <c r="F79" s="308"/>
      <c r="G79" s="307" t="s">
        <v>103</v>
      </c>
      <c r="H79" s="308" t="s">
        <v>94</v>
      </c>
      <c r="I79" s="309">
        <v>1</v>
      </c>
      <c r="J79" s="496">
        <v>174293</v>
      </c>
      <c r="K79" s="436">
        <f t="shared" si="5"/>
        <v>174293</v>
      </c>
      <c r="L79" s="12"/>
      <c r="N79" s="154"/>
      <c r="O79" s="154" t="b">
        <f>D79='PRESUPUESTO OFICIAL'!D79</f>
        <v>1</v>
      </c>
      <c r="P79" s="154" t="b">
        <f>E79='PRESUPUESTO OFICIAL'!E79</f>
        <v>1</v>
      </c>
      <c r="Q79" s="154" t="b">
        <f>F79='PRESUPUESTO OFICIAL'!F79</f>
        <v>1</v>
      </c>
      <c r="R79" s="154" t="b">
        <f>G79='PRESUPUESTO OFICIAL'!G79</f>
        <v>1</v>
      </c>
      <c r="S79" s="154" t="b">
        <f>H79='PRESUPUESTO OFICIAL'!H79</f>
        <v>1</v>
      </c>
      <c r="T79" s="154" t="b">
        <f>I79='PRESUPUESTO OFICIAL'!I79</f>
        <v>1</v>
      </c>
      <c r="U79" s="154" t="b">
        <f>J79='PRESUPUESTO OFICIAL'!J79</f>
        <v>1</v>
      </c>
      <c r="V79" s="154" t="b">
        <f>K79='PRESUPUESTO OFICIAL'!K79</f>
        <v>1</v>
      </c>
    </row>
    <row r="80" spans="1:22" customFormat="1" ht="46.5" customHeight="1">
      <c r="A80" s="5"/>
      <c r="B80" s="11"/>
      <c r="C80" s="310"/>
      <c r="D80" s="305">
        <v>6.08</v>
      </c>
      <c r="E80" s="308"/>
      <c r="F80" s="308"/>
      <c r="G80" s="307" t="s">
        <v>104</v>
      </c>
      <c r="H80" s="308" t="s">
        <v>94</v>
      </c>
      <c r="I80" s="309">
        <v>1</v>
      </c>
      <c r="J80" s="496">
        <v>195472</v>
      </c>
      <c r="K80" s="436">
        <f t="shared" si="5"/>
        <v>195472</v>
      </c>
      <c r="L80" s="12"/>
      <c r="N80" s="154"/>
      <c r="O80" s="154" t="b">
        <f>D80='PRESUPUESTO OFICIAL'!D80</f>
        <v>1</v>
      </c>
      <c r="P80" s="154" t="b">
        <f>E80='PRESUPUESTO OFICIAL'!E80</f>
        <v>1</v>
      </c>
      <c r="Q80" s="154" t="b">
        <f>F80='PRESUPUESTO OFICIAL'!F80</f>
        <v>1</v>
      </c>
      <c r="R80" s="154" t="b">
        <f>G80='PRESUPUESTO OFICIAL'!G80</f>
        <v>1</v>
      </c>
      <c r="S80" s="154" t="b">
        <f>H80='PRESUPUESTO OFICIAL'!H80</f>
        <v>1</v>
      </c>
      <c r="T80" s="154" t="b">
        <f>I80='PRESUPUESTO OFICIAL'!I80</f>
        <v>1</v>
      </c>
      <c r="U80" s="154" t="b">
        <f>J80='PRESUPUESTO OFICIAL'!J80</f>
        <v>1</v>
      </c>
      <c r="V80" s="154" t="b">
        <f>K80='PRESUPUESTO OFICIAL'!K80</f>
        <v>1</v>
      </c>
    </row>
    <row r="81" spans="1:22" customFormat="1" ht="48.75" customHeight="1">
      <c r="A81" s="5"/>
      <c r="B81" s="11"/>
      <c r="C81" s="310"/>
      <c r="D81" s="305">
        <v>6.09</v>
      </c>
      <c r="E81" s="308"/>
      <c r="F81" s="308"/>
      <c r="G81" s="307" t="s">
        <v>105</v>
      </c>
      <c r="H81" s="308" t="s">
        <v>94</v>
      </c>
      <c r="I81" s="309">
        <v>1</v>
      </c>
      <c r="J81" s="496">
        <v>210695</v>
      </c>
      <c r="K81" s="436">
        <f t="shared" si="5"/>
        <v>210695</v>
      </c>
      <c r="L81" s="12"/>
      <c r="N81" s="154"/>
      <c r="O81" s="154" t="b">
        <f>D81='PRESUPUESTO OFICIAL'!D81</f>
        <v>1</v>
      </c>
      <c r="P81" s="154" t="b">
        <f>E81='PRESUPUESTO OFICIAL'!E81</f>
        <v>1</v>
      </c>
      <c r="Q81" s="154" t="b">
        <f>F81='PRESUPUESTO OFICIAL'!F81</f>
        <v>1</v>
      </c>
      <c r="R81" s="154" t="b">
        <f>G81='PRESUPUESTO OFICIAL'!G81</f>
        <v>1</v>
      </c>
      <c r="S81" s="154" t="b">
        <f>H81='PRESUPUESTO OFICIAL'!H81</f>
        <v>1</v>
      </c>
      <c r="T81" s="154" t="b">
        <f>I81='PRESUPUESTO OFICIAL'!I81</f>
        <v>1</v>
      </c>
      <c r="U81" s="154" t="b">
        <f>J81='PRESUPUESTO OFICIAL'!J81</f>
        <v>1</v>
      </c>
      <c r="V81" s="154" t="b">
        <f>K81='PRESUPUESTO OFICIAL'!K81</f>
        <v>1</v>
      </c>
    </row>
    <row r="82" spans="1:22" customFormat="1" ht="51" customHeight="1">
      <c r="A82" s="5"/>
      <c r="B82" s="11"/>
      <c r="C82" s="310"/>
      <c r="D82" s="305">
        <v>6.1</v>
      </c>
      <c r="E82" s="308"/>
      <c r="F82" s="308"/>
      <c r="G82" s="307" t="s">
        <v>106</v>
      </c>
      <c r="H82" s="308" t="s">
        <v>90</v>
      </c>
      <c r="I82" s="309">
        <v>1</v>
      </c>
      <c r="J82" s="496">
        <v>6826</v>
      </c>
      <c r="K82" s="436">
        <f t="shared" si="5"/>
        <v>6826</v>
      </c>
      <c r="L82" s="12"/>
      <c r="N82" s="154"/>
      <c r="O82" s="154" t="b">
        <f>D82='PRESUPUESTO OFICIAL'!D82</f>
        <v>1</v>
      </c>
      <c r="P82" s="154" t="b">
        <f>E82='PRESUPUESTO OFICIAL'!E82</f>
        <v>1</v>
      </c>
      <c r="Q82" s="154" t="b">
        <f>F82='PRESUPUESTO OFICIAL'!F82</f>
        <v>1</v>
      </c>
      <c r="R82" s="154" t="b">
        <f>G82='PRESUPUESTO OFICIAL'!G82</f>
        <v>1</v>
      </c>
      <c r="S82" s="154" t="b">
        <f>H82='PRESUPUESTO OFICIAL'!H82</f>
        <v>1</v>
      </c>
      <c r="T82" s="154" t="b">
        <f>I82='PRESUPUESTO OFICIAL'!I82</f>
        <v>1</v>
      </c>
      <c r="U82" s="154" t="b">
        <f>J82='PRESUPUESTO OFICIAL'!J82</f>
        <v>1</v>
      </c>
      <c r="V82" s="154" t="b">
        <f>K82='PRESUPUESTO OFICIAL'!K82</f>
        <v>1</v>
      </c>
    </row>
    <row r="83" spans="1:22" customFormat="1" ht="43.5" customHeight="1">
      <c r="A83" s="5"/>
      <c r="B83" s="11"/>
      <c r="C83" s="310"/>
      <c r="D83" s="305">
        <v>6.11</v>
      </c>
      <c r="E83" s="308"/>
      <c r="F83" s="308"/>
      <c r="G83" s="307" t="s">
        <v>107</v>
      </c>
      <c r="H83" s="308" t="s">
        <v>94</v>
      </c>
      <c r="I83" s="309">
        <v>1</v>
      </c>
      <c r="J83" s="496">
        <v>1575175</v>
      </c>
      <c r="K83" s="436">
        <f t="shared" si="5"/>
        <v>1575175</v>
      </c>
      <c r="L83" s="12"/>
      <c r="N83" s="154"/>
      <c r="O83" s="154" t="b">
        <f>D83='PRESUPUESTO OFICIAL'!D83</f>
        <v>1</v>
      </c>
      <c r="P83" s="154" t="b">
        <f>E83='PRESUPUESTO OFICIAL'!E83</f>
        <v>1</v>
      </c>
      <c r="Q83" s="154" t="b">
        <f>F83='PRESUPUESTO OFICIAL'!F83</f>
        <v>1</v>
      </c>
      <c r="R83" s="154" t="b">
        <f>G83='PRESUPUESTO OFICIAL'!G83</f>
        <v>1</v>
      </c>
      <c r="S83" s="154" t="b">
        <f>H83='PRESUPUESTO OFICIAL'!H83</f>
        <v>1</v>
      </c>
      <c r="T83" s="154" t="b">
        <f>I83='PRESUPUESTO OFICIAL'!I83</f>
        <v>1</v>
      </c>
      <c r="U83" s="154" t="b">
        <f>J83='PRESUPUESTO OFICIAL'!J83</f>
        <v>1</v>
      </c>
      <c r="V83" s="154" t="b">
        <f>K83='PRESUPUESTO OFICIAL'!K83</f>
        <v>1</v>
      </c>
    </row>
    <row r="84" spans="1:22" customFormat="1" ht="35.25" customHeight="1">
      <c r="A84" s="5"/>
      <c r="B84" s="11"/>
      <c r="C84" s="310"/>
      <c r="D84" s="305">
        <v>6.12</v>
      </c>
      <c r="E84" s="308"/>
      <c r="F84" s="308"/>
      <c r="G84" s="307" t="s">
        <v>108</v>
      </c>
      <c r="H84" s="308" t="s">
        <v>92</v>
      </c>
      <c r="I84" s="309">
        <v>1</v>
      </c>
      <c r="J84" s="496">
        <v>124061</v>
      </c>
      <c r="K84" s="436">
        <f t="shared" si="5"/>
        <v>124061</v>
      </c>
      <c r="L84" s="12"/>
      <c r="N84" s="154"/>
      <c r="O84" s="154" t="b">
        <f>D84='PRESUPUESTO OFICIAL'!D84</f>
        <v>1</v>
      </c>
      <c r="P84" s="154" t="b">
        <f>E84='PRESUPUESTO OFICIAL'!E84</f>
        <v>1</v>
      </c>
      <c r="Q84" s="154" t="b">
        <f>F84='PRESUPUESTO OFICIAL'!F84</f>
        <v>1</v>
      </c>
      <c r="R84" s="154" t="b">
        <f>G84='PRESUPUESTO OFICIAL'!G84</f>
        <v>1</v>
      </c>
      <c r="S84" s="154" t="b">
        <f>H84='PRESUPUESTO OFICIAL'!H84</f>
        <v>1</v>
      </c>
      <c r="T84" s="154" t="b">
        <f>I84='PRESUPUESTO OFICIAL'!I84</f>
        <v>1</v>
      </c>
      <c r="U84" s="154" t="b">
        <f>J84='PRESUPUESTO OFICIAL'!J84</f>
        <v>1</v>
      </c>
      <c r="V84" s="154" t="b">
        <f>K84='PRESUPUESTO OFICIAL'!K84</f>
        <v>1</v>
      </c>
    </row>
    <row r="85" spans="1:22" customFormat="1" ht="44.25" customHeight="1">
      <c r="A85" s="5"/>
      <c r="B85" s="11"/>
      <c r="C85" s="310"/>
      <c r="D85" s="305">
        <v>6.13</v>
      </c>
      <c r="E85" s="317"/>
      <c r="F85" s="317"/>
      <c r="G85" s="307" t="s">
        <v>134</v>
      </c>
      <c r="H85" s="308" t="s">
        <v>109</v>
      </c>
      <c r="I85" s="309">
        <v>1</v>
      </c>
      <c r="J85" s="496">
        <v>726287</v>
      </c>
      <c r="K85" s="436">
        <f t="shared" si="5"/>
        <v>726287</v>
      </c>
      <c r="L85" s="12"/>
      <c r="N85" s="154"/>
      <c r="O85" s="154" t="b">
        <f>D85='PRESUPUESTO OFICIAL'!D85</f>
        <v>1</v>
      </c>
      <c r="P85" s="154" t="b">
        <f>E85='PRESUPUESTO OFICIAL'!E85</f>
        <v>1</v>
      </c>
      <c r="Q85" s="154" t="b">
        <f>F85='PRESUPUESTO OFICIAL'!F85</f>
        <v>1</v>
      </c>
      <c r="R85" s="154" t="b">
        <f>G85='PRESUPUESTO OFICIAL'!G85</f>
        <v>1</v>
      </c>
      <c r="S85" s="154" t="b">
        <f>H85='PRESUPUESTO OFICIAL'!H85</f>
        <v>1</v>
      </c>
      <c r="T85" s="154" t="b">
        <f>I85='PRESUPUESTO OFICIAL'!I85</f>
        <v>1</v>
      </c>
      <c r="U85" s="154" t="b">
        <f>J85='PRESUPUESTO OFICIAL'!J85</f>
        <v>1</v>
      </c>
      <c r="V85" s="154" t="b">
        <f>K85='PRESUPUESTO OFICIAL'!K85</f>
        <v>1</v>
      </c>
    </row>
    <row r="86" spans="1:22" customFormat="1" ht="29.25" customHeight="1">
      <c r="A86" s="5"/>
      <c r="B86" s="11"/>
      <c r="C86" s="310"/>
      <c r="D86" s="305">
        <v>6.14</v>
      </c>
      <c r="E86" s="308"/>
      <c r="F86" s="308"/>
      <c r="G86" s="307" t="s">
        <v>110</v>
      </c>
      <c r="H86" s="308" t="s">
        <v>94</v>
      </c>
      <c r="I86" s="309">
        <v>1</v>
      </c>
      <c r="J86" s="496">
        <v>39412</v>
      </c>
      <c r="K86" s="436">
        <f t="shared" si="5"/>
        <v>39412</v>
      </c>
      <c r="L86" s="12"/>
      <c r="N86" s="154"/>
      <c r="O86" s="154" t="b">
        <f>D86='PRESUPUESTO OFICIAL'!D86</f>
        <v>1</v>
      </c>
      <c r="P86" s="154" t="b">
        <f>E86='PRESUPUESTO OFICIAL'!E86</f>
        <v>1</v>
      </c>
      <c r="Q86" s="154" t="b">
        <f>F86='PRESUPUESTO OFICIAL'!F86</f>
        <v>1</v>
      </c>
      <c r="R86" s="154" t="b">
        <f>G86='PRESUPUESTO OFICIAL'!G86</f>
        <v>1</v>
      </c>
      <c r="S86" s="154" t="b">
        <f>H86='PRESUPUESTO OFICIAL'!H86</f>
        <v>1</v>
      </c>
      <c r="T86" s="154" t="b">
        <f>I86='PRESUPUESTO OFICIAL'!I86</f>
        <v>1</v>
      </c>
      <c r="U86" s="154" t="b">
        <f>J86='PRESUPUESTO OFICIAL'!J86</f>
        <v>1</v>
      </c>
      <c r="V86" s="154" t="b">
        <f>K86='PRESUPUESTO OFICIAL'!K86</f>
        <v>1</v>
      </c>
    </row>
    <row r="87" spans="1:22" customFormat="1" ht="29.25" customHeight="1">
      <c r="A87" s="5"/>
      <c r="B87" s="11"/>
      <c r="C87" s="310"/>
      <c r="D87" s="305">
        <v>6.15</v>
      </c>
      <c r="E87" s="308"/>
      <c r="F87" s="308"/>
      <c r="G87" s="307" t="s">
        <v>111</v>
      </c>
      <c r="H87" s="308" t="s">
        <v>94</v>
      </c>
      <c r="I87" s="309">
        <v>1</v>
      </c>
      <c r="J87" s="496">
        <v>17685</v>
      </c>
      <c r="K87" s="436">
        <f t="shared" si="5"/>
        <v>17685</v>
      </c>
      <c r="L87" s="12"/>
      <c r="N87" s="154"/>
      <c r="O87" s="154" t="b">
        <f>D87='PRESUPUESTO OFICIAL'!D87</f>
        <v>1</v>
      </c>
      <c r="P87" s="154" t="b">
        <f>E87='PRESUPUESTO OFICIAL'!E87</f>
        <v>1</v>
      </c>
      <c r="Q87" s="154" t="b">
        <f>F87='PRESUPUESTO OFICIAL'!F87</f>
        <v>1</v>
      </c>
      <c r="R87" s="154" t="b">
        <f>G87='PRESUPUESTO OFICIAL'!G87</f>
        <v>1</v>
      </c>
      <c r="S87" s="154" t="b">
        <f>H87='PRESUPUESTO OFICIAL'!H87</f>
        <v>1</v>
      </c>
      <c r="T87" s="154" t="b">
        <f>I87='PRESUPUESTO OFICIAL'!I87</f>
        <v>1</v>
      </c>
      <c r="U87" s="154" t="b">
        <f>J87='PRESUPUESTO OFICIAL'!J87</f>
        <v>1</v>
      </c>
      <c r="V87" s="154" t="b">
        <f>K87='PRESUPUESTO OFICIAL'!K87</f>
        <v>1</v>
      </c>
    </row>
    <row r="88" spans="1:22" customFormat="1" ht="29.25" customHeight="1">
      <c r="A88" s="5"/>
      <c r="B88" s="11"/>
      <c r="C88" s="310"/>
      <c r="D88" s="305">
        <v>6.16</v>
      </c>
      <c r="E88" s="308"/>
      <c r="F88" s="308"/>
      <c r="G88" s="307" t="s">
        <v>112</v>
      </c>
      <c r="H88" s="308" t="s">
        <v>109</v>
      </c>
      <c r="I88" s="309">
        <v>1</v>
      </c>
      <c r="J88" s="496">
        <v>62020</v>
      </c>
      <c r="K88" s="436">
        <f t="shared" si="5"/>
        <v>62020</v>
      </c>
      <c r="L88" s="12"/>
      <c r="N88" s="154"/>
      <c r="O88" s="154" t="b">
        <f>D88='PRESUPUESTO OFICIAL'!D88</f>
        <v>1</v>
      </c>
      <c r="P88" s="154" t="b">
        <f>E88='PRESUPUESTO OFICIAL'!E88</f>
        <v>1</v>
      </c>
      <c r="Q88" s="154" t="b">
        <f>F88='PRESUPUESTO OFICIAL'!F88</f>
        <v>1</v>
      </c>
      <c r="R88" s="154" t="b">
        <f>G88='PRESUPUESTO OFICIAL'!G88</f>
        <v>1</v>
      </c>
      <c r="S88" s="154" t="b">
        <f>H88='PRESUPUESTO OFICIAL'!H88</f>
        <v>1</v>
      </c>
      <c r="T88" s="154" t="b">
        <f>I88='PRESUPUESTO OFICIAL'!I88</f>
        <v>1</v>
      </c>
      <c r="U88" s="154" t="b">
        <f>J88='PRESUPUESTO OFICIAL'!J88</f>
        <v>1</v>
      </c>
      <c r="V88" s="154" t="b">
        <f>K88='PRESUPUESTO OFICIAL'!K88</f>
        <v>1</v>
      </c>
    </row>
    <row r="89" spans="1:22" customFormat="1" ht="29.25" customHeight="1">
      <c r="A89" s="5"/>
      <c r="B89" s="11"/>
      <c r="C89" s="310"/>
      <c r="D89" s="305">
        <v>6.17</v>
      </c>
      <c r="E89" s="308"/>
      <c r="F89" s="308"/>
      <c r="G89" s="307" t="s">
        <v>132</v>
      </c>
      <c r="H89" s="308" t="s">
        <v>92</v>
      </c>
      <c r="I89" s="309">
        <v>1</v>
      </c>
      <c r="J89" s="496">
        <v>4645</v>
      </c>
      <c r="K89" s="436">
        <f t="shared" si="5"/>
        <v>4645</v>
      </c>
      <c r="L89" s="12"/>
      <c r="N89" s="154"/>
      <c r="O89" s="154" t="b">
        <f>D89='PRESUPUESTO OFICIAL'!D89</f>
        <v>1</v>
      </c>
      <c r="P89" s="154" t="b">
        <f>E89='PRESUPUESTO OFICIAL'!E89</f>
        <v>1</v>
      </c>
      <c r="Q89" s="154" t="b">
        <f>F89='PRESUPUESTO OFICIAL'!F89</f>
        <v>1</v>
      </c>
      <c r="R89" s="154" t="b">
        <f>G89='PRESUPUESTO OFICIAL'!G89</f>
        <v>1</v>
      </c>
      <c r="S89" s="154" t="b">
        <f>H89='PRESUPUESTO OFICIAL'!H89</f>
        <v>1</v>
      </c>
      <c r="T89" s="154" t="b">
        <f>I89='PRESUPUESTO OFICIAL'!I89</f>
        <v>1</v>
      </c>
      <c r="U89" s="154" t="b">
        <f>J89='PRESUPUESTO OFICIAL'!J89</f>
        <v>1</v>
      </c>
      <c r="V89" s="154" t="b">
        <f>K89='PRESUPUESTO OFICIAL'!K89</f>
        <v>1</v>
      </c>
    </row>
    <row r="90" spans="1:22" customFormat="1" ht="28.5" customHeight="1">
      <c r="A90" s="5"/>
      <c r="B90" s="11"/>
      <c r="C90" s="310"/>
      <c r="D90" s="299" t="s">
        <v>113</v>
      </c>
      <c r="E90" s="359"/>
      <c r="F90" s="359"/>
      <c r="G90" s="361"/>
      <c r="H90" s="360"/>
      <c r="I90" s="360"/>
      <c r="J90" s="521"/>
      <c r="K90" s="522"/>
      <c r="L90" s="12"/>
      <c r="N90" s="154"/>
      <c r="O90" s="154" t="b">
        <f>D90='PRESUPUESTO OFICIAL'!D90</f>
        <v>1</v>
      </c>
      <c r="P90" s="154" t="b">
        <f>E90='PRESUPUESTO OFICIAL'!E90</f>
        <v>1</v>
      </c>
      <c r="Q90" s="154" t="b">
        <f>F90='PRESUPUESTO OFICIAL'!F90</f>
        <v>1</v>
      </c>
      <c r="R90" s="154" t="b">
        <f>G90='PRESUPUESTO OFICIAL'!G90</f>
        <v>1</v>
      </c>
      <c r="S90" s="154" t="b">
        <f>H90='PRESUPUESTO OFICIAL'!H90</f>
        <v>1</v>
      </c>
      <c r="T90" s="154" t="b">
        <f>I90='PRESUPUESTO OFICIAL'!I90</f>
        <v>1</v>
      </c>
      <c r="U90" s="154" t="b">
        <f>J90='PRESUPUESTO OFICIAL'!J90</f>
        <v>1</v>
      </c>
      <c r="V90" s="154" t="b">
        <f>K90='PRESUPUESTO OFICIAL'!K90</f>
        <v>1</v>
      </c>
    </row>
    <row r="91" spans="1:22" customFormat="1" ht="27" customHeight="1">
      <c r="A91" s="5"/>
      <c r="B91" s="11"/>
      <c r="C91" s="310"/>
      <c r="D91" s="300">
        <v>7</v>
      </c>
      <c r="E91" s="301"/>
      <c r="F91" s="301"/>
      <c r="G91" s="302" t="s">
        <v>88</v>
      </c>
      <c r="H91" s="303"/>
      <c r="I91" s="303"/>
      <c r="J91" s="519"/>
      <c r="K91" s="520"/>
      <c r="L91" s="12"/>
      <c r="N91" s="154"/>
      <c r="O91" s="154" t="b">
        <f>D91='PRESUPUESTO OFICIAL'!D91</f>
        <v>1</v>
      </c>
      <c r="P91" s="154" t="b">
        <f>E91='PRESUPUESTO OFICIAL'!E91</f>
        <v>1</v>
      </c>
      <c r="Q91" s="154" t="b">
        <f>F91='PRESUPUESTO OFICIAL'!F91</f>
        <v>1</v>
      </c>
      <c r="R91" s="154" t="b">
        <f>G91='PRESUPUESTO OFICIAL'!G91</f>
        <v>1</v>
      </c>
      <c r="S91" s="154" t="b">
        <f>H91='PRESUPUESTO OFICIAL'!H91</f>
        <v>1</v>
      </c>
      <c r="T91" s="154" t="b">
        <f>I91='PRESUPUESTO OFICIAL'!I91</f>
        <v>1</v>
      </c>
      <c r="U91" s="154" t="b">
        <f>J91='PRESUPUESTO OFICIAL'!J91</f>
        <v>1</v>
      </c>
      <c r="V91" s="154" t="b">
        <f>K91='PRESUPUESTO OFICIAL'!K91</f>
        <v>1</v>
      </c>
    </row>
    <row r="92" spans="1:22" customFormat="1" ht="27" customHeight="1">
      <c r="A92" s="5"/>
      <c r="B92" s="11"/>
      <c r="C92" s="310"/>
      <c r="D92" s="305">
        <v>7.01</v>
      </c>
      <c r="E92" s="306"/>
      <c r="F92" s="306"/>
      <c r="G92" s="307" t="s">
        <v>89</v>
      </c>
      <c r="H92" s="308" t="s">
        <v>90</v>
      </c>
      <c r="I92" s="305">
        <v>1</v>
      </c>
      <c r="J92" s="496">
        <v>7213</v>
      </c>
      <c r="K92" s="436">
        <f>+I92*J92</f>
        <v>7213</v>
      </c>
      <c r="L92" s="12"/>
      <c r="N92" s="154"/>
      <c r="O92" s="154" t="b">
        <f>D92='PRESUPUESTO OFICIAL'!D92</f>
        <v>1</v>
      </c>
      <c r="P92" s="154" t="b">
        <f>E92='PRESUPUESTO OFICIAL'!E92</f>
        <v>1</v>
      </c>
      <c r="Q92" s="154" t="b">
        <f>F92='PRESUPUESTO OFICIAL'!F92</f>
        <v>1</v>
      </c>
      <c r="R92" s="154" t="b">
        <f>G92='PRESUPUESTO OFICIAL'!G92</f>
        <v>1</v>
      </c>
      <c r="S92" s="154" t="b">
        <f>H92='PRESUPUESTO OFICIAL'!H92</f>
        <v>1</v>
      </c>
      <c r="T92" s="154" t="b">
        <f>I92='PRESUPUESTO OFICIAL'!I92</f>
        <v>1</v>
      </c>
      <c r="U92" s="154" t="b">
        <f>J92='PRESUPUESTO OFICIAL'!J92</f>
        <v>1</v>
      </c>
      <c r="V92" s="154" t="b">
        <f>K92='PRESUPUESTO OFICIAL'!K92</f>
        <v>1</v>
      </c>
    </row>
    <row r="93" spans="1:22" customFormat="1" ht="27" customHeight="1">
      <c r="A93" s="5"/>
      <c r="B93" s="11"/>
      <c r="C93" s="310"/>
      <c r="D93" s="305">
        <v>7.02</v>
      </c>
      <c r="E93" s="306"/>
      <c r="F93" s="306"/>
      <c r="G93" s="307" t="s">
        <v>91</v>
      </c>
      <c r="H93" s="308" t="s">
        <v>92</v>
      </c>
      <c r="I93" s="309">
        <v>1</v>
      </c>
      <c r="J93" s="496">
        <v>7868</v>
      </c>
      <c r="K93" s="436">
        <f>+I93*J93</f>
        <v>7868</v>
      </c>
      <c r="L93" s="12"/>
      <c r="N93" s="154"/>
      <c r="O93" s="154" t="b">
        <f>D93='PRESUPUESTO OFICIAL'!D93</f>
        <v>1</v>
      </c>
      <c r="P93" s="154" t="b">
        <f>E93='PRESUPUESTO OFICIAL'!E93</f>
        <v>1</v>
      </c>
      <c r="Q93" s="154" t="b">
        <f>F93='PRESUPUESTO OFICIAL'!F93</f>
        <v>1</v>
      </c>
      <c r="R93" s="154" t="b">
        <f>G93='PRESUPUESTO OFICIAL'!G93</f>
        <v>1</v>
      </c>
      <c r="S93" s="154" t="b">
        <f>H93='PRESUPUESTO OFICIAL'!H93</f>
        <v>1</v>
      </c>
      <c r="T93" s="154" t="b">
        <f>I93='PRESUPUESTO OFICIAL'!I93</f>
        <v>1</v>
      </c>
      <c r="U93" s="154" t="b">
        <f>J93='PRESUPUESTO OFICIAL'!J93</f>
        <v>1</v>
      </c>
      <c r="V93" s="154" t="b">
        <f>K93='PRESUPUESTO OFICIAL'!K93</f>
        <v>1</v>
      </c>
    </row>
    <row r="94" spans="1:22" customFormat="1" ht="27" customHeight="1">
      <c r="A94" s="5"/>
      <c r="B94" s="11"/>
      <c r="C94" s="310"/>
      <c r="D94" s="305">
        <v>7.03</v>
      </c>
      <c r="E94" s="306"/>
      <c r="F94" s="306"/>
      <c r="G94" s="307" t="s">
        <v>93</v>
      </c>
      <c r="H94" s="308" t="s">
        <v>90</v>
      </c>
      <c r="I94" s="309">
        <v>1</v>
      </c>
      <c r="J94" s="496">
        <v>36623</v>
      </c>
      <c r="K94" s="436">
        <f>+I94*J94</f>
        <v>36623</v>
      </c>
      <c r="L94" s="12"/>
      <c r="N94" s="154"/>
      <c r="O94" s="154" t="b">
        <f>D94='PRESUPUESTO OFICIAL'!D94</f>
        <v>1</v>
      </c>
      <c r="P94" s="154" t="b">
        <f>E94='PRESUPUESTO OFICIAL'!E94</f>
        <v>1</v>
      </c>
      <c r="Q94" s="154" t="b">
        <f>F94='PRESUPUESTO OFICIAL'!F94</f>
        <v>1</v>
      </c>
      <c r="R94" s="154" t="b">
        <f>G94='PRESUPUESTO OFICIAL'!G94</f>
        <v>1</v>
      </c>
      <c r="S94" s="154" t="b">
        <f>H94='PRESUPUESTO OFICIAL'!H94</f>
        <v>1</v>
      </c>
      <c r="T94" s="154" t="b">
        <f>I94='PRESUPUESTO OFICIAL'!I94</f>
        <v>1</v>
      </c>
      <c r="U94" s="154" t="b">
        <f>J94='PRESUPUESTO OFICIAL'!J94</f>
        <v>1</v>
      </c>
      <c r="V94" s="154" t="b">
        <f>K94='PRESUPUESTO OFICIAL'!K94</f>
        <v>1</v>
      </c>
    </row>
    <row r="95" spans="1:22" customFormat="1" ht="30" customHeight="1">
      <c r="A95" s="5"/>
      <c r="B95" s="11"/>
      <c r="C95" s="310"/>
      <c r="D95" s="305">
        <v>7.04</v>
      </c>
      <c r="E95" s="308"/>
      <c r="F95" s="308"/>
      <c r="G95" s="307" t="s">
        <v>114</v>
      </c>
      <c r="H95" s="308" t="s">
        <v>94</v>
      </c>
      <c r="I95" s="309">
        <v>1</v>
      </c>
      <c r="J95" s="496">
        <v>39182</v>
      </c>
      <c r="K95" s="436">
        <f>+ROUND(I95*J95,0)</f>
        <v>39182</v>
      </c>
      <c r="L95" s="12"/>
      <c r="N95" s="154"/>
      <c r="O95" s="154" t="b">
        <f>D95='PRESUPUESTO OFICIAL'!D95</f>
        <v>1</v>
      </c>
      <c r="P95" s="154" t="b">
        <f>E95='PRESUPUESTO OFICIAL'!E95</f>
        <v>1</v>
      </c>
      <c r="Q95" s="154" t="b">
        <f>F95='PRESUPUESTO OFICIAL'!F95</f>
        <v>1</v>
      </c>
      <c r="R95" s="154" t="b">
        <f>G95='PRESUPUESTO OFICIAL'!G95</f>
        <v>1</v>
      </c>
      <c r="S95" s="154" t="b">
        <f>H95='PRESUPUESTO OFICIAL'!H95</f>
        <v>1</v>
      </c>
      <c r="T95" s="154" t="b">
        <f>I95='PRESUPUESTO OFICIAL'!I95</f>
        <v>1</v>
      </c>
      <c r="U95" s="154" t="b">
        <f>J95='PRESUPUESTO OFICIAL'!J95</f>
        <v>1</v>
      </c>
      <c r="V95" s="154" t="b">
        <f>K95='PRESUPUESTO OFICIAL'!K95</f>
        <v>1</v>
      </c>
    </row>
    <row r="96" spans="1:22" customFormat="1" ht="30" customHeight="1">
      <c r="A96" s="5"/>
      <c r="B96" s="11"/>
      <c r="C96" s="310"/>
      <c r="D96" s="305">
        <v>7.05</v>
      </c>
      <c r="E96" s="308"/>
      <c r="F96" s="308"/>
      <c r="G96" s="307" t="s">
        <v>95</v>
      </c>
      <c r="H96" s="308" t="s">
        <v>90</v>
      </c>
      <c r="I96" s="309">
        <v>1</v>
      </c>
      <c r="J96" s="496">
        <v>10002</v>
      </c>
      <c r="K96" s="436">
        <f>+ROUND(I96*J96,0)</f>
        <v>10002</v>
      </c>
      <c r="L96" s="12"/>
      <c r="N96" s="154"/>
      <c r="O96" s="154" t="b">
        <f>D96='PRESUPUESTO OFICIAL'!D96</f>
        <v>1</v>
      </c>
      <c r="P96" s="154" t="b">
        <f>E96='PRESUPUESTO OFICIAL'!E96</f>
        <v>1</v>
      </c>
      <c r="Q96" s="154" t="b">
        <f>F96='PRESUPUESTO OFICIAL'!F96</f>
        <v>1</v>
      </c>
      <c r="R96" s="154" t="b">
        <f>G96='PRESUPUESTO OFICIAL'!G96</f>
        <v>1</v>
      </c>
      <c r="S96" s="154" t="b">
        <f>H96='PRESUPUESTO OFICIAL'!H96</f>
        <v>1</v>
      </c>
      <c r="T96" s="154" t="b">
        <f>I96='PRESUPUESTO OFICIAL'!I96</f>
        <v>1</v>
      </c>
      <c r="U96" s="154" t="b">
        <f>J96='PRESUPUESTO OFICIAL'!J96</f>
        <v>1</v>
      </c>
      <c r="V96" s="154" t="b">
        <f>K96='PRESUPUESTO OFICIAL'!K96</f>
        <v>1</v>
      </c>
    </row>
    <row r="97" spans="1:22" customFormat="1" ht="25.5" customHeight="1">
      <c r="A97" s="5"/>
      <c r="B97" s="11"/>
      <c r="C97" s="310"/>
      <c r="D97" s="311">
        <v>8</v>
      </c>
      <c r="E97" s="312"/>
      <c r="F97" s="312"/>
      <c r="G97" s="313" t="s">
        <v>115</v>
      </c>
      <c r="H97" s="312"/>
      <c r="I97" s="312"/>
      <c r="J97" s="500"/>
      <c r="K97" s="501"/>
      <c r="L97" s="12"/>
      <c r="N97" s="154"/>
      <c r="O97" s="154" t="b">
        <f>D97='PRESUPUESTO OFICIAL'!D97</f>
        <v>1</v>
      </c>
      <c r="P97" s="154" t="b">
        <f>E97='PRESUPUESTO OFICIAL'!E97</f>
        <v>1</v>
      </c>
      <c r="Q97" s="154" t="b">
        <f>F97='PRESUPUESTO OFICIAL'!F97</f>
        <v>1</v>
      </c>
      <c r="R97" s="154" t="b">
        <f>G97='PRESUPUESTO OFICIAL'!G97</f>
        <v>1</v>
      </c>
      <c r="S97" s="154" t="b">
        <f>H97='PRESUPUESTO OFICIAL'!H97</f>
        <v>1</v>
      </c>
      <c r="T97" s="154" t="b">
        <f>I97='PRESUPUESTO OFICIAL'!I97</f>
        <v>1</v>
      </c>
      <c r="U97" s="154" t="b">
        <f>J97='PRESUPUESTO OFICIAL'!J97</f>
        <v>1</v>
      </c>
      <c r="V97" s="154" t="b">
        <f>K97='PRESUPUESTO OFICIAL'!K97</f>
        <v>1</v>
      </c>
    </row>
    <row r="98" spans="1:22" customFormat="1" ht="75.75" customHeight="1">
      <c r="A98" s="5"/>
      <c r="B98" s="11"/>
      <c r="C98" s="310"/>
      <c r="D98" s="305">
        <v>8.01</v>
      </c>
      <c r="E98" s="315"/>
      <c r="F98" s="315"/>
      <c r="G98" s="307" t="s">
        <v>97</v>
      </c>
      <c r="H98" s="308" t="s">
        <v>94</v>
      </c>
      <c r="I98" s="309">
        <v>1</v>
      </c>
      <c r="J98" s="496">
        <v>243072</v>
      </c>
      <c r="K98" s="436">
        <f>+I98*J98</f>
        <v>243072</v>
      </c>
      <c r="L98" s="12"/>
      <c r="N98" s="154"/>
      <c r="O98" s="154" t="b">
        <f>D98='PRESUPUESTO OFICIAL'!D98</f>
        <v>1</v>
      </c>
      <c r="P98" s="154" t="b">
        <f>E98='PRESUPUESTO OFICIAL'!E98</f>
        <v>1</v>
      </c>
      <c r="Q98" s="154" t="b">
        <f>F98='PRESUPUESTO OFICIAL'!F98</f>
        <v>1</v>
      </c>
      <c r="R98" s="154" t="b">
        <f>G98='PRESUPUESTO OFICIAL'!G98</f>
        <v>1</v>
      </c>
      <c r="S98" s="154" t="b">
        <f>H98='PRESUPUESTO OFICIAL'!H98</f>
        <v>1</v>
      </c>
      <c r="T98" s="154" t="b">
        <f>I98='PRESUPUESTO OFICIAL'!I98</f>
        <v>1</v>
      </c>
      <c r="U98" s="154" t="b">
        <f>J98='PRESUPUESTO OFICIAL'!J98</f>
        <v>1</v>
      </c>
      <c r="V98" s="154" t="b">
        <f>K98='PRESUPUESTO OFICIAL'!K98</f>
        <v>1</v>
      </c>
    </row>
    <row r="99" spans="1:22" customFormat="1" ht="67.5" customHeight="1">
      <c r="A99" s="5"/>
      <c r="B99" s="11"/>
      <c r="C99" s="310"/>
      <c r="D99" s="305">
        <v>8.02</v>
      </c>
      <c r="E99" s="315"/>
      <c r="F99" s="315"/>
      <c r="G99" s="307" t="s">
        <v>98</v>
      </c>
      <c r="H99" s="308" t="s">
        <v>94</v>
      </c>
      <c r="I99" s="309">
        <v>1</v>
      </c>
      <c r="J99" s="496">
        <v>166178</v>
      </c>
      <c r="K99" s="436">
        <f t="shared" ref="K99:K100" si="6">+I99*J99</f>
        <v>166178</v>
      </c>
      <c r="L99" s="12"/>
      <c r="N99" s="154"/>
      <c r="O99" s="154" t="b">
        <f>D99='PRESUPUESTO OFICIAL'!D99</f>
        <v>1</v>
      </c>
      <c r="P99" s="154" t="b">
        <f>E99='PRESUPUESTO OFICIAL'!E99</f>
        <v>1</v>
      </c>
      <c r="Q99" s="154" t="b">
        <f>F99='PRESUPUESTO OFICIAL'!F99</f>
        <v>1</v>
      </c>
      <c r="R99" s="154" t="b">
        <f>G99='PRESUPUESTO OFICIAL'!G99</f>
        <v>1</v>
      </c>
      <c r="S99" s="154" t="b">
        <f>H99='PRESUPUESTO OFICIAL'!H99</f>
        <v>1</v>
      </c>
      <c r="T99" s="154" t="b">
        <f>I99='PRESUPUESTO OFICIAL'!I99</f>
        <v>1</v>
      </c>
      <c r="U99" s="154" t="b">
        <f>J99='PRESUPUESTO OFICIAL'!J99</f>
        <v>1</v>
      </c>
      <c r="V99" s="154" t="b">
        <f>K99='PRESUPUESTO OFICIAL'!K99</f>
        <v>1</v>
      </c>
    </row>
    <row r="100" spans="1:22" customFormat="1" ht="48" customHeight="1">
      <c r="A100" s="5"/>
      <c r="B100" s="11"/>
      <c r="C100" s="310"/>
      <c r="D100" s="305">
        <v>8.0299999999999994</v>
      </c>
      <c r="E100" s="315"/>
      <c r="F100" s="315"/>
      <c r="G100" s="307" t="s">
        <v>116</v>
      </c>
      <c r="H100" s="308" t="s">
        <v>94</v>
      </c>
      <c r="I100" s="309">
        <v>1</v>
      </c>
      <c r="J100" s="496">
        <v>187357</v>
      </c>
      <c r="K100" s="436">
        <f t="shared" si="6"/>
        <v>187357</v>
      </c>
      <c r="L100" s="12"/>
      <c r="N100" s="154"/>
      <c r="O100" s="154" t="b">
        <f>D100='PRESUPUESTO OFICIAL'!D100</f>
        <v>1</v>
      </c>
      <c r="P100" s="154" t="b">
        <f>E100='PRESUPUESTO OFICIAL'!E100</f>
        <v>1</v>
      </c>
      <c r="Q100" s="154" t="b">
        <f>F100='PRESUPUESTO OFICIAL'!F100</f>
        <v>1</v>
      </c>
      <c r="R100" s="154" t="b">
        <f>G100='PRESUPUESTO OFICIAL'!G100</f>
        <v>1</v>
      </c>
      <c r="S100" s="154" t="b">
        <f>H100='PRESUPUESTO OFICIAL'!H100</f>
        <v>1</v>
      </c>
      <c r="T100" s="154" t="b">
        <f>I100='PRESUPUESTO OFICIAL'!I100</f>
        <v>1</v>
      </c>
      <c r="U100" s="154" t="b">
        <f>J100='PRESUPUESTO OFICIAL'!J100</f>
        <v>1</v>
      </c>
      <c r="V100" s="154" t="b">
        <f>K100='PRESUPUESTO OFICIAL'!K100</f>
        <v>1</v>
      </c>
    </row>
    <row r="101" spans="1:22" customFormat="1" ht="55.5" customHeight="1">
      <c r="A101" s="5"/>
      <c r="B101" s="11"/>
      <c r="C101" s="310"/>
      <c r="D101" s="305">
        <v>8.0399999999999991</v>
      </c>
      <c r="E101" s="308"/>
      <c r="F101" s="308"/>
      <c r="G101" s="307" t="s">
        <v>117</v>
      </c>
      <c r="H101" s="308" t="s">
        <v>94</v>
      </c>
      <c r="I101" s="309">
        <v>1</v>
      </c>
      <c r="J101" s="496">
        <v>202580</v>
      </c>
      <c r="K101" s="436">
        <f t="shared" ref="K101:K112" si="7">+ROUND(I101*J101,0)</f>
        <v>202580</v>
      </c>
      <c r="L101" s="12"/>
      <c r="N101" s="154"/>
      <c r="O101" s="154" t="b">
        <f>D101='PRESUPUESTO OFICIAL'!D101</f>
        <v>1</v>
      </c>
      <c r="P101" s="154" t="b">
        <f>E101='PRESUPUESTO OFICIAL'!E101</f>
        <v>1</v>
      </c>
      <c r="Q101" s="154" t="b">
        <f>F101='PRESUPUESTO OFICIAL'!F101</f>
        <v>1</v>
      </c>
      <c r="R101" s="154" t="b">
        <f>G101='PRESUPUESTO OFICIAL'!G101</f>
        <v>1</v>
      </c>
      <c r="S101" s="154" t="b">
        <f>H101='PRESUPUESTO OFICIAL'!H101</f>
        <v>1</v>
      </c>
      <c r="T101" s="154" t="b">
        <f>I101='PRESUPUESTO OFICIAL'!I101</f>
        <v>1</v>
      </c>
      <c r="U101" s="154" t="b">
        <f>J101='PRESUPUESTO OFICIAL'!J101</f>
        <v>1</v>
      </c>
      <c r="V101" s="154" t="b">
        <f>K101='PRESUPUESTO OFICIAL'!K101</f>
        <v>1</v>
      </c>
    </row>
    <row r="102" spans="1:22" customFormat="1" ht="30.75" customHeight="1">
      <c r="A102" s="5"/>
      <c r="B102" s="11"/>
      <c r="C102" s="310"/>
      <c r="D102" s="305">
        <v>8.0500000000000007</v>
      </c>
      <c r="E102" s="308"/>
      <c r="F102" s="308"/>
      <c r="G102" s="307" t="s">
        <v>137</v>
      </c>
      <c r="H102" s="308" t="s">
        <v>118</v>
      </c>
      <c r="I102" s="309">
        <v>1</v>
      </c>
      <c r="J102" s="496">
        <v>11444</v>
      </c>
      <c r="K102" s="436">
        <f t="shared" si="7"/>
        <v>11444</v>
      </c>
      <c r="L102" s="12"/>
      <c r="N102" s="154"/>
      <c r="O102" s="154" t="b">
        <f>D102='PRESUPUESTO OFICIAL'!D102</f>
        <v>1</v>
      </c>
      <c r="P102" s="154" t="b">
        <f>E102='PRESUPUESTO OFICIAL'!E102</f>
        <v>1</v>
      </c>
      <c r="Q102" s="154" t="b">
        <f>F102='PRESUPUESTO OFICIAL'!F102</f>
        <v>1</v>
      </c>
      <c r="R102" s="154" t="b">
        <f>G102='PRESUPUESTO OFICIAL'!G102</f>
        <v>1</v>
      </c>
      <c r="S102" s="154" t="b">
        <f>H102='PRESUPUESTO OFICIAL'!H102</f>
        <v>1</v>
      </c>
      <c r="T102" s="154" t="b">
        <f>I102='PRESUPUESTO OFICIAL'!I102</f>
        <v>1</v>
      </c>
      <c r="U102" s="154" t="b">
        <f>J102='PRESUPUESTO OFICIAL'!J102</f>
        <v>1</v>
      </c>
      <c r="V102" s="154" t="b">
        <f>K102='PRESUPUESTO OFICIAL'!K102</f>
        <v>1</v>
      </c>
    </row>
    <row r="103" spans="1:22" customFormat="1" ht="28.5" customHeight="1">
      <c r="A103" s="5"/>
      <c r="B103" s="11"/>
      <c r="C103" s="310"/>
      <c r="D103" s="305">
        <v>8.06</v>
      </c>
      <c r="E103" s="308"/>
      <c r="F103" s="308"/>
      <c r="G103" s="307" t="s">
        <v>119</v>
      </c>
      <c r="H103" s="308" t="s">
        <v>118</v>
      </c>
      <c r="I103" s="309">
        <v>1</v>
      </c>
      <c r="J103" s="496">
        <v>11876</v>
      </c>
      <c r="K103" s="436">
        <f t="shared" si="7"/>
        <v>11876</v>
      </c>
      <c r="L103" s="12"/>
      <c r="N103" s="154"/>
      <c r="O103" s="154" t="b">
        <f>D103='PRESUPUESTO OFICIAL'!D103</f>
        <v>1</v>
      </c>
      <c r="P103" s="154" t="b">
        <f>E103='PRESUPUESTO OFICIAL'!E103</f>
        <v>1</v>
      </c>
      <c r="Q103" s="154" t="b">
        <f>F103='PRESUPUESTO OFICIAL'!F103</f>
        <v>1</v>
      </c>
      <c r="R103" s="154" t="b">
        <f>G103='PRESUPUESTO OFICIAL'!G103</f>
        <v>1</v>
      </c>
      <c r="S103" s="154" t="b">
        <f>H103='PRESUPUESTO OFICIAL'!H103</f>
        <v>1</v>
      </c>
      <c r="T103" s="154" t="b">
        <f>I103='PRESUPUESTO OFICIAL'!I103</f>
        <v>1</v>
      </c>
      <c r="U103" s="154" t="b">
        <f>J103='PRESUPUESTO OFICIAL'!J103</f>
        <v>1</v>
      </c>
      <c r="V103" s="154" t="b">
        <f>K103='PRESUPUESTO OFICIAL'!K103</f>
        <v>1</v>
      </c>
    </row>
    <row r="104" spans="1:22" customFormat="1" ht="93.75" customHeight="1">
      <c r="A104" s="5"/>
      <c r="B104" s="11"/>
      <c r="C104" s="310"/>
      <c r="D104" s="305">
        <v>8.07</v>
      </c>
      <c r="E104" s="308"/>
      <c r="F104" s="308"/>
      <c r="G104" s="307" t="s">
        <v>120</v>
      </c>
      <c r="H104" s="308" t="s">
        <v>94</v>
      </c>
      <c r="I104" s="309">
        <v>1</v>
      </c>
      <c r="J104" s="496">
        <v>1026969</v>
      </c>
      <c r="K104" s="436">
        <f t="shared" si="7"/>
        <v>1026969</v>
      </c>
      <c r="L104" s="12"/>
      <c r="N104" s="154"/>
      <c r="O104" s="154" t="b">
        <f>D104='PRESUPUESTO OFICIAL'!D104</f>
        <v>1</v>
      </c>
      <c r="P104" s="154" t="b">
        <f>E104='PRESUPUESTO OFICIAL'!E104</f>
        <v>1</v>
      </c>
      <c r="Q104" s="154" t="b">
        <f>F104='PRESUPUESTO OFICIAL'!F104</f>
        <v>1</v>
      </c>
      <c r="R104" s="154" t="b">
        <f>G104='PRESUPUESTO OFICIAL'!G104</f>
        <v>1</v>
      </c>
      <c r="S104" s="154" t="b">
        <f>H104='PRESUPUESTO OFICIAL'!H104</f>
        <v>1</v>
      </c>
      <c r="T104" s="154" t="b">
        <f>I104='PRESUPUESTO OFICIAL'!I104</f>
        <v>1</v>
      </c>
      <c r="U104" s="154" t="b">
        <f>J104='PRESUPUESTO OFICIAL'!J104</f>
        <v>1</v>
      </c>
      <c r="V104" s="154" t="b">
        <f>K104='PRESUPUESTO OFICIAL'!K104</f>
        <v>1</v>
      </c>
    </row>
    <row r="105" spans="1:22" customFormat="1" ht="97.5" customHeight="1">
      <c r="A105" s="5"/>
      <c r="B105" s="11"/>
      <c r="C105" s="310"/>
      <c r="D105" s="305">
        <v>8.08</v>
      </c>
      <c r="E105" s="308"/>
      <c r="F105" s="308"/>
      <c r="G105" s="307" t="s">
        <v>121</v>
      </c>
      <c r="H105" s="308" t="s">
        <v>94</v>
      </c>
      <c r="I105" s="309">
        <v>1</v>
      </c>
      <c r="J105" s="496">
        <v>1081488</v>
      </c>
      <c r="K105" s="436">
        <f t="shared" si="7"/>
        <v>1081488</v>
      </c>
      <c r="L105" s="12"/>
      <c r="M105" s="155"/>
      <c r="N105" s="154"/>
      <c r="O105" s="154" t="b">
        <f>D105='PRESUPUESTO OFICIAL'!D105</f>
        <v>1</v>
      </c>
      <c r="P105" s="154" t="b">
        <f>E105='PRESUPUESTO OFICIAL'!E105</f>
        <v>1</v>
      </c>
      <c r="Q105" s="154" t="b">
        <f>F105='PRESUPUESTO OFICIAL'!F105</f>
        <v>1</v>
      </c>
      <c r="R105" s="154" t="b">
        <f>G105='PRESUPUESTO OFICIAL'!G105</f>
        <v>1</v>
      </c>
      <c r="S105" s="154" t="b">
        <f>H105='PRESUPUESTO OFICIAL'!H105</f>
        <v>1</v>
      </c>
      <c r="T105" s="154" t="b">
        <f>I105='PRESUPUESTO OFICIAL'!I105</f>
        <v>1</v>
      </c>
      <c r="U105" s="154" t="b">
        <f>J105='PRESUPUESTO OFICIAL'!J105</f>
        <v>1</v>
      </c>
      <c r="V105" s="154" t="b">
        <f>K105='PRESUPUESTO OFICIAL'!K105</f>
        <v>1</v>
      </c>
    </row>
    <row r="106" spans="1:22" customFormat="1" ht="29.25" customHeight="1">
      <c r="A106" s="5"/>
      <c r="B106" s="11"/>
      <c r="C106" s="310"/>
      <c r="D106" s="305">
        <v>8.09</v>
      </c>
      <c r="E106" s="308"/>
      <c r="F106" s="308"/>
      <c r="G106" s="307" t="s">
        <v>122</v>
      </c>
      <c r="H106" s="308" t="s">
        <v>92</v>
      </c>
      <c r="I106" s="309">
        <v>1</v>
      </c>
      <c r="J106" s="496">
        <v>8340</v>
      </c>
      <c r="K106" s="436">
        <f t="shared" si="7"/>
        <v>8340</v>
      </c>
      <c r="L106" s="12"/>
      <c r="N106" s="154"/>
      <c r="O106" s="154" t="b">
        <f>D106='PRESUPUESTO OFICIAL'!D106</f>
        <v>1</v>
      </c>
      <c r="P106" s="154" t="b">
        <f>E106='PRESUPUESTO OFICIAL'!E106</f>
        <v>1</v>
      </c>
      <c r="Q106" s="154" t="b">
        <f>F106='PRESUPUESTO OFICIAL'!F106</f>
        <v>1</v>
      </c>
      <c r="R106" s="154" t="b">
        <f>G106='PRESUPUESTO OFICIAL'!G106</f>
        <v>1</v>
      </c>
      <c r="S106" s="154" t="b">
        <f>H106='PRESUPUESTO OFICIAL'!H106</f>
        <v>1</v>
      </c>
      <c r="T106" s="154" t="b">
        <f>I106='PRESUPUESTO OFICIAL'!I106</f>
        <v>1</v>
      </c>
      <c r="U106" s="154" t="b">
        <f>J106='PRESUPUESTO OFICIAL'!J106</f>
        <v>1</v>
      </c>
      <c r="V106" s="154" t="b">
        <f>K106='PRESUPUESTO OFICIAL'!K106</f>
        <v>1</v>
      </c>
    </row>
    <row r="107" spans="1:22" customFormat="1" ht="31.5" customHeight="1">
      <c r="A107" s="5"/>
      <c r="B107" s="11"/>
      <c r="C107" s="310"/>
      <c r="D107" s="305">
        <v>8.1</v>
      </c>
      <c r="E107" s="308"/>
      <c r="F107" s="308"/>
      <c r="G107" s="307" t="s">
        <v>123</v>
      </c>
      <c r="H107" s="308" t="s">
        <v>92</v>
      </c>
      <c r="I107" s="309">
        <v>1</v>
      </c>
      <c r="J107" s="496">
        <v>26571</v>
      </c>
      <c r="K107" s="436">
        <f t="shared" si="7"/>
        <v>26571</v>
      </c>
      <c r="L107" s="12"/>
      <c r="N107" s="154"/>
      <c r="O107" s="154" t="b">
        <f>D107='PRESUPUESTO OFICIAL'!D107</f>
        <v>1</v>
      </c>
      <c r="P107" s="154" t="b">
        <f>E107='PRESUPUESTO OFICIAL'!E107</f>
        <v>1</v>
      </c>
      <c r="Q107" s="154" t="b">
        <f>F107='PRESUPUESTO OFICIAL'!F107</f>
        <v>1</v>
      </c>
      <c r="R107" s="154" t="b">
        <f>G107='PRESUPUESTO OFICIAL'!G107</f>
        <v>1</v>
      </c>
      <c r="S107" s="154" t="b">
        <f>H107='PRESUPUESTO OFICIAL'!H107</f>
        <v>1</v>
      </c>
      <c r="T107" s="154" t="b">
        <f>I107='PRESUPUESTO OFICIAL'!I107</f>
        <v>1</v>
      </c>
      <c r="U107" s="154" t="b">
        <f>J107='PRESUPUESTO OFICIAL'!J107</f>
        <v>1</v>
      </c>
      <c r="V107" s="154" t="b">
        <f>K107='PRESUPUESTO OFICIAL'!K107</f>
        <v>1</v>
      </c>
    </row>
    <row r="108" spans="1:22" customFormat="1" ht="27.75" customHeight="1">
      <c r="A108" s="5"/>
      <c r="B108" s="11"/>
      <c r="C108" s="310"/>
      <c r="D108" s="305">
        <v>8.11</v>
      </c>
      <c r="E108" s="308"/>
      <c r="F108" s="308"/>
      <c r="G108" s="307" t="s">
        <v>124</v>
      </c>
      <c r="H108" s="308" t="s">
        <v>90</v>
      </c>
      <c r="I108" s="309">
        <v>1</v>
      </c>
      <c r="J108" s="496">
        <v>8142</v>
      </c>
      <c r="K108" s="436">
        <f t="shared" si="7"/>
        <v>8142</v>
      </c>
      <c r="L108" s="12"/>
      <c r="N108" s="154"/>
      <c r="O108" s="154" t="b">
        <f>D108='PRESUPUESTO OFICIAL'!D108</f>
        <v>1</v>
      </c>
      <c r="P108" s="154" t="b">
        <f>E108='PRESUPUESTO OFICIAL'!E108</f>
        <v>1</v>
      </c>
      <c r="Q108" s="154" t="b">
        <f>F108='PRESUPUESTO OFICIAL'!F108</f>
        <v>1</v>
      </c>
      <c r="R108" s="154" t="b">
        <f>G108='PRESUPUESTO OFICIAL'!G108</f>
        <v>1</v>
      </c>
      <c r="S108" s="154" t="b">
        <f>H108='PRESUPUESTO OFICIAL'!H108</f>
        <v>1</v>
      </c>
      <c r="T108" s="154" t="b">
        <f>I108='PRESUPUESTO OFICIAL'!I108</f>
        <v>1</v>
      </c>
      <c r="U108" s="154" t="b">
        <f>J108='PRESUPUESTO OFICIAL'!J108</f>
        <v>1</v>
      </c>
      <c r="V108" s="154" t="b">
        <f>K108='PRESUPUESTO OFICIAL'!K108</f>
        <v>1</v>
      </c>
    </row>
    <row r="109" spans="1:22" customFormat="1" ht="33.75" customHeight="1">
      <c r="A109" s="5"/>
      <c r="B109" s="11"/>
      <c r="C109" s="310"/>
      <c r="D109" s="305">
        <v>8.1199999999999992</v>
      </c>
      <c r="E109" s="308"/>
      <c r="F109" s="308"/>
      <c r="G109" s="307" t="s">
        <v>108</v>
      </c>
      <c r="H109" s="308" t="s">
        <v>92</v>
      </c>
      <c r="I109" s="309">
        <v>1</v>
      </c>
      <c r="J109" s="496">
        <v>124061</v>
      </c>
      <c r="K109" s="436">
        <f t="shared" si="7"/>
        <v>124061</v>
      </c>
      <c r="L109" s="12"/>
      <c r="N109" s="154"/>
      <c r="O109" s="154" t="b">
        <f>D109='PRESUPUESTO OFICIAL'!D109</f>
        <v>1</v>
      </c>
      <c r="P109" s="154" t="b">
        <f>E109='PRESUPUESTO OFICIAL'!E109</f>
        <v>1</v>
      </c>
      <c r="Q109" s="154" t="b">
        <f>F109='PRESUPUESTO OFICIAL'!F109</f>
        <v>1</v>
      </c>
      <c r="R109" s="154" t="b">
        <f>G109='PRESUPUESTO OFICIAL'!G109</f>
        <v>1</v>
      </c>
      <c r="S109" s="154" t="b">
        <f>H109='PRESUPUESTO OFICIAL'!H109</f>
        <v>1</v>
      </c>
      <c r="T109" s="154" t="b">
        <f>I109='PRESUPUESTO OFICIAL'!I109</f>
        <v>1</v>
      </c>
      <c r="U109" s="154" t="b">
        <f>J109='PRESUPUESTO OFICIAL'!J109</f>
        <v>1</v>
      </c>
      <c r="V109" s="154" t="b">
        <f>K109='PRESUPUESTO OFICIAL'!K109</f>
        <v>1</v>
      </c>
    </row>
    <row r="110" spans="1:22" customFormat="1" ht="55.5" customHeight="1">
      <c r="A110" s="5"/>
      <c r="B110" s="11"/>
      <c r="C110" s="310"/>
      <c r="D110" s="305">
        <v>8.1300000000000008</v>
      </c>
      <c r="E110" s="317"/>
      <c r="F110" s="317"/>
      <c r="G110" s="307" t="s">
        <v>134</v>
      </c>
      <c r="H110" s="308" t="s">
        <v>109</v>
      </c>
      <c r="I110" s="309">
        <v>1</v>
      </c>
      <c r="J110" s="495">
        <v>726287</v>
      </c>
      <c r="K110" s="436">
        <f t="shared" si="7"/>
        <v>726287</v>
      </c>
      <c r="L110" s="12"/>
      <c r="N110" s="154"/>
      <c r="O110" s="154" t="b">
        <f>D110='PRESUPUESTO OFICIAL'!D110</f>
        <v>1</v>
      </c>
      <c r="P110" s="154" t="b">
        <f>E110='PRESUPUESTO OFICIAL'!E110</f>
        <v>1</v>
      </c>
      <c r="Q110" s="154" t="b">
        <f>F110='PRESUPUESTO OFICIAL'!F110</f>
        <v>1</v>
      </c>
      <c r="R110" s="154" t="b">
        <f>G110='PRESUPUESTO OFICIAL'!G110</f>
        <v>1</v>
      </c>
      <c r="S110" s="154" t="b">
        <f>H110='PRESUPUESTO OFICIAL'!H110</f>
        <v>1</v>
      </c>
      <c r="T110" s="154" t="b">
        <f>I110='PRESUPUESTO OFICIAL'!I110</f>
        <v>1</v>
      </c>
      <c r="U110" s="154" t="b">
        <f>J110='PRESUPUESTO OFICIAL'!J110</f>
        <v>1</v>
      </c>
      <c r="V110" s="154" t="b">
        <f>K110='PRESUPUESTO OFICIAL'!K110</f>
        <v>1</v>
      </c>
    </row>
    <row r="111" spans="1:22" customFormat="1" ht="34.5" customHeight="1">
      <c r="A111" s="5"/>
      <c r="B111" s="11"/>
      <c r="C111" s="310"/>
      <c r="D111" s="305">
        <v>8.14</v>
      </c>
      <c r="E111" s="308"/>
      <c r="F111" s="308"/>
      <c r="G111" s="307" t="s">
        <v>110</v>
      </c>
      <c r="H111" s="308" t="s">
        <v>94</v>
      </c>
      <c r="I111" s="309">
        <v>1</v>
      </c>
      <c r="J111" s="496">
        <v>39412</v>
      </c>
      <c r="K111" s="436">
        <f t="shared" si="7"/>
        <v>39412</v>
      </c>
      <c r="L111" s="12"/>
      <c r="N111" s="154"/>
      <c r="O111" s="154" t="b">
        <f>D111='PRESUPUESTO OFICIAL'!D111</f>
        <v>1</v>
      </c>
      <c r="P111" s="154" t="b">
        <f>E111='PRESUPUESTO OFICIAL'!E111</f>
        <v>1</v>
      </c>
      <c r="Q111" s="154" t="b">
        <f>F111='PRESUPUESTO OFICIAL'!F111</f>
        <v>1</v>
      </c>
      <c r="R111" s="154" t="b">
        <f>G111='PRESUPUESTO OFICIAL'!G111</f>
        <v>1</v>
      </c>
      <c r="S111" s="154" t="b">
        <f>H111='PRESUPUESTO OFICIAL'!H111</f>
        <v>1</v>
      </c>
      <c r="T111" s="154" t="b">
        <f>I111='PRESUPUESTO OFICIAL'!I111</f>
        <v>1</v>
      </c>
      <c r="U111" s="154" t="b">
        <f>J111='PRESUPUESTO OFICIAL'!J111</f>
        <v>1</v>
      </c>
      <c r="V111" s="154" t="b">
        <f>K111='PRESUPUESTO OFICIAL'!K111</f>
        <v>1</v>
      </c>
    </row>
    <row r="112" spans="1:22" customFormat="1" ht="34.5" customHeight="1">
      <c r="A112" s="5"/>
      <c r="B112" s="11"/>
      <c r="C112" s="310"/>
      <c r="D112" s="305">
        <v>8.15</v>
      </c>
      <c r="E112" s="308"/>
      <c r="F112" s="308"/>
      <c r="G112" s="307" t="s">
        <v>111</v>
      </c>
      <c r="H112" s="308" t="s">
        <v>94</v>
      </c>
      <c r="I112" s="309">
        <v>1</v>
      </c>
      <c r="J112" s="496">
        <v>17685</v>
      </c>
      <c r="K112" s="436">
        <f t="shared" si="7"/>
        <v>17685</v>
      </c>
      <c r="L112" s="12"/>
      <c r="N112" s="154"/>
      <c r="O112" s="154" t="b">
        <f>D112='PRESUPUESTO OFICIAL'!D112</f>
        <v>1</v>
      </c>
      <c r="P112" s="154" t="b">
        <f>E112='PRESUPUESTO OFICIAL'!E112</f>
        <v>1</v>
      </c>
      <c r="Q112" s="154" t="b">
        <f>F112='PRESUPUESTO OFICIAL'!F112</f>
        <v>1</v>
      </c>
      <c r="R112" s="154" t="b">
        <f>G112='PRESUPUESTO OFICIAL'!G112</f>
        <v>1</v>
      </c>
      <c r="S112" s="154" t="b">
        <f>H112='PRESUPUESTO OFICIAL'!H112</f>
        <v>1</v>
      </c>
      <c r="T112" s="154" t="b">
        <f>I112='PRESUPUESTO OFICIAL'!I112</f>
        <v>1</v>
      </c>
      <c r="U112" s="154" t="b">
        <f>J112='PRESUPUESTO OFICIAL'!J112</f>
        <v>1</v>
      </c>
      <c r="V112" s="154" t="b">
        <f>K112='PRESUPUESTO OFICIAL'!K112</f>
        <v>1</v>
      </c>
    </row>
    <row r="113" spans="1:22" customFormat="1" ht="30" customHeight="1">
      <c r="A113" s="5"/>
      <c r="B113" s="11"/>
      <c r="C113" s="310"/>
      <c r="D113" s="321"/>
      <c r="E113" s="322"/>
      <c r="F113" s="322"/>
      <c r="G113" s="322"/>
      <c r="H113" s="322"/>
      <c r="I113" s="425" t="s">
        <v>127</v>
      </c>
      <c r="J113" s="523"/>
      <c r="K113" s="444">
        <f>SUM(K67:K112)</f>
        <v>9596552</v>
      </c>
      <c r="L113" s="12"/>
      <c r="O113" s="154" t="b">
        <f>D113='PRESUPUESTO OFICIAL'!D113</f>
        <v>1</v>
      </c>
      <c r="P113" s="154" t="b">
        <f>E113='PRESUPUESTO OFICIAL'!E113</f>
        <v>1</v>
      </c>
      <c r="Q113" s="154" t="b">
        <f>F113='PRESUPUESTO OFICIAL'!F113</f>
        <v>1</v>
      </c>
      <c r="R113" s="154" t="b">
        <f>G113='PRESUPUESTO OFICIAL'!G113</f>
        <v>1</v>
      </c>
      <c r="S113" s="154" t="b">
        <f>H113='PRESUPUESTO OFICIAL'!H113</f>
        <v>1</v>
      </c>
      <c r="T113" s="154" t="b">
        <f>I113='PRESUPUESTO OFICIAL'!I113</f>
        <v>1</v>
      </c>
      <c r="U113" s="154" t="b">
        <f>J113='PRESUPUESTO OFICIAL'!J113</f>
        <v>1</v>
      </c>
      <c r="V113" s="154" t="b">
        <f>K113='PRESUPUESTO OFICIAL'!K113</f>
        <v>1</v>
      </c>
    </row>
    <row r="114" spans="1:22" s="156" customFormat="1" ht="19.5" customHeight="1">
      <c r="A114" s="151"/>
      <c r="B114" s="152"/>
      <c r="C114" s="310"/>
      <c r="D114" s="323"/>
      <c r="E114" s="323"/>
      <c r="F114" s="323"/>
      <c r="G114" s="323"/>
      <c r="H114" s="323"/>
      <c r="I114" s="323"/>
      <c r="J114" s="524"/>
      <c r="K114" s="525"/>
      <c r="L114" s="366"/>
      <c r="O114" s="154" t="b">
        <f>D114='PRESUPUESTO OFICIAL'!D114</f>
        <v>1</v>
      </c>
      <c r="P114" s="154" t="b">
        <f>E114='PRESUPUESTO OFICIAL'!E114</f>
        <v>1</v>
      </c>
      <c r="Q114" s="154" t="b">
        <f>F114='PRESUPUESTO OFICIAL'!F114</f>
        <v>1</v>
      </c>
      <c r="R114" s="154" t="b">
        <f>G114='PRESUPUESTO OFICIAL'!G114</f>
        <v>1</v>
      </c>
      <c r="S114" s="154" t="b">
        <f>H114='PRESUPUESTO OFICIAL'!H114</f>
        <v>1</v>
      </c>
      <c r="T114" s="154" t="b">
        <f>I114='PRESUPUESTO OFICIAL'!I114</f>
        <v>1</v>
      </c>
      <c r="U114" s="154" t="b">
        <f>J114='PRESUPUESTO OFICIAL'!J114</f>
        <v>1</v>
      </c>
      <c r="V114" s="154" t="b">
        <f>K114='PRESUPUESTO OFICIAL'!K114</f>
        <v>1</v>
      </c>
    </row>
    <row r="115" spans="1:22" s="156" customFormat="1" ht="39.75" customHeight="1">
      <c r="A115" s="151"/>
      <c r="B115" s="152"/>
      <c r="C115" s="310"/>
      <c r="D115" s="367" t="s">
        <v>163</v>
      </c>
      <c r="E115" s="324"/>
      <c r="F115" s="324"/>
      <c r="G115" s="367"/>
      <c r="H115" s="324"/>
      <c r="I115" s="324"/>
      <c r="J115" s="526"/>
      <c r="K115" s="527"/>
      <c r="L115" s="366"/>
      <c r="O115" s="154" t="b">
        <f>D115='PRESUPUESTO OFICIAL'!D115</f>
        <v>1</v>
      </c>
      <c r="P115" s="154" t="b">
        <f>E115='PRESUPUESTO OFICIAL'!E115</f>
        <v>1</v>
      </c>
      <c r="Q115" s="154" t="b">
        <f>F115='PRESUPUESTO OFICIAL'!F115</f>
        <v>1</v>
      </c>
      <c r="R115" s="154" t="b">
        <f>G115='PRESUPUESTO OFICIAL'!G115</f>
        <v>1</v>
      </c>
      <c r="S115" s="154" t="b">
        <f>H115='PRESUPUESTO OFICIAL'!H115</f>
        <v>1</v>
      </c>
      <c r="T115" s="154" t="b">
        <f>I115='PRESUPUESTO OFICIAL'!I115</f>
        <v>1</v>
      </c>
      <c r="U115" s="154" t="b">
        <f>J115='PRESUPUESTO OFICIAL'!J115</f>
        <v>1</v>
      </c>
      <c r="V115" s="154" t="b">
        <f>K115='PRESUPUESTO OFICIAL'!K115</f>
        <v>1</v>
      </c>
    </row>
    <row r="116" spans="1:22" s="156" customFormat="1" ht="28.5" customHeight="1">
      <c r="A116" s="151"/>
      <c r="B116" s="152"/>
      <c r="C116" s="310"/>
      <c r="D116" s="300">
        <v>9</v>
      </c>
      <c r="E116" s="301"/>
      <c r="F116" s="301"/>
      <c r="G116" s="302" t="s">
        <v>88</v>
      </c>
      <c r="H116" s="303"/>
      <c r="I116" s="303"/>
      <c r="J116" s="519"/>
      <c r="K116" s="520"/>
      <c r="L116" s="366"/>
      <c r="O116" s="154" t="b">
        <f>D116='PRESUPUESTO OFICIAL'!D116</f>
        <v>1</v>
      </c>
      <c r="P116" s="154" t="b">
        <f>E116='PRESUPUESTO OFICIAL'!E116</f>
        <v>1</v>
      </c>
      <c r="Q116" s="154" t="b">
        <f>F116='PRESUPUESTO OFICIAL'!F116</f>
        <v>1</v>
      </c>
      <c r="R116" s="154" t="b">
        <f>G116='PRESUPUESTO OFICIAL'!G116</f>
        <v>1</v>
      </c>
      <c r="S116" s="154" t="b">
        <f>H116='PRESUPUESTO OFICIAL'!H116</f>
        <v>1</v>
      </c>
      <c r="T116" s="154" t="b">
        <f>I116='PRESUPUESTO OFICIAL'!I116</f>
        <v>1</v>
      </c>
      <c r="U116" s="154" t="b">
        <f>J116='PRESUPUESTO OFICIAL'!J116</f>
        <v>1</v>
      </c>
      <c r="V116" s="154" t="b">
        <f>K116='PRESUPUESTO OFICIAL'!K116</f>
        <v>1</v>
      </c>
    </row>
    <row r="117" spans="1:22" s="156" customFormat="1" ht="28.5" customHeight="1">
      <c r="A117" s="151"/>
      <c r="B117" s="152"/>
      <c r="C117" s="310"/>
      <c r="D117" s="305">
        <v>9.01</v>
      </c>
      <c r="E117" s="306"/>
      <c r="F117" s="306"/>
      <c r="G117" s="307" t="s">
        <v>89</v>
      </c>
      <c r="H117" s="308" t="s">
        <v>90</v>
      </c>
      <c r="I117" s="305">
        <v>1</v>
      </c>
      <c r="J117" s="496">
        <v>7213</v>
      </c>
      <c r="K117" s="436">
        <f>ROUND(I117*J117,0)</f>
        <v>7213</v>
      </c>
      <c r="L117" s="153"/>
      <c r="O117" s="154" t="b">
        <f>D117='PRESUPUESTO OFICIAL'!D117</f>
        <v>1</v>
      </c>
      <c r="P117" s="154" t="b">
        <f>E117='PRESUPUESTO OFICIAL'!E117</f>
        <v>1</v>
      </c>
      <c r="Q117" s="154" t="b">
        <f>F117='PRESUPUESTO OFICIAL'!F117</f>
        <v>1</v>
      </c>
      <c r="R117" s="154" t="b">
        <f>G117='PRESUPUESTO OFICIAL'!G117</f>
        <v>1</v>
      </c>
      <c r="S117" s="154" t="b">
        <f>H117='PRESUPUESTO OFICIAL'!H117</f>
        <v>1</v>
      </c>
      <c r="T117" s="154" t="b">
        <f>I117='PRESUPUESTO OFICIAL'!I117</f>
        <v>1</v>
      </c>
      <c r="U117" s="154" t="b">
        <f>J117='PRESUPUESTO OFICIAL'!J117</f>
        <v>1</v>
      </c>
      <c r="V117" s="154" t="b">
        <f>K117='PRESUPUESTO OFICIAL'!K117</f>
        <v>1</v>
      </c>
    </row>
    <row r="118" spans="1:22" s="156" customFormat="1" ht="28.5" customHeight="1">
      <c r="A118" s="151"/>
      <c r="B118" s="152"/>
      <c r="C118" s="310"/>
      <c r="D118" s="305">
        <v>9.02</v>
      </c>
      <c r="E118" s="306"/>
      <c r="F118" s="306"/>
      <c r="G118" s="307" t="s">
        <v>91</v>
      </c>
      <c r="H118" s="308" t="s">
        <v>92</v>
      </c>
      <c r="I118" s="309">
        <v>1</v>
      </c>
      <c r="J118" s="496">
        <v>7868</v>
      </c>
      <c r="K118" s="436">
        <f t="shared" ref="K118:K121" si="8">ROUND(I118*J118,0)</f>
        <v>7868</v>
      </c>
      <c r="L118" s="153"/>
      <c r="O118" s="154" t="b">
        <f>D118='PRESUPUESTO OFICIAL'!D118</f>
        <v>1</v>
      </c>
      <c r="P118" s="154" t="b">
        <f>E118='PRESUPUESTO OFICIAL'!E118</f>
        <v>1</v>
      </c>
      <c r="Q118" s="154" t="b">
        <f>F118='PRESUPUESTO OFICIAL'!F118</f>
        <v>1</v>
      </c>
      <c r="R118" s="154" t="b">
        <f>G118='PRESUPUESTO OFICIAL'!G118</f>
        <v>1</v>
      </c>
      <c r="S118" s="154" t="b">
        <f>H118='PRESUPUESTO OFICIAL'!H118</f>
        <v>1</v>
      </c>
      <c r="T118" s="154" t="b">
        <f>I118='PRESUPUESTO OFICIAL'!I118</f>
        <v>1</v>
      </c>
      <c r="U118" s="154" t="b">
        <f>J118='PRESUPUESTO OFICIAL'!J118</f>
        <v>1</v>
      </c>
      <c r="V118" s="154" t="b">
        <f>K118='PRESUPUESTO OFICIAL'!K118</f>
        <v>1</v>
      </c>
    </row>
    <row r="119" spans="1:22" s="156" customFormat="1" ht="28.5" customHeight="1">
      <c r="A119" s="151"/>
      <c r="B119" s="152"/>
      <c r="C119" s="310"/>
      <c r="D119" s="305">
        <v>9.0299999999999994</v>
      </c>
      <c r="E119" s="306"/>
      <c r="F119" s="306"/>
      <c r="G119" s="307" t="s">
        <v>93</v>
      </c>
      <c r="H119" s="308" t="s">
        <v>90</v>
      </c>
      <c r="I119" s="309">
        <v>1</v>
      </c>
      <c r="J119" s="496">
        <v>36623</v>
      </c>
      <c r="K119" s="436">
        <f t="shared" si="8"/>
        <v>36623</v>
      </c>
      <c r="L119" s="153"/>
      <c r="O119" s="154" t="b">
        <f>D119='PRESUPUESTO OFICIAL'!D119</f>
        <v>1</v>
      </c>
      <c r="P119" s="154" t="b">
        <f>E119='PRESUPUESTO OFICIAL'!E119</f>
        <v>1</v>
      </c>
      <c r="Q119" s="154" t="b">
        <f>F119='PRESUPUESTO OFICIAL'!F119</f>
        <v>1</v>
      </c>
      <c r="R119" s="154" t="b">
        <f>G119='PRESUPUESTO OFICIAL'!G119</f>
        <v>1</v>
      </c>
      <c r="S119" s="154" t="b">
        <f>H119='PRESUPUESTO OFICIAL'!H119</f>
        <v>1</v>
      </c>
      <c r="T119" s="154" t="b">
        <f>I119='PRESUPUESTO OFICIAL'!I119</f>
        <v>1</v>
      </c>
      <c r="U119" s="154" t="b">
        <f>J119='PRESUPUESTO OFICIAL'!J119</f>
        <v>1</v>
      </c>
      <c r="V119" s="154" t="b">
        <f>K119='PRESUPUESTO OFICIAL'!K119</f>
        <v>1</v>
      </c>
    </row>
    <row r="120" spans="1:22" s="156" customFormat="1" ht="28.5" customHeight="1">
      <c r="A120" s="151"/>
      <c r="B120" s="152"/>
      <c r="C120" s="310"/>
      <c r="D120" s="305">
        <v>9.0399999999999991</v>
      </c>
      <c r="E120" s="308"/>
      <c r="F120" s="308"/>
      <c r="G120" s="307" t="s">
        <v>114</v>
      </c>
      <c r="H120" s="308" t="s">
        <v>94</v>
      </c>
      <c r="I120" s="309">
        <v>1</v>
      </c>
      <c r="J120" s="496">
        <v>39182</v>
      </c>
      <c r="K120" s="436">
        <f t="shared" si="8"/>
        <v>39182</v>
      </c>
      <c r="L120" s="153"/>
      <c r="O120" s="154" t="b">
        <f>D120='PRESUPUESTO OFICIAL'!D120</f>
        <v>1</v>
      </c>
      <c r="P120" s="154" t="b">
        <f>E120='PRESUPUESTO OFICIAL'!E120</f>
        <v>1</v>
      </c>
      <c r="Q120" s="154" t="b">
        <f>F120='PRESUPUESTO OFICIAL'!F120</f>
        <v>1</v>
      </c>
      <c r="R120" s="154" t="b">
        <f>G120='PRESUPUESTO OFICIAL'!G120</f>
        <v>1</v>
      </c>
      <c r="S120" s="154" t="b">
        <f>H120='PRESUPUESTO OFICIAL'!H120</f>
        <v>1</v>
      </c>
      <c r="T120" s="154" t="b">
        <f>I120='PRESUPUESTO OFICIAL'!I120</f>
        <v>1</v>
      </c>
      <c r="U120" s="154" t="b">
        <f>J120='PRESUPUESTO OFICIAL'!J120</f>
        <v>1</v>
      </c>
      <c r="V120" s="154" t="b">
        <f>K120='PRESUPUESTO OFICIAL'!K120</f>
        <v>1</v>
      </c>
    </row>
    <row r="121" spans="1:22" s="156" customFormat="1" ht="28.5" customHeight="1">
      <c r="A121" s="151"/>
      <c r="B121" s="152"/>
      <c r="C121" s="310"/>
      <c r="D121" s="305">
        <v>9.0500000000000007</v>
      </c>
      <c r="E121" s="308"/>
      <c r="F121" s="308"/>
      <c r="G121" s="307" t="s">
        <v>95</v>
      </c>
      <c r="H121" s="308" t="s">
        <v>90</v>
      </c>
      <c r="I121" s="309">
        <v>1</v>
      </c>
      <c r="J121" s="496">
        <v>10002</v>
      </c>
      <c r="K121" s="436">
        <f t="shared" si="8"/>
        <v>10002</v>
      </c>
      <c r="L121" s="153"/>
      <c r="O121" s="154" t="b">
        <f>D121='PRESUPUESTO OFICIAL'!D121</f>
        <v>1</v>
      </c>
      <c r="P121" s="154" t="b">
        <f>E121='PRESUPUESTO OFICIAL'!E121</f>
        <v>1</v>
      </c>
      <c r="Q121" s="154" t="b">
        <f>F121='PRESUPUESTO OFICIAL'!F121</f>
        <v>1</v>
      </c>
      <c r="R121" s="154" t="b">
        <f>G121='PRESUPUESTO OFICIAL'!G121</f>
        <v>1</v>
      </c>
      <c r="S121" s="154" t="b">
        <f>H121='PRESUPUESTO OFICIAL'!H121</f>
        <v>1</v>
      </c>
      <c r="T121" s="154" t="b">
        <f>I121='PRESUPUESTO OFICIAL'!I121</f>
        <v>1</v>
      </c>
      <c r="U121" s="154" t="b">
        <f>J121='PRESUPUESTO OFICIAL'!J121</f>
        <v>1</v>
      </c>
      <c r="V121" s="154" t="b">
        <f>K121='PRESUPUESTO OFICIAL'!K121</f>
        <v>1</v>
      </c>
    </row>
    <row r="122" spans="1:22" s="156" customFormat="1" ht="28.5" customHeight="1">
      <c r="A122" s="151"/>
      <c r="B122" s="152"/>
      <c r="C122" s="310"/>
      <c r="D122" s="311">
        <v>10</v>
      </c>
      <c r="E122" s="312"/>
      <c r="F122" s="312"/>
      <c r="G122" s="313" t="s">
        <v>96</v>
      </c>
      <c r="H122" s="312"/>
      <c r="I122" s="312"/>
      <c r="J122" s="500"/>
      <c r="K122" s="501"/>
      <c r="L122" s="153"/>
      <c r="O122" s="154" t="b">
        <f>D122='PRESUPUESTO OFICIAL'!D122</f>
        <v>1</v>
      </c>
      <c r="P122" s="154" t="b">
        <f>E122='PRESUPUESTO OFICIAL'!E122</f>
        <v>1</v>
      </c>
      <c r="Q122" s="154" t="b">
        <f>F122='PRESUPUESTO OFICIAL'!F122</f>
        <v>1</v>
      </c>
      <c r="R122" s="154" t="b">
        <f>G122='PRESUPUESTO OFICIAL'!G122</f>
        <v>1</v>
      </c>
      <c r="S122" s="154" t="b">
        <f>H122='PRESUPUESTO OFICIAL'!H122</f>
        <v>1</v>
      </c>
      <c r="T122" s="154" t="b">
        <f>I122='PRESUPUESTO OFICIAL'!I122</f>
        <v>1</v>
      </c>
      <c r="U122" s="154" t="b">
        <f>J122='PRESUPUESTO OFICIAL'!J122</f>
        <v>1</v>
      </c>
      <c r="V122" s="154" t="b">
        <f>K122='PRESUPUESTO OFICIAL'!K122</f>
        <v>1</v>
      </c>
    </row>
    <row r="123" spans="1:22" s="156" customFormat="1" ht="60" customHeight="1">
      <c r="A123" s="151"/>
      <c r="B123" s="152"/>
      <c r="C123" s="310"/>
      <c r="D123" s="305">
        <v>10.01</v>
      </c>
      <c r="E123" s="315"/>
      <c r="F123" s="315"/>
      <c r="G123" s="307" t="s">
        <v>138</v>
      </c>
      <c r="H123" s="308" t="s">
        <v>94</v>
      </c>
      <c r="I123" s="309">
        <v>1</v>
      </c>
      <c r="J123" s="496">
        <v>325704</v>
      </c>
      <c r="K123" s="436">
        <f t="shared" ref="K123:K132" si="9">ROUND(I123*J123,0)</f>
        <v>325704</v>
      </c>
      <c r="L123" s="153"/>
      <c r="O123" s="154" t="b">
        <f>D123='PRESUPUESTO OFICIAL'!D123</f>
        <v>1</v>
      </c>
      <c r="P123" s="154" t="b">
        <f>E123='PRESUPUESTO OFICIAL'!E123</f>
        <v>1</v>
      </c>
      <c r="Q123" s="154" t="b">
        <f>F123='PRESUPUESTO OFICIAL'!F123</f>
        <v>1</v>
      </c>
      <c r="R123" s="154" t="b">
        <f>G123='PRESUPUESTO OFICIAL'!G123</f>
        <v>1</v>
      </c>
      <c r="S123" s="154" t="b">
        <f>H123='PRESUPUESTO OFICIAL'!H123</f>
        <v>1</v>
      </c>
      <c r="T123" s="154" t="b">
        <f>I123='PRESUPUESTO OFICIAL'!I123</f>
        <v>1</v>
      </c>
      <c r="U123" s="154" t="b">
        <f>J123='PRESUPUESTO OFICIAL'!J123</f>
        <v>1</v>
      </c>
      <c r="V123" s="154" t="b">
        <f>K123='PRESUPUESTO OFICIAL'!K123</f>
        <v>1</v>
      </c>
    </row>
    <row r="124" spans="1:22" s="156" customFormat="1" ht="60" customHeight="1">
      <c r="A124" s="151"/>
      <c r="B124" s="152"/>
      <c r="C124" s="310"/>
      <c r="D124" s="305">
        <v>10.02</v>
      </c>
      <c r="E124" s="315"/>
      <c r="F124" s="315"/>
      <c r="G124" s="307" t="s">
        <v>139</v>
      </c>
      <c r="H124" s="308" t="s">
        <v>94</v>
      </c>
      <c r="I124" s="309">
        <v>1</v>
      </c>
      <c r="J124" s="496">
        <v>235483</v>
      </c>
      <c r="K124" s="436">
        <f t="shared" si="9"/>
        <v>235483</v>
      </c>
      <c r="L124" s="153"/>
      <c r="O124" s="154" t="b">
        <f>D124='PRESUPUESTO OFICIAL'!D124</f>
        <v>1</v>
      </c>
      <c r="P124" s="154" t="b">
        <f>E124='PRESUPUESTO OFICIAL'!E124</f>
        <v>1</v>
      </c>
      <c r="Q124" s="154" t="b">
        <f>F124='PRESUPUESTO OFICIAL'!F124</f>
        <v>1</v>
      </c>
      <c r="R124" s="154" t="b">
        <f>G124='PRESUPUESTO OFICIAL'!G124</f>
        <v>1</v>
      </c>
      <c r="S124" s="154" t="b">
        <f>H124='PRESUPUESTO OFICIAL'!H124</f>
        <v>1</v>
      </c>
      <c r="T124" s="154" t="b">
        <f>I124='PRESUPUESTO OFICIAL'!I124</f>
        <v>1</v>
      </c>
      <c r="U124" s="154" t="b">
        <f>J124='PRESUPUESTO OFICIAL'!J124</f>
        <v>1</v>
      </c>
      <c r="V124" s="154" t="b">
        <f>K124='PRESUPUESTO OFICIAL'!K124</f>
        <v>1</v>
      </c>
    </row>
    <row r="125" spans="1:22" s="156" customFormat="1" ht="35.25" customHeight="1">
      <c r="A125" s="151"/>
      <c r="B125" s="152"/>
      <c r="C125" s="310"/>
      <c r="D125" s="305">
        <v>10.029999999999999</v>
      </c>
      <c r="E125" s="315"/>
      <c r="F125" s="315"/>
      <c r="G125" s="307" t="s">
        <v>140</v>
      </c>
      <c r="H125" s="308" t="s">
        <v>94</v>
      </c>
      <c r="I125" s="309">
        <v>1</v>
      </c>
      <c r="J125" s="496">
        <v>256662</v>
      </c>
      <c r="K125" s="436">
        <f t="shared" si="9"/>
        <v>256662</v>
      </c>
      <c r="L125" s="153"/>
      <c r="O125" s="154" t="b">
        <f>D125='PRESUPUESTO OFICIAL'!D125</f>
        <v>1</v>
      </c>
      <c r="P125" s="154" t="b">
        <f>E125='PRESUPUESTO OFICIAL'!E125</f>
        <v>1</v>
      </c>
      <c r="Q125" s="154" t="b">
        <f>F125='PRESUPUESTO OFICIAL'!F125</f>
        <v>1</v>
      </c>
      <c r="R125" s="154" t="b">
        <f>G125='PRESUPUESTO OFICIAL'!G125</f>
        <v>1</v>
      </c>
      <c r="S125" s="154" t="b">
        <f>H125='PRESUPUESTO OFICIAL'!H125</f>
        <v>1</v>
      </c>
      <c r="T125" s="154" t="b">
        <f>I125='PRESUPUESTO OFICIAL'!I125</f>
        <v>1</v>
      </c>
      <c r="U125" s="154" t="b">
        <f>J125='PRESUPUESTO OFICIAL'!J125</f>
        <v>1</v>
      </c>
      <c r="V125" s="154" t="b">
        <f>K125='PRESUPUESTO OFICIAL'!K125</f>
        <v>1</v>
      </c>
    </row>
    <row r="126" spans="1:22" s="156" customFormat="1" ht="35.25" customHeight="1">
      <c r="A126" s="151"/>
      <c r="B126" s="152"/>
      <c r="C126" s="310"/>
      <c r="D126" s="305">
        <v>10.039999999999999</v>
      </c>
      <c r="E126" s="308"/>
      <c r="F126" s="308"/>
      <c r="G126" s="307" t="s">
        <v>100</v>
      </c>
      <c r="H126" s="308" t="s">
        <v>94</v>
      </c>
      <c r="I126" s="309">
        <v>1</v>
      </c>
      <c r="J126" s="496">
        <v>271885</v>
      </c>
      <c r="K126" s="436">
        <f t="shared" si="9"/>
        <v>271885</v>
      </c>
      <c r="L126" s="153"/>
      <c r="O126" s="154" t="b">
        <f>D126='PRESUPUESTO OFICIAL'!D126</f>
        <v>1</v>
      </c>
      <c r="P126" s="154" t="b">
        <f>E126='PRESUPUESTO OFICIAL'!E126</f>
        <v>1</v>
      </c>
      <c r="Q126" s="154" t="b">
        <f>F126='PRESUPUESTO OFICIAL'!F126</f>
        <v>1</v>
      </c>
      <c r="R126" s="154" t="b">
        <f>G126='PRESUPUESTO OFICIAL'!G126</f>
        <v>1</v>
      </c>
      <c r="S126" s="154" t="b">
        <f>H126='PRESUPUESTO OFICIAL'!H126</f>
        <v>1</v>
      </c>
      <c r="T126" s="154" t="b">
        <f>I126='PRESUPUESTO OFICIAL'!I126</f>
        <v>1</v>
      </c>
      <c r="U126" s="154" t="b">
        <f>J126='PRESUPUESTO OFICIAL'!J126</f>
        <v>1</v>
      </c>
      <c r="V126" s="154" t="b">
        <f>K126='PRESUPUESTO OFICIAL'!K126</f>
        <v>1</v>
      </c>
    </row>
    <row r="127" spans="1:22" s="156" customFormat="1" ht="35.25" customHeight="1">
      <c r="A127" s="151"/>
      <c r="B127" s="152"/>
      <c r="C127" s="310"/>
      <c r="D127" s="305">
        <v>10.050000000000001</v>
      </c>
      <c r="E127" s="308"/>
      <c r="F127" s="308"/>
      <c r="G127" s="307" t="s">
        <v>156</v>
      </c>
      <c r="H127" s="308" t="s">
        <v>90</v>
      </c>
      <c r="I127" s="309">
        <v>1</v>
      </c>
      <c r="J127" s="496">
        <v>6587</v>
      </c>
      <c r="K127" s="436">
        <f t="shared" si="9"/>
        <v>6587</v>
      </c>
      <c r="L127" s="153"/>
      <c r="O127" s="154" t="b">
        <f>D127='PRESUPUESTO OFICIAL'!D127</f>
        <v>1</v>
      </c>
      <c r="P127" s="154" t="b">
        <f>E127='PRESUPUESTO OFICIAL'!E127</f>
        <v>1</v>
      </c>
      <c r="Q127" s="154" t="b">
        <f>F127='PRESUPUESTO OFICIAL'!F127</f>
        <v>1</v>
      </c>
      <c r="R127" s="154" t="b">
        <f>G127='PRESUPUESTO OFICIAL'!G127</f>
        <v>1</v>
      </c>
      <c r="S127" s="154" t="b">
        <f>H127='PRESUPUESTO OFICIAL'!H127</f>
        <v>1</v>
      </c>
      <c r="T127" s="154" t="b">
        <f>I127='PRESUPUESTO OFICIAL'!I127</f>
        <v>1</v>
      </c>
      <c r="U127" s="154" t="b">
        <f>J127='PRESUPUESTO OFICIAL'!J127</f>
        <v>1</v>
      </c>
      <c r="V127" s="154" t="b">
        <f>K127='PRESUPUESTO OFICIAL'!K127</f>
        <v>1</v>
      </c>
    </row>
    <row r="128" spans="1:22" s="156" customFormat="1" ht="35.25" customHeight="1">
      <c r="A128" s="151"/>
      <c r="B128" s="152"/>
      <c r="C128" s="310"/>
      <c r="D128" s="305">
        <v>10.06</v>
      </c>
      <c r="E128" s="308"/>
      <c r="F128" s="308"/>
      <c r="G128" s="307" t="s">
        <v>141</v>
      </c>
      <c r="H128" s="308" t="s">
        <v>94</v>
      </c>
      <c r="I128" s="309">
        <v>1</v>
      </c>
      <c r="J128" s="496">
        <v>1657639</v>
      </c>
      <c r="K128" s="436">
        <f t="shared" si="9"/>
        <v>1657639</v>
      </c>
      <c r="L128" s="153"/>
      <c r="O128" s="154" t="b">
        <f>D128='PRESUPUESTO OFICIAL'!D128</f>
        <v>1</v>
      </c>
      <c r="P128" s="154" t="b">
        <f>E128='PRESUPUESTO OFICIAL'!E128</f>
        <v>1</v>
      </c>
      <c r="Q128" s="154" t="b">
        <f>F128='PRESUPUESTO OFICIAL'!F128</f>
        <v>1</v>
      </c>
      <c r="R128" s="154" t="b">
        <f>G128='PRESUPUESTO OFICIAL'!G128</f>
        <v>1</v>
      </c>
      <c r="S128" s="154" t="b">
        <f>H128='PRESUPUESTO OFICIAL'!H128</f>
        <v>1</v>
      </c>
      <c r="T128" s="154" t="b">
        <f>I128='PRESUPUESTO OFICIAL'!I128</f>
        <v>1</v>
      </c>
      <c r="U128" s="154" t="b">
        <f>J128='PRESUPUESTO OFICIAL'!J128</f>
        <v>1</v>
      </c>
      <c r="V128" s="154" t="b">
        <f>K128='PRESUPUESTO OFICIAL'!K128</f>
        <v>1</v>
      </c>
    </row>
    <row r="129" spans="1:22" s="156" customFormat="1" ht="32.25" customHeight="1">
      <c r="A129" s="151"/>
      <c r="B129" s="152"/>
      <c r="C129" s="310"/>
      <c r="D129" s="305">
        <v>10.07</v>
      </c>
      <c r="E129" s="308"/>
      <c r="F129" s="308"/>
      <c r="G129" s="307" t="s">
        <v>157</v>
      </c>
      <c r="H129" s="308" t="s">
        <v>92</v>
      </c>
      <c r="I129" s="309">
        <v>1</v>
      </c>
      <c r="J129" s="496">
        <v>125141</v>
      </c>
      <c r="K129" s="436">
        <f t="shared" si="9"/>
        <v>125141</v>
      </c>
      <c r="L129" s="153"/>
      <c r="O129" s="154" t="b">
        <f>D129='PRESUPUESTO OFICIAL'!D129</f>
        <v>1</v>
      </c>
      <c r="P129" s="154" t="b">
        <f>E129='PRESUPUESTO OFICIAL'!E129</f>
        <v>1</v>
      </c>
      <c r="Q129" s="154" t="b">
        <f>F129='PRESUPUESTO OFICIAL'!F129</f>
        <v>1</v>
      </c>
      <c r="R129" s="154" t="b">
        <f>G129='PRESUPUESTO OFICIAL'!G129</f>
        <v>1</v>
      </c>
      <c r="S129" s="154" t="b">
        <f>H129='PRESUPUESTO OFICIAL'!H129</f>
        <v>1</v>
      </c>
      <c r="T129" s="154" t="b">
        <f>I129='PRESUPUESTO OFICIAL'!I129</f>
        <v>1</v>
      </c>
      <c r="U129" s="154" t="b">
        <f>J129='PRESUPUESTO OFICIAL'!J129</f>
        <v>1</v>
      </c>
      <c r="V129" s="154" t="b">
        <f>K129='PRESUPUESTO OFICIAL'!K129</f>
        <v>1</v>
      </c>
    </row>
    <row r="130" spans="1:22" s="156" customFormat="1" ht="37.5" customHeight="1">
      <c r="A130" s="151"/>
      <c r="B130" s="152"/>
      <c r="C130" s="310"/>
      <c r="D130" s="325">
        <v>10.08</v>
      </c>
      <c r="E130" s="317"/>
      <c r="F130" s="317"/>
      <c r="G130" s="326" t="s">
        <v>142</v>
      </c>
      <c r="H130" s="327" t="s">
        <v>109</v>
      </c>
      <c r="I130" s="328">
        <v>1</v>
      </c>
      <c r="J130" s="502">
        <v>743341</v>
      </c>
      <c r="K130" s="446">
        <f t="shared" si="9"/>
        <v>743341</v>
      </c>
      <c r="L130" s="153"/>
      <c r="O130" s="154" t="b">
        <f>D130='PRESUPUESTO OFICIAL'!D130</f>
        <v>1</v>
      </c>
      <c r="P130" s="154" t="b">
        <f>E130='PRESUPUESTO OFICIAL'!E130</f>
        <v>1</v>
      </c>
      <c r="Q130" s="154" t="b">
        <f>F130='PRESUPUESTO OFICIAL'!F130</f>
        <v>1</v>
      </c>
      <c r="R130" s="154" t="b">
        <f>G130='PRESUPUESTO OFICIAL'!G130</f>
        <v>1</v>
      </c>
      <c r="S130" s="154" t="b">
        <f>H130='PRESUPUESTO OFICIAL'!H130</f>
        <v>1</v>
      </c>
      <c r="T130" s="154" t="b">
        <f>I130='PRESUPUESTO OFICIAL'!I130</f>
        <v>1</v>
      </c>
      <c r="U130" s="154" t="b">
        <f>J130='PRESUPUESTO OFICIAL'!J130</f>
        <v>1</v>
      </c>
      <c r="V130" s="154" t="b">
        <f>K130='PRESUPUESTO OFICIAL'!K130</f>
        <v>1</v>
      </c>
    </row>
    <row r="131" spans="1:22" s="156" customFormat="1" ht="30" customHeight="1">
      <c r="A131" s="151"/>
      <c r="B131" s="152"/>
      <c r="C131" s="310"/>
      <c r="D131" s="305">
        <v>10.09</v>
      </c>
      <c r="E131" s="329"/>
      <c r="F131" s="330"/>
      <c r="G131" s="307" t="s">
        <v>154</v>
      </c>
      <c r="H131" s="308" t="s">
        <v>94</v>
      </c>
      <c r="I131" s="309">
        <v>1</v>
      </c>
      <c r="J131" s="503">
        <v>39412</v>
      </c>
      <c r="K131" s="436">
        <f t="shared" si="9"/>
        <v>39412</v>
      </c>
      <c r="L131" s="153"/>
      <c r="O131" s="154" t="b">
        <f>D131='PRESUPUESTO OFICIAL'!D131</f>
        <v>1</v>
      </c>
      <c r="P131" s="154" t="b">
        <f>E131='PRESUPUESTO OFICIAL'!E131</f>
        <v>1</v>
      </c>
      <c r="Q131" s="154" t="b">
        <f>F131='PRESUPUESTO OFICIAL'!F131</f>
        <v>1</v>
      </c>
      <c r="R131" s="154" t="b">
        <f>G131='PRESUPUESTO OFICIAL'!G131</f>
        <v>1</v>
      </c>
      <c r="S131" s="154" t="b">
        <f>H131='PRESUPUESTO OFICIAL'!H131</f>
        <v>1</v>
      </c>
      <c r="T131" s="154" t="b">
        <f>I131='PRESUPUESTO OFICIAL'!I131</f>
        <v>1</v>
      </c>
      <c r="U131" s="154" t="b">
        <f>J131='PRESUPUESTO OFICIAL'!J131</f>
        <v>1</v>
      </c>
      <c r="V131" s="154" t="b">
        <f>K131='PRESUPUESTO OFICIAL'!K131</f>
        <v>1</v>
      </c>
    </row>
    <row r="132" spans="1:22" s="156" customFormat="1" ht="30" customHeight="1">
      <c r="A132" s="151"/>
      <c r="B132" s="152"/>
      <c r="C132" s="310"/>
      <c r="D132" s="331">
        <v>10.1</v>
      </c>
      <c r="E132" s="308"/>
      <c r="F132" s="308"/>
      <c r="G132" s="332" t="s">
        <v>143</v>
      </c>
      <c r="H132" s="333" t="s">
        <v>94</v>
      </c>
      <c r="I132" s="334">
        <v>1</v>
      </c>
      <c r="J132" s="504">
        <v>14580</v>
      </c>
      <c r="K132" s="448">
        <f t="shared" si="9"/>
        <v>14580</v>
      </c>
      <c r="L132" s="153"/>
      <c r="O132" s="154" t="b">
        <f>D132='PRESUPUESTO OFICIAL'!D132</f>
        <v>1</v>
      </c>
      <c r="P132" s="154" t="b">
        <f>E132='PRESUPUESTO OFICIAL'!E132</f>
        <v>1</v>
      </c>
      <c r="Q132" s="154" t="b">
        <f>F132='PRESUPUESTO OFICIAL'!F132</f>
        <v>1</v>
      </c>
      <c r="R132" s="154" t="b">
        <f>G132='PRESUPUESTO OFICIAL'!G132</f>
        <v>1</v>
      </c>
      <c r="S132" s="154" t="b">
        <f>H132='PRESUPUESTO OFICIAL'!H132</f>
        <v>1</v>
      </c>
      <c r="T132" s="154" t="b">
        <f>I132='PRESUPUESTO OFICIAL'!I132</f>
        <v>1</v>
      </c>
      <c r="U132" s="154" t="b">
        <f>J132='PRESUPUESTO OFICIAL'!J132</f>
        <v>1</v>
      </c>
      <c r="V132" s="154" t="b">
        <f>K132='PRESUPUESTO OFICIAL'!K132</f>
        <v>1</v>
      </c>
    </row>
    <row r="133" spans="1:22" s="156" customFormat="1" ht="30" customHeight="1">
      <c r="A133" s="151"/>
      <c r="B133" s="152"/>
      <c r="C133" s="310"/>
      <c r="D133" s="370"/>
      <c r="E133" s="371"/>
      <c r="F133" s="371"/>
      <c r="G133" s="372"/>
      <c r="H133" s="371"/>
      <c r="I133" s="363" t="s">
        <v>158</v>
      </c>
      <c r="J133" s="362"/>
      <c r="K133" s="444">
        <f>SUM(K117:K132)</f>
        <v>3777322</v>
      </c>
      <c r="L133" s="153"/>
      <c r="O133" s="154" t="b">
        <f>D133='PRESUPUESTO OFICIAL'!D133</f>
        <v>1</v>
      </c>
      <c r="P133" s="154" t="b">
        <f>E133='PRESUPUESTO OFICIAL'!E133</f>
        <v>1</v>
      </c>
      <c r="Q133" s="154" t="b">
        <f>F133='PRESUPUESTO OFICIAL'!F133</f>
        <v>1</v>
      </c>
      <c r="R133" s="154" t="b">
        <f>G133='PRESUPUESTO OFICIAL'!G133</f>
        <v>1</v>
      </c>
      <c r="S133" s="154" t="b">
        <f>H133='PRESUPUESTO OFICIAL'!H133</f>
        <v>1</v>
      </c>
      <c r="T133" s="154" t="b">
        <f>I133='PRESUPUESTO OFICIAL'!I133</f>
        <v>1</v>
      </c>
      <c r="U133" s="154" t="b">
        <f>J133='PRESUPUESTO OFICIAL'!J133</f>
        <v>1</v>
      </c>
      <c r="V133" s="154" t="b">
        <f>K133='PRESUPUESTO OFICIAL'!K133</f>
        <v>1</v>
      </c>
    </row>
    <row r="134" spans="1:22" s="369" customFormat="1" ht="19.5" customHeight="1">
      <c r="B134" s="152"/>
      <c r="D134" s="422"/>
      <c r="E134" s="422"/>
      <c r="F134" s="422"/>
      <c r="G134" s="422"/>
      <c r="H134" s="422"/>
      <c r="I134" s="422"/>
      <c r="J134" s="528"/>
      <c r="K134" s="529"/>
      <c r="L134" s="153"/>
      <c r="O134" s="154" t="b">
        <f>D134='PRESUPUESTO OFICIAL'!D134</f>
        <v>1</v>
      </c>
      <c r="P134" s="154" t="b">
        <f>E134='PRESUPUESTO OFICIAL'!E134</f>
        <v>1</v>
      </c>
      <c r="Q134" s="154" t="b">
        <f>F134='PRESUPUESTO OFICIAL'!F134</f>
        <v>1</v>
      </c>
      <c r="R134" s="154" t="b">
        <f>G134='PRESUPUESTO OFICIAL'!G134</f>
        <v>1</v>
      </c>
      <c r="S134" s="154" t="b">
        <f>H134='PRESUPUESTO OFICIAL'!H134</f>
        <v>1</v>
      </c>
      <c r="T134" s="154" t="b">
        <f>I134='PRESUPUESTO OFICIAL'!I134</f>
        <v>1</v>
      </c>
      <c r="U134" s="154" t="b">
        <f>J134='PRESUPUESTO OFICIAL'!J134</f>
        <v>1</v>
      </c>
      <c r="V134" s="154" t="b">
        <f>K134='PRESUPUESTO OFICIAL'!K134</f>
        <v>1</v>
      </c>
    </row>
    <row r="135" spans="1:22" s="156" customFormat="1" ht="44.25" customHeight="1">
      <c r="A135" s="151"/>
      <c r="B135" s="152"/>
      <c r="C135" s="310"/>
      <c r="D135" s="368" t="s">
        <v>164</v>
      </c>
      <c r="E135" s="335"/>
      <c r="F135" s="335"/>
      <c r="G135" s="335"/>
      <c r="H135" s="335"/>
      <c r="I135" s="335"/>
      <c r="J135" s="530"/>
      <c r="K135" s="531"/>
      <c r="L135" s="153"/>
      <c r="O135" s="154" t="b">
        <f>D135='PRESUPUESTO OFICIAL'!D135</f>
        <v>1</v>
      </c>
      <c r="P135" s="154" t="b">
        <f>E135='PRESUPUESTO OFICIAL'!E135</f>
        <v>1</v>
      </c>
      <c r="Q135" s="154" t="b">
        <f>F135='PRESUPUESTO OFICIAL'!F135</f>
        <v>1</v>
      </c>
      <c r="R135" s="154" t="b">
        <f>G135='PRESUPUESTO OFICIAL'!G135</f>
        <v>1</v>
      </c>
      <c r="S135" s="154" t="b">
        <f>H135='PRESUPUESTO OFICIAL'!H135</f>
        <v>1</v>
      </c>
      <c r="T135" s="154" t="b">
        <f>I135='PRESUPUESTO OFICIAL'!I135</f>
        <v>1</v>
      </c>
      <c r="U135" s="154" t="b">
        <f>J135='PRESUPUESTO OFICIAL'!J135</f>
        <v>1</v>
      </c>
      <c r="V135" s="154" t="b">
        <f>K135='PRESUPUESTO OFICIAL'!K135</f>
        <v>1</v>
      </c>
    </row>
    <row r="136" spans="1:22" s="156" customFormat="1" ht="26.25" customHeight="1">
      <c r="A136" s="151"/>
      <c r="B136" s="152"/>
      <c r="C136" s="310"/>
      <c r="D136" s="374">
        <v>11</v>
      </c>
      <c r="E136" s="336"/>
      <c r="F136" s="336"/>
      <c r="G136" s="337" t="s">
        <v>88</v>
      </c>
      <c r="H136" s="338"/>
      <c r="I136" s="339"/>
      <c r="J136" s="532"/>
      <c r="K136" s="533"/>
      <c r="L136" s="153"/>
      <c r="O136" s="154" t="b">
        <f>D136='PRESUPUESTO OFICIAL'!D136</f>
        <v>1</v>
      </c>
      <c r="P136" s="154" t="b">
        <f>E136='PRESUPUESTO OFICIAL'!E136</f>
        <v>1</v>
      </c>
      <c r="Q136" s="154" t="b">
        <f>F136='PRESUPUESTO OFICIAL'!F136</f>
        <v>1</v>
      </c>
      <c r="R136" s="154" t="b">
        <f>G136='PRESUPUESTO OFICIAL'!G136</f>
        <v>1</v>
      </c>
      <c r="S136" s="154" t="b">
        <f>H136='PRESUPUESTO OFICIAL'!H136</f>
        <v>1</v>
      </c>
      <c r="T136" s="154" t="b">
        <f>I136='PRESUPUESTO OFICIAL'!I136</f>
        <v>1</v>
      </c>
      <c r="U136" s="154" t="b">
        <f>J136='PRESUPUESTO OFICIAL'!J136</f>
        <v>1</v>
      </c>
      <c r="V136" s="154" t="b">
        <f>K136='PRESUPUESTO OFICIAL'!K136</f>
        <v>1</v>
      </c>
    </row>
    <row r="137" spans="1:22" s="156" customFormat="1" ht="26.25" customHeight="1">
      <c r="A137" s="151"/>
      <c r="B137" s="152"/>
      <c r="C137" s="310"/>
      <c r="D137" s="340">
        <v>11.01</v>
      </c>
      <c r="E137" s="341"/>
      <c r="F137" s="341"/>
      <c r="G137" s="342" t="s">
        <v>89</v>
      </c>
      <c r="H137" s="288" t="s">
        <v>90</v>
      </c>
      <c r="I137" s="343">
        <v>1</v>
      </c>
      <c r="J137" s="503">
        <v>7213</v>
      </c>
      <c r="K137" s="436">
        <f>+I137*J137</f>
        <v>7213</v>
      </c>
      <c r="L137" s="153"/>
      <c r="O137" s="154" t="b">
        <f>D137='PRESUPUESTO OFICIAL'!D137</f>
        <v>1</v>
      </c>
      <c r="P137" s="154" t="b">
        <f>E137='PRESUPUESTO OFICIAL'!E137</f>
        <v>1</v>
      </c>
      <c r="Q137" s="154" t="b">
        <f>F137='PRESUPUESTO OFICIAL'!F137</f>
        <v>1</v>
      </c>
      <c r="R137" s="154" t="b">
        <f>G137='PRESUPUESTO OFICIAL'!G137</f>
        <v>1</v>
      </c>
      <c r="S137" s="154" t="b">
        <f>H137='PRESUPUESTO OFICIAL'!H137</f>
        <v>1</v>
      </c>
      <c r="T137" s="154" t="b">
        <f>I137='PRESUPUESTO OFICIAL'!I137</f>
        <v>1</v>
      </c>
      <c r="U137" s="154" t="b">
        <f>J137='PRESUPUESTO OFICIAL'!J137</f>
        <v>1</v>
      </c>
      <c r="V137" s="154" t="b">
        <f>K137='PRESUPUESTO OFICIAL'!K137</f>
        <v>1</v>
      </c>
    </row>
    <row r="138" spans="1:22" s="156" customFormat="1" ht="26.25" customHeight="1">
      <c r="A138" s="151"/>
      <c r="B138" s="152"/>
      <c r="C138" s="310"/>
      <c r="D138" s="340">
        <v>11.02</v>
      </c>
      <c r="E138" s="341"/>
      <c r="F138" s="341"/>
      <c r="G138" s="342" t="s">
        <v>114</v>
      </c>
      <c r="H138" s="288" t="s">
        <v>94</v>
      </c>
      <c r="I138" s="343">
        <v>1</v>
      </c>
      <c r="J138" s="503">
        <v>39182</v>
      </c>
      <c r="K138" s="436">
        <f>+ROUND(I138*J138,0)</f>
        <v>39182</v>
      </c>
      <c r="L138" s="153"/>
      <c r="O138" s="154" t="b">
        <f>D138='PRESUPUESTO OFICIAL'!D138</f>
        <v>1</v>
      </c>
      <c r="P138" s="154" t="b">
        <f>E138='PRESUPUESTO OFICIAL'!E138</f>
        <v>1</v>
      </c>
      <c r="Q138" s="154" t="b">
        <f>F138='PRESUPUESTO OFICIAL'!F138</f>
        <v>1</v>
      </c>
      <c r="R138" s="154" t="b">
        <f>G138='PRESUPUESTO OFICIAL'!G138</f>
        <v>1</v>
      </c>
      <c r="S138" s="154" t="b">
        <f>H138='PRESUPUESTO OFICIAL'!H138</f>
        <v>1</v>
      </c>
      <c r="T138" s="154" t="b">
        <f>I138='PRESUPUESTO OFICIAL'!I138</f>
        <v>1</v>
      </c>
      <c r="U138" s="154" t="b">
        <f>J138='PRESUPUESTO OFICIAL'!J138</f>
        <v>1</v>
      </c>
      <c r="V138" s="154" t="b">
        <f>K138='PRESUPUESTO OFICIAL'!K138</f>
        <v>1</v>
      </c>
    </row>
    <row r="139" spans="1:22" s="156" customFormat="1" ht="26.25" customHeight="1">
      <c r="A139" s="151"/>
      <c r="B139" s="152"/>
      <c r="C139" s="310"/>
      <c r="D139" s="340">
        <v>11.03</v>
      </c>
      <c r="E139" s="341"/>
      <c r="F139" s="341"/>
      <c r="G139" s="342" t="s">
        <v>144</v>
      </c>
      <c r="H139" s="288" t="s">
        <v>94</v>
      </c>
      <c r="I139" s="343">
        <v>1</v>
      </c>
      <c r="J139" s="503">
        <v>74169</v>
      </c>
      <c r="K139" s="483">
        <f>+ROUND(I139*J139,0)</f>
        <v>74169</v>
      </c>
      <c r="L139" s="153"/>
      <c r="O139" s="154" t="b">
        <f>D139='PRESUPUESTO OFICIAL'!D139</f>
        <v>1</v>
      </c>
      <c r="P139" s="154" t="b">
        <f>E139='PRESUPUESTO OFICIAL'!E139</f>
        <v>1</v>
      </c>
      <c r="Q139" s="154" t="b">
        <f>F139='PRESUPUESTO OFICIAL'!F139</f>
        <v>1</v>
      </c>
      <c r="R139" s="154" t="b">
        <f>G139='PRESUPUESTO OFICIAL'!G139</f>
        <v>1</v>
      </c>
      <c r="S139" s="154" t="b">
        <f>H139='PRESUPUESTO OFICIAL'!H139</f>
        <v>1</v>
      </c>
      <c r="T139" s="154" t="b">
        <f>I139='PRESUPUESTO OFICIAL'!I139</f>
        <v>1</v>
      </c>
      <c r="U139" s="154" t="b">
        <f>J139='PRESUPUESTO OFICIAL'!J139</f>
        <v>1</v>
      </c>
      <c r="V139" s="154" t="b">
        <f>K139='PRESUPUESTO OFICIAL'!K139</f>
        <v>1</v>
      </c>
    </row>
    <row r="140" spans="1:22" s="156" customFormat="1" ht="26.25" customHeight="1">
      <c r="A140" s="151"/>
      <c r="B140" s="152"/>
      <c r="C140" s="310"/>
      <c r="D140" s="373">
        <v>12</v>
      </c>
      <c r="E140" s="344"/>
      <c r="F140" s="345"/>
      <c r="G140" s="346" t="s">
        <v>145</v>
      </c>
      <c r="H140" s="347"/>
      <c r="I140" s="348"/>
      <c r="J140" s="505"/>
      <c r="K140" s="438"/>
      <c r="L140" s="153"/>
      <c r="O140" s="154" t="b">
        <f>D140='PRESUPUESTO OFICIAL'!D140</f>
        <v>1</v>
      </c>
      <c r="P140" s="154" t="b">
        <f>E140='PRESUPUESTO OFICIAL'!E140</f>
        <v>1</v>
      </c>
      <c r="Q140" s="154" t="b">
        <f>F140='PRESUPUESTO OFICIAL'!F140</f>
        <v>1</v>
      </c>
      <c r="R140" s="154" t="b">
        <f>G140='PRESUPUESTO OFICIAL'!G140</f>
        <v>1</v>
      </c>
      <c r="S140" s="154" t="b">
        <f>H140='PRESUPUESTO OFICIAL'!H140</f>
        <v>1</v>
      </c>
      <c r="T140" s="154" t="b">
        <f>I140='PRESUPUESTO OFICIAL'!I140</f>
        <v>1</v>
      </c>
      <c r="U140" s="154" t="b">
        <f>J140='PRESUPUESTO OFICIAL'!J140</f>
        <v>1</v>
      </c>
      <c r="V140" s="154" t="b">
        <f>K140='PRESUPUESTO OFICIAL'!K140</f>
        <v>1</v>
      </c>
    </row>
    <row r="141" spans="1:22" s="156" customFormat="1" ht="33" customHeight="1">
      <c r="A141" s="151"/>
      <c r="B141" s="152"/>
      <c r="C141" s="310"/>
      <c r="D141" s="288">
        <v>12.01</v>
      </c>
      <c r="E141" s="349"/>
      <c r="F141" s="287"/>
      <c r="G141" s="350" t="s">
        <v>146</v>
      </c>
      <c r="H141" s="288" t="s">
        <v>94</v>
      </c>
      <c r="I141" s="343">
        <v>1</v>
      </c>
      <c r="J141" s="503">
        <v>393313</v>
      </c>
      <c r="K141" s="483">
        <f>+I141*J141</f>
        <v>393313</v>
      </c>
      <c r="L141" s="153"/>
      <c r="O141" s="154" t="b">
        <f>D141='PRESUPUESTO OFICIAL'!D141</f>
        <v>1</v>
      </c>
      <c r="P141" s="154" t="b">
        <f>E141='PRESUPUESTO OFICIAL'!E141</f>
        <v>1</v>
      </c>
      <c r="Q141" s="154" t="b">
        <f>F141='PRESUPUESTO OFICIAL'!F141</f>
        <v>1</v>
      </c>
      <c r="R141" s="154" t="b">
        <f>G141='PRESUPUESTO OFICIAL'!G141</f>
        <v>1</v>
      </c>
      <c r="S141" s="154" t="b">
        <f>H141='PRESUPUESTO OFICIAL'!H141</f>
        <v>1</v>
      </c>
      <c r="T141" s="154" t="b">
        <f>I141='PRESUPUESTO OFICIAL'!I141</f>
        <v>1</v>
      </c>
      <c r="U141" s="154" t="b">
        <f>J141='PRESUPUESTO OFICIAL'!J141</f>
        <v>1</v>
      </c>
      <c r="V141" s="154" t="b">
        <f>K141='PRESUPUESTO OFICIAL'!K141</f>
        <v>1</v>
      </c>
    </row>
    <row r="142" spans="1:22" s="156" customFormat="1" ht="33" customHeight="1">
      <c r="A142" s="151"/>
      <c r="B142" s="152"/>
      <c r="C142" s="310"/>
      <c r="D142" s="288">
        <v>12.02</v>
      </c>
      <c r="E142" s="349"/>
      <c r="F142" s="287"/>
      <c r="G142" s="350" t="s">
        <v>147</v>
      </c>
      <c r="H142" s="288" t="s">
        <v>94</v>
      </c>
      <c r="I142" s="343">
        <v>1</v>
      </c>
      <c r="J142" s="503">
        <v>292187</v>
      </c>
      <c r="K142" s="483">
        <f t="shared" ref="K142:K144" si="10">+I142*J142</f>
        <v>292187</v>
      </c>
      <c r="L142" s="153"/>
      <c r="O142" s="154" t="b">
        <f>D142='PRESUPUESTO OFICIAL'!D142</f>
        <v>1</v>
      </c>
      <c r="P142" s="154" t="b">
        <f>E142='PRESUPUESTO OFICIAL'!E142</f>
        <v>1</v>
      </c>
      <c r="Q142" s="154" t="b">
        <f>F142='PRESUPUESTO OFICIAL'!F142</f>
        <v>1</v>
      </c>
      <c r="R142" s="154" t="b">
        <f>G142='PRESUPUESTO OFICIAL'!G142</f>
        <v>1</v>
      </c>
      <c r="S142" s="154" t="b">
        <f>H142='PRESUPUESTO OFICIAL'!H142</f>
        <v>1</v>
      </c>
      <c r="T142" s="154" t="b">
        <f>I142='PRESUPUESTO OFICIAL'!I142</f>
        <v>1</v>
      </c>
      <c r="U142" s="154" t="b">
        <f>J142='PRESUPUESTO OFICIAL'!J142</f>
        <v>1</v>
      </c>
      <c r="V142" s="154" t="b">
        <f>K142='PRESUPUESTO OFICIAL'!K142</f>
        <v>1</v>
      </c>
    </row>
    <row r="143" spans="1:22" s="156" customFormat="1" ht="33" customHeight="1">
      <c r="A143" s="151"/>
      <c r="B143" s="152"/>
      <c r="C143" s="310"/>
      <c r="D143" s="288">
        <v>12.03</v>
      </c>
      <c r="E143" s="349"/>
      <c r="F143" s="287"/>
      <c r="G143" s="350" t="s">
        <v>95</v>
      </c>
      <c r="H143" s="288" t="s">
        <v>90</v>
      </c>
      <c r="I143" s="343">
        <v>1</v>
      </c>
      <c r="J143" s="503">
        <v>10002</v>
      </c>
      <c r="K143" s="483">
        <f>+ROUND(I143*J143,0)</f>
        <v>10002</v>
      </c>
      <c r="L143" s="153"/>
      <c r="O143" s="154" t="b">
        <f>D143='PRESUPUESTO OFICIAL'!D143</f>
        <v>1</v>
      </c>
      <c r="P143" s="154" t="b">
        <f>E143='PRESUPUESTO OFICIAL'!E143</f>
        <v>1</v>
      </c>
      <c r="Q143" s="154" t="b">
        <f>F143='PRESUPUESTO OFICIAL'!F143</f>
        <v>1</v>
      </c>
      <c r="R143" s="154" t="b">
        <f>G143='PRESUPUESTO OFICIAL'!G143</f>
        <v>1</v>
      </c>
      <c r="S143" s="154" t="b">
        <f>H143='PRESUPUESTO OFICIAL'!H143</f>
        <v>1</v>
      </c>
      <c r="T143" s="154" t="b">
        <f>I143='PRESUPUESTO OFICIAL'!I143</f>
        <v>1</v>
      </c>
      <c r="U143" s="154" t="b">
        <f>J143='PRESUPUESTO OFICIAL'!J143</f>
        <v>1</v>
      </c>
      <c r="V143" s="154" t="b">
        <f>K143='PRESUPUESTO OFICIAL'!K143</f>
        <v>1</v>
      </c>
    </row>
    <row r="144" spans="1:22" s="156" customFormat="1" ht="39.75" customHeight="1">
      <c r="A144" s="151"/>
      <c r="B144" s="152"/>
      <c r="C144" s="310"/>
      <c r="D144" s="288">
        <v>12.04</v>
      </c>
      <c r="E144" s="351"/>
      <c r="F144" s="315"/>
      <c r="G144" s="350" t="s">
        <v>148</v>
      </c>
      <c r="H144" s="288" t="s">
        <v>94</v>
      </c>
      <c r="I144" s="343">
        <v>1</v>
      </c>
      <c r="J144" s="503">
        <v>313366</v>
      </c>
      <c r="K144" s="483">
        <f t="shared" si="10"/>
        <v>313366</v>
      </c>
      <c r="L144" s="153"/>
      <c r="O144" s="154" t="b">
        <f>D144='PRESUPUESTO OFICIAL'!D144</f>
        <v>1</v>
      </c>
      <c r="P144" s="154" t="b">
        <f>E144='PRESUPUESTO OFICIAL'!E144</f>
        <v>1</v>
      </c>
      <c r="Q144" s="154" t="b">
        <f>F144='PRESUPUESTO OFICIAL'!F144</f>
        <v>1</v>
      </c>
      <c r="R144" s="154" t="b">
        <f>G144='PRESUPUESTO OFICIAL'!G144</f>
        <v>1</v>
      </c>
      <c r="S144" s="154" t="b">
        <f>H144='PRESUPUESTO OFICIAL'!H144</f>
        <v>1</v>
      </c>
      <c r="T144" s="154" t="b">
        <f>I144='PRESUPUESTO OFICIAL'!I144</f>
        <v>1</v>
      </c>
      <c r="U144" s="154" t="b">
        <f>J144='PRESUPUESTO OFICIAL'!J144</f>
        <v>1</v>
      </c>
      <c r="V144" s="154" t="b">
        <f>K144='PRESUPUESTO OFICIAL'!K144</f>
        <v>1</v>
      </c>
    </row>
    <row r="145" spans="1:22" s="156" customFormat="1" ht="33.75" customHeight="1">
      <c r="A145" s="151"/>
      <c r="B145" s="152"/>
      <c r="C145" s="310"/>
      <c r="D145" s="288">
        <v>12.05</v>
      </c>
      <c r="E145" s="352"/>
      <c r="F145" s="353"/>
      <c r="G145" s="342" t="s">
        <v>149</v>
      </c>
      <c r="H145" s="288" t="s">
        <v>94</v>
      </c>
      <c r="I145" s="343">
        <v>1</v>
      </c>
      <c r="J145" s="503">
        <v>328589</v>
      </c>
      <c r="K145" s="483">
        <f t="shared" ref="K145:K152" si="11">+ROUND(I145*J145,0)</f>
        <v>328589</v>
      </c>
      <c r="L145" s="153"/>
      <c r="O145" s="154" t="b">
        <f>D145='PRESUPUESTO OFICIAL'!D145</f>
        <v>1</v>
      </c>
      <c r="P145" s="154" t="b">
        <f>E145='PRESUPUESTO OFICIAL'!E145</f>
        <v>1</v>
      </c>
      <c r="Q145" s="154" t="b">
        <f>F145='PRESUPUESTO OFICIAL'!F145</f>
        <v>1</v>
      </c>
      <c r="R145" s="154" t="b">
        <f>G145='PRESUPUESTO OFICIAL'!G145</f>
        <v>1</v>
      </c>
      <c r="S145" s="154" t="b">
        <f>H145='PRESUPUESTO OFICIAL'!H145</f>
        <v>1</v>
      </c>
      <c r="T145" s="154" t="b">
        <f>I145='PRESUPUESTO OFICIAL'!I145</f>
        <v>1</v>
      </c>
      <c r="U145" s="154" t="b">
        <f>J145='PRESUPUESTO OFICIAL'!J145</f>
        <v>1</v>
      </c>
      <c r="V145" s="154" t="b">
        <f>K145='PRESUPUESTO OFICIAL'!K145</f>
        <v>1</v>
      </c>
    </row>
    <row r="146" spans="1:22" s="156" customFormat="1" ht="26.25" customHeight="1">
      <c r="A146" s="151"/>
      <c r="B146" s="152"/>
      <c r="C146" s="310"/>
      <c r="D146" s="288">
        <v>12.06</v>
      </c>
      <c r="E146" s="288"/>
      <c r="F146" s="288"/>
      <c r="G146" s="342" t="s">
        <v>119</v>
      </c>
      <c r="H146" s="288" t="s">
        <v>118</v>
      </c>
      <c r="I146" s="343">
        <v>1</v>
      </c>
      <c r="J146" s="503">
        <v>11876</v>
      </c>
      <c r="K146" s="483">
        <f t="shared" si="11"/>
        <v>11876</v>
      </c>
      <c r="L146" s="153"/>
      <c r="O146" s="154" t="b">
        <f>D146='PRESUPUESTO OFICIAL'!D146</f>
        <v>1</v>
      </c>
      <c r="P146" s="154" t="b">
        <f>E146='PRESUPUESTO OFICIAL'!E146</f>
        <v>1</v>
      </c>
      <c r="Q146" s="154" t="b">
        <f>F146='PRESUPUESTO OFICIAL'!F146</f>
        <v>1</v>
      </c>
      <c r="R146" s="154" t="b">
        <f>G146='PRESUPUESTO OFICIAL'!G146</f>
        <v>1</v>
      </c>
      <c r="S146" s="154" t="b">
        <f>H146='PRESUPUESTO OFICIAL'!H146</f>
        <v>1</v>
      </c>
      <c r="T146" s="154" t="b">
        <f>I146='PRESUPUESTO OFICIAL'!I146</f>
        <v>1</v>
      </c>
      <c r="U146" s="154" t="b">
        <f>J146='PRESUPUESTO OFICIAL'!J146</f>
        <v>1</v>
      </c>
      <c r="V146" s="154" t="b">
        <f>K146='PRESUPUESTO OFICIAL'!K146</f>
        <v>1</v>
      </c>
    </row>
    <row r="147" spans="1:22" s="156" customFormat="1" ht="26.25" customHeight="1">
      <c r="A147" s="151"/>
      <c r="B147" s="152"/>
      <c r="C147" s="310"/>
      <c r="D147" s="288">
        <v>12.07</v>
      </c>
      <c r="E147" s="288"/>
      <c r="F147" s="288"/>
      <c r="G147" s="342" t="s">
        <v>150</v>
      </c>
      <c r="H147" s="288" t="s">
        <v>94</v>
      </c>
      <c r="I147" s="343">
        <v>1</v>
      </c>
      <c r="J147" s="503">
        <v>1165956</v>
      </c>
      <c r="K147" s="483">
        <f t="shared" si="11"/>
        <v>1165956</v>
      </c>
      <c r="L147" s="153"/>
      <c r="O147" s="154" t="b">
        <f>D147='PRESUPUESTO OFICIAL'!D147</f>
        <v>1</v>
      </c>
      <c r="P147" s="154" t="b">
        <f>E147='PRESUPUESTO OFICIAL'!E147</f>
        <v>1</v>
      </c>
      <c r="Q147" s="154" t="b">
        <f>F147='PRESUPUESTO OFICIAL'!F147</f>
        <v>1</v>
      </c>
      <c r="R147" s="154" t="b">
        <f>G147='PRESUPUESTO OFICIAL'!G147</f>
        <v>1</v>
      </c>
      <c r="S147" s="154" t="b">
        <f>H147='PRESUPUESTO OFICIAL'!H147</f>
        <v>1</v>
      </c>
      <c r="T147" s="154" t="b">
        <f>I147='PRESUPUESTO OFICIAL'!I147</f>
        <v>1</v>
      </c>
      <c r="U147" s="154" t="b">
        <f>J147='PRESUPUESTO OFICIAL'!J147</f>
        <v>1</v>
      </c>
      <c r="V147" s="154" t="b">
        <f>K147='PRESUPUESTO OFICIAL'!K147</f>
        <v>1</v>
      </c>
    </row>
    <row r="148" spans="1:22" s="156" customFormat="1" ht="26.25" customHeight="1">
      <c r="A148" s="151"/>
      <c r="B148" s="152"/>
      <c r="C148" s="310"/>
      <c r="D148" s="288">
        <v>12.08</v>
      </c>
      <c r="E148" s="288"/>
      <c r="F148" s="288"/>
      <c r="G148" s="342" t="s">
        <v>151</v>
      </c>
      <c r="H148" s="288" t="s">
        <v>94</v>
      </c>
      <c r="I148" s="343">
        <v>1</v>
      </c>
      <c r="J148" s="503">
        <v>1180356</v>
      </c>
      <c r="K148" s="483">
        <f t="shared" si="11"/>
        <v>1180356</v>
      </c>
      <c r="L148" s="153"/>
      <c r="O148" s="154" t="b">
        <f>D148='PRESUPUESTO OFICIAL'!D148</f>
        <v>1</v>
      </c>
      <c r="P148" s="154" t="b">
        <f>E148='PRESUPUESTO OFICIAL'!E148</f>
        <v>1</v>
      </c>
      <c r="Q148" s="154" t="b">
        <f>F148='PRESUPUESTO OFICIAL'!F148</f>
        <v>1</v>
      </c>
      <c r="R148" s="154" t="b">
        <f>G148='PRESUPUESTO OFICIAL'!G148</f>
        <v>1</v>
      </c>
      <c r="S148" s="154" t="b">
        <f>H148='PRESUPUESTO OFICIAL'!H148</f>
        <v>1</v>
      </c>
      <c r="T148" s="154" t="b">
        <f>I148='PRESUPUESTO OFICIAL'!I148</f>
        <v>1</v>
      </c>
      <c r="U148" s="154" t="b">
        <f>J148='PRESUPUESTO OFICIAL'!J148</f>
        <v>1</v>
      </c>
      <c r="V148" s="154" t="b">
        <f>K148='PRESUPUESTO OFICIAL'!K148</f>
        <v>1</v>
      </c>
    </row>
    <row r="149" spans="1:22" s="156" customFormat="1" ht="26.25" customHeight="1">
      <c r="A149" s="151"/>
      <c r="B149" s="152"/>
      <c r="C149" s="310"/>
      <c r="D149" s="288">
        <v>12.09</v>
      </c>
      <c r="E149" s="288"/>
      <c r="F149" s="288"/>
      <c r="G149" s="354" t="s">
        <v>152</v>
      </c>
      <c r="H149" s="288" t="s">
        <v>94</v>
      </c>
      <c r="I149" s="343">
        <v>1</v>
      </c>
      <c r="J149" s="503">
        <v>894598</v>
      </c>
      <c r="K149" s="483">
        <f t="shared" si="11"/>
        <v>894598</v>
      </c>
      <c r="L149" s="153"/>
      <c r="O149" s="154" t="b">
        <f>D149='PRESUPUESTO OFICIAL'!D149</f>
        <v>1</v>
      </c>
      <c r="P149" s="154" t="b">
        <f>E149='PRESUPUESTO OFICIAL'!E149</f>
        <v>1</v>
      </c>
      <c r="Q149" s="154" t="b">
        <f>F149='PRESUPUESTO OFICIAL'!F149</f>
        <v>1</v>
      </c>
      <c r="R149" s="154" t="b">
        <f>G149='PRESUPUESTO OFICIAL'!G149</f>
        <v>1</v>
      </c>
      <c r="S149" s="154" t="b">
        <f>H149='PRESUPUESTO OFICIAL'!H149</f>
        <v>1</v>
      </c>
      <c r="T149" s="154" t="b">
        <f>I149='PRESUPUESTO OFICIAL'!I149</f>
        <v>1</v>
      </c>
      <c r="U149" s="154" t="b">
        <f>J149='PRESUPUESTO OFICIAL'!J149</f>
        <v>1</v>
      </c>
      <c r="V149" s="154" t="b">
        <f>K149='PRESUPUESTO OFICIAL'!K149</f>
        <v>1</v>
      </c>
    </row>
    <row r="150" spans="1:22" s="156" customFormat="1" ht="39" customHeight="1">
      <c r="A150" s="151"/>
      <c r="B150" s="152"/>
      <c r="C150" s="310"/>
      <c r="D150" s="355">
        <v>12.1</v>
      </c>
      <c r="E150" s="288"/>
      <c r="F150" s="288"/>
      <c r="G150" s="326" t="s">
        <v>153</v>
      </c>
      <c r="H150" s="327" t="s">
        <v>109</v>
      </c>
      <c r="I150" s="328">
        <v>1</v>
      </c>
      <c r="J150" s="506">
        <v>792635</v>
      </c>
      <c r="K150" s="484">
        <f t="shared" si="11"/>
        <v>792635</v>
      </c>
      <c r="L150" s="153"/>
      <c r="O150" s="154" t="b">
        <f>D150='PRESUPUESTO OFICIAL'!D150</f>
        <v>1</v>
      </c>
      <c r="P150" s="154" t="b">
        <f>E150='PRESUPUESTO OFICIAL'!E150</f>
        <v>1</v>
      </c>
      <c r="Q150" s="154" t="b">
        <f>F150='PRESUPUESTO OFICIAL'!F150</f>
        <v>1</v>
      </c>
      <c r="R150" s="154" t="b">
        <f>G150='PRESUPUESTO OFICIAL'!G150</f>
        <v>1</v>
      </c>
      <c r="S150" s="154" t="b">
        <f>H150='PRESUPUESTO OFICIAL'!H150</f>
        <v>1</v>
      </c>
      <c r="T150" s="154" t="b">
        <f>I150='PRESUPUESTO OFICIAL'!I150</f>
        <v>1</v>
      </c>
      <c r="U150" s="154" t="b">
        <f>J150='PRESUPUESTO OFICIAL'!J150</f>
        <v>1</v>
      </c>
      <c r="V150" s="154" t="b">
        <f>K150='PRESUPUESTO OFICIAL'!K150</f>
        <v>1</v>
      </c>
    </row>
    <row r="151" spans="1:22" s="156" customFormat="1" ht="26.25" customHeight="1">
      <c r="A151" s="151"/>
      <c r="B151" s="152"/>
      <c r="C151" s="310"/>
      <c r="D151" s="308">
        <v>12.11</v>
      </c>
      <c r="E151" s="356"/>
      <c r="F151" s="349"/>
      <c r="G151" s="307" t="s">
        <v>154</v>
      </c>
      <c r="H151" s="308" t="s">
        <v>94</v>
      </c>
      <c r="I151" s="309">
        <v>1</v>
      </c>
      <c r="J151" s="503">
        <v>39412</v>
      </c>
      <c r="K151" s="483">
        <f t="shared" si="11"/>
        <v>39412</v>
      </c>
      <c r="L151" s="153"/>
      <c r="O151" s="154" t="b">
        <f>D151='PRESUPUESTO OFICIAL'!D151</f>
        <v>1</v>
      </c>
      <c r="P151" s="154" t="b">
        <f>E151='PRESUPUESTO OFICIAL'!E151</f>
        <v>1</v>
      </c>
      <c r="Q151" s="154" t="b">
        <f>F151='PRESUPUESTO OFICIAL'!F151</f>
        <v>1</v>
      </c>
      <c r="R151" s="154" t="b">
        <f>G151='PRESUPUESTO OFICIAL'!G151</f>
        <v>1</v>
      </c>
      <c r="S151" s="154" t="b">
        <f>H151='PRESUPUESTO OFICIAL'!H151</f>
        <v>1</v>
      </c>
      <c r="T151" s="154" t="b">
        <f>I151='PRESUPUESTO OFICIAL'!I151</f>
        <v>1</v>
      </c>
      <c r="U151" s="154" t="b">
        <f>J151='PRESUPUESTO OFICIAL'!J151</f>
        <v>1</v>
      </c>
      <c r="V151" s="154" t="b">
        <f>K151='PRESUPUESTO OFICIAL'!K151</f>
        <v>1</v>
      </c>
    </row>
    <row r="152" spans="1:22" s="156" customFormat="1" ht="26.25" customHeight="1">
      <c r="A152" s="151"/>
      <c r="B152" s="152"/>
      <c r="C152" s="310"/>
      <c r="D152" s="357">
        <v>12.12</v>
      </c>
      <c r="E152" s="288"/>
      <c r="F152" s="288"/>
      <c r="G152" s="332" t="s">
        <v>169</v>
      </c>
      <c r="H152" s="333" t="s">
        <v>94</v>
      </c>
      <c r="I152" s="334">
        <v>1</v>
      </c>
      <c r="J152" s="507">
        <v>14580</v>
      </c>
      <c r="K152" s="485">
        <f t="shared" si="11"/>
        <v>14580</v>
      </c>
      <c r="L152" s="153"/>
      <c r="O152" s="154" t="b">
        <f>D152='PRESUPUESTO OFICIAL'!D152</f>
        <v>1</v>
      </c>
      <c r="P152" s="154" t="b">
        <f>E152='PRESUPUESTO OFICIAL'!E152</f>
        <v>1</v>
      </c>
      <c r="Q152" s="154" t="b">
        <f>F152='PRESUPUESTO OFICIAL'!F152</f>
        <v>1</v>
      </c>
      <c r="R152" s="154" t="b">
        <f>G152='PRESUPUESTO OFICIAL'!G152</f>
        <v>1</v>
      </c>
      <c r="S152" s="154" t="b">
        <f>H152='PRESUPUESTO OFICIAL'!H152</f>
        <v>1</v>
      </c>
      <c r="T152" s="154" t="b">
        <f>I152='PRESUPUESTO OFICIAL'!I152</f>
        <v>1</v>
      </c>
      <c r="U152" s="154" t="b">
        <f>J152='PRESUPUESTO OFICIAL'!J152</f>
        <v>1</v>
      </c>
      <c r="V152" s="154" t="b">
        <f>K152='PRESUPUESTO OFICIAL'!K152</f>
        <v>1</v>
      </c>
    </row>
    <row r="153" spans="1:22" s="3" customFormat="1" ht="30" customHeight="1">
      <c r="A153" s="5"/>
      <c r="B153" s="11"/>
      <c r="C153" s="310"/>
      <c r="D153" s="383"/>
      <c r="E153" s="384"/>
      <c r="F153" s="384"/>
      <c r="G153" s="384"/>
      <c r="H153" s="384"/>
      <c r="I153" s="384" t="s">
        <v>159</v>
      </c>
      <c r="J153" s="534"/>
      <c r="K153" s="453">
        <f>SUM(K137:K152)</f>
        <v>5557434</v>
      </c>
      <c r="L153" s="12"/>
      <c r="M153" s="13"/>
      <c r="N153" s="377"/>
      <c r="O153" s="154" t="b">
        <f>D153='PRESUPUESTO OFICIAL'!D153</f>
        <v>1</v>
      </c>
      <c r="P153" s="154" t="b">
        <f>E153='PRESUPUESTO OFICIAL'!E153</f>
        <v>1</v>
      </c>
      <c r="Q153" s="154" t="b">
        <f>F153='PRESUPUESTO OFICIAL'!F153</f>
        <v>1</v>
      </c>
      <c r="R153" s="154" t="b">
        <f>G153='PRESUPUESTO OFICIAL'!G153</f>
        <v>1</v>
      </c>
      <c r="S153" s="154" t="b">
        <f>H153='PRESUPUESTO OFICIAL'!H153</f>
        <v>1</v>
      </c>
      <c r="T153" s="154" t="b">
        <f>I153='PRESUPUESTO OFICIAL'!I153</f>
        <v>1</v>
      </c>
      <c r="U153" s="154" t="b">
        <f>J153='PRESUPUESTO OFICIAL'!J153</f>
        <v>1</v>
      </c>
      <c r="V153" s="154" t="b">
        <f>K153='PRESUPUESTO OFICIAL'!K153</f>
        <v>1</v>
      </c>
    </row>
    <row r="154" spans="1:22" s="3" customFormat="1" ht="21.75" customHeight="1">
      <c r="A154" s="5"/>
      <c r="B154" s="11"/>
      <c r="C154" s="375"/>
      <c r="D154" s="376"/>
      <c r="E154" s="376"/>
      <c r="F154" s="376"/>
      <c r="G154" s="376"/>
      <c r="H154" s="376"/>
      <c r="I154" s="376"/>
      <c r="J154" s="535"/>
      <c r="K154" s="536"/>
      <c r="L154" s="15"/>
      <c r="M154" s="13"/>
      <c r="O154" s="154" t="b">
        <f>D154='PRESUPUESTO OFICIAL'!D154</f>
        <v>1</v>
      </c>
      <c r="P154" s="154" t="b">
        <f>E154='PRESUPUESTO OFICIAL'!E154</f>
        <v>1</v>
      </c>
      <c r="Q154" s="154" t="b">
        <f>F154='PRESUPUESTO OFICIAL'!F154</f>
        <v>1</v>
      </c>
      <c r="R154" s="154" t="b">
        <f>G154='PRESUPUESTO OFICIAL'!G154</f>
        <v>1</v>
      </c>
      <c r="S154" s="154" t="b">
        <f>H154='PRESUPUESTO OFICIAL'!H154</f>
        <v>1</v>
      </c>
      <c r="T154" s="154" t="b">
        <f>I154='PRESUPUESTO OFICIAL'!I154</f>
        <v>1</v>
      </c>
      <c r="U154" s="154" t="b">
        <f>J154='PRESUPUESTO OFICIAL'!J154</f>
        <v>1</v>
      </c>
      <c r="V154" s="154" t="b">
        <f>K154='PRESUPUESTO OFICIAL'!K154</f>
        <v>1</v>
      </c>
    </row>
    <row r="155" spans="1:22" s="3" customFormat="1" ht="27" customHeight="1">
      <c r="A155" s="5"/>
      <c r="B155" s="11"/>
      <c r="C155" s="298"/>
      <c r="D155" s="385"/>
      <c r="E155" s="386"/>
      <c r="F155" s="386"/>
      <c r="G155" s="410"/>
      <c r="H155" s="410"/>
      <c r="I155" s="410"/>
      <c r="J155" s="537" t="s">
        <v>160</v>
      </c>
      <c r="K155" s="454">
        <f>+K153+K133+K113+K62</f>
        <v>28527860</v>
      </c>
      <c r="L155" s="15"/>
      <c r="M155" s="13"/>
      <c r="O155" s="154" t="b">
        <f>D155='PRESUPUESTO OFICIAL'!D155</f>
        <v>1</v>
      </c>
      <c r="P155" s="154" t="b">
        <f>E155='PRESUPUESTO OFICIAL'!E155</f>
        <v>1</v>
      </c>
      <c r="Q155" s="154" t="b">
        <f>F155='PRESUPUESTO OFICIAL'!F155</f>
        <v>1</v>
      </c>
      <c r="R155" s="154" t="b">
        <f>G155='PRESUPUESTO OFICIAL'!G155</f>
        <v>1</v>
      </c>
      <c r="S155" s="154" t="b">
        <f>H155='PRESUPUESTO OFICIAL'!H155</f>
        <v>1</v>
      </c>
      <c r="T155" s="154" t="b">
        <f>I155='PRESUPUESTO OFICIAL'!I155</f>
        <v>1</v>
      </c>
      <c r="U155" s="154" t="b">
        <f>J155='PRESUPUESTO OFICIAL'!J155</f>
        <v>1</v>
      </c>
      <c r="V155" s="154" t="b">
        <f>K155='PRESUPUESTO OFICIAL'!K155</f>
        <v>1</v>
      </c>
    </row>
    <row r="156" spans="1:22" s="3" customFormat="1" ht="43.5" customHeight="1">
      <c r="A156" s="5"/>
      <c r="B156" s="11"/>
      <c r="C156" s="358"/>
      <c r="D156" s="387"/>
      <c r="E156" s="388"/>
      <c r="F156" s="388"/>
      <c r="G156" s="411" t="s">
        <v>168</v>
      </c>
      <c r="H156" s="412" t="s">
        <v>128</v>
      </c>
      <c r="I156" s="334">
        <v>1</v>
      </c>
      <c r="J156" s="507">
        <v>8200885</v>
      </c>
      <c r="K156" s="448">
        <f>+ROUND(I156*J156,0)</f>
        <v>8200885</v>
      </c>
      <c r="L156" s="15"/>
      <c r="M156" s="13"/>
      <c r="O156" s="154" t="b">
        <f>D156='PRESUPUESTO OFICIAL'!D156</f>
        <v>1</v>
      </c>
      <c r="P156" s="154" t="b">
        <f>E156='PRESUPUESTO OFICIAL'!E156</f>
        <v>1</v>
      </c>
      <c r="Q156" s="154" t="b">
        <f>F156='PRESUPUESTO OFICIAL'!F156</f>
        <v>1</v>
      </c>
      <c r="R156" s="154" t="b">
        <f>G156='PRESUPUESTO OFICIAL'!G156</f>
        <v>1</v>
      </c>
      <c r="S156" s="154" t="b">
        <f>H156='PRESUPUESTO OFICIAL'!H156</f>
        <v>1</v>
      </c>
      <c r="T156" s="154" t="b">
        <f>I156='PRESUPUESTO OFICIAL'!I156</f>
        <v>1</v>
      </c>
      <c r="U156" s="154" t="b">
        <f>J156='PRESUPUESTO OFICIAL'!J156</f>
        <v>1</v>
      </c>
      <c r="V156" s="154" t="b">
        <f>K156='PRESUPUESTO OFICIAL'!K156</f>
        <v>1</v>
      </c>
    </row>
    <row r="157" spans="1:22" s="3" customFormat="1" ht="43.5" customHeight="1">
      <c r="A157" s="5"/>
      <c r="B157" s="11"/>
      <c r="C157" s="294"/>
      <c r="D157" s="387"/>
      <c r="E157" s="388"/>
      <c r="F157" s="388"/>
      <c r="G157" s="413" t="s">
        <v>167</v>
      </c>
      <c r="H157" s="414" t="s">
        <v>128</v>
      </c>
      <c r="I157" s="309">
        <v>1</v>
      </c>
      <c r="J157" s="503">
        <v>10373825</v>
      </c>
      <c r="K157" s="436">
        <f>+ROUND(I157*J157,0)</f>
        <v>10373825</v>
      </c>
      <c r="L157" s="15"/>
      <c r="M157" s="13"/>
      <c r="O157" s="154" t="b">
        <f>D157='PRESUPUESTO OFICIAL'!D157</f>
        <v>1</v>
      </c>
      <c r="P157" s="154" t="b">
        <f>E157='PRESUPUESTO OFICIAL'!E157</f>
        <v>1</v>
      </c>
      <c r="Q157" s="154" t="b">
        <f>F157='PRESUPUESTO OFICIAL'!F157</f>
        <v>1</v>
      </c>
      <c r="R157" s="154" t="b">
        <f>G157='PRESUPUESTO OFICIAL'!G157</f>
        <v>1</v>
      </c>
      <c r="S157" s="154" t="b">
        <f>H157='PRESUPUESTO OFICIAL'!H157</f>
        <v>1</v>
      </c>
      <c r="T157" s="154" t="b">
        <f>I157='PRESUPUESTO OFICIAL'!I157</f>
        <v>1</v>
      </c>
      <c r="U157" s="154" t="b">
        <f>J157='PRESUPUESTO OFICIAL'!J157</f>
        <v>1</v>
      </c>
      <c r="V157" s="154" t="b">
        <f>K157='PRESUPUESTO OFICIAL'!K157</f>
        <v>1</v>
      </c>
    </row>
    <row r="158" spans="1:22" s="3" customFormat="1" ht="43.5" customHeight="1">
      <c r="A158" s="5"/>
      <c r="B158" s="11"/>
      <c r="C158" s="294"/>
      <c r="D158" s="387"/>
      <c r="E158" s="388"/>
      <c r="F158" s="388"/>
      <c r="G158" s="415" t="s">
        <v>129</v>
      </c>
      <c r="H158" s="414" t="s">
        <v>155</v>
      </c>
      <c r="I158" s="309">
        <v>1</v>
      </c>
      <c r="J158" s="503">
        <v>79942816</v>
      </c>
      <c r="K158" s="436">
        <f>+ROUND(I158*J158,0)</f>
        <v>79942816</v>
      </c>
      <c r="L158" s="15"/>
      <c r="M158" s="13"/>
      <c r="O158" s="154" t="b">
        <f>D158='PRESUPUESTO OFICIAL'!D158</f>
        <v>1</v>
      </c>
      <c r="P158" s="154" t="b">
        <f>E158='PRESUPUESTO OFICIAL'!E158</f>
        <v>1</v>
      </c>
      <c r="Q158" s="154" t="b">
        <f>F158='PRESUPUESTO OFICIAL'!F158</f>
        <v>1</v>
      </c>
      <c r="R158" s="154" t="b">
        <f>G158='PRESUPUESTO OFICIAL'!G158</f>
        <v>1</v>
      </c>
      <c r="S158" s="154" t="b">
        <f>H158='PRESUPUESTO OFICIAL'!H158</f>
        <v>1</v>
      </c>
      <c r="T158" s="154" t="b">
        <f>I158='PRESUPUESTO OFICIAL'!I158</f>
        <v>1</v>
      </c>
      <c r="U158" s="154" t="b">
        <f>J158='PRESUPUESTO OFICIAL'!J158</f>
        <v>1</v>
      </c>
      <c r="V158" s="154" t="b">
        <f>K158='PRESUPUESTO OFICIAL'!K158</f>
        <v>1</v>
      </c>
    </row>
    <row r="159" spans="1:22" s="3" customFormat="1" ht="30" customHeight="1" thickBot="1">
      <c r="A159" s="5"/>
      <c r="B159" s="14"/>
      <c r="C159" s="295"/>
      <c r="D159" s="389"/>
      <c r="E159" s="390"/>
      <c r="F159" s="390"/>
      <c r="G159" s="416" t="s">
        <v>13</v>
      </c>
      <c r="H159" s="416"/>
      <c r="I159" s="416"/>
      <c r="J159" s="416"/>
      <c r="K159" s="455">
        <f>SUM(K155:K158)</f>
        <v>127045386</v>
      </c>
      <c r="L159" s="15"/>
      <c r="M159" s="13"/>
      <c r="O159" s="154" t="b">
        <f>D159='PRESUPUESTO OFICIAL'!D159</f>
        <v>1</v>
      </c>
      <c r="P159" s="154" t="b">
        <f>E159='PRESUPUESTO OFICIAL'!E159</f>
        <v>1</v>
      </c>
      <c r="Q159" s="154" t="b">
        <f>F159='PRESUPUESTO OFICIAL'!F159</f>
        <v>1</v>
      </c>
      <c r="R159" s="154" t="b">
        <f>G159='PRESUPUESTO OFICIAL'!G159</f>
        <v>1</v>
      </c>
      <c r="S159" s="154" t="b">
        <f>H159='PRESUPUESTO OFICIAL'!H159</f>
        <v>1</v>
      </c>
      <c r="T159" s="154" t="b">
        <f>I159='PRESUPUESTO OFICIAL'!I159</f>
        <v>1</v>
      </c>
      <c r="U159" s="154" t="b">
        <f>J159='PRESUPUESTO OFICIAL'!J159</f>
        <v>1</v>
      </c>
      <c r="V159" s="154" t="b">
        <f>K159='PRESUPUESTO OFICIAL'!K159</f>
        <v>1</v>
      </c>
    </row>
    <row r="160" spans="1:22" s="3" customFormat="1" ht="17.25" thickBot="1">
      <c r="A160" s="5"/>
      <c r="B160" s="14"/>
      <c r="C160" s="141"/>
      <c r="D160" s="391"/>
      <c r="E160" s="391"/>
      <c r="F160" s="391"/>
      <c r="G160" s="392"/>
      <c r="H160" s="392"/>
      <c r="I160" s="393"/>
      <c r="J160" s="508"/>
      <c r="K160" s="457"/>
      <c r="L160" s="15"/>
      <c r="M160" s="13"/>
      <c r="O160" s="154" t="b">
        <f>D160='PRESUPUESTO OFICIAL'!D160</f>
        <v>1</v>
      </c>
      <c r="P160" s="154" t="b">
        <f>E160='PRESUPUESTO OFICIAL'!E160</f>
        <v>1</v>
      </c>
      <c r="Q160" s="154" t="b">
        <f>F160='PRESUPUESTO OFICIAL'!F160</f>
        <v>1</v>
      </c>
      <c r="R160" s="154" t="b">
        <f>G160='PRESUPUESTO OFICIAL'!G160</f>
        <v>1</v>
      </c>
      <c r="S160" s="154" t="b">
        <f>H160='PRESUPUESTO OFICIAL'!H160</f>
        <v>1</v>
      </c>
      <c r="T160" s="154" t="b">
        <f>I160='PRESUPUESTO OFICIAL'!I160</f>
        <v>1</v>
      </c>
      <c r="U160" s="154" t="b">
        <f>J160='PRESUPUESTO OFICIAL'!J160</f>
        <v>1</v>
      </c>
      <c r="V160" s="154" t="b">
        <f>K160='PRESUPUESTO OFICIAL'!K160</f>
        <v>1</v>
      </c>
    </row>
    <row r="161" spans="1:22" s="3" customFormat="1">
      <c r="A161" s="5"/>
      <c r="B161" s="14"/>
      <c r="C161" s="142"/>
      <c r="D161" s="394"/>
      <c r="E161" s="394"/>
      <c r="F161" s="394"/>
      <c r="G161" s="394"/>
      <c r="H161" s="394"/>
      <c r="I161" s="394"/>
      <c r="J161" s="394"/>
      <c r="K161" s="395"/>
      <c r="L161" s="16"/>
      <c r="M161" s="13"/>
      <c r="O161" s="154" t="b">
        <f>D161='PRESUPUESTO OFICIAL'!D161</f>
        <v>1</v>
      </c>
      <c r="P161" s="154" t="b">
        <f>E161='PRESUPUESTO OFICIAL'!E161</f>
        <v>1</v>
      </c>
      <c r="Q161" s="154" t="b">
        <f>F161='PRESUPUESTO OFICIAL'!F161</f>
        <v>1</v>
      </c>
      <c r="R161" s="154" t="b">
        <f>G161='PRESUPUESTO OFICIAL'!G161</f>
        <v>1</v>
      </c>
      <c r="S161" s="154" t="b">
        <f>H161='PRESUPUESTO OFICIAL'!H161</f>
        <v>1</v>
      </c>
      <c r="T161" s="154" t="b">
        <f>I161='PRESUPUESTO OFICIAL'!I161</f>
        <v>1</v>
      </c>
      <c r="U161" s="154" t="b">
        <f>J161='PRESUPUESTO OFICIAL'!J161</f>
        <v>1</v>
      </c>
      <c r="V161" s="154" t="b">
        <f>K161='PRESUPUESTO OFICIAL'!K161</f>
        <v>1</v>
      </c>
    </row>
    <row r="162" spans="1:22" s="3" customFormat="1" ht="46.5" customHeight="1">
      <c r="A162" s="5"/>
      <c r="B162" s="14"/>
      <c r="C162" s="165" t="s">
        <v>82</v>
      </c>
      <c r="D162" s="166"/>
      <c r="E162" s="166"/>
      <c r="F162" s="166"/>
      <c r="G162" s="166"/>
      <c r="H162" s="396" t="s">
        <v>14</v>
      </c>
      <c r="I162" s="396"/>
      <c r="J162" s="396"/>
      <c r="K162" s="458" t="s">
        <v>15</v>
      </c>
      <c r="L162" s="17"/>
      <c r="M162" s="13"/>
      <c r="O162" s="154" t="b">
        <f>D162='PRESUPUESTO OFICIAL'!D162</f>
        <v>1</v>
      </c>
      <c r="P162" s="154" t="b">
        <f>E162='PRESUPUESTO OFICIAL'!E162</f>
        <v>1</v>
      </c>
      <c r="Q162" s="154" t="b">
        <f>F162='PRESUPUESTO OFICIAL'!F162</f>
        <v>1</v>
      </c>
      <c r="R162" s="154" t="b">
        <f>G162='PRESUPUESTO OFICIAL'!G162</f>
        <v>1</v>
      </c>
      <c r="S162" s="154" t="b">
        <f>H162='PRESUPUESTO OFICIAL'!H162</f>
        <v>1</v>
      </c>
      <c r="T162" s="154" t="b">
        <f>I162='PRESUPUESTO OFICIAL'!I162</f>
        <v>1</v>
      </c>
      <c r="U162" s="154" t="b">
        <f>J162='PRESUPUESTO OFICIAL'!J162</f>
        <v>1</v>
      </c>
      <c r="V162" s="154" t="b">
        <f>K162='PRESUPUESTO OFICIAL'!K162</f>
        <v>1</v>
      </c>
    </row>
    <row r="163" spans="1:22" s="3" customFormat="1" ht="42" customHeight="1">
      <c r="A163" s="5"/>
      <c r="B163" s="14"/>
      <c r="C163" s="165" t="s">
        <v>86</v>
      </c>
      <c r="D163" s="166"/>
      <c r="E163" s="166"/>
      <c r="F163" s="166"/>
      <c r="G163" s="166"/>
      <c r="H163" s="397" t="s">
        <v>16</v>
      </c>
      <c r="I163" s="397"/>
      <c r="J163" s="459" t="s">
        <v>17</v>
      </c>
      <c r="K163" s="427">
        <v>0.28999999999999998</v>
      </c>
      <c r="L163" s="17"/>
      <c r="M163" s="13"/>
      <c r="O163" s="154" t="b">
        <f>D163='PRESUPUESTO OFICIAL'!D163</f>
        <v>1</v>
      </c>
      <c r="P163" s="154" t="b">
        <f>E163='PRESUPUESTO OFICIAL'!E163</f>
        <v>1</v>
      </c>
      <c r="Q163" s="154" t="b">
        <f>F163='PRESUPUESTO OFICIAL'!F163</f>
        <v>1</v>
      </c>
      <c r="R163" s="154" t="b">
        <f>G163='PRESUPUESTO OFICIAL'!G163</f>
        <v>1</v>
      </c>
      <c r="S163" s="154" t="b">
        <f>H163='PRESUPUESTO OFICIAL'!H163</f>
        <v>1</v>
      </c>
      <c r="T163" s="154" t="b">
        <f>I163='PRESUPUESTO OFICIAL'!I163</f>
        <v>1</v>
      </c>
      <c r="U163" s="154" t="b">
        <f>J163='PRESUPUESTO OFICIAL'!J163</f>
        <v>1</v>
      </c>
      <c r="V163" s="154" t="b">
        <f>K163='PRESUPUESTO OFICIAL'!K163</f>
        <v>1</v>
      </c>
    </row>
    <row r="164" spans="1:22" s="3" customFormat="1" ht="30" customHeight="1">
      <c r="A164" s="5"/>
      <c r="B164" s="14"/>
      <c r="C164" s="165" t="s">
        <v>83</v>
      </c>
      <c r="D164" s="166"/>
      <c r="E164" s="166"/>
      <c r="F164" s="166"/>
      <c r="G164" s="166"/>
      <c r="H164" s="399" t="s">
        <v>136</v>
      </c>
      <c r="I164" s="400"/>
      <c r="J164" s="459" t="s">
        <v>18</v>
      </c>
      <c r="K164" s="427">
        <v>0.01</v>
      </c>
      <c r="L164" s="17"/>
      <c r="M164" s="13"/>
      <c r="O164" s="154" t="b">
        <f>D164='PRESUPUESTO OFICIAL'!D164</f>
        <v>1</v>
      </c>
      <c r="P164" s="154" t="b">
        <f>E164='PRESUPUESTO OFICIAL'!E164</f>
        <v>1</v>
      </c>
      <c r="Q164" s="154" t="b">
        <f>F164='PRESUPUESTO OFICIAL'!F164</f>
        <v>1</v>
      </c>
      <c r="R164" s="154" t="b">
        <f>G164='PRESUPUESTO OFICIAL'!G164</f>
        <v>1</v>
      </c>
      <c r="S164" s="154" t="b">
        <f>H164='PRESUPUESTO OFICIAL'!H164</f>
        <v>1</v>
      </c>
      <c r="T164" s="154" t="b">
        <f>I164='PRESUPUESTO OFICIAL'!I164</f>
        <v>1</v>
      </c>
      <c r="U164" s="154" t="b">
        <f>J164='PRESUPUESTO OFICIAL'!J164</f>
        <v>1</v>
      </c>
      <c r="V164" s="154" t="b">
        <f>K164='PRESUPUESTO OFICIAL'!K164</f>
        <v>1</v>
      </c>
    </row>
    <row r="165" spans="1:22" s="4" customFormat="1" ht="27.75" customHeight="1">
      <c r="A165" s="13"/>
      <c r="B165" s="14"/>
      <c r="C165" s="147"/>
      <c r="E165" s="401"/>
      <c r="F165" s="401"/>
      <c r="G165" s="402"/>
      <c r="H165" s="403" t="s">
        <v>69</v>
      </c>
      <c r="I165" s="397"/>
      <c r="J165" s="459" t="s">
        <v>19</v>
      </c>
      <c r="K165" s="427">
        <v>0.05</v>
      </c>
      <c r="L165" s="15"/>
      <c r="M165" s="13"/>
      <c r="O165" s="154" t="b">
        <f>D165='PRESUPUESTO OFICIAL'!D165</f>
        <v>1</v>
      </c>
      <c r="P165" s="154" t="b">
        <f>E165='PRESUPUESTO OFICIAL'!E165</f>
        <v>1</v>
      </c>
      <c r="Q165" s="154" t="b">
        <f>F165='PRESUPUESTO OFICIAL'!F165</f>
        <v>1</v>
      </c>
      <c r="R165" s="154" t="b">
        <f>G165='PRESUPUESTO OFICIAL'!G165</f>
        <v>1</v>
      </c>
      <c r="S165" s="154" t="b">
        <f>H165='PRESUPUESTO OFICIAL'!H165</f>
        <v>1</v>
      </c>
      <c r="T165" s="154" t="b">
        <f>I165='PRESUPUESTO OFICIAL'!I165</f>
        <v>1</v>
      </c>
      <c r="U165" s="154" t="b">
        <f>J165='PRESUPUESTO OFICIAL'!J165</f>
        <v>1</v>
      </c>
      <c r="V165" s="154" t="b">
        <f>K165='PRESUPUESTO OFICIAL'!K165</f>
        <v>1</v>
      </c>
    </row>
    <row r="166" spans="1:22" ht="24.75" customHeight="1">
      <c r="A166" s="5"/>
      <c r="B166" s="11"/>
      <c r="C166" s="148"/>
      <c r="D166" s="404"/>
      <c r="E166" s="404"/>
      <c r="F166" s="404"/>
      <c r="G166" s="405"/>
      <c r="H166" s="397" t="s">
        <v>20</v>
      </c>
      <c r="I166" s="397"/>
      <c r="J166" s="459" t="s">
        <v>21</v>
      </c>
      <c r="K166" s="427">
        <f>SUM(K163:K165)</f>
        <v>0.35</v>
      </c>
      <c r="L166" s="12"/>
      <c r="M166" s="5"/>
      <c r="O166" s="154" t="b">
        <f>D166='PRESUPUESTO OFICIAL'!D166</f>
        <v>1</v>
      </c>
      <c r="P166" s="154" t="b">
        <f>E166='PRESUPUESTO OFICIAL'!E166</f>
        <v>1</v>
      </c>
      <c r="Q166" s="154" t="b">
        <f>F166='PRESUPUESTO OFICIAL'!F166</f>
        <v>1</v>
      </c>
      <c r="R166" s="154" t="b">
        <f>G166='PRESUPUESTO OFICIAL'!G166</f>
        <v>1</v>
      </c>
      <c r="S166" s="154" t="b">
        <f>H166='PRESUPUESTO OFICIAL'!H166</f>
        <v>1</v>
      </c>
      <c r="T166" s="154" t="b">
        <f>I166='PRESUPUESTO OFICIAL'!I166</f>
        <v>1</v>
      </c>
      <c r="U166" s="154" t="b">
        <f>J166='PRESUPUESTO OFICIAL'!J166</f>
        <v>1</v>
      </c>
      <c r="V166" s="154" t="b">
        <f>K166='PRESUPUESTO OFICIAL'!K166</f>
        <v>1</v>
      </c>
    </row>
    <row r="167" spans="1:22" ht="17.25" thickBot="1">
      <c r="A167" s="5"/>
      <c r="B167" s="11"/>
      <c r="C167" s="150"/>
      <c r="D167" s="406"/>
      <c r="E167" s="406"/>
      <c r="F167" s="406"/>
      <c r="G167" s="407"/>
      <c r="H167" s="408"/>
      <c r="I167" s="408"/>
      <c r="J167" s="408"/>
      <c r="K167" s="409"/>
      <c r="L167" s="12"/>
      <c r="M167" s="5"/>
    </row>
    <row r="168" spans="1:22" ht="47.25" customHeight="1">
      <c r="A168" s="5"/>
      <c r="B168" s="11"/>
      <c r="C168" s="149"/>
      <c r="D168" s="143"/>
      <c r="E168" s="143"/>
      <c r="F168" s="149"/>
      <c r="G168" s="143"/>
      <c r="H168" s="149"/>
      <c r="I168" s="149"/>
      <c r="J168" s="509"/>
      <c r="K168" s="510"/>
      <c r="L168" s="12"/>
      <c r="M168" s="5"/>
    </row>
    <row r="169" spans="1:22" ht="47.25" customHeight="1">
      <c r="A169" s="5"/>
      <c r="B169" s="11"/>
      <c r="C169" s="143"/>
      <c r="D169" s="143"/>
      <c r="E169" s="143"/>
      <c r="F169" s="143"/>
      <c r="G169" s="144" t="s">
        <v>23</v>
      </c>
      <c r="H169" s="143"/>
      <c r="I169" s="143"/>
      <c r="J169" s="511"/>
      <c r="K169" s="512"/>
      <c r="L169" s="12"/>
      <c r="M169" s="5"/>
    </row>
    <row r="170" spans="1:22" ht="17.25" thickBot="1">
      <c r="A170" s="5"/>
      <c r="B170" s="18"/>
      <c r="C170" s="19"/>
      <c r="D170" s="19"/>
      <c r="E170" s="20"/>
      <c r="F170" s="19"/>
      <c r="G170" s="21"/>
      <c r="H170" s="19"/>
      <c r="I170" s="19"/>
      <c r="J170" s="538"/>
      <c r="K170" s="460"/>
      <c r="L170" s="22"/>
      <c r="M170" s="5"/>
    </row>
    <row r="171" spans="1:22" ht="17.25" thickTop="1">
      <c r="A171" s="5"/>
      <c r="B171" s="5"/>
      <c r="C171" s="5"/>
      <c r="D171" s="5"/>
      <c r="E171" s="6"/>
      <c r="F171" s="5"/>
      <c r="G171" s="5"/>
      <c r="H171" s="5"/>
      <c r="I171" s="5"/>
      <c r="J171" s="490"/>
      <c r="K171" s="428"/>
      <c r="L171" s="5"/>
      <c r="M171" s="5"/>
    </row>
  </sheetData>
  <autoFilter ref="D15:K159" xr:uid="{00000000-0001-0000-0000-000000000000}"/>
  <mergeCells count="25">
    <mergeCell ref="H167:K167"/>
    <mergeCell ref="C163:G163"/>
    <mergeCell ref="H163:I163"/>
    <mergeCell ref="C164:G164"/>
    <mergeCell ref="H164:I164"/>
    <mergeCell ref="H165:I165"/>
    <mergeCell ref="H166:I166"/>
    <mergeCell ref="J11:J12"/>
    <mergeCell ref="K11:K12"/>
    <mergeCell ref="I133:J133"/>
    <mergeCell ref="G159:J159"/>
    <mergeCell ref="D161:K161"/>
    <mergeCell ref="C162:G162"/>
    <mergeCell ref="H162:J162"/>
    <mergeCell ref="C11:C12"/>
    <mergeCell ref="D11:D12"/>
    <mergeCell ref="G11:G12"/>
    <mergeCell ref="H11:H12"/>
    <mergeCell ref="I11:I12"/>
    <mergeCell ref="C3:F3"/>
    <mergeCell ref="C5:K5"/>
    <mergeCell ref="C6:K6"/>
    <mergeCell ref="C10:K10"/>
    <mergeCell ref="C7:K8"/>
    <mergeCell ref="C9:K9"/>
  </mergeCells>
  <conditionalFormatting sqref="S5:W9">
    <cfRule type="containsText" dxfId="4" priority="3" operator="containsText" text="FALSO">
      <formula>NOT(ISERROR(SEARCH("FALSO",S5)))</formula>
    </cfRule>
  </conditionalFormatting>
  <conditionalFormatting sqref="S168:W172">
    <cfRule type="containsText" dxfId="3" priority="2" operator="containsText" text="FALSO">
      <formula>NOT(ISERROR(SEARCH("FALSO",S168)))</formula>
    </cfRule>
  </conditionalFormatting>
  <conditionalFormatting sqref="O1:V1048576">
    <cfRule type="containsText" dxfId="0" priority="1" operator="containsText" text="FALSO">
      <formula>NOT(ISERROR(SEARCH("FALSO",O1)))</formula>
    </cfRule>
  </conditionalFormatting>
  <pageMargins left="0.43307086614173229" right="0.11811023622047245" top="0.98425196850393704" bottom="0.51181102362204722" header="0.31496062992125984" footer="0.31496062992125984"/>
  <pageSetup paperSize="9" scale="47" orientation="portrait" horizontalDpi="1200" verticalDpi="1200" r:id="rId1"/>
  <rowBreaks count="3" manualBreakCount="3">
    <brk id="42" max="12" man="1"/>
    <brk id="80" max="12" man="1"/>
    <brk id="12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workbookViewId="0">
      <selection activeCell="C3" sqref="C3:F3"/>
    </sheetView>
  </sheetViews>
  <sheetFormatPr baseColWidth="10" defaultColWidth="11.42578125" defaultRowHeight="12.75"/>
  <cols>
    <col min="1" max="2" width="3.42578125" style="23" customWidth="1"/>
    <col min="3" max="3" width="12.5703125" style="23" customWidth="1"/>
    <col min="4" max="4" width="18" style="23" customWidth="1"/>
    <col min="5" max="11" width="11.42578125" style="23"/>
    <col min="12" max="12" width="17.5703125" style="23" customWidth="1"/>
    <col min="13" max="14" width="11.42578125" style="23"/>
    <col min="15" max="15" width="20" style="23" customWidth="1"/>
    <col min="16" max="17" width="3.42578125" style="23" customWidth="1"/>
    <col min="18" max="16384" width="11.42578125" style="23"/>
  </cols>
  <sheetData>
    <row r="1" spans="2:16" ht="13.5" thickBot="1"/>
    <row r="2" spans="2:16" ht="13.5" thickTop="1">
      <c r="B2" s="27"/>
      <c r="C2" s="28"/>
      <c r="D2" s="28"/>
      <c r="E2" s="28"/>
      <c r="F2" s="28"/>
      <c r="G2" s="28"/>
      <c r="H2" s="28"/>
      <c r="I2" s="28"/>
      <c r="J2" s="28"/>
      <c r="K2" s="28"/>
      <c r="L2" s="28"/>
      <c r="M2" s="28"/>
      <c r="N2" s="28"/>
      <c r="O2" s="28"/>
      <c r="P2" s="29"/>
    </row>
    <row r="3" spans="2:16" ht="36.75" customHeight="1">
      <c r="B3" s="30"/>
      <c r="C3" s="183" t="s">
        <v>84</v>
      </c>
      <c r="D3" s="183"/>
      <c r="E3" s="183"/>
      <c r="F3" s="183"/>
      <c r="P3" s="31"/>
    </row>
    <row r="4" spans="2:16">
      <c r="B4" s="30"/>
      <c r="C4" s="145" t="s">
        <v>24</v>
      </c>
      <c r="D4" s="146" t="s">
        <v>25</v>
      </c>
      <c r="E4" s="145" t="s">
        <v>26</v>
      </c>
      <c r="F4" s="146">
        <v>3</v>
      </c>
      <c r="P4" s="31"/>
    </row>
    <row r="5" spans="2:16">
      <c r="B5" s="30"/>
      <c r="C5" s="138"/>
      <c r="D5" s="139"/>
      <c r="E5" s="138"/>
      <c r="F5" s="139"/>
      <c r="P5" s="31"/>
    </row>
    <row r="6" spans="2:16" ht="48" customHeight="1">
      <c r="B6" s="30"/>
      <c r="C6" s="184" t="s">
        <v>27</v>
      </c>
      <c r="D6" s="184"/>
      <c r="E6" s="184"/>
      <c r="F6" s="184"/>
      <c r="G6" s="184"/>
      <c r="H6" s="184"/>
      <c r="I6" s="184"/>
      <c r="J6" s="184"/>
      <c r="K6" s="184"/>
      <c r="L6" s="184"/>
      <c r="M6" s="184"/>
      <c r="N6" s="184"/>
      <c r="O6" s="184"/>
      <c r="P6" s="32"/>
    </row>
    <row r="7" spans="2:16" ht="15" thickBot="1">
      <c r="B7" s="30"/>
      <c r="C7" s="57"/>
      <c r="D7" s="57"/>
      <c r="E7" s="57"/>
      <c r="F7" s="57"/>
      <c r="G7" s="57"/>
      <c r="H7" s="57"/>
      <c r="I7" s="57"/>
      <c r="J7" s="57"/>
      <c r="K7" s="57"/>
      <c r="L7" s="57"/>
      <c r="M7" s="57"/>
      <c r="N7" s="57"/>
      <c r="O7" s="57"/>
      <c r="P7" s="31"/>
    </row>
    <row r="8" spans="2:16" ht="15">
      <c r="B8" s="30"/>
      <c r="C8" s="230"/>
      <c r="D8" s="232"/>
      <c r="E8" s="233"/>
      <c r="F8" s="233"/>
      <c r="G8" s="233"/>
      <c r="H8" s="233"/>
      <c r="I8" s="233"/>
      <c r="J8" s="233"/>
      <c r="K8" s="234"/>
      <c r="L8" s="241"/>
      <c r="M8" s="242"/>
      <c r="N8" s="242"/>
      <c r="O8" s="243"/>
      <c r="P8" s="33"/>
    </row>
    <row r="9" spans="2:16" ht="15">
      <c r="B9" s="30"/>
      <c r="C9" s="231"/>
      <c r="D9" s="187" t="s">
        <v>28</v>
      </c>
      <c r="E9" s="188"/>
      <c r="F9" s="188"/>
      <c r="G9" s="188"/>
      <c r="H9" s="188"/>
      <c r="I9" s="188"/>
      <c r="J9" s="188"/>
      <c r="K9" s="189"/>
      <c r="L9" s="244"/>
      <c r="M9" s="245"/>
      <c r="N9" s="245"/>
      <c r="O9" s="246"/>
      <c r="P9" s="33"/>
    </row>
    <row r="10" spans="2:16" ht="15">
      <c r="B10" s="30"/>
      <c r="C10" s="231"/>
      <c r="D10" s="187"/>
      <c r="E10" s="188"/>
      <c r="F10" s="188"/>
      <c r="G10" s="188"/>
      <c r="H10" s="188"/>
      <c r="I10" s="188"/>
      <c r="J10" s="188"/>
      <c r="K10" s="189"/>
      <c r="L10" s="185" t="s">
        <v>29</v>
      </c>
      <c r="M10" s="247"/>
      <c r="N10" s="248"/>
      <c r="O10" s="249"/>
      <c r="P10" s="33"/>
    </row>
    <row r="11" spans="2:16" ht="15">
      <c r="B11" s="30"/>
      <c r="C11" s="231"/>
      <c r="D11" s="187" t="s">
        <v>30</v>
      </c>
      <c r="E11" s="188"/>
      <c r="F11" s="188"/>
      <c r="G11" s="188"/>
      <c r="H11" s="188"/>
      <c r="I11" s="188"/>
      <c r="J11" s="188"/>
      <c r="K11" s="189"/>
      <c r="L11" s="235"/>
      <c r="M11" s="250"/>
      <c r="N11" s="251"/>
      <c r="O11" s="252"/>
      <c r="P11" s="34"/>
    </row>
    <row r="12" spans="2:16" ht="12.75" customHeight="1">
      <c r="B12" s="30"/>
      <c r="C12" s="231"/>
      <c r="D12" s="190"/>
      <c r="E12" s="191"/>
      <c r="F12" s="191"/>
      <c r="G12" s="191"/>
      <c r="H12" s="191"/>
      <c r="I12" s="191"/>
      <c r="J12" s="191"/>
      <c r="K12" s="192"/>
      <c r="L12" s="185" t="s">
        <v>31</v>
      </c>
      <c r="M12" s="185">
        <v>1</v>
      </c>
      <c r="N12" s="185" t="s">
        <v>32</v>
      </c>
      <c r="O12" s="239">
        <v>1</v>
      </c>
      <c r="P12" s="33"/>
    </row>
    <row r="13" spans="2:16" ht="13.5">
      <c r="B13" s="30"/>
      <c r="C13" s="231"/>
      <c r="D13" s="190"/>
      <c r="E13" s="191"/>
      <c r="F13" s="191"/>
      <c r="G13" s="191"/>
      <c r="H13" s="191"/>
      <c r="I13" s="191"/>
      <c r="J13" s="191"/>
      <c r="K13" s="192"/>
      <c r="L13" s="186"/>
      <c r="M13" s="186"/>
      <c r="N13" s="186"/>
      <c r="O13" s="240"/>
      <c r="P13" s="33"/>
    </row>
    <row r="14" spans="2:16" ht="15">
      <c r="B14" s="30"/>
      <c r="C14" s="231"/>
      <c r="D14" s="187" t="s">
        <v>33</v>
      </c>
      <c r="E14" s="188"/>
      <c r="F14" s="188"/>
      <c r="G14" s="188"/>
      <c r="H14" s="188"/>
      <c r="I14" s="188"/>
      <c r="J14" s="188"/>
      <c r="K14" s="189"/>
      <c r="L14" s="186"/>
      <c r="M14" s="186"/>
      <c r="N14" s="186"/>
      <c r="O14" s="240"/>
      <c r="P14" s="33"/>
    </row>
    <row r="15" spans="2:16" ht="15.75" thickBot="1">
      <c r="B15" s="30"/>
      <c r="C15" s="58"/>
      <c r="D15" s="59"/>
      <c r="E15" s="59"/>
      <c r="F15" s="59"/>
      <c r="G15" s="59"/>
      <c r="H15" s="59"/>
      <c r="I15" s="59"/>
      <c r="J15" s="59"/>
      <c r="K15" s="59"/>
      <c r="L15" s="59"/>
      <c r="M15" s="60"/>
      <c r="N15" s="60"/>
      <c r="O15" s="61"/>
      <c r="P15" s="35"/>
    </row>
    <row r="16" spans="2:16" ht="15">
      <c r="B16" s="30"/>
      <c r="C16" s="62"/>
      <c r="D16" s="63"/>
      <c r="E16" s="63"/>
      <c r="F16" s="63"/>
      <c r="G16" s="63"/>
      <c r="H16" s="63"/>
      <c r="I16" s="63"/>
      <c r="J16" s="63"/>
      <c r="K16" s="63"/>
      <c r="L16" s="64" t="s">
        <v>34</v>
      </c>
      <c r="M16" s="65" t="s">
        <v>35</v>
      </c>
      <c r="N16" s="65" t="s">
        <v>36</v>
      </c>
      <c r="O16" s="66" t="s">
        <v>37</v>
      </c>
      <c r="P16" s="34"/>
    </row>
    <row r="17" spans="2:16" ht="15">
      <c r="B17" s="30"/>
      <c r="C17" s="67"/>
      <c r="D17" s="68"/>
      <c r="E17" s="68"/>
      <c r="F17" s="68"/>
      <c r="G17" s="68"/>
      <c r="H17" s="68"/>
      <c r="I17" s="68"/>
      <c r="J17" s="68"/>
      <c r="K17" s="68"/>
      <c r="L17" s="69"/>
      <c r="M17" s="70"/>
      <c r="N17" s="70"/>
      <c r="O17" s="71"/>
      <c r="P17" s="36"/>
    </row>
    <row r="18" spans="2:16" ht="18" customHeight="1">
      <c r="B18" s="30"/>
      <c r="C18" s="275" t="s">
        <v>38</v>
      </c>
      <c r="D18" s="276"/>
      <c r="E18" s="276"/>
      <c r="F18" s="276"/>
      <c r="G18" s="68"/>
      <c r="H18" s="68"/>
      <c r="I18" s="68" t="s">
        <v>39</v>
      </c>
      <c r="J18" s="57"/>
      <c r="K18" s="68"/>
      <c r="L18" s="69"/>
      <c r="M18" s="57"/>
      <c r="N18" s="57"/>
      <c r="O18" s="72"/>
      <c r="P18" s="36"/>
    </row>
    <row r="19" spans="2:16" ht="15">
      <c r="B19" s="30"/>
      <c r="C19" s="73"/>
      <c r="D19" s="74"/>
      <c r="E19" s="74"/>
      <c r="F19" s="74"/>
      <c r="G19" s="74"/>
      <c r="H19" s="74"/>
      <c r="I19" s="74"/>
      <c r="J19" s="74"/>
      <c r="K19" s="74"/>
      <c r="L19" s="74"/>
      <c r="M19" s="74"/>
      <c r="N19" s="74"/>
      <c r="O19" s="75"/>
      <c r="P19" s="37"/>
    </row>
    <row r="20" spans="2:16" ht="15" thickBot="1">
      <c r="B20" s="30"/>
      <c r="C20" s="76"/>
      <c r="D20" s="77"/>
      <c r="E20" s="77"/>
      <c r="F20" s="77"/>
      <c r="G20" s="77"/>
      <c r="H20" s="77"/>
      <c r="I20" s="77"/>
      <c r="J20" s="77"/>
      <c r="K20" s="77"/>
      <c r="L20" s="77"/>
      <c r="M20" s="77"/>
      <c r="N20" s="77"/>
      <c r="O20" s="78"/>
      <c r="P20" s="31"/>
    </row>
    <row r="21" spans="2:16" ht="15" thickBot="1">
      <c r="B21" s="30"/>
      <c r="C21" s="79"/>
      <c r="D21" s="80"/>
      <c r="E21" s="80"/>
      <c r="F21" s="80"/>
      <c r="G21" s="80"/>
      <c r="H21" s="80"/>
      <c r="I21" s="57"/>
      <c r="J21" s="57"/>
      <c r="K21" s="80"/>
      <c r="L21" s="80"/>
      <c r="M21" s="80"/>
      <c r="N21" s="80"/>
      <c r="O21" s="81"/>
      <c r="P21" s="31"/>
    </row>
    <row r="22" spans="2:16" ht="15">
      <c r="B22" s="30"/>
      <c r="C22" s="200" t="s">
        <v>40</v>
      </c>
      <c r="D22" s="201"/>
      <c r="E22" s="201"/>
      <c r="F22" s="201"/>
      <c r="G22" s="201"/>
      <c r="H22" s="201"/>
      <c r="I22" s="201"/>
      <c r="J22" s="201"/>
      <c r="K22" s="201"/>
      <c r="L22" s="201"/>
      <c r="M22" s="201"/>
      <c r="N22" s="201"/>
      <c r="O22" s="202"/>
      <c r="P22" s="38"/>
    </row>
    <row r="23" spans="2:16" ht="15" thickBot="1">
      <c r="B23" s="30"/>
      <c r="C23" s="82"/>
      <c r="D23" s="57"/>
      <c r="E23" s="57"/>
      <c r="F23" s="57"/>
      <c r="G23" s="57"/>
      <c r="H23" s="57"/>
      <c r="I23" s="57"/>
      <c r="J23" s="57"/>
      <c r="K23" s="57"/>
      <c r="L23" s="57"/>
      <c r="M23" s="57"/>
      <c r="N23" s="57"/>
      <c r="O23" s="83"/>
      <c r="P23" s="31"/>
    </row>
    <row r="24" spans="2:16" ht="15">
      <c r="B24" s="30"/>
      <c r="C24" s="84" t="s">
        <v>41</v>
      </c>
      <c r="D24" s="236" t="s">
        <v>6</v>
      </c>
      <c r="E24" s="237"/>
      <c r="F24" s="237"/>
      <c r="G24" s="237"/>
      <c r="H24" s="237"/>
      <c r="I24" s="237"/>
      <c r="J24" s="237"/>
      <c r="K24" s="237"/>
      <c r="L24" s="238"/>
      <c r="M24" s="198" t="s">
        <v>42</v>
      </c>
      <c r="N24" s="199"/>
      <c r="O24" s="84" t="s">
        <v>8</v>
      </c>
      <c r="P24" s="39"/>
    </row>
    <row r="25" spans="2:16" ht="15" thickBot="1">
      <c r="B25" s="30"/>
      <c r="C25" s="85"/>
      <c r="D25" s="216"/>
      <c r="E25" s="256"/>
      <c r="F25" s="256"/>
      <c r="G25" s="256"/>
      <c r="H25" s="256"/>
      <c r="I25" s="256"/>
      <c r="J25" s="256"/>
      <c r="K25" s="256"/>
      <c r="L25" s="217"/>
      <c r="M25" s="216"/>
      <c r="N25" s="217"/>
      <c r="O25" s="86"/>
      <c r="P25" s="40"/>
    </row>
    <row r="26" spans="2:16">
      <c r="B26" s="30"/>
      <c r="C26" s="221" t="s">
        <v>43</v>
      </c>
      <c r="D26" s="222"/>
      <c r="E26" s="222"/>
      <c r="F26" s="222"/>
      <c r="G26" s="222"/>
      <c r="H26" s="222"/>
      <c r="I26" s="222"/>
      <c r="J26" s="222"/>
      <c r="K26" s="222"/>
      <c r="L26" s="222"/>
      <c r="M26" s="222"/>
      <c r="N26" s="222"/>
      <c r="O26" s="223"/>
      <c r="P26" s="41"/>
    </row>
    <row r="27" spans="2:16">
      <c r="B27" s="30"/>
      <c r="C27" s="224"/>
      <c r="D27" s="225"/>
      <c r="E27" s="225"/>
      <c r="F27" s="225"/>
      <c r="G27" s="225"/>
      <c r="H27" s="225"/>
      <c r="I27" s="225"/>
      <c r="J27" s="225"/>
      <c r="K27" s="225"/>
      <c r="L27" s="225"/>
      <c r="M27" s="225"/>
      <c r="N27" s="225"/>
      <c r="O27" s="226"/>
      <c r="P27" s="41"/>
    </row>
    <row r="28" spans="2:16" ht="13.5" thickBot="1">
      <c r="B28" s="30"/>
      <c r="C28" s="227"/>
      <c r="D28" s="228"/>
      <c r="E28" s="228"/>
      <c r="F28" s="228"/>
      <c r="G28" s="228"/>
      <c r="H28" s="228"/>
      <c r="I28" s="228"/>
      <c r="J28" s="228"/>
      <c r="K28" s="228"/>
      <c r="L28" s="228"/>
      <c r="M28" s="228"/>
      <c r="N28" s="228"/>
      <c r="O28" s="229"/>
      <c r="P28" s="41"/>
    </row>
    <row r="29" spans="2:16" ht="15">
      <c r="B29" s="30"/>
      <c r="C29" s="218" t="s">
        <v>6</v>
      </c>
      <c r="D29" s="219"/>
      <c r="E29" s="219"/>
      <c r="F29" s="219"/>
      <c r="G29" s="220"/>
      <c r="H29" s="196" t="s">
        <v>44</v>
      </c>
      <c r="I29" s="219"/>
      <c r="J29" s="254" t="s">
        <v>45</v>
      </c>
      <c r="K29" s="255"/>
      <c r="L29" s="87" t="s">
        <v>46</v>
      </c>
      <c r="M29" s="196" t="s">
        <v>47</v>
      </c>
      <c r="N29" s="197"/>
      <c r="O29" s="88" t="s">
        <v>48</v>
      </c>
      <c r="P29" s="42"/>
    </row>
    <row r="30" spans="2:16" ht="14.25">
      <c r="B30" s="30"/>
      <c r="C30" s="203"/>
      <c r="D30" s="204"/>
      <c r="E30" s="204"/>
      <c r="F30" s="204"/>
      <c r="G30" s="205"/>
      <c r="H30" s="206"/>
      <c r="I30" s="205"/>
      <c r="J30" s="206"/>
      <c r="K30" s="205"/>
      <c r="L30" s="89"/>
      <c r="M30" s="207"/>
      <c r="N30" s="208"/>
      <c r="O30" s="90"/>
      <c r="P30" s="43"/>
    </row>
    <row r="31" spans="2:16" ht="14.25">
      <c r="B31" s="30"/>
      <c r="C31" s="91"/>
      <c r="D31" s="92"/>
      <c r="E31" s="92"/>
      <c r="F31" s="92"/>
      <c r="G31" s="93"/>
      <c r="H31" s="94"/>
      <c r="I31" s="93"/>
      <c r="J31" s="94"/>
      <c r="K31" s="93"/>
      <c r="L31" s="89"/>
      <c r="M31" s="207"/>
      <c r="N31" s="208"/>
      <c r="O31" s="90"/>
      <c r="P31" s="43"/>
    </row>
    <row r="32" spans="2:16" ht="15" thickBot="1">
      <c r="B32" s="30"/>
      <c r="C32" s="209"/>
      <c r="D32" s="210"/>
      <c r="E32" s="210"/>
      <c r="F32" s="210"/>
      <c r="G32" s="211"/>
      <c r="H32" s="257"/>
      <c r="I32" s="211"/>
      <c r="J32" s="257"/>
      <c r="K32" s="211"/>
      <c r="L32" s="95"/>
      <c r="M32" s="258"/>
      <c r="N32" s="259"/>
      <c r="O32" s="90"/>
      <c r="P32" s="43"/>
    </row>
    <row r="33" spans="2:16" ht="15.75" thickBot="1">
      <c r="B33" s="30"/>
      <c r="C33" s="193" t="s">
        <v>49</v>
      </c>
      <c r="D33" s="194"/>
      <c r="E33" s="194"/>
      <c r="F33" s="194"/>
      <c r="G33" s="194"/>
      <c r="H33" s="194"/>
      <c r="I33" s="194"/>
      <c r="J33" s="194"/>
      <c r="K33" s="194"/>
      <c r="L33" s="194"/>
      <c r="M33" s="194"/>
      <c r="N33" s="195"/>
      <c r="O33" s="96"/>
      <c r="P33" s="44"/>
    </row>
    <row r="34" spans="2:16" ht="13.5" customHeight="1">
      <c r="B34" s="30"/>
      <c r="C34" s="221" t="s">
        <v>50</v>
      </c>
      <c r="D34" s="222"/>
      <c r="E34" s="222"/>
      <c r="F34" s="222"/>
      <c r="G34" s="222"/>
      <c r="H34" s="222"/>
      <c r="I34" s="222"/>
      <c r="J34" s="222"/>
      <c r="K34" s="222"/>
      <c r="L34" s="222"/>
      <c r="M34" s="222"/>
      <c r="N34" s="222"/>
      <c r="O34" s="223"/>
      <c r="P34" s="41"/>
    </row>
    <row r="35" spans="2:16">
      <c r="B35" s="30"/>
      <c r="C35" s="224"/>
      <c r="D35" s="225"/>
      <c r="E35" s="225"/>
      <c r="F35" s="225"/>
      <c r="G35" s="225"/>
      <c r="H35" s="225"/>
      <c r="I35" s="225"/>
      <c r="J35" s="225"/>
      <c r="K35" s="225"/>
      <c r="L35" s="225"/>
      <c r="M35" s="225"/>
      <c r="N35" s="225"/>
      <c r="O35" s="226"/>
      <c r="P35" s="41"/>
    </row>
    <row r="36" spans="2:16" ht="13.5" thickBot="1">
      <c r="B36" s="30"/>
      <c r="C36" s="227"/>
      <c r="D36" s="228"/>
      <c r="E36" s="228"/>
      <c r="F36" s="228"/>
      <c r="G36" s="228"/>
      <c r="H36" s="228"/>
      <c r="I36" s="228"/>
      <c r="J36" s="228"/>
      <c r="K36" s="228"/>
      <c r="L36" s="228"/>
      <c r="M36" s="228"/>
      <c r="N36" s="228"/>
      <c r="O36" s="229"/>
      <c r="P36" s="41"/>
    </row>
    <row r="37" spans="2:16" ht="15">
      <c r="B37" s="30"/>
      <c r="C37" s="218" t="s">
        <v>6</v>
      </c>
      <c r="D37" s="253"/>
      <c r="E37" s="253"/>
      <c r="F37" s="253"/>
      <c r="G37" s="253"/>
      <c r="H37" s="253"/>
      <c r="I37" s="253"/>
      <c r="J37" s="197"/>
      <c r="K37" s="97" t="s">
        <v>42</v>
      </c>
      <c r="L37" s="87" t="s">
        <v>8</v>
      </c>
      <c r="M37" s="196" t="s">
        <v>51</v>
      </c>
      <c r="N37" s="197"/>
      <c r="O37" s="88" t="s">
        <v>48</v>
      </c>
      <c r="P37" s="42"/>
    </row>
    <row r="38" spans="2:16" ht="14.25">
      <c r="B38" s="30"/>
      <c r="C38" s="203"/>
      <c r="D38" s="204"/>
      <c r="E38" s="204"/>
      <c r="F38" s="204"/>
      <c r="G38" s="204"/>
      <c r="H38" s="204"/>
      <c r="I38" s="204"/>
      <c r="J38" s="205"/>
      <c r="K38" s="98"/>
      <c r="L38" s="99"/>
      <c r="M38" s="214"/>
      <c r="N38" s="215"/>
      <c r="O38" s="90"/>
      <c r="P38" s="43"/>
    </row>
    <row r="39" spans="2:16" ht="15" thickBot="1">
      <c r="B39" s="30"/>
      <c r="C39" s="209"/>
      <c r="D39" s="210"/>
      <c r="E39" s="210"/>
      <c r="F39" s="210"/>
      <c r="G39" s="210"/>
      <c r="H39" s="210"/>
      <c r="I39" s="210"/>
      <c r="J39" s="211"/>
      <c r="K39" s="92"/>
      <c r="L39" s="100"/>
      <c r="M39" s="212"/>
      <c r="N39" s="213"/>
      <c r="O39" s="101"/>
      <c r="P39" s="43"/>
    </row>
    <row r="40" spans="2:16" ht="15.75" thickBot="1">
      <c r="B40" s="30"/>
      <c r="C40" s="193" t="s">
        <v>49</v>
      </c>
      <c r="D40" s="194"/>
      <c r="E40" s="194"/>
      <c r="F40" s="194"/>
      <c r="G40" s="194"/>
      <c r="H40" s="194"/>
      <c r="I40" s="194"/>
      <c r="J40" s="194"/>
      <c r="K40" s="194"/>
      <c r="L40" s="194"/>
      <c r="M40" s="194"/>
      <c r="N40" s="195"/>
      <c r="O40" s="102">
        <v>0</v>
      </c>
      <c r="P40" s="43"/>
    </row>
    <row r="41" spans="2:16">
      <c r="B41" s="30"/>
      <c r="C41" s="221" t="s">
        <v>52</v>
      </c>
      <c r="D41" s="222"/>
      <c r="E41" s="222"/>
      <c r="F41" s="222"/>
      <c r="G41" s="222"/>
      <c r="H41" s="222"/>
      <c r="I41" s="222"/>
      <c r="J41" s="222"/>
      <c r="K41" s="222"/>
      <c r="L41" s="222"/>
      <c r="M41" s="222"/>
      <c r="N41" s="222"/>
      <c r="O41" s="223"/>
      <c r="P41" s="41"/>
    </row>
    <row r="42" spans="2:16">
      <c r="B42" s="30"/>
      <c r="C42" s="224"/>
      <c r="D42" s="225"/>
      <c r="E42" s="225"/>
      <c r="F42" s="225"/>
      <c r="G42" s="225"/>
      <c r="H42" s="225"/>
      <c r="I42" s="225"/>
      <c r="J42" s="225"/>
      <c r="K42" s="225"/>
      <c r="L42" s="225"/>
      <c r="M42" s="225"/>
      <c r="N42" s="225"/>
      <c r="O42" s="226"/>
      <c r="P42" s="41"/>
    </row>
    <row r="43" spans="2:16" ht="13.5" thickBot="1">
      <c r="B43" s="30"/>
      <c r="C43" s="227"/>
      <c r="D43" s="228"/>
      <c r="E43" s="228"/>
      <c r="F43" s="228"/>
      <c r="G43" s="228"/>
      <c r="H43" s="228"/>
      <c r="I43" s="228"/>
      <c r="J43" s="228"/>
      <c r="K43" s="228"/>
      <c r="L43" s="228"/>
      <c r="M43" s="228"/>
      <c r="N43" s="228"/>
      <c r="O43" s="229"/>
      <c r="P43" s="41"/>
    </row>
    <row r="44" spans="2:16" ht="17.25">
      <c r="B44" s="30"/>
      <c r="C44" s="218" t="s">
        <v>53</v>
      </c>
      <c r="D44" s="253"/>
      <c r="E44" s="253"/>
      <c r="F44" s="253"/>
      <c r="G44" s="253"/>
      <c r="H44" s="253"/>
      <c r="I44" s="253"/>
      <c r="J44" s="87" t="s">
        <v>54</v>
      </c>
      <c r="K44" s="103" t="s">
        <v>55</v>
      </c>
      <c r="L44" s="104" t="s">
        <v>81</v>
      </c>
      <c r="M44" s="196" t="s">
        <v>56</v>
      </c>
      <c r="N44" s="197"/>
      <c r="O44" s="88" t="s">
        <v>48</v>
      </c>
      <c r="P44" s="42"/>
    </row>
    <row r="45" spans="2:16" ht="14.25">
      <c r="B45" s="30"/>
      <c r="C45" s="203"/>
      <c r="D45" s="204"/>
      <c r="E45" s="204"/>
      <c r="F45" s="204"/>
      <c r="G45" s="204"/>
      <c r="H45" s="204"/>
      <c r="I45" s="204"/>
      <c r="J45" s="105"/>
      <c r="K45" s="106"/>
      <c r="L45" s="105"/>
      <c r="M45" s="265"/>
      <c r="N45" s="266"/>
      <c r="O45" s="90"/>
      <c r="P45" s="43"/>
    </row>
    <row r="46" spans="2:16" ht="15" thickBot="1">
      <c r="B46" s="30"/>
      <c r="C46" s="209"/>
      <c r="D46" s="210"/>
      <c r="E46" s="210"/>
      <c r="F46" s="210"/>
      <c r="G46" s="210"/>
      <c r="H46" s="210"/>
      <c r="I46" s="210"/>
      <c r="J46" s="107"/>
      <c r="K46" s="108"/>
      <c r="L46" s="107"/>
      <c r="M46" s="212"/>
      <c r="N46" s="213"/>
      <c r="O46" s="109"/>
      <c r="P46" s="43"/>
    </row>
    <row r="47" spans="2:16" ht="15.75" thickBot="1">
      <c r="B47" s="30"/>
      <c r="C47" s="193" t="s">
        <v>49</v>
      </c>
      <c r="D47" s="194"/>
      <c r="E47" s="194"/>
      <c r="F47" s="194"/>
      <c r="G47" s="194"/>
      <c r="H47" s="194"/>
      <c r="I47" s="194"/>
      <c r="J47" s="194"/>
      <c r="K47" s="194"/>
      <c r="L47" s="194"/>
      <c r="M47" s="194"/>
      <c r="N47" s="195"/>
      <c r="O47" s="96"/>
      <c r="P47" s="44"/>
    </row>
    <row r="48" spans="2:16">
      <c r="B48" s="30"/>
      <c r="C48" s="221" t="s">
        <v>57</v>
      </c>
      <c r="D48" s="222"/>
      <c r="E48" s="222"/>
      <c r="F48" s="222"/>
      <c r="G48" s="222"/>
      <c r="H48" s="222"/>
      <c r="I48" s="222"/>
      <c r="J48" s="222"/>
      <c r="K48" s="222"/>
      <c r="L48" s="222"/>
      <c r="M48" s="222"/>
      <c r="N48" s="222"/>
      <c r="O48" s="223"/>
      <c r="P48" s="41"/>
    </row>
    <row r="49" spans="2:16">
      <c r="B49" s="30"/>
      <c r="C49" s="224"/>
      <c r="D49" s="225"/>
      <c r="E49" s="225"/>
      <c r="F49" s="225"/>
      <c r="G49" s="225"/>
      <c r="H49" s="225"/>
      <c r="I49" s="225"/>
      <c r="J49" s="225"/>
      <c r="K49" s="225"/>
      <c r="L49" s="225"/>
      <c r="M49" s="225"/>
      <c r="N49" s="225"/>
      <c r="O49" s="226"/>
      <c r="P49" s="41"/>
    </row>
    <row r="50" spans="2:16" ht="13.5" thickBot="1">
      <c r="B50" s="30"/>
      <c r="C50" s="227"/>
      <c r="D50" s="228"/>
      <c r="E50" s="228"/>
      <c r="F50" s="228"/>
      <c r="G50" s="228"/>
      <c r="H50" s="228"/>
      <c r="I50" s="228"/>
      <c r="J50" s="228"/>
      <c r="K50" s="228"/>
      <c r="L50" s="228"/>
      <c r="M50" s="228"/>
      <c r="N50" s="228"/>
      <c r="O50" s="229"/>
      <c r="P50" s="41"/>
    </row>
    <row r="51" spans="2:16" ht="30">
      <c r="B51" s="30"/>
      <c r="C51" s="218" t="s">
        <v>58</v>
      </c>
      <c r="D51" s="253"/>
      <c r="E51" s="253"/>
      <c r="F51" s="253"/>
      <c r="G51" s="253"/>
      <c r="H51" s="253"/>
      <c r="I51" s="253"/>
      <c r="J51" s="87" t="s">
        <v>59</v>
      </c>
      <c r="K51" s="110" t="s">
        <v>60</v>
      </c>
      <c r="L51" s="111" t="s">
        <v>61</v>
      </c>
      <c r="M51" s="263" t="s">
        <v>47</v>
      </c>
      <c r="N51" s="264"/>
      <c r="O51" s="112" t="s">
        <v>48</v>
      </c>
      <c r="P51" s="45"/>
    </row>
    <row r="52" spans="2:16" ht="14.25">
      <c r="B52" s="30"/>
      <c r="C52" s="113"/>
      <c r="D52" s="114"/>
      <c r="E52" s="114"/>
      <c r="F52" s="114"/>
      <c r="G52" s="114"/>
      <c r="H52" s="114"/>
      <c r="I52" s="114"/>
      <c r="J52" s="115"/>
      <c r="K52" s="116"/>
      <c r="L52" s="117"/>
      <c r="M52" s="267"/>
      <c r="N52" s="268"/>
      <c r="O52" s="118"/>
      <c r="P52" s="46"/>
    </row>
    <row r="53" spans="2:16" ht="14.25">
      <c r="B53" s="30"/>
      <c r="C53" s="113"/>
      <c r="D53" s="114"/>
      <c r="E53" s="114"/>
      <c r="F53" s="114"/>
      <c r="G53" s="114"/>
      <c r="H53" s="114"/>
      <c r="I53" s="114"/>
      <c r="J53" s="115"/>
      <c r="K53" s="116"/>
      <c r="L53" s="117"/>
      <c r="M53" s="267"/>
      <c r="N53" s="268"/>
      <c r="O53" s="118"/>
      <c r="P53" s="46"/>
    </row>
    <row r="54" spans="2:16" ht="14.25">
      <c r="B54" s="30"/>
      <c r="C54" s="113"/>
      <c r="D54" s="114"/>
      <c r="E54" s="114"/>
      <c r="F54" s="114"/>
      <c r="G54" s="114"/>
      <c r="H54" s="114"/>
      <c r="I54" s="114"/>
      <c r="J54" s="115"/>
      <c r="K54" s="116"/>
      <c r="L54" s="117"/>
      <c r="M54" s="265"/>
      <c r="N54" s="266"/>
      <c r="O54" s="118"/>
      <c r="P54" s="46"/>
    </row>
    <row r="55" spans="2:16" ht="15" thickBot="1">
      <c r="B55" s="30"/>
      <c r="C55" s="209"/>
      <c r="D55" s="210"/>
      <c r="E55" s="210"/>
      <c r="F55" s="210"/>
      <c r="G55" s="210"/>
      <c r="H55" s="210"/>
      <c r="I55" s="210"/>
      <c r="J55" s="107"/>
      <c r="K55" s="108"/>
      <c r="L55" s="107"/>
      <c r="M55" s="212"/>
      <c r="N55" s="213"/>
      <c r="O55" s="109"/>
      <c r="P55" s="43"/>
    </row>
    <row r="56" spans="2:16" ht="15.75" thickBot="1">
      <c r="B56" s="30"/>
      <c r="C56" s="193" t="s">
        <v>49</v>
      </c>
      <c r="D56" s="194"/>
      <c r="E56" s="194"/>
      <c r="F56" s="194"/>
      <c r="G56" s="194"/>
      <c r="H56" s="194"/>
      <c r="I56" s="194"/>
      <c r="J56" s="194"/>
      <c r="K56" s="194"/>
      <c r="L56" s="194"/>
      <c r="M56" s="194"/>
      <c r="N56" s="195"/>
      <c r="O56" s="102"/>
      <c r="P56" s="43"/>
    </row>
    <row r="57" spans="2:16" ht="15" thickBot="1">
      <c r="B57" s="30"/>
      <c r="C57" s="82"/>
      <c r="D57" s="57"/>
      <c r="E57" s="57"/>
      <c r="F57" s="57"/>
      <c r="G57" s="57"/>
      <c r="H57" s="57"/>
      <c r="I57" s="57"/>
      <c r="J57" s="57"/>
      <c r="K57" s="57"/>
      <c r="L57" s="57"/>
      <c r="M57" s="57"/>
      <c r="N57" s="57"/>
      <c r="O57" s="83"/>
      <c r="P57" s="31"/>
    </row>
    <row r="58" spans="2:16" ht="15.75" thickBot="1">
      <c r="B58" s="30"/>
      <c r="C58" s="260" t="s">
        <v>62</v>
      </c>
      <c r="D58" s="261"/>
      <c r="E58" s="261"/>
      <c r="F58" s="261"/>
      <c r="G58" s="261"/>
      <c r="H58" s="261"/>
      <c r="I58" s="261"/>
      <c r="J58" s="261"/>
      <c r="K58" s="261"/>
      <c r="L58" s="261"/>
      <c r="M58" s="261"/>
      <c r="N58" s="262"/>
      <c r="O58" s="119"/>
      <c r="P58" s="47"/>
    </row>
    <row r="59" spans="2:16">
      <c r="B59" s="30"/>
      <c r="C59" s="221" t="s">
        <v>63</v>
      </c>
      <c r="D59" s="222"/>
      <c r="E59" s="222"/>
      <c r="F59" s="222"/>
      <c r="G59" s="222"/>
      <c r="H59" s="222"/>
      <c r="I59" s="222"/>
      <c r="J59" s="222"/>
      <c r="K59" s="222"/>
      <c r="L59" s="222"/>
      <c r="M59" s="222"/>
      <c r="N59" s="222"/>
      <c r="O59" s="223"/>
      <c r="P59" s="41"/>
    </row>
    <row r="60" spans="2:16">
      <c r="B60" s="30"/>
      <c r="C60" s="224"/>
      <c r="D60" s="225"/>
      <c r="E60" s="225"/>
      <c r="F60" s="225"/>
      <c r="G60" s="225"/>
      <c r="H60" s="225"/>
      <c r="I60" s="225"/>
      <c r="J60" s="225"/>
      <c r="K60" s="225"/>
      <c r="L60" s="225"/>
      <c r="M60" s="225"/>
      <c r="N60" s="225"/>
      <c r="O60" s="226"/>
      <c r="P60" s="41"/>
    </row>
    <row r="61" spans="2:16" ht="13.5" thickBot="1">
      <c r="B61" s="30"/>
      <c r="C61" s="227"/>
      <c r="D61" s="228"/>
      <c r="E61" s="228"/>
      <c r="F61" s="228"/>
      <c r="G61" s="228"/>
      <c r="H61" s="228"/>
      <c r="I61" s="228"/>
      <c r="J61" s="228"/>
      <c r="K61" s="228"/>
      <c r="L61" s="228"/>
      <c r="M61" s="228"/>
      <c r="N61" s="228"/>
      <c r="O61" s="229"/>
      <c r="P61" s="41"/>
    </row>
    <row r="62" spans="2:16" ht="15">
      <c r="B62" s="30"/>
      <c r="C62" s="218" t="s">
        <v>64</v>
      </c>
      <c r="D62" s="253"/>
      <c r="E62" s="253"/>
      <c r="F62" s="253"/>
      <c r="G62" s="253"/>
      <c r="H62" s="253"/>
      <c r="I62" s="253"/>
      <c r="J62" s="103"/>
      <c r="K62" s="120"/>
      <c r="L62" s="111" t="s">
        <v>65</v>
      </c>
      <c r="M62" s="263" t="s">
        <v>66</v>
      </c>
      <c r="N62" s="264"/>
      <c r="O62" s="112"/>
      <c r="P62" s="45"/>
    </row>
    <row r="63" spans="2:16" ht="14.25">
      <c r="B63" s="30"/>
      <c r="C63" s="203" t="s">
        <v>67</v>
      </c>
      <c r="D63" s="204"/>
      <c r="E63" s="204"/>
      <c r="F63" s="204"/>
      <c r="G63" s="204"/>
      <c r="H63" s="204"/>
      <c r="I63" s="204"/>
      <c r="J63" s="121"/>
      <c r="K63" s="122"/>
      <c r="L63" s="123"/>
      <c r="M63" s="283"/>
      <c r="N63" s="284"/>
      <c r="O63" s="124"/>
      <c r="P63" s="48"/>
    </row>
    <row r="64" spans="2:16" ht="14.25">
      <c r="B64" s="30"/>
      <c r="C64" s="91" t="s">
        <v>68</v>
      </c>
      <c r="D64" s="92"/>
      <c r="E64" s="92"/>
      <c r="F64" s="92"/>
      <c r="G64" s="92"/>
      <c r="H64" s="92"/>
      <c r="I64" s="92"/>
      <c r="J64" s="121"/>
      <c r="K64" s="122"/>
      <c r="L64" s="123"/>
      <c r="M64" s="283"/>
      <c r="N64" s="284"/>
      <c r="O64" s="124"/>
      <c r="P64" s="48"/>
    </row>
    <row r="65" spans="2:16" ht="15" thickBot="1">
      <c r="B65" s="30"/>
      <c r="C65" s="76" t="s">
        <v>69</v>
      </c>
      <c r="D65" s="77"/>
      <c r="E65" s="77"/>
      <c r="F65" s="77"/>
      <c r="G65" s="77"/>
      <c r="H65" s="77"/>
      <c r="I65" s="77"/>
      <c r="J65" s="125"/>
      <c r="K65" s="126"/>
      <c r="L65" s="123"/>
      <c r="M65" s="285"/>
      <c r="N65" s="286"/>
      <c r="O65" s="124"/>
      <c r="P65" s="48"/>
    </row>
    <row r="66" spans="2:16" ht="15.75" thickBot="1">
      <c r="B66" s="30"/>
      <c r="C66" s="193" t="s">
        <v>49</v>
      </c>
      <c r="D66" s="194"/>
      <c r="E66" s="194"/>
      <c r="F66" s="194"/>
      <c r="G66" s="194"/>
      <c r="H66" s="194"/>
      <c r="I66" s="194"/>
      <c r="J66" s="194"/>
      <c r="K66" s="194"/>
      <c r="L66" s="194"/>
      <c r="M66" s="194"/>
      <c r="N66" s="195"/>
      <c r="O66" s="127"/>
      <c r="P66" s="49"/>
    </row>
    <row r="67" spans="2:16" ht="15" thickBot="1">
      <c r="B67" s="30"/>
      <c r="C67" s="82"/>
      <c r="D67" s="57"/>
      <c r="E67" s="57"/>
      <c r="F67" s="57"/>
      <c r="G67" s="57"/>
      <c r="H67" s="57"/>
      <c r="I67" s="57"/>
      <c r="J67" s="57"/>
      <c r="K67" s="57"/>
      <c r="L67" s="57"/>
      <c r="M67" s="57"/>
      <c r="N67" s="57"/>
      <c r="O67" s="83"/>
      <c r="P67" s="31"/>
    </row>
    <row r="68" spans="2:16" ht="15.75" thickBot="1">
      <c r="B68" s="30"/>
      <c r="C68" s="260" t="s">
        <v>70</v>
      </c>
      <c r="D68" s="261"/>
      <c r="E68" s="261"/>
      <c r="F68" s="261"/>
      <c r="G68" s="261"/>
      <c r="H68" s="261"/>
      <c r="I68" s="261"/>
      <c r="J68" s="261"/>
      <c r="K68" s="261"/>
      <c r="L68" s="261"/>
      <c r="M68" s="261"/>
      <c r="N68" s="262"/>
      <c r="O68" s="128"/>
      <c r="P68" s="49"/>
    </row>
    <row r="69" spans="2:16" ht="14.25">
      <c r="B69" s="30"/>
      <c r="C69" s="79"/>
      <c r="D69" s="80"/>
      <c r="E69" s="80"/>
      <c r="F69" s="80"/>
      <c r="G69" s="80"/>
      <c r="H69" s="80"/>
      <c r="I69" s="80"/>
      <c r="J69" s="80"/>
      <c r="K69" s="80"/>
      <c r="L69" s="80"/>
      <c r="M69" s="80"/>
      <c r="N69" s="80"/>
      <c r="O69" s="81"/>
      <c r="P69" s="31"/>
    </row>
    <row r="70" spans="2:16" ht="14.25">
      <c r="B70" s="30"/>
      <c r="C70" s="82"/>
      <c r="D70" s="57"/>
      <c r="E70" s="57"/>
      <c r="F70" s="57"/>
      <c r="G70" s="57"/>
      <c r="H70" s="57"/>
      <c r="I70" s="57"/>
      <c r="J70" s="57"/>
      <c r="K70" s="57"/>
      <c r="L70" s="57"/>
      <c r="M70" s="57"/>
      <c r="N70" s="57"/>
      <c r="O70" s="83"/>
      <c r="P70" s="31"/>
    </row>
    <row r="71" spans="2:16" ht="14.25">
      <c r="B71" s="30"/>
      <c r="C71" s="82"/>
      <c r="D71" s="57"/>
      <c r="E71" s="57"/>
      <c r="F71" s="57"/>
      <c r="G71" s="57"/>
      <c r="H71" s="57"/>
      <c r="I71" s="57"/>
      <c r="J71" s="57"/>
      <c r="K71" s="57"/>
      <c r="L71" s="57"/>
      <c r="M71" s="57"/>
      <c r="N71" s="57"/>
      <c r="O71" s="83"/>
      <c r="P71" s="31"/>
    </row>
    <row r="72" spans="2:16" ht="14.25">
      <c r="B72" s="30"/>
      <c r="C72" s="82"/>
      <c r="D72" s="57"/>
      <c r="E72" s="57"/>
      <c r="F72" s="57"/>
      <c r="G72" s="57"/>
      <c r="H72" s="129" t="s">
        <v>71</v>
      </c>
      <c r="I72" s="129"/>
      <c r="J72" s="129"/>
      <c r="K72" s="129"/>
      <c r="L72" s="57"/>
      <c r="M72" s="57"/>
      <c r="N72" s="57"/>
      <c r="O72" s="83"/>
      <c r="P72" s="31"/>
    </row>
    <row r="73" spans="2:16" ht="15">
      <c r="B73" s="30"/>
      <c r="C73" s="82"/>
      <c r="D73" s="57"/>
      <c r="E73" s="57"/>
      <c r="F73" s="57"/>
      <c r="G73" s="57"/>
      <c r="H73" s="129" t="s">
        <v>72</v>
      </c>
      <c r="I73" s="57"/>
      <c r="J73" s="57"/>
      <c r="K73" s="57"/>
      <c r="L73" s="57"/>
      <c r="M73" s="57"/>
      <c r="N73" s="57"/>
      <c r="O73" s="83"/>
      <c r="P73" s="50"/>
    </row>
    <row r="74" spans="2:16" ht="15">
      <c r="B74" s="30"/>
      <c r="C74" s="82"/>
      <c r="D74" s="57"/>
      <c r="E74" s="57"/>
      <c r="F74" s="57"/>
      <c r="G74" s="57"/>
      <c r="H74" s="129" t="s">
        <v>73</v>
      </c>
      <c r="I74" s="57"/>
      <c r="J74" s="57"/>
      <c r="K74" s="57"/>
      <c r="L74" s="57"/>
      <c r="M74" s="57"/>
      <c r="N74" s="57"/>
      <c r="O74" s="83"/>
      <c r="P74" s="50"/>
    </row>
    <row r="75" spans="2:16" ht="14.25">
      <c r="B75" s="30"/>
      <c r="C75" s="67"/>
      <c r="D75" s="130"/>
      <c r="E75" s="130"/>
      <c r="F75" s="130"/>
      <c r="G75" s="130"/>
      <c r="H75" s="129" t="s">
        <v>74</v>
      </c>
      <c r="I75" s="130"/>
      <c r="J75" s="130"/>
      <c r="K75" s="130"/>
      <c r="L75" s="130"/>
      <c r="M75" s="130"/>
      <c r="N75" s="130"/>
      <c r="O75" s="131"/>
      <c r="P75" s="51"/>
    </row>
    <row r="76" spans="2:16" ht="14.25">
      <c r="B76" s="30"/>
      <c r="C76" s="82"/>
      <c r="D76" s="57"/>
      <c r="E76" s="57"/>
      <c r="F76" s="57"/>
      <c r="G76" s="57"/>
      <c r="H76" s="57" t="s">
        <v>75</v>
      </c>
      <c r="I76" s="57"/>
      <c r="J76" s="57"/>
      <c r="K76" s="57"/>
      <c r="L76" s="57"/>
      <c r="M76" s="57"/>
      <c r="N76" s="57"/>
      <c r="O76" s="83"/>
      <c r="P76" s="31"/>
    </row>
    <row r="77" spans="2:16" ht="15">
      <c r="B77" s="30"/>
      <c r="C77" s="132" t="s">
        <v>76</v>
      </c>
      <c r="D77" s="133"/>
      <c r="E77" s="133"/>
      <c r="F77" s="133"/>
      <c r="G77" s="133"/>
      <c r="H77" s="133"/>
      <c r="I77" s="133"/>
      <c r="J77" s="133"/>
      <c r="K77" s="133"/>
      <c r="L77" s="133"/>
      <c r="M77" s="133"/>
      <c r="N77" s="133"/>
      <c r="O77" s="134"/>
      <c r="P77" s="31"/>
    </row>
    <row r="78" spans="2:16" ht="14.25">
      <c r="B78" s="30"/>
      <c r="C78" s="280"/>
      <c r="D78" s="281"/>
      <c r="E78" s="281"/>
      <c r="F78" s="281"/>
      <c r="G78" s="281"/>
      <c r="H78" s="281"/>
      <c r="I78" s="281"/>
      <c r="J78" s="281"/>
      <c r="K78" s="281"/>
      <c r="L78" s="281"/>
      <c r="M78" s="281"/>
      <c r="N78" s="281"/>
      <c r="O78" s="282"/>
      <c r="P78" s="51"/>
    </row>
    <row r="79" spans="2:16" ht="14.25">
      <c r="B79" s="30"/>
      <c r="C79" s="280"/>
      <c r="D79" s="281"/>
      <c r="E79" s="281"/>
      <c r="F79" s="281"/>
      <c r="G79" s="281"/>
      <c r="H79" s="281"/>
      <c r="I79" s="281"/>
      <c r="J79" s="281"/>
      <c r="K79" s="281"/>
      <c r="L79" s="281"/>
      <c r="M79" s="281"/>
      <c r="N79" s="281"/>
      <c r="O79" s="282"/>
      <c r="P79" s="51"/>
    </row>
    <row r="80" spans="2:16" ht="14.25">
      <c r="B80" s="30"/>
      <c r="C80" s="67"/>
      <c r="D80" s="130"/>
      <c r="E80" s="130"/>
      <c r="F80" s="130"/>
      <c r="G80" s="130"/>
      <c r="H80" s="130"/>
      <c r="I80" s="130"/>
      <c r="J80" s="130"/>
      <c r="K80" s="130"/>
      <c r="L80" s="130"/>
      <c r="M80" s="130"/>
      <c r="N80" s="130"/>
      <c r="O80" s="131"/>
      <c r="P80" s="51"/>
    </row>
    <row r="81" spans="2:16" ht="15">
      <c r="B81" s="30"/>
      <c r="C81" s="135" t="s">
        <v>77</v>
      </c>
      <c r="D81" s="130"/>
      <c r="E81" s="130"/>
      <c r="F81" s="130"/>
      <c r="G81" s="130"/>
      <c r="H81" s="130"/>
      <c r="I81" s="130"/>
      <c r="J81" s="130"/>
      <c r="K81" s="130"/>
      <c r="L81" s="130"/>
      <c r="M81" s="130"/>
      <c r="N81" s="130"/>
      <c r="O81" s="131"/>
      <c r="P81" s="51"/>
    </row>
    <row r="82" spans="2:16" ht="12.75" customHeight="1">
      <c r="B82" s="30"/>
      <c r="C82" s="277" t="s">
        <v>78</v>
      </c>
      <c r="D82" s="278"/>
      <c r="E82" s="278"/>
      <c r="F82" s="278"/>
      <c r="G82" s="278"/>
      <c r="H82" s="278"/>
      <c r="I82" s="278"/>
      <c r="J82" s="278"/>
      <c r="K82" s="278"/>
      <c r="L82" s="278"/>
      <c r="M82" s="278"/>
      <c r="N82" s="278"/>
      <c r="O82" s="279"/>
      <c r="P82" s="52"/>
    </row>
    <row r="83" spans="2:16">
      <c r="B83" s="30"/>
      <c r="C83" s="277"/>
      <c r="D83" s="278"/>
      <c r="E83" s="278"/>
      <c r="F83" s="278"/>
      <c r="G83" s="278"/>
      <c r="H83" s="278"/>
      <c r="I83" s="278"/>
      <c r="J83" s="278"/>
      <c r="K83" s="278"/>
      <c r="L83" s="278"/>
      <c r="M83" s="278"/>
      <c r="N83" s="278"/>
      <c r="O83" s="279"/>
      <c r="P83" s="52"/>
    </row>
    <row r="84" spans="2:16" ht="12.95" customHeight="1">
      <c r="B84" s="30"/>
      <c r="C84" s="277" t="s">
        <v>79</v>
      </c>
      <c r="D84" s="278"/>
      <c r="E84" s="278"/>
      <c r="F84" s="278"/>
      <c r="G84" s="278"/>
      <c r="H84" s="278"/>
      <c r="I84" s="278"/>
      <c r="J84" s="278"/>
      <c r="K84" s="278"/>
      <c r="L84" s="278"/>
      <c r="M84" s="278"/>
      <c r="N84" s="278"/>
      <c r="O84" s="279"/>
      <c r="P84" s="52"/>
    </row>
    <row r="85" spans="2:16">
      <c r="B85" s="30"/>
      <c r="C85" s="277"/>
      <c r="D85" s="278"/>
      <c r="E85" s="278"/>
      <c r="F85" s="278"/>
      <c r="G85" s="278"/>
      <c r="H85" s="278"/>
      <c r="I85" s="278"/>
      <c r="J85" s="278"/>
      <c r="K85" s="278"/>
      <c r="L85" s="278"/>
      <c r="M85" s="278"/>
      <c r="N85" s="278"/>
      <c r="O85" s="279"/>
      <c r="P85" s="52"/>
    </row>
    <row r="86" spans="2:16" ht="14.25">
      <c r="B86" s="30"/>
      <c r="C86" s="67"/>
      <c r="D86" s="130"/>
      <c r="E86" s="130"/>
      <c r="F86" s="130"/>
      <c r="G86" s="130"/>
      <c r="H86" s="130"/>
      <c r="I86" s="130"/>
      <c r="J86" s="130"/>
      <c r="K86" s="130"/>
      <c r="L86" s="130"/>
      <c r="M86" s="130"/>
      <c r="N86" s="130"/>
      <c r="O86" s="131"/>
      <c r="P86" s="51"/>
    </row>
    <row r="87" spans="2:16" ht="14.25">
      <c r="B87" s="30"/>
      <c r="C87" s="82"/>
      <c r="D87" s="57"/>
      <c r="E87" s="57"/>
      <c r="F87" s="57"/>
      <c r="G87" s="57"/>
      <c r="H87" s="129" t="s">
        <v>71</v>
      </c>
      <c r="I87" s="57"/>
      <c r="J87" s="57"/>
      <c r="K87" s="57"/>
      <c r="L87" s="57"/>
      <c r="M87" s="57"/>
      <c r="N87" s="57"/>
      <c r="O87" s="83"/>
      <c r="P87" s="31"/>
    </row>
    <row r="88" spans="2:16" ht="14.25">
      <c r="B88" s="30"/>
      <c r="C88" s="82"/>
      <c r="D88" s="57"/>
      <c r="E88" s="57"/>
      <c r="F88" s="57"/>
      <c r="G88" s="57"/>
      <c r="H88" s="57" t="s">
        <v>72</v>
      </c>
      <c r="I88" s="92"/>
      <c r="J88" s="92"/>
      <c r="K88" s="92"/>
      <c r="L88" s="57"/>
      <c r="M88" s="57"/>
      <c r="N88" s="57"/>
      <c r="O88" s="83"/>
      <c r="P88" s="31"/>
    </row>
    <row r="89" spans="2:16" ht="14.25">
      <c r="B89" s="30"/>
      <c r="C89" s="82"/>
      <c r="D89" s="57"/>
      <c r="E89" s="57"/>
      <c r="F89" s="57"/>
      <c r="G89" s="57"/>
      <c r="H89" s="57" t="s">
        <v>80</v>
      </c>
      <c r="I89" s="136"/>
      <c r="J89" s="136"/>
      <c r="K89" s="136"/>
      <c r="L89" s="57"/>
      <c r="M89" s="57"/>
      <c r="N89" s="57"/>
      <c r="O89" s="83"/>
      <c r="P89" s="31"/>
    </row>
    <row r="90" spans="2:16" ht="14.25">
      <c r="B90" s="30"/>
      <c r="C90" s="137"/>
      <c r="D90" s="130"/>
      <c r="E90" s="130"/>
      <c r="F90" s="130"/>
      <c r="G90" s="130"/>
      <c r="H90" s="57" t="s">
        <v>74</v>
      </c>
      <c r="I90" s="57"/>
      <c r="J90" s="57"/>
      <c r="K90" s="57"/>
      <c r="L90" s="130"/>
      <c r="M90" s="130"/>
      <c r="N90" s="130"/>
      <c r="O90" s="131"/>
      <c r="P90" s="51"/>
    </row>
    <row r="91" spans="2:16" ht="17.25" customHeight="1">
      <c r="B91" s="30"/>
      <c r="C91" s="137"/>
      <c r="D91" s="136"/>
      <c r="E91" s="136"/>
      <c r="F91" s="57"/>
      <c r="G91" s="57"/>
      <c r="H91" s="57"/>
      <c r="I91" s="57"/>
      <c r="J91" s="57"/>
      <c r="K91" s="269"/>
      <c r="L91" s="269"/>
      <c r="M91" s="269"/>
      <c r="N91" s="269"/>
      <c r="O91" s="270"/>
      <c r="P91" s="53"/>
    </row>
    <row r="92" spans="2:16" ht="18.75" customHeight="1" thickBot="1">
      <c r="B92" s="30"/>
      <c r="C92" s="273"/>
      <c r="D92" s="274"/>
      <c r="E92" s="274"/>
      <c r="F92" s="108"/>
      <c r="G92" s="108"/>
      <c r="H92" s="108"/>
      <c r="I92" s="108"/>
      <c r="J92" s="108"/>
      <c r="K92" s="271"/>
      <c r="L92" s="271"/>
      <c r="M92" s="271"/>
      <c r="N92" s="271"/>
      <c r="O92" s="272"/>
      <c r="P92" s="53"/>
    </row>
    <row r="93" spans="2:16" ht="13.5" thickBot="1">
      <c r="B93" s="54"/>
      <c r="C93" s="55"/>
      <c r="D93" s="55"/>
      <c r="E93" s="55"/>
      <c r="F93" s="55"/>
      <c r="G93" s="55"/>
      <c r="H93" s="55"/>
      <c r="I93" s="55"/>
      <c r="J93" s="55"/>
      <c r="K93" s="55"/>
      <c r="L93" s="55"/>
      <c r="M93" s="55"/>
      <c r="N93" s="55"/>
      <c r="O93" s="55"/>
      <c r="P93" s="56"/>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OFERTA ECONOMICA</vt:lpstr>
      <vt:lpstr>INDICAR CÓDIGO DEL ITEM DE PAGO</vt:lpstr>
      <vt:lpstr>_GoBack</vt:lpstr>
      <vt:lpstr>'INDICAR CÓDIGO DEL ITEM DE PAGO'!Área_de_impresión</vt:lpstr>
      <vt:lpstr>'OFERTA ECONOMICA'!Área_de_impresión</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J.F Gutierrez</cp:lastModifiedBy>
  <cp:revision/>
  <cp:lastPrinted>2024-11-08T07:09:54Z</cp:lastPrinted>
  <dcterms:created xsi:type="dcterms:W3CDTF">2006-06-27T16:47:25Z</dcterms:created>
  <dcterms:modified xsi:type="dcterms:W3CDTF">2024-11-08T07:10:32Z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