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omeroo\Downloads\"/>
    </mc:Choice>
  </mc:AlternateContent>
  <xr:revisionPtr revIDLastSave="0" documentId="13_ncr:1_{4A58D8E5-62FD-4D05-BB8E-47FBA6623F7E}" xr6:coauthVersionLast="43" xr6:coauthVersionMax="47" xr10:uidLastSave="{00000000-0000-0000-0000-000000000000}"/>
  <bookViews>
    <workbookView xWindow="-120" yWindow="-120" windowWidth="20730" windowHeight="11160" activeTab="1" xr2:uid="{5A4EEC6C-CD6D-4978-A2FE-3EB6A00EB531}"/>
  </bookViews>
  <sheets>
    <sheet name="POA" sheetId="2" r:id="rId1"/>
    <sheet name="INDICADORES DIFERENCIALES" sheetId="3" r:id="rId2"/>
  </sheets>
  <externalReferences>
    <externalReference r:id="rId3"/>
  </externalReference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1">'INDICADORES DIFERENCIALES'!$B$1:$Y$11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1" hidden="1">'INDICADORES DIFERENCIALES'!$B$1:$Y$11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24" i="3" l="1"/>
  <c r="AE12" i="3"/>
  <c r="AC24" i="3"/>
  <c r="AC12" i="3"/>
  <c r="AB12" i="3"/>
  <c r="X12" i="3"/>
  <c r="X24" i="3"/>
  <c r="V24" i="3"/>
  <c r="V12" i="3"/>
  <c r="T12" i="3"/>
  <c r="T24" i="3"/>
  <c r="J14" i="3" l="1"/>
  <c r="I14" i="3"/>
  <c r="O46" i="3"/>
  <c r="O35" i="3"/>
  <c r="O24" i="3"/>
  <c r="O12" i="3"/>
  <c r="P46" i="3"/>
  <c r="C24" i="3"/>
  <c r="J26" i="3" l="1"/>
  <c r="K26" i="3" s="1"/>
  <c r="I26" i="3"/>
  <c r="F24" i="3"/>
  <c r="Z111" i="3" l="1"/>
  <c r="AA111" i="3" s="1"/>
  <c r="R111" i="3"/>
  <c r="J111" i="3"/>
  <c r="I111" i="3"/>
  <c r="Z110" i="3"/>
  <c r="AA110" i="3" s="1"/>
  <c r="R110" i="3"/>
  <c r="J110" i="3"/>
  <c r="I110" i="3"/>
  <c r="Z109" i="3"/>
  <c r="AA109" i="3" s="1"/>
  <c r="R109" i="3"/>
  <c r="J109" i="3"/>
  <c r="I109" i="3"/>
  <c r="Z108" i="3"/>
  <c r="AA108" i="3" s="1"/>
  <c r="R108" i="3"/>
  <c r="J108" i="3"/>
  <c r="I108" i="3"/>
  <c r="Z107" i="3"/>
  <c r="AA107" i="3" s="1"/>
  <c r="R107" i="3"/>
  <c r="J107" i="3"/>
  <c r="I107" i="3"/>
  <c r="Z106" i="3"/>
  <c r="AA106" i="3" s="1"/>
  <c r="R106" i="3"/>
  <c r="J106" i="3"/>
  <c r="I106" i="3"/>
  <c r="Z105" i="3"/>
  <c r="AA105" i="3" s="1"/>
  <c r="R105" i="3"/>
  <c r="J105" i="3"/>
  <c r="K105" i="3" s="1"/>
  <c r="I105" i="3"/>
  <c r="Z104" i="3"/>
  <c r="AA104" i="3" s="1"/>
  <c r="R104" i="3"/>
  <c r="J104" i="3"/>
  <c r="K104" i="3" s="1"/>
  <c r="I104" i="3"/>
  <c r="Z103" i="3"/>
  <c r="AA103" i="3" s="1"/>
  <c r="R103" i="3"/>
  <c r="J103" i="3"/>
  <c r="K103" i="3" s="1"/>
  <c r="I103" i="3"/>
  <c r="Z102" i="3"/>
  <c r="AA102" i="3" s="1"/>
  <c r="R102" i="3"/>
  <c r="J102" i="3"/>
  <c r="K102" i="3" s="1"/>
  <c r="I102" i="3"/>
  <c r="P101" i="3"/>
  <c r="O101" i="3"/>
  <c r="M101" i="3"/>
  <c r="L101" i="3"/>
  <c r="H101" i="3"/>
  <c r="G101" i="3"/>
  <c r="F101" i="3"/>
  <c r="E101" i="3"/>
  <c r="D101" i="3"/>
  <c r="Z100" i="3"/>
  <c r="AA100" i="3" s="1"/>
  <c r="R100" i="3"/>
  <c r="J100" i="3"/>
  <c r="I100" i="3"/>
  <c r="Z99" i="3"/>
  <c r="AA99" i="3" s="1"/>
  <c r="R99" i="3"/>
  <c r="J99" i="3"/>
  <c r="I99" i="3"/>
  <c r="Z98" i="3"/>
  <c r="AA98" i="3" s="1"/>
  <c r="R98" i="3"/>
  <c r="J98" i="3"/>
  <c r="I98" i="3"/>
  <c r="Z97" i="3"/>
  <c r="AA97" i="3" s="1"/>
  <c r="R97" i="3"/>
  <c r="J97" i="3"/>
  <c r="I97" i="3"/>
  <c r="Z96" i="3"/>
  <c r="AA96" i="3" s="1"/>
  <c r="R96" i="3"/>
  <c r="J96" i="3"/>
  <c r="I96" i="3"/>
  <c r="Z95" i="3"/>
  <c r="AA95" i="3" s="1"/>
  <c r="R95" i="3"/>
  <c r="J95" i="3"/>
  <c r="I95" i="3"/>
  <c r="Z94" i="3"/>
  <c r="AA94" i="3" s="1"/>
  <c r="R94" i="3"/>
  <c r="J94" i="3"/>
  <c r="K94" i="3" s="1"/>
  <c r="I94" i="3"/>
  <c r="Z93" i="3"/>
  <c r="AA93" i="3" s="1"/>
  <c r="R93" i="3"/>
  <c r="J93" i="3"/>
  <c r="K93" i="3" s="1"/>
  <c r="I93" i="3"/>
  <c r="Z92" i="3"/>
  <c r="AA92" i="3" s="1"/>
  <c r="R92" i="3"/>
  <c r="J92" i="3"/>
  <c r="K92" i="3" s="1"/>
  <c r="I92" i="3"/>
  <c r="Z91" i="3"/>
  <c r="AA91" i="3" s="1"/>
  <c r="R91" i="3"/>
  <c r="J91" i="3"/>
  <c r="K91" i="3" s="1"/>
  <c r="I91" i="3"/>
  <c r="P90" i="3"/>
  <c r="O90" i="3"/>
  <c r="M90" i="3"/>
  <c r="L90" i="3"/>
  <c r="H90" i="3"/>
  <c r="G90" i="3"/>
  <c r="F90" i="3"/>
  <c r="E90" i="3"/>
  <c r="D90" i="3"/>
  <c r="Z89" i="3"/>
  <c r="AA89" i="3" s="1"/>
  <c r="R89" i="3"/>
  <c r="J89" i="3"/>
  <c r="I89" i="3"/>
  <c r="Z88" i="3"/>
  <c r="AA88" i="3" s="1"/>
  <c r="R88" i="3"/>
  <c r="J88" i="3"/>
  <c r="I88" i="3"/>
  <c r="Z87" i="3"/>
  <c r="AA87" i="3" s="1"/>
  <c r="R87" i="3"/>
  <c r="J87" i="3"/>
  <c r="I87" i="3"/>
  <c r="Z86" i="3"/>
  <c r="AA86" i="3" s="1"/>
  <c r="R86" i="3"/>
  <c r="J86" i="3"/>
  <c r="I86" i="3"/>
  <c r="Z85" i="3"/>
  <c r="AA85" i="3" s="1"/>
  <c r="R85" i="3"/>
  <c r="J85" i="3"/>
  <c r="I85" i="3"/>
  <c r="Z84" i="3"/>
  <c r="AA84" i="3" s="1"/>
  <c r="R84" i="3"/>
  <c r="J84" i="3"/>
  <c r="I84" i="3"/>
  <c r="Z83" i="3"/>
  <c r="AA83" i="3" s="1"/>
  <c r="R83" i="3"/>
  <c r="J83" i="3"/>
  <c r="K83" i="3" s="1"/>
  <c r="I83" i="3"/>
  <c r="Z82" i="3"/>
  <c r="AA82" i="3" s="1"/>
  <c r="R82" i="3"/>
  <c r="J82" i="3"/>
  <c r="K82" i="3" s="1"/>
  <c r="I82" i="3"/>
  <c r="Z81" i="3"/>
  <c r="AA81" i="3" s="1"/>
  <c r="R81" i="3"/>
  <c r="Z80" i="3"/>
  <c r="AA80" i="3" s="1"/>
  <c r="R80" i="3"/>
  <c r="J80" i="3"/>
  <c r="K80" i="3" s="1"/>
  <c r="I80" i="3"/>
  <c r="P79" i="3"/>
  <c r="O79" i="3"/>
  <c r="M79" i="3"/>
  <c r="L79" i="3"/>
  <c r="H79" i="3"/>
  <c r="G79" i="3"/>
  <c r="F79" i="3"/>
  <c r="E79" i="3"/>
  <c r="D79" i="3"/>
  <c r="C79" i="3"/>
  <c r="Z78" i="3"/>
  <c r="AA78" i="3" s="1"/>
  <c r="R78" i="3"/>
  <c r="J78" i="3"/>
  <c r="I78" i="3"/>
  <c r="Z77" i="3"/>
  <c r="AA77" i="3" s="1"/>
  <c r="R77" i="3"/>
  <c r="J77" i="3"/>
  <c r="I77" i="3"/>
  <c r="Z76" i="3"/>
  <c r="AA76" i="3" s="1"/>
  <c r="R76" i="3"/>
  <c r="J76" i="3"/>
  <c r="I76" i="3"/>
  <c r="Z75" i="3"/>
  <c r="AA75" i="3" s="1"/>
  <c r="R75" i="3"/>
  <c r="J75" i="3"/>
  <c r="I75" i="3"/>
  <c r="Z74" i="3"/>
  <c r="AA74" i="3" s="1"/>
  <c r="R74" i="3"/>
  <c r="J74" i="3"/>
  <c r="I74" i="3"/>
  <c r="Z73" i="3"/>
  <c r="AA73" i="3" s="1"/>
  <c r="R73" i="3"/>
  <c r="J73" i="3"/>
  <c r="I73" i="3"/>
  <c r="Z72" i="3"/>
  <c r="AA72" i="3" s="1"/>
  <c r="R72" i="3"/>
  <c r="J72" i="3"/>
  <c r="K72" i="3" s="1"/>
  <c r="I72" i="3"/>
  <c r="Z71" i="3"/>
  <c r="AA71" i="3" s="1"/>
  <c r="R71" i="3"/>
  <c r="J71" i="3"/>
  <c r="K71" i="3" s="1"/>
  <c r="I71" i="3"/>
  <c r="Z70" i="3"/>
  <c r="AA70" i="3" s="1"/>
  <c r="R70" i="3"/>
  <c r="Z69" i="3"/>
  <c r="AA69" i="3" s="1"/>
  <c r="R69" i="3"/>
  <c r="J69" i="3"/>
  <c r="K69" i="3" s="1"/>
  <c r="I69" i="3"/>
  <c r="P68" i="3"/>
  <c r="O68" i="3"/>
  <c r="M68" i="3"/>
  <c r="L68" i="3"/>
  <c r="H68" i="3"/>
  <c r="G68" i="3"/>
  <c r="F68" i="3"/>
  <c r="E68" i="3"/>
  <c r="D68" i="3"/>
  <c r="C68" i="3"/>
  <c r="Z67" i="3"/>
  <c r="AA67" i="3" s="1"/>
  <c r="R67" i="3"/>
  <c r="J67" i="3"/>
  <c r="I67" i="3"/>
  <c r="Z66" i="3"/>
  <c r="AA66" i="3" s="1"/>
  <c r="R66" i="3"/>
  <c r="J66" i="3"/>
  <c r="I66" i="3"/>
  <c r="Z65" i="3"/>
  <c r="AA65" i="3" s="1"/>
  <c r="R65" i="3"/>
  <c r="J65" i="3"/>
  <c r="I65" i="3"/>
  <c r="Z64" i="3"/>
  <c r="AA64" i="3" s="1"/>
  <c r="R64" i="3"/>
  <c r="J64" i="3"/>
  <c r="I64" i="3"/>
  <c r="Z63" i="3"/>
  <c r="AA63" i="3" s="1"/>
  <c r="R63" i="3"/>
  <c r="J63" i="3"/>
  <c r="I63" i="3"/>
  <c r="Z62" i="3"/>
  <c r="AA62" i="3" s="1"/>
  <c r="R62" i="3"/>
  <c r="J62" i="3"/>
  <c r="I62" i="3"/>
  <c r="Z61" i="3"/>
  <c r="AA61" i="3" s="1"/>
  <c r="R61" i="3"/>
  <c r="J61" i="3"/>
  <c r="K61" i="3" s="1"/>
  <c r="I61" i="3"/>
  <c r="Z60" i="3"/>
  <c r="AA60" i="3" s="1"/>
  <c r="R60" i="3"/>
  <c r="J60" i="3"/>
  <c r="K60" i="3" s="1"/>
  <c r="I60" i="3"/>
  <c r="Z59" i="3"/>
  <c r="AA59" i="3" s="1"/>
  <c r="R59" i="3"/>
  <c r="Z58" i="3"/>
  <c r="AA58" i="3" s="1"/>
  <c r="R58" i="3"/>
  <c r="J58" i="3"/>
  <c r="I58" i="3"/>
  <c r="P57" i="3"/>
  <c r="O57" i="3"/>
  <c r="M57" i="3"/>
  <c r="L57" i="3"/>
  <c r="H57" i="3"/>
  <c r="G57" i="3"/>
  <c r="F57" i="3"/>
  <c r="E57" i="3"/>
  <c r="D57" i="3"/>
  <c r="C57" i="3"/>
  <c r="Z56" i="3"/>
  <c r="AA56" i="3" s="1"/>
  <c r="R56" i="3"/>
  <c r="J56" i="3"/>
  <c r="I56" i="3"/>
  <c r="Z55" i="3"/>
  <c r="AA55" i="3" s="1"/>
  <c r="R55" i="3"/>
  <c r="J55" i="3"/>
  <c r="I55" i="3"/>
  <c r="Z54" i="3"/>
  <c r="AA54" i="3" s="1"/>
  <c r="R54" i="3"/>
  <c r="J54" i="3"/>
  <c r="I54" i="3"/>
  <c r="Z53" i="3"/>
  <c r="AA53" i="3" s="1"/>
  <c r="R53" i="3"/>
  <c r="J53" i="3"/>
  <c r="I53" i="3"/>
  <c r="Z52" i="3"/>
  <c r="AA52" i="3" s="1"/>
  <c r="R52" i="3"/>
  <c r="J52" i="3"/>
  <c r="I52" i="3"/>
  <c r="Z51" i="3"/>
  <c r="AA51" i="3" s="1"/>
  <c r="R51" i="3"/>
  <c r="J51" i="3"/>
  <c r="I51" i="3"/>
  <c r="Z50" i="3"/>
  <c r="AA50" i="3" s="1"/>
  <c r="R50" i="3"/>
  <c r="J50" i="3"/>
  <c r="K50" i="3" s="1"/>
  <c r="I50" i="3"/>
  <c r="Z49" i="3"/>
  <c r="AA49" i="3" s="1"/>
  <c r="R49" i="3"/>
  <c r="J49" i="3"/>
  <c r="K49" i="3" s="1"/>
  <c r="I49" i="3"/>
  <c r="Z48" i="3"/>
  <c r="AA48" i="3" s="1"/>
  <c r="R48" i="3"/>
  <c r="Z47" i="3"/>
  <c r="AA47" i="3" s="1"/>
  <c r="R47" i="3"/>
  <c r="J47" i="3"/>
  <c r="I47" i="3"/>
  <c r="M46" i="3"/>
  <c r="L46" i="3"/>
  <c r="H46" i="3"/>
  <c r="G46" i="3"/>
  <c r="F46" i="3"/>
  <c r="E46" i="3"/>
  <c r="D46" i="3"/>
  <c r="C46" i="3"/>
  <c r="Z45" i="3"/>
  <c r="AA45" i="3" s="1"/>
  <c r="R45" i="3"/>
  <c r="J45" i="3"/>
  <c r="I45" i="3"/>
  <c r="Z44" i="3"/>
  <c r="AA44" i="3" s="1"/>
  <c r="R44" i="3"/>
  <c r="J44" i="3"/>
  <c r="I44" i="3"/>
  <c r="Z43" i="3"/>
  <c r="AA43" i="3" s="1"/>
  <c r="R43" i="3"/>
  <c r="J43" i="3"/>
  <c r="I43" i="3"/>
  <c r="Z42" i="3"/>
  <c r="AA42" i="3" s="1"/>
  <c r="R42" i="3"/>
  <c r="J42" i="3"/>
  <c r="I42" i="3"/>
  <c r="Z41" i="3"/>
  <c r="AA41" i="3" s="1"/>
  <c r="R41" i="3"/>
  <c r="J41" i="3"/>
  <c r="I41" i="3"/>
  <c r="Z40" i="3"/>
  <c r="AA40" i="3" s="1"/>
  <c r="R40" i="3"/>
  <c r="J40" i="3"/>
  <c r="I40" i="3"/>
  <c r="Z39" i="3"/>
  <c r="AA39" i="3" s="1"/>
  <c r="R39" i="3"/>
  <c r="J39" i="3"/>
  <c r="I39" i="3"/>
  <c r="Z38" i="3"/>
  <c r="AA38" i="3" s="1"/>
  <c r="R38" i="3"/>
  <c r="J38" i="3"/>
  <c r="K38" i="3" s="1"/>
  <c r="I38" i="3"/>
  <c r="Z37" i="3"/>
  <c r="AA37" i="3" s="1"/>
  <c r="R37" i="3"/>
  <c r="J37" i="3"/>
  <c r="K37" i="3" s="1"/>
  <c r="I37" i="3"/>
  <c r="Z36" i="3"/>
  <c r="AA36" i="3" s="1"/>
  <c r="R36" i="3"/>
  <c r="J36" i="3"/>
  <c r="K36" i="3" s="1"/>
  <c r="I36" i="3"/>
  <c r="P35" i="3"/>
  <c r="M35" i="3"/>
  <c r="L35" i="3"/>
  <c r="H35" i="3"/>
  <c r="G35" i="3"/>
  <c r="F35" i="3"/>
  <c r="E35" i="3"/>
  <c r="D35" i="3"/>
  <c r="C35" i="3"/>
  <c r="Z34" i="3"/>
  <c r="AA34" i="3" s="1"/>
  <c r="R34" i="3"/>
  <c r="J34" i="3"/>
  <c r="I34" i="3"/>
  <c r="Z33" i="3"/>
  <c r="AA33" i="3" s="1"/>
  <c r="R33" i="3"/>
  <c r="J33" i="3"/>
  <c r="I33" i="3"/>
  <c r="Z32" i="3"/>
  <c r="AA32" i="3" s="1"/>
  <c r="R32" i="3"/>
  <c r="J32" i="3"/>
  <c r="I32" i="3"/>
  <c r="Z31" i="3"/>
  <c r="AA31" i="3" s="1"/>
  <c r="R31" i="3"/>
  <c r="J31" i="3"/>
  <c r="I31" i="3"/>
  <c r="Z30" i="3"/>
  <c r="AA30" i="3" s="1"/>
  <c r="R30" i="3"/>
  <c r="J30" i="3"/>
  <c r="I30" i="3"/>
  <c r="Z29" i="3"/>
  <c r="AA29" i="3" s="1"/>
  <c r="R29" i="3"/>
  <c r="J29" i="3"/>
  <c r="I29" i="3"/>
  <c r="Z28" i="3"/>
  <c r="AA28" i="3" s="1"/>
  <c r="R28" i="3"/>
  <c r="J28" i="3"/>
  <c r="K28" i="3" s="1"/>
  <c r="I28" i="3"/>
  <c r="Z27" i="3"/>
  <c r="AA27" i="3" s="1"/>
  <c r="R27" i="3"/>
  <c r="J27" i="3"/>
  <c r="K27" i="3" s="1"/>
  <c r="I27" i="3"/>
  <c r="Z26" i="3"/>
  <c r="AA26" i="3" s="1"/>
  <c r="R26" i="3"/>
  <c r="Z25" i="3"/>
  <c r="AA25" i="3" s="1"/>
  <c r="R25" i="3"/>
  <c r="J25" i="3"/>
  <c r="K25" i="3" s="1"/>
  <c r="I25" i="3"/>
  <c r="P24" i="3"/>
  <c r="M24" i="3"/>
  <c r="L24" i="3"/>
  <c r="H24" i="3"/>
  <c r="U24" i="3" s="1"/>
  <c r="G24" i="3"/>
  <c r="E24" i="3"/>
  <c r="D24" i="3"/>
  <c r="Z22" i="3"/>
  <c r="AA22" i="3" s="1"/>
  <c r="R22" i="3"/>
  <c r="J22" i="3"/>
  <c r="K22" i="3" s="1"/>
  <c r="I22" i="3"/>
  <c r="Z21" i="3"/>
  <c r="AA21" i="3" s="1"/>
  <c r="R21" i="3"/>
  <c r="J21" i="3"/>
  <c r="K21" i="3" s="1"/>
  <c r="I21" i="3"/>
  <c r="Z20" i="3"/>
  <c r="AA20" i="3" s="1"/>
  <c r="R20" i="3"/>
  <c r="J20" i="3"/>
  <c r="K20" i="3" s="1"/>
  <c r="I20" i="3"/>
  <c r="Z19" i="3"/>
  <c r="AA19" i="3" s="1"/>
  <c r="R19" i="3"/>
  <c r="J19" i="3"/>
  <c r="K19" i="3" s="1"/>
  <c r="I19" i="3"/>
  <c r="Z18" i="3"/>
  <c r="AA18" i="3" s="1"/>
  <c r="R18" i="3"/>
  <c r="J18" i="3"/>
  <c r="K18" i="3" s="1"/>
  <c r="I18" i="3"/>
  <c r="Z17" i="3"/>
  <c r="AA17" i="3" s="1"/>
  <c r="R17" i="3"/>
  <c r="J17" i="3"/>
  <c r="K17" i="3" s="1"/>
  <c r="I17" i="3"/>
  <c r="Z16" i="3"/>
  <c r="AA16" i="3" s="1"/>
  <c r="R16" i="3"/>
  <c r="J16" i="3"/>
  <c r="K16" i="3" s="1"/>
  <c r="I16" i="3"/>
  <c r="Z15" i="3"/>
  <c r="AA15" i="3" s="1"/>
  <c r="R15" i="3"/>
  <c r="J15" i="3"/>
  <c r="I15" i="3"/>
  <c r="Z14" i="3"/>
  <c r="AA14" i="3" s="1"/>
  <c r="R14" i="3"/>
  <c r="K14" i="3"/>
  <c r="Z13" i="3"/>
  <c r="AA13" i="3" s="1"/>
  <c r="R13" i="3"/>
  <c r="J13" i="3"/>
  <c r="K13" i="3" s="1"/>
  <c r="I13" i="3"/>
  <c r="P12" i="3"/>
  <c r="M12" i="3"/>
  <c r="L12" i="3"/>
  <c r="H12" i="3"/>
  <c r="G12" i="3"/>
  <c r="F12" i="3"/>
  <c r="E12" i="3"/>
  <c r="D12" i="3"/>
  <c r="AD12" i="3" l="1"/>
  <c r="U46" i="3"/>
  <c r="V46" i="3" s="1"/>
  <c r="AD57" i="3"/>
  <c r="AE66" i="3" s="1"/>
  <c r="W79" i="3"/>
  <c r="X87" i="3" s="1"/>
  <c r="AD35" i="3"/>
  <c r="AE45" i="3" s="1"/>
  <c r="U79" i="3"/>
  <c r="V86" i="3" s="1"/>
  <c r="U90" i="3"/>
  <c r="V97" i="3" s="1"/>
  <c r="AD90" i="3"/>
  <c r="AE92" i="3" s="1"/>
  <c r="U101" i="3"/>
  <c r="V109" i="3" s="1"/>
  <c r="U35" i="3"/>
  <c r="V44" i="3" s="1"/>
  <c r="S46" i="3"/>
  <c r="W46" i="3"/>
  <c r="S90" i="3"/>
  <c r="T92" i="3" s="1"/>
  <c r="S35" i="3"/>
  <c r="T44" i="3" s="1"/>
  <c r="J46" i="3"/>
  <c r="J57" i="3"/>
  <c r="AD79" i="3"/>
  <c r="AE86" i="3" s="1"/>
  <c r="I101" i="3"/>
  <c r="Q101" i="3" s="1"/>
  <c r="R101" i="3" s="1"/>
  <c r="W35" i="3"/>
  <c r="X36" i="3" s="1"/>
  <c r="S57" i="3"/>
  <c r="T61" i="3" s="1"/>
  <c r="I68" i="3"/>
  <c r="Q68" i="3" s="1"/>
  <c r="R68" i="3" s="1"/>
  <c r="I24" i="3"/>
  <c r="Q24" i="3" s="1"/>
  <c r="R24" i="3" s="1"/>
  <c r="K24" i="3"/>
  <c r="AB24" i="3" s="1"/>
  <c r="S24" i="3"/>
  <c r="T27" i="3" s="1"/>
  <c r="AD46" i="3"/>
  <c r="I46" i="3"/>
  <c r="Q46" i="3" s="1"/>
  <c r="R46" i="3" s="1"/>
  <c r="U57" i="3"/>
  <c r="V58" i="3" s="1"/>
  <c r="U68" i="3"/>
  <c r="V73" i="3" s="1"/>
  <c r="S79" i="3"/>
  <c r="T79" i="3" s="1"/>
  <c r="I90" i="3"/>
  <c r="Q90" i="3" s="1"/>
  <c r="R90" i="3" s="1"/>
  <c r="S101" i="3"/>
  <c r="T109" i="3" s="1"/>
  <c r="J101" i="3"/>
  <c r="J35" i="3"/>
  <c r="J79" i="3"/>
  <c r="I35" i="3"/>
  <c r="Q35" i="3" s="1"/>
  <c r="R35" i="3" s="1"/>
  <c r="S68" i="3"/>
  <c r="T68" i="3" s="1"/>
  <c r="K101" i="3"/>
  <c r="AB101" i="3" s="1"/>
  <c r="AC103" i="3" s="1"/>
  <c r="I57" i="3"/>
  <c r="Q57" i="3" s="1"/>
  <c r="R57" i="3" s="1"/>
  <c r="W68" i="3"/>
  <c r="X73" i="3" s="1"/>
  <c r="AD68" i="3"/>
  <c r="AE72" i="3" s="1"/>
  <c r="J68" i="3"/>
  <c r="I79" i="3"/>
  <c r="Q79" i="3" s="1"/>
  <c r="R79" i="3" s="1"/>
  <c r="W90" i="3"/>
  <c r="X94" i="3" s="1"/>
  <c r="K90" i="3"/>
  <c r="AB90" i="3" s="1"/>
  <c r="J90" i="3"/>
  <c r="J24" i="3"/>
  <c r="W12" i="3"/>
  <c r="S12" i="3"/>
  <c r="U12" i="3"/>
  <c r="J12" i="3"/>
  <c r="I12" i="3"/>
  <c r="Q12" i="3" s="1"/>
  <c r="R12" i="3" s="1"/>
  <c r="K79" i="3"/>
  <c r="AB79" i="3" s="1"/>
  <c r="K68" i="3"/>
  <c r="AB68" i="3" s="1"/>
  <c r="AE90" i="3"/>
  <c r="AE91" i="3"/>
  <c r="AE100" i="3"/>
  <c r="T76" i="3"/>
  <c r="T72" i="3"/>
  <c r="T73" i="3"/>
  <c r="T69" i="3"/>
  <c r="T78" i="3"/>
  <c r="T74" i="3"/>
  <c r="T70" i="3"/>
  <c r="T71" i="3"/>
  <c r="T75" i="3"/>
  <c r="V77" i="3"/>
  <c r="V74" i="3"/>
  <c r="V27" i="3"/>
  <c r="V32" i="3"/>
  <c r="V28" i="3"/>
  <c r="V34" i="3"/>
  <c r="V33" i="3"/>
  <c r="V29" i="3"/>
  <c r="V25" i="3"/>
  <c r="V30" i="3"/>
  <c r="V26" i="3"/>
  <c r="V31" i="3"/>
  <c r="X77" i="3"/>
  <c r="X72" i="3"/>
  <c r="X68" i="3"/>
  <c r="AD24" i="3"/>
  <c r="K39" i="3"/>
  <c r="K35" i="3" s="1"/>
  <c r="AB35" i="3" s="1"/>
  <c r="AC35" i="3" s="1"/>
  <c r="K47" i="3"/>
  <c r="K46" i="3" s="1"/>
  <c r="AB46" i="3" s="1"/>
  <c r="AC46" i="3" s="1"/>
  <c r="T96" i="3"/>
  <c r="T100" i="3"/>
  <c r="AD101" i="3"/>
  <c r="AE61" i="3"/>
  <c r="T91" i="3"/>
  <c r="T90" i="3"/>
  <c r="AE65" i="3"/>
  <c r="K58" i="3"/>
  <c r="K57" i="3" s="1"/>
  <c r="AB57" i="3" s="1"/>
  <c r="T99" i="3"/>
  <c r="AE71" i="3"/>
  <c r="X86" i="3"/>
  <c r="T98" i="3"/>
  <c r="AE63" i="3"/>
  <c r="AE67" i="3"/>
  <c r="K15" i="3"/>
  <c r="K12" i="3" s="1"/>
  <c r="AE60" i="3"/>
  <c r="W57" i="3"/>
  <c r="T93" i="3"/>
  <c r="W101" i="3"/>
  <c r="T97" i="3"/>
  <c r="T95" i="3"/>
  <c r="AE58" i="3"/>
  <c r="AE62" i="3"/>
  <c r="X93" i="3"/>
  <c r="W24" i="3"/>
  <c r="V16" i="3" l="1"/>
  <c r="Y12" i="3"/>
  <c r="T59" i="3"/>
  <c r="V80" i="3"/>
  <c r="T63" i="3"/>
  <c r="V84" i="3"/>
  <c r="T58" i="3"/>
  <c r="X42" i="3"/>
  <c r="V81" i="3"/>
  <c r="T85" i="3"/>
  <c r="X98" i="3"/>
  <c r="X82" i="3"/>
  <c r="X88" i="3"/>
  <c r="V85" i="3"/>
  <c r="T89" i="3"/>
  <c r="AE59" i="3"/>
  <c r="X84" i="3"/>
  <c r="V89" i="3"/>
  <c r="T80" i="3"/>
  <c r="Y80" i="3" s="1"/>
  <c r="X81" i="3"/>
  <c r="AE64" i="3"/>
  <c r="AE57" i="3"/>
  <c r="AE96" i="3"/>
  <c r="T60" i="3"/>
  <c r="V98" i="3"/>
  <c r="Y98" i="3" s="1"/>
  <c r="V88" i="3"/>
  <c r="Y88" i="3" s="1"/>
  <c r="T88" i="3"/>
  <c r="X80" i="3"/>
  <c r="V83" i="3"/>
  <c r="AE98" i="3"/>
  <c r="V67" i="3"/>
  <c r="AE95" i="3"/>
  <c r="V99" i="3"/>
  <c r="T84" i="3"/>
  <c r="Y84" i="3" s="1"/>
  <c r="T64" i="3"/>
  <c r="V94" i="3"/>
  <c r="Y94" i="3" s="1"/>
  <c r="X85" i="3"/>
  <c r="V62" i="3"/>
  <c r="X83" i="3"/>
  <c r="AE99" i="3"/>
  <c r="V95" i="3"/>
  <c r="V93" i="3"/>
  <c r="V79" i="3"/>
  <c r="AE94" i="3"/>
  <c r="V64" i="3"/>
  <c r="V87" i="3"/>
  <c r="AE93" i="3"/>
  <c r="V82" i="3"/>
  <c r="T77" i="3"/>
  <c r="Y77" i="3" s="1"/>
  <c r="AE97" i="3"/>
  <c r="V66" i="3"/>
  <c r="AE70" i="3"/>
  <c r="T94" i="3"/>
  <c r="V91" i="3"/>
  <c r="V63" i="3"/>
  <c r="X89" i="3"/>
  <c r="Y89" i="3" s="1"/>
  <c r="T110" i="3"/>
  <c r="V102" i="3"/>
  <c r="V101" i="3"/>
  <c r="T101" i="3"/>
  <c r="T102" i="3"/>
  <c r="V108" i="3"/>
  <c r="V106" i="3"/>
  <c r="V111" i="3"/>
  <c r="V105" i="3"/>
  <c r="T107" i="3"/>
  <c r="V104" i="3"/>
  <c r="T105" i="3"/>
  <c r="V103" i="3"/>
  <c r="V110" i="3"/>
  <c r="T111" i="3"/>
  <c r="T67" i="3"/>
  <c r="T106" i="3"/>
  <c r="T62" i="3"/>
  <c r="T66" i="3"/>
  <c r="T65" i="3"/>
  <c r="V90" i="3"/>
  <c r="X79" i="3"/>
  <c r="AE37" i="3"/>
  <c r="V52" i="3"/>
  <c r="X48" i="3"/>
  <c r="X46" i="3"/>
  <c r="V53" i="3"/>
  <c r="V49" i="3"/>
  <c r="V51" i="3"/>
  <c r="V55" i="3"/>
  <c r="V54" i="3"/>
  <c r="AE54" i="3"/>
  <c r="AE46" i="3"/>
  <c r="V56" i="3"/>
  <c r="V48" i="3"/>
  <c r="V50" i="3"/>
  <c r="V47" i="3"/>
  <c r="T56" i="3"/>
  <c r="T46" i="3"/>
  <c r="AE39" i="3"/>
  <c r="X39" i="3"/>
  <c r="X45" i="3"/>
  <c r="AE42" i="3"/>
  <c r="X35" i="3"/>
  <c r="X37" i="3"/>
  <c r="X44" i="3"/>
  <c r="Y44" i="3" s="1"/>
  <c r="AE35" i="3"/>
  <c r="AE43" i="3"/>
  <c r="AE38" i="3"/>
  <c r="X41" i="3"/>
  <c r="X40" i="3"/>
  <c r="X38" i="3"/>
  <c r="V35" i="3"/>
  <c r="T35" i="3"/>
  <c r="Y24" i="3"/>
  <c r="V22" i="3"/>
  <c r="V17" i="3"/>
  <c r="V19" i="3"/>
  <c r="T21" i="3"/>
  <c r="T14" i="3"/>
  <c r="T83" i="3"/>
  <c r="Y83" i="3" s="1"/>
  <c r="V100" i="3"/>
  <c r="T87" i="3"/>
  <c r="Y87" i="3" s="1"/>
  <c r="T82" i="3"/>
  <c r="Y82" i="3" s="1"/>
  <c r="V92" i="3"/>
  <c r="AE80" i="3"/>
  <c r="T86" i="3"/>
  <c r="Y86" i="3" s="1"/>
  <c r="V96" i="3"/>
  <c r="V76" i="3"/>
  <c r="AE83" i="3"/>
  <c r="T81" i="3"/>
  <c r="V107" i="3"/>
  <c r="X50" i="3"/>
  <c r="X54" i="3"/>
  <c r="X53" i="3"/>
  <c r="T54" i="3"/>
  <c r="T50" i="3"/>
  <c r="T53" i="3"/>
  <c r="T48" i="3"/>
  <c r="X56" i="3"/>
  <c r="T52" i="3"/>
  <c r="X52" i="3"/>
  <c r="T49" i="3"/>
  <c r="T51" i="3"/>
  <c r="T55" i="3"/>
  <c r="T47" i="3"/>
  <c r="X43" i="3"/>
  <c r="V43" i="3"/>
  <c r="V40" i="3"/>
  <c r="V39" i="3"/>
  <c r="V38" i="3"/>
  <c r="V41" i="3"/>
  <c r="AE41" i="3"/>
  <c r="AE40" i="3"/>
  <c r="V42" i="3"/>
  <c r="V37" i="3"/>
  <c r="AE36" i="3"/>
  <c r="AE44" i="3"/>
  <c r="T37" i="3"/>
  <c r="T38" i="3"/>
  <c r="T40" i="3"/>
  <c r="T36" i="3"/>
  <c r="V45" i="3"/>
  <c r="V36" i="3"/>
  <c r="T39" i="3"/>
  <c r="T45" i="3"/>
  <c r="T41" i="3"/>
  <c r="T42" i="3"/>
  <c r="T43" i="3"/>
  <c r="X55" i="3"/>
  <c r="V57" i="3"/>
  <c r="X51" i="3"/>
  <c r="V59" i="3"/>
  <c r="V61" i="3"/>
  <c r="AE53" i="3"/>
  <c r="V65" i="3"/>
  <c r="V60" i="3"/>
  <c r="AE20" i="3"/>
  <c r="AE19" i="3"/>
  <c r="AE15" i="3"/>
  <c r="T26" i="3"/>
  <c r="V20" i="3"/>
  <c r="V14" i="3"/>
  <c r="T22" i="3"/>
  <c r="T16" i="3"/>
  <c r="T20" i="3"/>
  <c r="AE49" i="3"/>
  <c r="T15" i="3"/>
  <c r="AE52" i="3"/>
  <c r="AE56" i="3"/>
  <c r="T13" i="3"/>
  <c r="AE47" i="3"/>
  <c r="X71" i="3"/>
  <c r="T18" i="3"/>
  <c r="AE51" i="3"/>
  <c r="T19" i="3"/>
  <c r="X75" i="3"/>
  <c r="AE55" i="3"/>
  <c r="X76" i="3"/>
  <c r="X70" i="3"/>
  <c r="T17" i="3"/>
  <c r="AE48" i="3"/>
  <c r="T57" i="3"/>
  <c r="V18" i="3"/>
  <c r="T104" i="3"/>
  <c r="X47" i="3"/>
  <c r="X74" i="3"/>
  <c r="Y74" i="3" s="1"/>
  <c r="T108" i="3"/>
  <c r="X49" i="3"/>
  <c r="X78" i="3"/>
  <c r="AE50" i="3"/>
  <c r="T103" i="3"/>
  <c r="X69" i="3"/>
  <c r="AE81" i="3"/>
  <c r="AE84" i="3"/>
  <c r="AE87" i="3"/>
  <c r="AE75" i="3"/>
  <c r="AE76" i="3"/>
  <c r="AE85" i="3"/>
  <c r="AE88" i="3"/>
  <c r="AE82" i="3"/>
  <c r="AE74" i="3"/>
  <c r="AE68" i="3"/>
  <c r="AE89" i="3"/>
  <c r="AE79" i="3"/>
  <c r="T33" i="3"/>
  <c r="T29" i="3"/>
  <c r="V71" i="3"/>
  <c r="V78" i="3"/>
  <c r="V68" i="3"/>
  <c r="Y68" i="3" s="1"/>
  <c r="T32" i="3"/>
  <c r="T30" i="3"/>
  <c r="V75" i="3"/>
  <c r="V69" i="3"/>
  <c r="T28" i="3"/>
  <c r="T31" i="3"/>
  <c r="AE78" i="3"/>
  <c r="AE77" i="3"/>
  <c r="AE73" i="3"/>
  <c r="AE69" i="3"/>
  <c r="T25" i="3"/>
  <c r="V72" i="3"/>
  <c r="Y72" i="3" s="1"/>
  <c r="V70" i="3"/>
  <c r="T34" i="3"/>
  <c r="X97" i="3"/>
  <c r="Y97" i="3" s="1"/>
  <c r="X99" i="3"/>
  <c r="X100" i="3"/>
  <c r="X95" i="3"/>
  <c r="Y95" i="3" s="1"/>
  <c r="X91" i="3"/>
  <c r="Y91" i="3" s="1"/>
  <c r="X96" i="3"/>
  <c r="Y96" i="3" s="1"/>
  <c r="X92" i="3"/>
  <c r="X90" i="3"/>
  <c r="AC106" i="3"/>
  <c r="AC104" i="3"/>
  <c r="AC111" i="3"/>
  <c r="AC101" i="3"/>
  <c r="AC107" i="3"/>
  <c r="AC110" i="3"/>
  <c r="AC108" i="3"/>
  <c r="AC102" i="3"/>
  <c r="AC109" i="3"/>
  <c r="AC105" i="3"/>
  <c r="AE18" i="3"/>
  <c r="AE13" i="3"/>
  <c r="AE14" i="3"/>
  <c r="V13" i="3"/>
  <c r="V21" i="3"/>
  <c r="AE21" i="3"/>
  <c r="V15" i="3"/>
  <c r="AE22" i="3"/>
  <c r="AE17" i="3"/>
  <c r="AE16" i="3"/>
  <c r="Y73" i="3"/>
  <c r="Y93" i="3"/>
  <c r="AC57" i="3"/>
  <c r="AC60" i="3"/>
  <c r="AF60" i="3" s="1"/>
  <c r="AC66" i="3"/>
  <c r="AF66" i="3" s="1"/>
  <c r="AC62" i="3"/>
  <c r="AF62" i="3" s="1"/>
  <c r="AC58" i="3"/>
  <c r="AF58" i="3" s="1"/>
  <c r="AC67" i="3"/>
  <c r="AF67" i="3" s="1"/>
  <c r="AC63" i="3"/>
  <c r="AF63" i="3" s="1"/>
  <c r="AC64" i="3"/>
  <c r="AC59" i="3"/>
  <c r="AF59" i="3" s="1"/>
  <c r="AC65" i="3"/>
  <c r="AF65" i="3" s="1"/>
  <c r="AC61" i="3"/>
  <c r="AF61" i="3" s="1"/>
  <c r="AC19" i="3"/>
  <c r="AC14" i="3"/>
  <c r="AC20" i="3"/>
  <c r="AC13" i="3"/>
  <c r="AC15" i="3"/>
  <c r="AC16" i="3"/>
  <c r="AC21" i="3"/>
  <c r="AC17" i="3"/>
  <c r="AC22" i="3"/>
  <c r="AF12" i="3"/>
  <c r="AC18" i="3"/>
  <c r="AC72" i="3"/>
  <c r="AF72" i="3" s="1"/>
  <c r="AC78" i="3"/>
  <c r="AC74" i="3"/>
  <c r="AC70" i="3"/>
  <c r="AF70" i="3" s="1"/>
  <c r="AC75" i="3"/>
  <c r="AC76" i="3"/>
  <c r="AC71" i="3"/>
  <c r="AF71" i="3" s="1"/>
  <c r="AC68" i="3"/>
  <c r="AC77" i="3"/>
  <c r="AC73" i="3"/>
  <c r="AC69" i="3"/>
  <c r="AC37" i="3"/>
  <c r="AC38" i="3"/>
  <c r="AC44" i="3"/>
  <c r="AC42" i="3"/>
  <c r="AC43" i="3"/>
  <c r="AC39" i="3"/>
  <c r="AC40" i="3"/>
  <c r="AC36" i="3"/>
  <c r="AC45" i="3"/>
  <c r="AF45" i="3" s="1"/>
  <c r="AC41" i="3"/>
  <c r="AC54" i="3"/>
  <c r="AC50" i="3"/>
  <c r="AC55" i="3"/>
  <c r="AC51" i="3"/>
  <c r="AC47" i="3"/>
  <c r="AC56" i="3"/>
  <c r="AC52" i="3"/>
  <c r="AC49" i="3"/>
  <c r="AC48" i="3"/>
  <c r="AC53" i="3"/>
  <c r="AC33" i="3"/>
  <c r="AC29" i="3"/>
  <c r="AC25" i="3"/>
  <c r="AC34" i="3"/>
  <c r="AC30" i="3"/>
  <c r="AC26" i="3"/>
  <c r="AC31" i="3"/>
  <c r="AC27" i="3"/>
  <c r="AC32" i="3"/>
  <c r="AC28" i="3"/>
  <c r="X63" i="3"/>
  <c r="X65" i="3"/>
  <c r="X61" i="3"/>
  <c r="X57" i="3"/>
  <c r="X67" i="3"/>
  <c r="X60" i="3"/>
  <c r="X66" i="3"/>
  <c r="X62" i="3"/>
  <c r="X58" i="3"/>
  <c r="Y58" i="3" s="1"/>
  <c r="X59" i="3"/>
  <c r="X64" i="3"/>
  <c r="AE33" i="3"/>
  <c r="AE29" i="3"/>
  <c r="AE25" i="3"/>
  <c r="AE34" i="3"/>
  <c r="AE30" i="3"/>
  <c r="AE31" i="3"/>
  <c r="AE26" i="3"/>
  <c r="AE27" i="3"/>
  <c r="AE32" i="3"/>
  <c r="AE28" i="3"/>
  <c r="AC98" i="3"/>
  <c r="AC94" i="3"/>
  <c r="AC99" i="3"/>
  <c r="AF99" i="3" s="1"/>
  <c r="AC95" i="3"/>
  <c r="AC90" i="3"/>
  <c r="AF90" i="3" s="1"/>
  <c r="AC92" i="3"/>
  <c r="AF92" i="3" s="1"/>
  <c r="AC91" i="3"/>
  <c r="AF91" i="3" s="1"/>
  <c r="AC100" i="3"/>
  <c r="AF100" i="3" s="1"/>
  <c r="AC96" i="3"/>
  <c r="AC97" i="3"/>
  <c r="AC93" i="3"/>
  <c r="X13" i="3"/>
  <c r="X18" i="3"/>
  <c r="X16" i="3"/>
  <c r="X19" i="3"/>
  <c r="X20" i="3"/>
  <c r="X21" i="3"/>
  <c r="X14" i="3"/>
  <c r="X15" i="3"/>
  <c r="X22" i="3"/>
  <c r="X17" i="3"/>
  <c r="AE102" i="3"/>
  <c r="AE111" i="3"/>
  <c r="AE107" i="3"/>
  <c r="AE103" i="3"/>
  <c r="AF103" i="3" s="1"/>
  <c r="AE108" i="3"/>
  <c r="AE104" i="3"/>
  <c r="AE109" i="3"/>
  <c r="AE105" i="3"/>
  <c r="AE110" i="3"/>
  <c r="AE106" i="3"/>
  <c r="AE101" i="3"/>
  <c r="X32" i="3"/>
  <c r="X28" i="3"/>
  <c r="X31" i="3"/>
  <c r="X26" i="3"/>
  <c r="X33" i="3"/>
  <c r="X29" i="3"/>
  <c r="X25" i="3"/>
  <c r="X34" i="3"/>
  <c r="X30" i="3"/>
  <c r="X27" i="3"/>
  <c r="Y27" i="3" s="1"/>
  <c r="X110" i="3"/>
  <c r="X106" i="3"/>
  <c r="X101" i="3"/>
  <c r="X102" i="3"/>
  <c r="X111" i="3"/>
  <c r="X107" i="3"/>
  <c r="X103" i="3"/>
  <c r="X108" i="3"/>
  <c r="X104" i="3"/>
  <c r="X109" i="3"/>
  <c r="Y109" i="3" s="1"/>
  <c r="X105" i="3"/>
  <c r="AC81" i="3"/>
  <c r="AC86" i="3"/>
  <c r="AF86" i="3" s="1"/>
  <c r="AC82" i="3"/>
  <c r="AC87" i="3"/>
  <c r="AC83" i="3"/>
  <c r="AC79" i="3"/>
  <c r="AC80" i="3"/>
  <c r="AC88" i="3"/>
  <c r="AC84" i="3"/>
  <c r="AC89" i="3"/>
  <c r="AC85" i="3"/>
  <c r="AF39" i="3" l="1"/>
  <c r="AF57" i="3"/>
  <c r="AF96" i="3"/>
  <c r="Y85" i="3"/>
  <c r="AF97" i="3"/>
  <c r="Y81" i="3"/>
  <c r="Y63" i="3"/>
  <c r="AF64" i="3"/>
  <c r="AF95" i="3"/>
  <c r="Y64" i="3"/>
  <c r="Y79" i="3"/>
  <c r="Y99" i="3"/>
  <c r="AF93" i="3"/>
  <c r="Y62" i="3"/>
  <c r="AF94" i="3"/>
  <c r="AF98" i="3"/>
  <c r="Y102" i="3"/>
  <c r="Y101" i="3"/>
  <c r="Y67" i="3"/>
  <c r="Y105" i="3"/>
  <c r="Y110" i="3"/>
  <c r="AF85" i="3"/>
  <c r="AF76" i="3"/>
  <c r="Y111" i="3"/>
  <c r="Y66" i="3"/>
  <c r="Y106" i="3"/>
  <c r="AF81" i="3"/>
  <c r="Y57" i="3"/>
  <c r="Y107" i="3"/>
  <c r="AF37" i="3"/>
  <c r="Y90" i="3"/>
  <c r="Y53" i="3"/>
  <c r="AF38" i="3"/>
  <c r="Y48" i="3"/>
  <c r="AF16" i="3"/>
  <c r="AF48" i="3"/>
  <c r="AF54" i="3"/>
  <c r="Y39" i="3"/>
  <c r="Y56" i="3"/>
  <c r="AF20" i="3"/>
  <c r="AF80" i="3"/>
  <c r="AF89" i="3"/>
  <c r="AF83" i="3"/>
  <c r="AF107" i="3"/>
  <c r="AF105" i="3"/>
  <c r="Y76" i="3"/>
  <c r="Y69" i="3"/>
  <c r="Y54" i="3"/>
  <c r="Y75" i="3"/>
  <c r="Y92" i="3"/>
  <c r="Y100" i="3"/>
  <c r="Y104" i="3"/>
  <c r="AF42" i="3"/>
  <c r="Y35" i="3"/>
  <c r="AF43" i="3"/>
  <c r="Y43" i="3"/>
  <c r="Y36" i="3"/>
  <c r="AF41" i="3"/>
  <c r="Y65" i="3"/>
  <c r="AF84" i="3"/>
  <c r="AF50" i="3"/>
  <c r="AF74" i="3"/>
  <c r="AF88" i="3"/>
  <c r="AF87" i="3"/>
  <c r="AF15" i="3"/>
  <c r="AF19" i="3"/>
  <c r="AF111" i="3"/>
  <c r="Y70" i="3"/>
  <c r="Y14" i="3"/>
  <c r="Y20" i="3"/>
  <c r="Y61" i="3"/>
  <c r="Y60" i="3"/>
  <c r="AF53" i="3"/>
  <c r="Y108" i="3"/>
  <c r="Y59" i="3"/>
  <c r="Y78" i="3"/>
  <c r="Y50" i="3"/>
  <c r="Y55" i="3"/>
  <c r="Y46" i="3"/>
  <c r="Y52" i="3"/>
  <c r="AF52" i="3"/>
  <c r="AF49" i="3"/>
  <c r="Y51" i="3"/>
  <c r="Y49" i="3"/>
  <c r="Y47" i="3"/>
  <c r="AF56" i="3"/>
  <c r="AF47" i="3"/>
  <c r="AF51" i="3"/>
  <c r="AF46" i="3"/>
  <c r="AF35" i="3"/>
  <c r="Y40" i="3"/>
  <c r="AF40" i="3"/>
  <c r="Y38" i="3"/>
  <c r="Y25" i="3"/>
  <c r="Y33" i="3"/>
  <c r="AF44" i="3"/>
  <c r="Y41" i="3"/>
  <c r="Y37" i="3"/>
  <c r="Y42" i="3"/>
  <c r="Y45" i="3"/>
  <c r="AF36" i="3"/>
  <c r="Y32" i="3"/>
  <c r="Y26" i="3"/>
  <c r="AF55" i="3"/>
  <c r="AF69" i="3"/>
  <c r="AF109" i="3"/>
  <c r="Y16" i="3"/>
  <c r="Y22" i="3"/>
  <c r="Y15" i="3"/>
  <c r="Y17" i="3"/>
  <c r="Y31" i="3"/>
  <c r="Y34" i="3"/>
  <c r="AF18" i="3"/>
  <c r="Y19" i="3"/>
  <c r="Y13" i="3"/>
  <c r="Y18" i="3"/>
  <c r="Y103" i="3"/>
  <c r="AF73" i="3"/>
  <c r="Y21" i="3"/>
  <c r="AF13" i="3"/>
  <c r="Y71" i="3"/>
  <c r="AF79" i="3"/>
  <c r="AF108" i="3"/>
  <c r="AF14" i="3"/>
  <c r="AF82" i="3"/>
  <c r="AF78" i="3"/>
  <c r="AF75" i="3"/>
  <c r="AF106" i="3"/>
  <c r="AF68" i="3"/>
  <c r="Y29" i="3"/>
  <c r="Y28" i="3"/>
  <c r="Y30" i="3"/>
  <c r="AF104" i="3"/>
  <c r="AF110" i="3"/>
  <c r="AF77" i="3"/>
  <c r="AF102" i="3"/>
  <c r="AF101" i="3"/>
  <c r="AF27" i="3"/>
  <c r="AF34" i="3"/>
  <c r="AF26" i="3"/>
  <c r="AF31" i="3"/>
  <c r="AF32" i="3"/>
  <c r="AF30" i="3"/>
  <c r="AF17" i="3"/>
  <c r="AF21" i="3"/>
  <c r="AF22" i="3"/>
  <c r="AF28" i="3"/>
  <c r="AF24" i="3"/>
  <c r="AF25" i="3"/>
  <c r="AF29" i="3"/>
  <c r="AF33" i="3"/>
</calcChain>
</file>

<file path=xl/sharedStrings.xml><?xml version="1.0" encoding="utf-8"?>
<sst xmlns="http://schemas.openxmlformats.org/spreadsheetml/2006/main" count="1595" uniqueCount="62">
  <si>
    <t>SECRETARIA GENERAL</t>
  </si>
  <si>
    <t>DATOS DEL INTERESADO</t>
  </si>
  <si>
    <t>INFORMACIÓN  FINANCIERA - RUP</t>
  </si>
  <si>
    <t>INDICE-CAPITAL DE TRABAJO DEMANDADO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</si>
  <si>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</si>
  <si>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</si>
  <si>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</si>
  <si>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</si>
  <si>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</si>
  <si>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</si>
  <si>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</si>
  <si>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</si>
  <si>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</si>
  <si>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</si>
  <si>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</si>
  <si>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</si>
  <si>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</si>
  <si>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</si>
  <si>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</si>
  <si>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</si>
  <si>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</si>
  <si>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</si>
  <si>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</si>
  <si>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</si>
  <si>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VALOR PRESUPUESTO OFICIAL ANUAL(PO)</t>
  </si>
  <si>
    <t>HABIL/NO HABIL</t>
  </si>
  <si>
    <t>SMMLV 2011</t>
  </si>
  <si>
    <t>UTILIDAD OPERACIONAL</t>
  </si>
  <si>
    <t>GASTOS DE INTERESES</t>
  </si>
  <si>
    <t>Req. Min. CTd: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</si>
  <si>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</si>
  <si>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</si>
  <si>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</si>
  <si>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</si>
  <si>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</si>
  <si>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</si>
  <si>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</si>
  <si>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</si>
  <si>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</si>
  <si>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/>
  </si>
  <si>
    <t>Modulo</t>
  </si>
  <si>
    <t>PO</t>
  </si>
  <si>
    <t>N</t>
  </si>
  <si>
    <t>Anticipo</t>
  </si>
  <si>
    <t>SMMLV 2024</t>
  </si>
  <si>
    <t>GOBERNACION DE BOLIVAR</t>
  </si>
  <si>
    <t>CONSORCIO BOLIVAR 2024</t>
  </si>
  <si>
    <t>DOTACIONES MB SAS</t>
  </si>
  <si>
    <t>EVALUACIÓN FINANCIERA</t>
  </si>
  <si>
    <t>ECOPROYECT S.A.S.</t>
  </si>
  <si>
    <t>COMERCIALIZADORA CASANOVA SAS</t>
  </si>
  <si>
    <t>MARCELO GARCIA - MG MARCEL SAS</t>
  </si>
  <si>
    <t>Fórmula: CT=AC-PC&gt;=(40%*PO)</t>
  </si>
  <si>
    <t>Fórmula: Liquidez=AC/PC&gt;=1,2</t>
  </si>
  <si>
    <t>Fórmula: Endeudamiento = Pas.T/Act.Tot. &lt;= 0,55</t>
  </si>
  <si>
    <t>Fórmula: Razón Cobertura Intereses = UO/GI &gt;=0,60</t>
  </si>
  <si>
    <t>Fórmula:                        ROE=UO/Pat.&gt;=0,04</t>
  </si>
  <si>
    <t>Fórmula:                        ROE=UO/Act.Tot.&gt;=0,02</t>
  </si>
  <si>
    <t>micro</t>
  </si>
  <si>
    <t>mediana</t>
  </si>
  <si>
    <t>pequeña</t>
  </si>
  <si>
    <t>SA-SI-011-2024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</si>
</sst>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164" formatCode="0.0%"/>
    <numFmt numFmtId="165" formatCode="_ * #,##0_ ;_ * \-#,##0_ ;_ * &quot;-&quot;_ ;_ @_ 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_ * #,##0_ ;_ * \-#,##0_ ;_ * &quot;-&quot;??_ ;_ @_ "/>
    <numFmt numFmtId="169" formatCode="_ * #,##0.0_ ;_ * \-#,##0.0_ ;_ * &quot;-&quot;??_ ;_ @_ "/>
    <numFmt numFmtId="170" formatCode="_(&quot;$&quot;\ * #,##0.00_);_(&quot;$&quot;\ * \(#,##0.00\);_(&quot;$&quot;\ * &quot;-&quot;??_);_(@_)"/>
    <numFmt numFmtId="171" formatCode="_ &quot;$&quot;\ * #,##0_ ;_ &quot;$&quot;\ * \-#,##0_ ;_ &quot;$&quot;\ * &quot;-&quot;??_ ;_ @_ "/>
  </numFmts>
  <fonts count="2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9"/>
      <color theme="0" tint="-0.249977111117893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0" tint="-0.249977111117893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9">
    <xf numFmtId="0" fontId="0" fillId="0" borderId="0" xfId="0"/>
    <xf numFmtId="0" fontId="2" fillId="2" borderId="0" xfId="0" applyFont="1" applyFill="1"/>
    <xf numFmtId="164" fontId="2" fillId="2" borderId="0" xfId="3" applyNumberFormat="1" applyFont="1" applyFill="1"/>
    <xf numFmtId="0" fontId="3" fillId="2" borderId="0" xfId="0" applyFont="1" applyFill="1"/>
    <xf numFmtId="0" fontId="6" fillId="3" borderId="1" xfId="0" applyFont="1" applyFill="1" applyBorder="1" applyAlignment="1">
      <alignment horizontal="center" vertical="center"/>
    </xf>
    <xf numFmtId="9" fontId="7" fillId="2" borderId="12" xfId="0" applyNumberFormat="1" applyFont="1" applyFill="1" applyBorder="1" applyAlignment="1">
      <alignment vertical="center"/>
    </xf>
    <xf numFmtId="9" fontId="7" fillId="2" borderId="22" xfId="0" applyNumberFormat="1" applyFont="1" applyFill="1" applyBorder="1" applyAlignment="1">
      <alignment vertical="center"/>
    </xf>
    <xf numFmtId="9" fontId="7" fillId="2" borderId="22" xfId="0" applyNumberFormat="1" applyFont="1" applyFill="1" applyBorder="1" applyAlignment="1">
      <alignment horizontal="center" vertical="center"/>
    </xf>
    <xf numFmtId="9" fontId="7" fillId="2" borderId="0" xfId="0" applyNumberFormat="1" applyFont="1" applyFill="1" applyAlignment="1">
      <alignment vertical="center"/>
    </xf>
    <xf numFmtId="0" fontId="2" fillId="2" borderId="22" xfId="0" applyFont="1" applyFill="1" applyBorder="1"/>
    <xf numFmtId="0" fontId="2" fillId="2" borderId="10" xfId="0" applyFont="1" applyFill="1" applyBorder="1"/>
    <xf numFmtId="164" fontId="2" fillId="2" borderId="0" xfId="3" applyNumberFormat="1" applyFont="1" applyFill="1" applyBorder="1"/>
    <xf numFmtId="0" fontId="2" fillId="2" borderId="9" xfId="0" applyFont="1" applyFill="1" applyBorder="1"/>
    <xf numFmtId="0" fontId="7" fillId="4" borderId="2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9" fontId="8" fillId="4" borderId="24" xfId="3" applyFont="1" applyFill="1" applyBorder="1" applyAlignment="1">
      <alignment horizontal="center" vertical="center" wrapText="1"/>
    </xf>
    <xf numFmtId="166" fontId="7" fillId="4" borderId="24" xfId="1" applyFont="1" applyFill="1" applyBorder="1" applyAlignment="1">
      <alignment horizontal="center" vertical="center" wrapText="1"/>
    </xf>
    <xf numFmtId="168" fontId="9" fillId="4" borderId="24" xfId="1" applyNumberFormat="1" applyFont="1" applyFill="1" applyBorder="1" applyAlignment="1">
      <alignment horizontal="center" vertical="center"/>
    </xf>
    <xf numFmtId="169" fontId="9" fillId="4" borderId="24" xfId="1" applyNumberFormat="1" applyFont="1" applyFill="1" applyBorder="1" applyAlignment="1">
      <alignment horizontal="center" vertical="center"/>
    </xf>
    <xf numFmtId="166" fontId="3" fillId="4" borderId="24" xfId="1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 wrapText="1"/>
    </xf>
    <xf numFmtId="166" fontId="11" fillId="4" borderId="24" xfId="1" applyFont="1" applyFill="1" applyBorder="1" applyAlignment="1">
      <alignment horizontal="center" vertical="center" wrapText="1"/>
    </xf>
    <xf numFmtId="0" fontId="3" fillId="0" borderId="25" xfId="0" applyFont="1" applyBorder="1"/>
    <xf numFmtId="0" fontId="12" fillId="0" borderId="26" xfId="0" applyFont="1" applyBorder="1"/>
    <xf numFmtId="2" fontId="11" fillId="4" borderId="24" xfId="3" applyNumberFormat="1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9" fontId="14" fillId="0" borderId="27" xfId="3" applyFont="1" applyFill="1" applyBorder="1" applyAlignment="1">
      <alignment horizontal="center" vertical="center" wrapText="1"/>
    </xf>
    <xf numFmtId="166" fontId="13" fillId="0" borderId="27" xfId="1" applyFont="1" applyFill="1" applyBorder="1" applyAlignment="1">
      <alignment horizontal="center" vertical="center" wrapText="1"/>
    </xf>
    <xf numFmtId="168" fontId="9" fillId="0" borderId="28" xfId="1" applyNumberFormat="1" applyFont="1" applyFill="1" applyBorder="1" applyAlignment="1">
      <alignment horizontal="center" vertical="center"/>
    </xf>
    <xf numFmtId="168" fontId="9" fillId="0" borderId="27" xfId="1" applyNumberFormat="1" applyFont="1" applyFill="1" applyBorder="1" applyAlignment="1">
      <alignment horizontal="center" vertical="center"/>
    </xf>
    <xf numFmtId="166" fontId="3" fillId="0" borderId="27" xfId="1" applyFont="1" applyFill="1" applyBorder="1" applyAlignment="1">
      <alignment horizontal="center" vertical="center"/>
    </xf>
    <xf numFmtId="166" fontId="7" fillId="0" borderId="27" xfId="1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164" fontId="7" fillId="0" borderId="27" xfId="3" applyNumberFormat="1" applyFont="1" applyFill="1" applyBorder="1" applyAlignment="1">
      <alignment horizontal="center" vertical="center" wrapText="1"/>
    </xf>
    <xf numFmtId="165" fontId="9" fillId="0" borderId="27" xfId="1" applyNumberFormat="1" applyFont="1" applyFill="1" applyBorder="1" applyAlignment="1">
      <alignment horizontal="center" vertical="center" wrapText="1"/>
    </xf>
    <xf numFmtId="166" fontId="3" fillId="0" borderId="29" xfId="1" applyFont="1" applyFill="1" applyBorder="1"/>
    <xf numFmtId="0" fontId="12" fillId="0" borderId="14" xfId="0" applyFont="1" applyFill="1" applyBorder="1"/>
    <xf numFmtId="164" fontId="9" fillId="0" borderId="27" xfId="3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3" fillId="3" borderId="13" xfId="0" applyFont="1" applyFill="1" applyBorder="1" applyAlignment="1">
      <alignment horizontal="center" vertical="center" wrapText="1"/>
    </xf>
    <xf numFmtId="9" fontId="14" fillId="3" borderId="27" xfId="3" applyFont="1" applyFill="1" applyBorder="1" applyAlignment="1">
      <alignment horizontal="center" vertical="center" wrapText="1"/>
    </xf>
    <xf numFmtId="166" fontId="13" fillId="3" borderId="27" xfId="1" applyFont="1" applyFill="1" applyBorder="1" applyAlignment="1">
      <alignment horizontal="center" vertical="center" wrapText="1"/>
    </xf>
    <xf numFmtId="168" fontId="9" fillId="4" borderId="27" xfId="1" applyNumberFormat="1" applyFont="1" applyFill="1" applyBorder="1" applyAlignment="1">
      <alignment horizontal="center" vertical="center"/>
    </xf>
    <xf numFmtId="166" fontId="3" fillId="4" borderId="27" xfId="1" applyFont="1" applyFill="1" applyBorder="1" applyAlignment="1">
      <alignment horizontal="center" vertical="center"/>
    </xf>
    <xf numFmtId="166" fontId="7" fillId="0" borderId="27" xfId="1" applyFont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  <xf numFmtId="164" fontId="11" fillId="0" borderId="27" xfId="3" applyNumberFormat="1" applyFont="1" applyBorder="1" applyAlignment="1">
      <alignment horizontal="center" vertical="center" wrapText="1"/>
    </xf>
    <xf numFmtId="165" fontId="9" fillId="3" borderId="27" xfId="1" applyNumberFormat="1" applyFont="1" applyFill="1" applyBorder="1" applyAlignment="1">
      <alignment horizontal="center" vertical="center" wrapText="1"/>
    </xf>
    <xf numFmtId="166" fontId="3" fillId="6" borderId="29" xfId="1" applyFont="1" applyFill="1" applyBorder="1"/>
    <xf numFmtId="0" fontId="12" fillId="6" borderId="14" xfId="0" applyFont="1" applyFill="1" applyBorder="1"/>
    <xf numFmtId="164" fontId="9" fillId="3" borderId="27" xfId="3" applyNumberFormat="1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3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9" fontId="14" fillId="3" borderId="31" xfId="3" applyFont="1" applyFill="1" applyBorder="1" applyAlignment="1">
      <alignment horizontal="center" vertical="center" wrapText="1"/>
    </xf>
    <xf numFmtId="166" fontId="13" fillId="3" borderId="31" xfId="1" applyFont="1" applyFill="1" applyBorder="1" applyAlignment="1">
      <alignment horizontal="center" vertical="center" wrapText="1"/>
    </xf>
    <xf numFmtId="168" fontId="9" fillId="4" borderId="31" xfId="1" applyNumberFormat="1" applyFont="1" applyFill="1" applyBorder="1" applyAlignment="1">
      <alignment horizontal="center" vertical="center"/>
    </xf>
    <xf numFmtId="166" fontId="3" fillId="4" borderId="31" xfId="1" applyFont="1" applyFill="1" applyBorder="1" applyAlignment="1">
      <alignment horizontal="center" vertical="center"/>
    </xf>
    <xf numFmtId="166" fontId="7" fillId="0" borderId="31" xfId="1" applyFont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164" fontId="11" fillId="0" borderId="31" xfId="3" applyNumberFormat="1" applyFont="1" applyBorder="1" applyAlignment="1">
      <alignment horizontal="center" vertical="center" wrapText="1"/>
    </xf>
    <xf numFmtId="165" fontId="9" fillId="3" borderId="31" xfId="1" applyNumberFormat="1" applyFont="1" applyFill="1" applyBorder="1" applyAlignment="1">
      <alignment horizontal="center" vertical="center" wrapText="1"/>
    </xf>
    <xf numFmtId="166" fontId="3" fillId="6" borderId="32" xfId="1" applyFont="1" applyFill="1" applyBorder="1"/>
    <xf numFmtId="0" fontId="12" fillId="6" borderId="21" xfId="0" applyFont="1" applyFill="1" applyBorder="1"/>
    <xf numFmtId="164" fontId="9" fillId="3" borderId="31" xfId="3" applyNumberFormat="1" applyFont="1" applyFill="1" applyBorder="1" applyAlignment="1">
      <alignment horizontal="center" vertical="center" wrapText="1"/>
    </xf>
    <xf numFmtId="0" fontId="10" fillId="5" borderId="33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166" fontId="2" fillId="2" borderId="0" xfId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3" fillId="7" borderId="2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0" fillId="2" borderId="0" xfId="0" applyFill="1"/>
    <xf numFmtId="9" fontId="0" fillId="2" borderId="0" xfId="0" applyNumberFormat="1" applyFill="1"/>
    <xf numFmtId="0" fontId="0" fillId="0" borderId="27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66" fontId="2" fillId="2" borderId="27" xfId="1" applyFont="1" applyFill="1" applyBorder="1" applyAlignment="1">
      <alignment horizontal="center" vertical="center"/>
    </xf>
    <xf numFmtId="167" fontId="0" fillId="2" borderId="0" xfId="2" applyFont="1" applyFill="1" applyAlignment="1">
      <alignment horizontal="center" vertical="center"/>
    </xf>
    <xf numFmtId="167" fontId="0" fillId="2" borderId="5" xfId="2" applyFont="1" applyFill="1" applyBorder="1" applyAlignment="1">
      <alignment horizontal="center" vertical="center"/>
    </xf>
    <xf numFmtId="167" fontId="0" fillId="2" borderId="0" xfId="0" applyNumberFormat="1" applyFill="1"/>
    <xf numFmtId="167" fontId="2" fillId="0" borderId="27" xfId="2" applyFont="1" applyBorder="1"/>
    <xf numFmtId="170" fontId="0" fillId="2" borderId="0" xfId="0" applyNumberFormat="1" applyFill="1"/>
    <xf numFmtId="0" fontId="0" fillId="2" borderId="0" xfId="0" applyFill="1" applyAlignment="1">
      <alignment horizontal="center" vertical="center"/>
    </xf>
    <xf numFmtId="9" fontId="0" fillId="2" borderId="0" xfId="3" applyFont="1" applyFill="1" applyAlignment="1">
      <alignment horizontal="center" vertical="center"/>
    </xf>
    <xf numFmtId="166" fontId="0" fillId="2" borderId="0" xfId="1" applyFont="1" applyFill="1" applyAlignment="1">
      <alignment horizontal="center" vertical="center"/>
    </xf>
    <xf numFmtId="166" fontId="3" fillId="0" borderId="35" xfId="1" applyFont="1" applyFill="1" applyBorder="1" applyAlignment="1">
      <alignment horizontal="center" vertical="center"/>
    </xf>
    <xf numFmtId="166" fontId="3" fillId="0" borderId="36" xfId="1" applyFont="1" applyFill="1" applyBorder="1"/>
    <xf numFmtId="0" fontId="10" fillId="0" borderId="33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164" fontId="11" fillId="0" borderId="27" xfId="3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0" fillId="0" borderId="3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9" fontId="14" fillId="0" borderId="31" xfId="3" applyFont="1" applyFill="1" applyBorder="1" applyAlignment="1">
      <alignment horizontal="center" vertical="center" wrapText="1"/>
    </xf>
    <xf numFmtId="166" fontId="13" fillId="0" borderId="31" xfId="1" applyFont="1" applyFill="1" applyBorder="1" applyAlignment="1">
      <alignment horizontal="center" vertical="center" wrapText="1"/>
    </xf>
    <xf numFmtId="168" fontId="9" fillId="0" borderId="31" xfId="1" applyNumberFormat="1" applyFont="1" applyFill="1" applyBorder="1" applyAlignment="1">
      <alignment horizontal="center" vertical="center"/>
    </xf>
    <xf numFmtId="166" fontId="3" fillId="0" borderId="31" xfId="1" applyFont="1" applyFill="1" applyBorder="1" applyAlignment="1">
      <alignment horizontal="center" vertical="center"/>
    </xf>
    <xf numFmtId="166" fontId="7" fillId="0" borderId="31" xfId="1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164" fontId="11" fillId="0" borderId="31" xfId="3" applyNumberFormat="1" applyFont="1" applyFill="1" applyBorder="1" applyAlignment="1">
      <alignment horizontal="center" vertical="center" wrapText="1"/>
    </xf>
    <xf numFmtId="165" fontId="9" fillId="0" borderId="31" xfId="1" applyNumberFormat="1" applyFont="1" applyFill="1" applyBorder="1" applyAlignment="1">
      <alignment horizontal="center" vertical="center" wrapText="1"/>
    </xf>
    <xf numFmtId="166" fontId="3" fillId="0" borderId="32" xfId="1" applyFont="1" applyFill="1" applyBorder="1"/>
    <xf numFmtId="0" fontId="12" fillId="0" borderId="21" xfId="0" applyFont="1" applyFill="1" applyBorder="1"/>
    <xf numFmtId="164" fontId="9" fillId="0" borderId="31" xfId="3" applyNumberFormat="1" applyFont="1" applyFill="1" applyBorder="1" applyAlignment="1">
      <alignment horizontal="center" vertical="center" wrapText="1"/>
    </xf>
    <xf numFmtId="166" fontId="15" fillId="4" borderId="24" xfId="1" applyFont="1" applyFill="1" applyBorder="1" applyAlignment="1">
      <alignment horizontal="center" vertical="center" wrapText="1"/>
    </xf>
    <xf numFmtId="171" fontId="0" fillId="0" borderId="27" xfId="2" applyNumberFormat="1" applyFont="1" applyBorder="1"/>
    <xf numFmtId="0" fontId="0" fillId="0" borderId="27" xfId="0" applyFont="1" applyFill="1" applyBorder="1" applyAlignment="1">
      <alignment horizontal="center" vertical="center" wrapText="1"/>
    </xf>
    <xf numFmtId="0" fontId="0" fillId="0" borderId="27" xfId="0" applyFont="1" applyBorder="1"/>
    <xf numFmtId="168" fontId="17" fillId="0" borderId="28" xfId="1" applyNumberFormat="1" applyFont="1" applyFill="1" applyBorder="1" applyAlignment="1">
      <alignment horizontal="center" vertical="center"/>
    </xf>
    <xf numFmtId="168" fontId="17" fillId="0" borderId="27" xfId="1" applyNumberFormat="1" applyFont="1" applyFill="1" applyBorder="1" applyAlignment="1">
      <alignment horizontal="center" vertical="center"/>
    </xf>
    <xf numFmtId="166" fontId="3" fillId="0" borderId="27" xfId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164" fontId="3" fillId="0" borderId="27" xfId="3" applyNumberFormat="1" applyFont="1" applyFill="1" applyBorder="1" applyAlignment="1">
      <alignment horizontal="center" vertical="center" wrapText="1"/>
    </xf>
    <xf numFmtId="165" fontId="17" fillId="0" borderId="27" xfId="1" applyNumberFormat="1" applyFont="1" applyFill="1" applyBorder="1" applyAlignment="1">
      <alignment horizontal="center" vertical="center" wrapText="1"/>
    </xf>
    <xf numFmtId="0" fontId="3" fillId="0" borderId="14" xfId="0" applyFont="1" applyFill="1" applyBorder="1"/>
    <xf numFmtId="164" fontId="17" fillId="0" borderId="27" xfId="3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0" fillId="0" borderId="0" xfId="0" applyFont="1" applyFill="1"/>
    <xf numFmtId="168" fontId="0" fillId="2" borderId="0" xfId="0" applyNumberFormat="1" applyFont="1" applyFill="1"/>
    <xf numFmtId="0" fontId="0" fillId="3" borderId="27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164" fontId="19" fillId="0" borderId="27" xfId="3" applyNumberFormat="1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0" fillId="2" borderId="0" xfId="0" applyFont="1" applyFill="1"/>
    <xf numFmtId="4" fontId="0" fillId="0" borderId="27" xfId="0" applyNumberFormat="1" applyFont="1" applyBorder="1"/>
    <xf numFmtId="0" fontId="0" fillId="3" borderId="13" xfId="0" applyFont="1" applyFill="1" applyBorder="1" applyAlignment="1">
      <alignment horizontal="center" vertical="center" wrapText="1"/>
    </xf>
    <xf numFmtId="9" fontId="16" fillId="3" borderId="27" xfId="3" applyFont="1" applyFill="1" applyBorder="1" applyAlignment="1">
      <alignment horizontal="center" vertical="center" wrapText="1"/>
    </xf>
    <xf numFmtId="166" fontId="0" fillId="3" borderId="27" xfId="1" applyFont="1" applyFill="1" applyBorder="1" applyAlignment="1">
      <alignment horizontal="center" vertical="center" wrapText="1"/>
    </xf>
    <xf numFmtId="166" fontId="0" fillId="0" borderId="27" xfId="1" applyFont="1" applyFill="1" applyBorder="1" applyAlignment="1">
      <alignment horizontal="center" vertical="center" wrapText="1"/>
    </xf>
    <xf numFmtId="0" fontId="18" fillId="0" borderId="3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9" fontId="16" fillId="0" borderId="27" xfId="3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9" fontId="16" fillId="0" borderId="35" xfId="3" applyFont="1" applyFill="1" applyBorder="1" applyAlignment="1">
      <alignment horizontal="center" vertical="center" wrapText="1"/>
    </xf>
    <xf numFmtId="166" fontId="0" fillId="0" borderId="35" xfId="1" applyFont="1" applyFill="1" applyBorder="1" applyAlignment="1">
      <alignment horizontal="center" vertical="center" wrapText="1"/>
    </xf>
    <xf numFmtId="166" fontId="0" fillId="0" borderId="28" xfId="1" applyFont="1" applyFill="1" applyBorder="1" applyAlignment="1">
      <alignment horizontal="center" vertical="center" wrapText="1"/>
    </xf>
    <xf numFmtId="168" fontId="17" fillId="0" borderId="35" xfId="1" applyNumberFormat="1" applyFont="1" applyFill="1" applyBorder="1" applyAlignment="1">
      <alignment horizontal="center" vertical="center"/>
    </xf>
    <xf numFmtId="166" fontId="3" fillId="0" borderId="35" xfId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164" fontId="19" fillId="0" borderId="35" xfId="3" applyNumberFormat="1" applyFont="1" applyFill="1" applyBorder="1" applyAlignment="1">
      <alignment horizontal="center" vertical="center" wrapText="1"/>
    </xf>
    <xf numFmtId="165" fontId="17" fillId="0" borderId="35" xfId="1" applyNumberFormat="1" applyFont="1" applyFill="1" applyBorder="1" applyAlignment="1">
      <alignment horizontal="center" vertical="center" wrapText="1"/>
    </xf>
    <xf numFmtId="0" fontId="3" fillId="0" borderId="33" xfId="0" applyFont="1" applyFill="1" applyBorder="1"/>
    <xf numFmtId="164" fontId="17" fillId="0" borderId="35" xfId="3" applyNumberFormat="1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8" fontId="0" fillId="0" borderId="27" xfId="0" applyNumberFormat="1" applyFont="1" applyBorder="1"/>
    <xf numFmtId="166" fontId="3" fillId="0" borderId="27" xfId="1" applyFont="1" applyFill="1" applyBorder="1"/>
    <xf numFmtId="0" fontId="3" fillId="0" borderId="27" xfId="0" applyFont="1" applyFill="1" applyBorder="1"/>
    <xf numFmtId="0" fontId="3" fillId="4" borderId="23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9" fontId="17" fillId="4" borderId="27" xfId="3" applyFont="1" applyFill="1" applyBorder="1" applyAlignment="1">
      <alignment horizontal="center" vertical="center" wrapText="1"/>
    </xf>
    <xf numFmtId="166" fontId="3" fillId="4" borderId="27" xfId="1" applyFont="1" applyFill="1" applyBorder="1" applyAlignment="1">
      <alignment horizontal="center" vertical="center" wrapText="1"/>
    </xf>
    <xf numFmtId="168" fontId="17" fillId="4" borderId="24" xfId="1" applyNumberFormat="1" applyFont="1" applyFill="1" applyBorder="1" applyAlignment="1">
      <alignment horizontal="center" vertical="center"/>
    </xf>
    <xf numFmtId="169" fontId="17" fillId="4" borderId="24" xfId="1" applyNumberFormat="1" applyFont="1" applyFill="1" applyBorder="1" applyAlignment="1">
      <alignment horizontal="center" vertical="center"/>
    </xf>
    <xf numFmtId="166" fontId="3" fillId="4" borderId="24" xfId="1" applyFont="1" applyFill="1" applyBorder="1" applyAlignment="1">
      <alignment horizontal="center" vertical="center" wrapText="1"/>
    </xf>
    <xf numFmtId="0" fontId="18" fillId="5" borderId="24" xfId="0" applyFont="1" applyFill="1" applyBorder="1" applyAlignment="1">
      <alignment horizontal="center" vertical="center" wrapText="1"/>
    </xf>
    <xf numFmtId="166" fontId="19" fillId="4" borderId="24" xfId="1" applyFont="1" applyFill="1" applyBorder="1" applyAlignment="1">
      <alignment horizontal="center" vertical="center" wrapText="1"/>
    </xf>
    <xf numFmtId="166" fontId="20" fillId="4" borderId="24" xfId="1" applyFont="1" applyFill="1" applyBorder="1" applyAlignment="1">
      <alignment horizontal="center" vertical="center" wrapText="1"/>
    </xf>
    <xf numFmtId="0" fontId="3" fillId="0" borderId="26" xfId="0" applyFont="1" applyBorder="1"/>
    <xf numFmtId="2" fontId="19" fillId="4" borderId="24" xfId="3" applyNumberFormat="1" applyFont="1" applyFill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17" fillId="4" borderId="24" xfId="0" applyFont="1" applyFill="1" applyBorder="1" applyAlignment="1">
      <alignment horizontal="center" vertical="center" wrapText="1"/>
    </xf>
    <xf numFmtId="9" fontId="17" fillId="4" borderId="24" xfId="3" applyFont="1" applyFill="1" applyBorder="1" applyAlignment="1">
      <alignment horizontal="center" vertical="center" wrapText="1"/>
    </xf>
    <xf numFmtId="166" fontId="21" fillId="4" borderId="24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3" xfId="0" quotePrefix="1" applyFont="1" applyFill="1" applyBorder="1" applyAlignment="1">
      <alignment horizontal="center" vertical="center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4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8" xfId="0" quotePrefix="1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vertical="center" wrapText="1"/>
    </xf>
    <xf numFmtId="167" fontId="7" fillId="8" borderId="14" xfId="2" applyFont="1" applyFill="1" applyBorder="1" applyAlignment="1">
      <alignment vertical="center" wrapText="1"/>
    </xf>
    <xf numFmtId="0" fontId="7" fillId="8" borderId="11" xfId="0" quotePrefix="1" applyFont="1" applyFill="1" applyBorder="1" applyAlignment="1">
      <alignment horizontal="center" vertical="center" wrapText="1"/>
    </xf>
    <xf numFmtId="2" fontId="7" fillId="8" borderId="16" xfId="0" quotePrefix="1" applyNumberFormat="1" applyFont="1" applyFill="1" applyBorder="1" applyAlignment="1">
      <alignment horizontal="center" vertical="center"/>
    </xf>
    <xf numFmtId="0" fontId="7" fillId="8" borderId="16" xfId="0" quotePrefix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vertical="center" wrapText="1"/>
    </xf>
    <xf numFmtId="167" fontId="7" fillId="8" borderId="18" xfId="2" applyFont="1" applyFill="1" applyBorder="1" applyAlignment="1">
      <alignment vertical="center" wrapText="1"/>
    </xf>
    <xf numFmtId="0" fontId="7" fillId="8" borderId="19" xfId="0" quotePrefix="1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vertical="center" wrapText="1"/>
    </xf>
    <xf numFmtId="167" fontId="7" fillId="8" borderId="21" xfId="2" applyFont="1" applyFill="1" applyBorder="1" applyAlignment="1">
      <alignment vertical="center" wrapText="1"/>
    </xf>
    <xf numFmtId="0" fontId="0" fillId="8" borderId="0" xfId="0" applyFont="1" applyFill="1"/>
    <xf numFmtId="0" fontId="7" fillId="8" borderId="2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center" vertical="center" textRotation="90" wrapText="1"/>
    </xf>
    <xf numFmtId="9" fontId="7" fillId="8" borderId="9" xfId="3" applyFont="1" applyFill="1" applyBorder="1" applyAlignment="1">
      <alignment horizontal="center" vertical="center" wrapText="1"/>
    </xf>
    <xf numFmtId="166" fontId="7" fillId="8" borderId="9" xfId="1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textRotation="90"/>
    </xf>
    <xf numFmtId="0" fontId="7" fillId="8" borderId="8" xfId="0" applyFont="1" applyFill="1" applyBorder="1" applyAlignment="1">
      <alignment horizontal="center" vertical="center" textRotation="90"/>
    </xf>
    <xf numFmtId="165" fontId="7" fillId="8" borderId="11" xfId="0" applyNumberFormat="1" applyFont="1" applyFill="1" applyBorder="1" applyAlignment="1">
      <alignment horizontal="center" vertical="center" wrapText="1"/>
    </xf>
    <xf numFmtId="0" fontId="22" fillId="8" borderId="12" xfId="0" quotePrefix="1" applyFont="1" applyFill="1" applyBorder="1" applyAlignment="1">
      <alignment horizontal="center" vertical="center" wrapText="1"/>
    </xf>
    <xf numFmtId="0" fontId="22" fillId="8" borderId="10" xfId="0" quotePrefix="1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0" fillId="8" borderId="11" xfId="0" applyFont="1" applyFill="1" applyBorder="1" applyAlignment="1">
      <alignment textRotation="90"/>
    </xf>
    <xf numFmtId="0" fontId="7" fillId="8" borderId="9" xfId="0" applyFont="1" applyFill="1" applyBorder="1" applyAlignment="1">
      <alignment horizontal="center" vertical="center" textRotation="90"/>
    </xf>
    <xf numFmtId="0" fontId="7" fillId="8" borderId="11" xfId="0" applyFont="1" applyFill="1" applyBorder="1" applyAlignment="1">
      <alignment horizontal="center" vertical="center" textRotation="90"/>
    </xf>
    <xf numFmtId="0" fontId="7" fillId="8" borderId="15" xfId="0" quotePrefix="1" applyFont="1" applyFill="1" applyBorder="1" applyAlignment="1">
      <alignment horizontal="left" vertical="center" wrapText="1"/>
    </xf>
    <xf numFmtId="164" fontId="7" fillId="8" borderId="15" xfId="3" quotePrefix="1" applyNumberFormat="1" applyFont="1" applyFill="1" applyBorder="1" applyAlignment="1">
      <alignment horizontal="left" vertical="center" wrapText="1"/>
    </xf>
    <xf numFmtId="0" fontId="7" fillId="8" borderId="16" xfId="0" applyFont="1" applyFill="1" applyBorder="1" applyAlignment="1">
      <alignment horizontal="center" vertical="center" textRotation="90"/>
    </xf>
    <xf numFmtId="0" fontId="7" fillId="8" borderId="19" xfId="0" applyFont="1" applyFill="1" applyBorder="1" applyAlignment="1">
      <alignment horizontal="center" vertical="center" textRotation="90"/>
    </xf>
    <xf numFmtId="0" fontId="7" fillId="8" borderId="8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 wrapText="1"/>
    </xf>
    <xf numFmtId="164" fontId="7" fillId="8" borderId="5" xfId="3" applyNumberFormat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49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3073" name="Button 1" descr="No. Propuesta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ndy%20Romero\Desktop\EVALUACION\MATRIZ%20FINANCIERA%20SA-SI-002-2024%20GRUPO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POA"/>
      <sheetName val="EVALUACION FINANCIERA AMBOS GR"/>
      <sheetName val="PO"/>
      <sheetName val="MATRIZ FINANCIERA SA-SI-002-202"/>
    </sheetNames>
    <definedNames>
      <definedName name="copiar"/>
    </definedNames>
    <sheetDataSet>
      <sheetData sheetId="0" refreshError="1"/>
      <sheetData sheetId="1" refreshError="1">
        <row r="2">
          <cell r="A2">
            <v>1</v>
          </cell>
          <cell r="B2">
            <v>14076000000</v>
          </cell>
          <cell r="C2">
            <v>10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9A2C8-0A43-4BC0-BCD6-C28788314672}">
  <sheetPr codeName="Hoja1">
    <tabColor rgb="FF00B0F0"/>
  </sheetPr>
  <dimension ref="A1:I16"/>
  <sheetViews>
    <sheetView topLeftCell="B1" workbookViewId="0">
      <selection activeCell="D23" sqref="D23"/>
    </sheetView>
  </sheetViews>
  <sheetFormatPr baseColWidth="10" defaultColWidth="10.85546875" defaultRowHeight="12.75" x14ac:dyDescent="0.2"/>
  <cols>
    <col min="1" max="1" width="0" style="85" hidden="1" customWidth="1"/>
    <col min="2" max="2" width="19.140625" style="85" bestFit="1" customWidth="1"/>
    <col min="3" max="3" width="10.85546875" style="85"/>
    <col min="4" max="4" width="18.140625" style="85" customWidth="1"/>
    <col min="5" max="5" width="22.28515625" style="85" customWidth="1"/>
    <col min="6" max="6" width="14.42578125" style="85" bestFit="1" customWidth="1"/>
    <col min="7" max="7" width="10.85546875" style="75"/>
    <col min="8" max="8" width="18.140625" style="75" bestFit="1" customWidth="1"/>
    <col min="9" max="16384" width="10.85546875" style="75"/>
  </cols>
  <sheetData>
    <row r="1" spans="1:9" ht="13.5" thickBot="1" x14ac:dyDescent="0.25">
      <c r="A1" s="72" t="s">
        <v>40</v>
      </c>
      <c r="B1" s="72" t="s">
        <v>41</v>
      </c>
      <c r="C1" s="72" t="s">
        <v>42</v>
      </c>
      <c r="D1" s="72" t="s">
        <v>43</v>
      </c>
      <c r="E1" s="73"/>
      <c r="F1" s="74" t="s">
        <v>44</v>
      </c>
      <c r="I1" s="76"/>
    </row>
    <row r="2" spans="1:9" ht="13.5" thickBot="1" x14ac:dyDescent="0.25">
      <c r="A2" s="77">
        <v>1</v>
      </c>
      <c r="B2" s="109">
        <v>768268972</v>
      </c>
      <c r="C2" s="78">
        <v>2</v>
      </c>
      <c r="D2" s="79">
        <v>0</v>
      </c>
      <c r="E2" s="80"/>
      <c r="F2" s="81">
        <v>1300000</v>
      </c>
      <c r="H2" s="82"/>
    </row>
    <row r="3" spans="1:9" x14ac:dyDescent="0.2">
      <c r="A3" s="77"/>
      <c r="B3" s="78"/>
      <c r="C3" s="78"/>
      <c r="D3" s="79">
        <v>0</v>
      </c>
      <c r="E3" s="80"/>
      <c r="F3" s="80"/>
      <c r="H3" s="84"/>
    </row>
    <row r="4" spans="1:9" x14ac:dyDescent="0.2">
      <c r="A4" s="77"/>
      <c r="B4" s="83"/>
      <c r="C4" s="78"/>
      <c r="D4" s="79">
        <v>0</v>
      </c>
      <c r="E4" s="80"/>
      <c r="F4" s="80"/>
    </row>
    <row r="5" spans="1:9" x14ac:dyDescent="0.2">
      <c r="A5" s="77"/>
      <c r="B5" s="83"/>
      <c r="C5" s="78"/>
      <c r="D5" s="79">
        <v>0</v>
      </c>
      <c r="E5" s="80"/>
      <c r="F5" s="80"/>
    </row>
    <row r="6" spans="1:9" x14ac:dyDescent="0.2">
      <c r="A6" s="77"/>
      <c r="B6" s="83"/>
      <c r="C6" s="78"/>
      <c r="D6" s="79">
        <v>0</v>
      </c>
      <c r="E6" s="80"/>
      <c r="F6" s="80"/>
    </row>
    <row r="7" spans="1:9" x14ac:dyDescent="0.2">
      <c r="A7" s="77"/>
      <c r="B7" s="83"/>
      <c r="C7" s="78"/>
      <c r="D7" s="79">
        <v>0</v>
      </c>
      <c r="E7" s="80"/>
      <c r="F7" s="80"/>
    </row>
    <row r="8" spans="1:9" x14ac:dyDescent="0.2">
      <c r="A8" s="77"/>
      <c r="B8" s="83"/>
      <c r="C8" s="78"/>
      <c r="D8" s="79">
        <v>0</v>
      </c>
      <c r="E8" s="80"/>
      <c r="F8" s="80"/>
    </row>
    <row r="9" spans="1:9" x14ac:dyDescent="0.2">
      <c r="A9" s="77"/>
      <c r="B9" s="83"/>
      <c r="C9" s="78"/>
      <c r="D9" s="79">
        <v>0</v>
      </c>
      <c r="E9" s="80"/>
      <c r="F9" s="80"/>
    </row>
    <row r="10" spans="1:9" x14ac:dyDescent="0.2">
      <c r="A10" s="77"/>
      <c r="B10" s="83"/>
      <c r="C10" s="78"/>
      <c r="D10" s="79">
        <v>0</v>
      </c>
      <c r="E10" s="80"/>
      <c r="F10" s="80"/>
    </row>
    <row r="11" spans="1:9" x14ac:dyDescent="0.2">
      <c r="A11" s="77"/>
      <c r="B11" s="83"/>
      <c r="C11" s="78"/>
      <c r="D11" s="79">
        <v>0</v>
      </c>
      <c r="E11" s="80"/>
      <c r="F11" s="80"/>
    </row>
    <row r="12" spans="1:9" x14ac:dyDescent="0.2">
      <c r="A12" s="77"/>
      <c r="B12" s="79"/>
      <c r="C12" s="78"/>
      <c r="D12" s="79"/>
    </row>
    <row r="13" spans="1:9" x14ac:dyDescent="0.2">
      <c r="A13" s="77"/>
      <c r="B13" s="79"/>
      <c r="C13" s="78"/>
      <c r="D13" s="79"/>
    </row>
    <row r="14" spans="1:9" x14ac:dyDescent="0.2">
      <c r="A14" s="77"/>
      <c r="B14" s="79"/>
      <c r="C14" s="78"/>
      <c r="D14" s="79"/>
    </row>
    <row r="15" spans="1:9" x14ac:dyDescent="0.2">
      <c r="E15" s="86"/>
    </row>
    <row r="16" spans="1:9" x14ac:dyDescent="0.2">
      <c r="D16" s="87"/>
    </row>
  </sheetData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8E75-5A27-4A44-8AE5-189832884109}">
  <sheetPr>
    <tabColor rgb="FF0070C0"/>
  </sheetPr>
  <dimension ref="A1:AJ113"/>
  <sheetViews>
    <sheetView tabSelected="1" topLeftCell="A15" zoomScaleNormal="100" zoomScaleSheetLayoutView="100" workbookViewId="0">
      <selection activeCell="B5" sqref="B5:AF5"/>
    </sheetView>
  </sheetViews>
  <sheetFormatPr baseColWidth="10" defaultColWidth="10.85546875" defaultRowHeight="18" customHeight="1" outlineLevelRow="1" outlineLevelCol="1" x14ac:dyDescent="0.2"/>
  <cols>
    <col min="1" max="1" width="11.7109375" style="1" customWidth="1"/>
    <col min="2" max="2" width="5.140625" style="1" customWidth="1"/>
    <col min="3" max="3" width="55.5703125" style="1" customWidth="1"/>
    <col min="4" max="4" width="18.42578125" style="1" bestFit="1" customWidth="1"/>
    <col min="5" max="5" width="25" style="1" customWidth="1" outlineLevel="1"/>
    <col min="6" max="6" width="24.85546875" style="94" customWidth="1" outlineLevel="1"/>
    <col min="7" max="7" width="21.85546875" style="94" bestFit="1" customWidth="1" outlineLevel="1"/>
    <col min="8" max="8" width="26.28515625" style="94" customWidth="1" outlineLevel="1"/>
    <col min="9" max="9" width="24.140625" style="94" bestFit="1" customWidth="1" outlineLevel="1"/>
    <col min="10" max="10" width="24.140625" style="70" bestFit="1" customWidth="1" outlineLevel="1"/>
    <col min="11" max="11" width="23.140625" style="70" bestFit="1" customWidth="1" outlineLevel="1"/>
    <col min="12" max="12" width="25" style="70" customWidth="1" outlineLevel="1"/>
    <col min="13" max="13" width="20.42578125" style="70" bestFit="1" customWidth="1" outlineLevel="1"/>
    <col min="14" max="14" width="5.42578125" style="71" bestFit="1" customWidth="1" outlineLevel="1"/>
    <col min="15" max="15" width="7" style="71" bestFit="1" customWidth="1" outlineLevel="1"/>
    <col min="16" max="16" width="24.85546875" style="71" bestFit="1" customWidth="1" outlineLevel="1"/>
    <col min="17" max="17" width="23.7109375" style="71" customWidth="1" outlineLevel="1"/>
    <col min="18" max="18" width="14.140625" style="71" bestFit="1" customWidth="1" outlineLevel="1"/>
    <col min="19" max="19" width="15.5703125" style="71" bestFit="1" customWidth="1" outlineLevel="1"/>
    <col min="20" max="20" width="14.140625" style="71" bestFit="1" customWidth="1" outlineLevel="1"/>
    <col min="21" max="21" width="21.140625" style="71" bestFit="1" customWidth="1" outlineLevel="1"/>
    <col min="22" max="22" width="14.140625" style="71" bestFit="1" customWidth="1" outlineLevel="1"/>
    <col min="23" max="23" width="12.28515625" style="71" customWidth="1" outlineLevel="1"/>
    <col min="24" max="24" width="14.140625" style="71" bestFit="1" customWidth="1" outlineLevel="1"/>
    <col min="25" max="25" width="14.7109375" style="94" bestFit="1" customWidth="1"/>
    <col min="26" max="26" width="20.85546875" style="1" hidden="1" customWidth="1"/>
    <col min="27" max="27" width="17.5703125" style="1" hidden="1" customWidth="1"/>
    <col min="28" max="28" width="14" style="2" bestFit="1" customWidth="1" outlineLevel="1"/>
    <col min="29" max="29" width="14.140625" style="1" bestFit="1" customWidth="1" outlineLevel="1"/>
    <col min="30" max="30" width="14.140625" style="2" bestFit="1" customWidth="1" outlineLevel="1"/>
    <col min="31" max="31" width="14.140625" style="1" bestFit="1" customWidth="1" outlineLevel="1"/>
    <col min="32" max="32" width="17.28515625" style="1" bestFit="1" customWidth="1"/>
    <col min="33" max="16384" width="10.85546875" style="1"/>
  </cols>
  <sheetData>
    <row r="1" spans="1:32" ht="18" customHeight="1" x14ac:dyDescent="0.2"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</row>
    <row r="2" spans="1:32" s="3" customFormat="1" ht="23.25" x14ac:dyDescent="0.35">
      <c r="B2" s="170" t="s">
        <v>45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</row>
    <row r="3" spans="1:32" s="3" customFormat="1" x14ac:dyDescent="0.25">
      <c r="B3" s="171" t="s">
        <v>0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</row>
    <row r="4" spans="1:32" ht="18" customHeight="1" x14ac:dyDescent="0.25">
      <c r="B4" s="172" t="s">
        <v>61</v>
      </c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</row>
    <row r="5" spans="1:32" ht="18" customHeight="1" x14ac:dyDescent="0.2">
      <c r="B5" s="173" t="s">
        <v>48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</row>
    <row r="6" spans="1:32" ht="18" customHeight="1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s="193" customFormat="1" ht="44.25" customHeight="1" thickBot="1" x14ac:dyDescent="0.25">
      <c r="A7" s="127"/>
      <c r="B7" s="194" t="s">
        <v>1</v>
      </c>
      <c r="C7" s="195"/>
      <c r="D7" s="196"/>
      <c r="E7" s="174" t="s">
        <v>2</v>
      </c>
      <c r="F7" s="175"/>
      <c r="G7" s="175"/>
      <c r="H7" s="175"/>
      <c r="I7" s="175"/>
      <c r="J7" s="175"/>
      <c r="K7" s="176"/>
      <c r="L7" s="176"/>
      <c r="M7" s="176"/>
      <c r="N7" s="176"/>
      <c r="O7" s="176"/>
      <c r="P7" s="177"/>
      <c r="Q7" s="178" t="s">
        <v>3</v>
      </c>
      <c r="R7" s="179"/>
      <c r="S7" s="178" t="s">
        <v>4</v>
      </c>
      <c r="T7" s="179"/>
      <c r="U7" s="178" t="s">
        <v>5</v>
      </c>
      <c r="V7" s="179"/>
      <c r="W7" s="178" t="s">
        <v>6</v>
      </c>
      <c r="X7" s="179"/>
      <c r="Y7" s="197" t="s">
        <v>7</v>
      </c>
      <c r="Z7" s="180" t="s">
        <v>8</v>
      </c>
      <c r="AA7" s="181"/>
      <c r="AB7" s="178" t="s">
        <v>9</v>
      </c>
      <c r="AC7" s="179"/>
      <c r="AD7" s="178" t="s">
        <v>10</v>
      </c>
      <c r="AE7" s="179"/>
      <c r="AF7" s="197" t="s">
        <v>11</v>
      </c>
    </row>
    <row r="8" spans="1:32" s="193" customFormat="1" ht="31.5" customHeight="1" x14ac:dyDescent="0.2">
      <c r="A8" s="127"/>
      <c r="B8" s="198" t="s">
        <v>12</v>
      </c>
      <c r="C8" s="199" t="s">
        <v>13</v>
      </c>
      <c r="D8" s="182" t="s">
        <v>14</v>
      </c>
      <c r="E8" s="199" t="s">
        <v>15</v>
      </c>
      <c r="F8" s="199" t="s">
        <v>16</v>
      </c>
      <c r="G8" s="199" t="s">
        <v>17</v>
      </c>
      <c r="H8" s="199" t="s">
        <v>18</v>
      </c>
      <c r="I8" s="199" t="s">
        <v>19</v>
      </c>
      <c r="J8" s="199" t="s">
        <v>20</v>
      </c>
      <c r="K8" s="199" t="s">
        <v>21</v>
      </c>
      <c r="L8" s="200"/>
      <c r="M8" s="200"/>
      <c r="N8" s="201" t="s">
        <v>22</v>
      </c>
      <c r="O8" s="202" t="s">
        <v>23</v>
      </c>
      <c r="P8" s="203" t="s">
        <v>24</v>
      </c>
      <c r="Q8" s="204" t="s">
        <v>52</v>
      </c>
      <c r="R8" s="205"/>
      <c r="S8" s="204" t="s">
        <v>53</v>
      </c>
      <c r="T8" s="205"/>
      <c r="U8" s="204" t="s">
        <v>54</v>
      </c>
      <c r="V8" s="205"/>
      <c r="W8" s="204" t="s">
        <v>55</v>
      </c>
      <c r="X8" s="205"/>
      <c r="Y8" s="206" t="s">
        <v>25</v>
      </c>
      <c r="Z8" s="183" t="s">
        <v>26</v>
      </c>
      <c r="AA8" s="184">
        <v>535600</v>
      </c>
      <c r="AB8" s="204" t="s">
        <v>56</v>
      </c>
      <c r="AC8" s="205"/>
      <c r="AD8" s="204" t="s">
        <v>57</v>
      </c>
      <c r="AE8" s="205"/>
      <c r="AF8" s="206" t="s">
        <v>25</v>
      </c>
    </row>
    <row r="9" spans="1:32" s="193" customFormat="1" ht="48.75" thickBot="1" x14ac:dyDescent="0.25">
      <c r="A9" s="127"/>
      <c r="B9" s="207"/>
      <c r="C9" s="199"/>
      <c r="D9" s="185"/>
      <c r="E9" s="199"/>
      <c r="F9" s="199"/>
      <c r="G9" s="199"/>
      <c r="H9" s="199"/>
      <c r="I9" s="199"/>
      <c r="J9" s="199"/>
      <c r="K9" s="199"/>
      <c r="L9" s="200" t="s">
        <v>27</v>
      </c>
      <c r="M9" s="200" t="s">
        <v>28</v>
      </c>
      <c r="N9" s="208"/>
      <c r="O9" s="209"/>
      <c r="P9" s="203"/>
      <c r="Q9" s="210" t="s">
        <v>29</v>
      </c>
      <c r="R9" s="186">
        <v>0.4</v>
      </c>
      <c r="S9" s="210" t="s">
        <v>30</v>
      </c>
      <c r="T9" s="187">
        <v>1.2</v>
      </c>
      <c r="U9" s="210" t="s">
        <v>31</v>
      </c>
      <c r="V9" s="186">
        <v>0.55000000000000004</v>
      </c>
      <c r="W9" s="210" t="s">
        <v>32</v>
      </c>
      <c r="X9" s="186">
        <v>0.6</v>
      </c>
      <c r="Y9" s="206"/>
      <c r="Z9" s="188" t="s">
        <v>33</v>
      </c>
      <c r="AA9" s="189">
        <v>566700</v>
      </c>
      <c r="AB9" s="211" t="s">
        <v>34</v>
      </c>
      <c r="AC9" s="186">
        <v>0.04</v>
      </c>
      <c r="AD9" s="211" t="s">
        <v>35</v>
      </c>
      <c r="AE9" s="186">
        <v>0.02</v>
      </c>
      <c r="AF9" s="206"/>
    </row>
    <row r="10" spans="1:32" s="193" customFormat="1" ht="24.75" thickBot="1" x14ac:dyDescent="0.25">
      <c r="A10" s="127"/>
      <c r="B10" s="207"/>
      <c r="C10" s="199"/>
      <c r="D10" s="190"/>
      <c r="E10" s="199"/>
      <c r="F10" s="199"/>
      <c r="G10" s="199"/>
      <c r="H10" s="199"/>
      <c r="I10" s="199"/>
      <c r="J10" s="199"/>
      <c r="K10" s="199"/>
      <c r="L10" s="200"/>
      <c r="M10" s="200"/>
      <c r="N10" s="212"/>
      <c r="O10" s="213"/>
      <c r="P10" s="203"/>
      <c r="Q10" s="214" t="s">
        <v>36</v>
      </c>
      <c r="R10" s="215" t="s">
        <v>37</v>
      </c>
      <c r="S10" s="214" t="s">
        <v>36</v>
      </c>
      <c r="T10" s="215" t="s">
        <v>37</v>
      </c>
      <c r="U10" s="214" t="s">
        <v>36</v>
      </c>
      <c r="V10" s="215" t="s">
        <v>37</v>
      </c>
      <c r="W10" s="214" t="s">
        <v>36</v>
      </c>
      <c r="X10" s="215" t="s">
        <v>37</v>
      </c>
      <c r="Y10" s="216"/>
      <c r="Z10" s="191" t="s">
        <v>38</v>
      </c>
      <c r="AA10" s="192">
        <v>30000</v>
      </c>
      <c r="AB10" s="217" t="s">
        <v>36</v>
      </c>
      <c r="AC10" s="218" t="s">
        <v>37</v>
      </c>
      <c r="AD10" s="217" t="s">
        <v>36</v>
      </c>
      <c r="AE10" s="218" t="s">
        <v>37</v>
      </c>
      <c r="AF10" s="216"/>
    </row>
    <row r="11" spans="1:32" ht="18" customHeight="1" thickBot="1" x14ac:dyDescent="0.25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  <c r="P11" s="6"/>
      <c r="Q11" s="6"/>
      <c r="R11" s="6"/>
      <c r="S11" s="6"/>
      <c r="T11" s="6"/>
      <c r="U11" s="6"/>
      <c r="V11" s="6"/>
      <c r="W11" s="6"/>
      <c r="X11" s="6"/>
      <c r="Y11" s="8"/>
      <c r="Z11" s="9"/>
      <c r="AA11" s="10"/>
      <c r="AB11" s="11"/>
      <c r="AD11" s="11"/>
      <c r="AF11" s="12"/>
    </row>
    <row r="12" spans="1:32" s="127" customFormat="1" ht="30.75" customHeight="1" x14ac:dyDescent="0.2">
      <c r="B12" s="153">
        <v>1</v>
      </c>
      <c r="C12" s="154" t="s">
        <v>46</v>
      </c>
      <c r="D12" s="155">
        <f>IF(SUM(D13:D22)=0,"",SUM(D13:D22))</f>
        <v>1</v>
      </c>
      <c r="E12" s="156">
        <f>IF(ISERROR(($D13*E13)+($D14*E14)+($D15*E15)+($D16*E16)+($D17*E17)+($D18*E18)+($D19*E19)+($D20*E20)+($D21*E21)+($D22*E22)),"",($D13*E13)+($D14*E14)+($D15*E15)+($D16*E16)+($D17*E17)+($D18*E18)+($D19*E19)+($D20*E20)+($D21*E21)+($D22*E22))</f>
        <v>1257159203.98</v>
      </c>
      <c r="F12" s="156">
        <f>IF(ISERROR(($D13*F13)+($D14*F14)+($D15*F15)+($D16*F16)+($D17*F17)+($D18*F18)+($D19*F19)+($D20*F20)+($D21*F21)+($D22*F22)),"",($D13*F13)+($D14*F14)+($D15*F15)+($D16*F16)+($D17*F17)+($D18*F18)+($D19*F19)+($D20*F20)+($D21*F21)+($D22*F22))</f>
        <v>2057456913.8499999</v>
      </c>
      <c r="G12" s="156">
        <f>IF(ISERROR(($D13*G13)+($D14*G14)+($D15*G15)+($D16*G16)+($D17*G17)+($D18*G18)+($D19*G19)+($D20*G20)+($D21*G21)+($D22*G22)),"",($D13*G13)+($D14*G14)+($D15*G15)+($D16*G16)+($D17*G17)+($D18*G18)+($D19*G19)+($D20*G20)+($D21*G21)+($D22*G22))</f>
        <v>225439882.34</v>
      </c>
      <c r="H12" s="156">
        <f>IF(ISERROR(($D13*H13)+($D14*H14)+($D15*H15)+($D16*H16)+($D17*H17)+($D18*H18)+($D19*H19)+($D20*H20)+($D21*H21)+($D22*H22)),"",($D13*H13)+($D14*H14)+($D15*H15)+($D16*H16)+($D17*H17)+($D18*H18)+($D19*H19)+($D20*H20)+($D21*H21)+($D22*H22))</f>
        <v>932326961.85000002</v>
      </c>
      <c r="I12" s="156">
        <f>IF(ISERROR(SUM(I13:I22)),"",SUM(I13:I22))</f>
        <v>2628838690</v>
      </c>
      <c r="J12" s="156">
        <f>IF(ISERROR(SUM(J13:J22)),"",SUM(J13:J22))</f>
        <v>2846521172</v>
      </c>
      <c r="K12" s="156">
        <f>IF(ISERROR(($D13*K13)+($D14*K14)+($D15*K15)+($D16*K16)+($D17*K17)+($D18*K18)+($D19*K19)+($D20*K20)+($D21*K21)+($D22*K22)),"",($D13*K13)+($D14*K14)+($D15*K15)+($D16*K16)+($D17*K17)+($D18*K18)+($D19*K19)+($D20*K20)+($D21*K21)+($D22*K22))</f>
        <v>1125129952</v>
      </c>
      <c r="L12" s="156">
        <f t="shared" ref="L12:M12" si="0">IF(ISERROR(($D13*L13)+($D14*L14)+($D15*L15)+($D16*L16)+($D17*L17)+($D18*L18)+($D19*L19)+($D20*L20)+($D21*L21)+($D22*L22)),"",($D13*L13)+($D14*L14)+($D15*L15)+($D16*L16)+($D17*L17)+($D18*L18)+($D19*L19)+($D20*L20)+($D21*L21)+($D22*L22))</f>
        <v>159467643.79000002</v>
      </c>
      <c r="M12" s="156">
        <f t="shared" si="0"/>
        <v>973226.20000000007</v>
      </c>
      <c r="N12" s="157">
        <v>1</v>
      </c>
      <c r="O12" s="158">
        <f>PlazoM1</f>
        <v>2</v>
      </c>
      <c r="P12" s="19">
        <f>POA!B2</f>
        <v>768268972</v>
      </c>
      <c r="Q12" s="159">
        <f>SUM(I12)</f>
        <v>2628838690</v>
      </c>
      <c r="R12" s="160" t="str">
        <f>IF(OR(Q12=0,N12="",P12=""),"",IF(Q12&gt;=((R9*P12)),"HABIL","NO HABIL"))</f>
        <v>HABIL</v>
      </c>
      <c r="S12" s="159">
        <f>IF(ISERROR(SUM(E12/G12)),0,SUM(E12/G12))</f>
        <v>5.5764720551264286</v>
      </c>
      <c r="T12" s="160" t="str">
        <f>IF(OR(S12=0,N12="",P12=""),"",IF(S12&gt;=$T$9,"HABIL","NO HABIL"))</f>
        <v>HABIL</v>
      </c>
      <c r="U12" s="161">
        <f>IF(ISERROR(SUM(H12/F12)),0,SUM(H12/F12))</f>
        <v>0.45314531525493312</v>
      </c>
      <c r="V12" s="160" t="str">
        <f>IF(OR(U12=0,N12="",P12=""),"",IF(U12&lt;=$V$9,"HABIL","NO HABIL"))</f>
        <v>HABIL</v>
      </c>
      <c r="W12" s="162">
        <f>IF(ISERROR(SUM(L12/M12)),0,SUM(L12/M12))</f>
        <v>163.85465556722579</v>
      </c>
      <c r="X12" s="160" t="str">
        <f>IF(OR(W12=0,N12="",P12=""),"",IF(W12&gt;=$X$9,"HABIL","NO HABIL"))</f>
        <v>HABIL</v>
      </c>
      <c r="Y12" s="160" t="str">
        <f t="shared" ref="Y12:Y76" si="1">IF(OR(R12="",T12="",V12="",X12=""),"",IF(R12="NO HABIL","NO HABIL",IF(T12="NO HABIL","NO HABIL",IF(V12="NO HABIL","NO HABIL",IF(X12="NO HABIL","NO HABIL",IF(X12="NO HABIL","NO HABIL","HABIL"))))))</f>
        <v>HABIL</v>
      </c>
      <c r="Z12" s="22"/>
      <c r="AA12" s="163"/>
      <c r="AB12" s="164">
        <f>IF(ISERROR(SUM(L12/K12)),0,SUM(L12/K12))</f>
        <v>0.14173264475497674</v>
      </c>
      <c r="AC12" s="160" t="str">
        <f>IF(OR(AB12=0,N12="",P12=""),"",IF(AB12&gt;=$AC$9,"HABIL","NO HABIL"))</f>
        <v>HABIL</v>
      </c>
      <c r="AD12" s="164">
        <f>IF(ISERROR(SUM(L12/F12)),0,SUM(L12/F12))</f>
        <v>7.7507160765567365E-2</v>
      </c>
      <c r="AE12" s="160" t="str">
        <f>IF(OR(AD12=0,N12="",P12=""),"",IF(AD12&gt;=$AE$9,"HABIL","NO HABIL"))</f>
        <v>HABIL</v>
      </c>
      <c r="AF12" s="165" t="str">
        <f t="shared" ref="AF12" si="2">IF(OR(AC12="",AE12=""),"",IF(AC12="NO HABIL","NO HABIL",IF(AE12="NO HABIL","NO HABIL",IF(AE12="NO HABIL","NO HABIL","HABIL"))))</f>
        <v>HABIL</v>
      </c>
    </row>
    <row r="13" spans="1:32" s="121" customFormat="1" ht="12.75" x14ac:dyDescent="0.2">
      <c r="A13" s="122" t="s">
        <v>58</v>
      </c>
      <c r="B13" s="110">
        <v>1.1000000000000001</v>
      </c>
      <c r="C13" s="111" t="s">
        <v>47</v>
      </c>
      <c r="D13" s="136">
        <v>0.39</v>
      </c>
      <c r="E13" s="128">
        <v>300000000</v>
      </c>
      <c r="F13" s="128">
        <v>300000000</v>
      </c>
      <c r="G13" s="128">
        <v>0</v>
      </c>
      <c r="H13" s="128">
        <v>0</v>
      </c>
      <c r="I13" s="128">
        <f>IF(ISERROR(E13-G13),"",E13-G13)</f>
        <v>300000000</v>
      </c>
      <c r="J13" s="128">
        <f>IF(ISERROR(F13-H13),"",F13-H13)</f>
        <v>300000000</v>
      </c>
      <c r="K13" s="128">
        <f>J13</f>
        <v>300000000</v>
      </c>
      <c r="L13" s="128">
        <v>0</v>
      </c>
      <c r="M13" s="128">
        <v>0</v>
      </c>
      <c r="N13" s="112"/>
      <c r="O13" s="113" t="s">
        <v>39</v>
      </c>
      <c r="P13" s="32" t="s">
        <v>39</v>
      </c>
      <c r="Q13" s="114"/>
      <c r="R13" s="115" t="str">
        <f t="shared" ref="R13:R77" si="3">IF(OR(Q13=0,N13="",P13=""),"",IF(Q13&gt;=((0.3*P13)),"HABIL","NO HABIL"))</f>
        <v/>
      </c>
      <c r="S13" s="114"/>
      <c r="T13" s="115" t="str">
        <f>IF(OR(S12=0,N13="",P13=""),"",IF(S12&gt;=$T$9,"HABIL","NO HABIL"))</f>
        <v/>
      </c>
      <c r="U13" s="116"/>
      <c r="V13" s="115" t="str">
        <f>IF(OR(U12=0,N13="",P13=""),"",IF(U12&lt;=$V$9,"HABIL","NO HABIL"))</f>
        <v/>
      </c>
      <c r="W13" s="117"/>
      <c r="X13" s="115" t="str">
        <f>IF(OR(W12=0,N13="",P13=""),"",IF(W12&gt;=$X$9,"HABIL","NO HABIL"))</f>
        <v/>
      </c>
      <c r="Y13" s="115" t="str">
        <f t="shared" si="1"/>
        <v/>
      </c>
      <c r="Z13" s="37">
        <f>IF(ISERROR(F13/$AA$9),"",F13/$AA$9)</f>
        <v>529.38062466913709</v>
      </c>
      <c r="AA13" s="118" t="str">
        <f>+IF(Z13&lt;$AA$10,"MIPYME","NO CUMPLE")</f>
        <v>MIPYME</v>
      </c>
      <c r="AB13" s="119"/>
      <c r="AC13" s="115" t="str">
        <f>IF(OR(AB12=0,N13="",P13=""),"",IF(AB12&gt;=$AC$9,"HABIL","NO HABIL"))</f>
        <v/>
      </c>
      <c r="AD13" s="119"/>
      <c r="AE13" s="115" t="str">
        <f>IF(OR(AD12=0,N13="",P13=""),"",IF(AD12&gt;=$AE$9,"HABIL","NO HABIL"))</f>
        <v/>
      </c>
      <c r="AF13" s="120" t="str">
        <f>IF(OR(AC13="",AE13=""),"",IF(AC13="NO HABIL","NO HABIL",IF(AE13="NO HABIL","NO HABIL",IF(AE13="NO HABIL","NO HABIL","HABIL"))))</f>
        <v/>
      </c>
    </row>
    <row r="14" spans="1:32" s="127" customFormat="1" ht="12.75" outlineLevel="1" x14ac:dyDescent="0.2">
      <c r="A14" s="122" t="s">
        <v>59</v>
      </c>
      <c r="B14" s="123">
        <v>1.2</v>
      </c>
      <c r="C14" s="111" t="s">
        <v>49</v>
      </c>
      <c r="D14" s="136">
        <v>0.41</v>
      </c>
      <c r="E14" s="128">
        <v>2370951778</v>
      </c>
      <c r="F14" s="128">
        <v>4270214485</v>
      </c>
      <c r="G14" s="128">
        <v>233087094</v>
      </c>
      <c r="H14" s="128">
        <v>1894853925</v>
      </c>
      <c r="I14" s="128">
        <f>IF(ISERROR(E14-G14),"",E14-G14)</f>
        <v>2137864684</v>
      </c>
      <c r="J14" s="128">
        <f>IF(ISERROR(F14-H14),"",F14-H14)</f>
        <v>2375360560</v>
      </c>
      <c r="K14" s="128">
        <f t="shared" ref="K14:K22" si="4">J14</f>
        <v>2375360560</v>
      </c>
      <c r="L14" s="128">
        <v>40055699</v>
      </c>
      <c r="M14" s="128">
        <v>0</v>
      </c>
      <c r="N14" s="113"/>
      <c r="O14" s="113" t="s">
        <v>39</v>
      </c>
      <c r="P14" s="32" t="s">
        <v>39</v>
      </c>
      <c r="Q14" s="114"/>
      <c r="R14" s="124" t="str">
        <f t="shared" si="3"/>
        <v/>
      </c>
      <c r="S14" s="114"/>
      <c r="T14" s="124" t="str">
        <f>IF(OR(S12=0,N14="",P14=""),"",IF(S12&gt;=$T$9,"HABIL","NO HABIL"))</f>
        <v/>
      </c>
      <c r="U14" s="125"/>
      <c r="V14" s="124" t="str">
        <f>IF(OR(U12=0,N14="",P14=""),"",IF(U12&lt;=$V$9,"HABIL","NO HABIL"))</f>
        <v/>
      </c>
      <c r="W14" s="117"/>
      <c r="X14" s="124" t="str">
        <f>IF(OR(W12=0,N14="",P14=""),"",IF(W12&gt;=$X$9,"HABIL","NO HABIL"))</f>
        <v/>
      </c>
      <c r="Y14" s="124" t="str">
        <f t="shared" si="1"/>
        <v/>
      </c>
      <c r="Z14" s="37">
        <f t="shared" ref="Z14:Z22" si="5">IF(ISERROR(F14/$AA$9),"",F14/$AA$9)</f>
        <v>7535.229371801659</v>
      </c>
      <c r="AA14" s="118" t="str">
        <f t="shared" ref="AA14:AA22" si="6">+IF(Z14&lt;$AA$10,"MIPYME","NO CUMPLE")</f>
        <v>MIPYME</v>
      </c>
      <c r="AB14" s="119"/>
      <c r="AC14" s="124" t="str">
        <f>IF(OR(AB12=0,N14="",P14=""),"",IF(AB12&gt;=$AC$9,"HABIL","NO HABIL"))</f>
        <v/>
      </c>
      <c r="AD14" s="119"/>
      <c r="AE14" s="124" t="str">
        <f>IF(OR(AD12=0,N14="",P14=""),"",IF(AD12&gt;=$AE$9,"HABIL","NO HABIL"))</f>
        <v/>
      </c>
      <c r="AF14" s="126" t="str">
        <f t="shared" ref="AF14:AF24" si="7">IF(OR(AC14="",AE14=""),"",IF(AC14="NO HABIL","NO HABIL",IF(AE14="NO HABIL","NO HABIL",IF(AE14="NO HABIL","NO HABIL","HABIL"))))</f>
        <v/>
      </c>
    </row>
    <row r="15" spans="1:32" s="127" customFormat="1" ht="12.75" outlineLevel="1" x14ac:dyDescent="0.2">
      <c r="A15" s="122" t="s">
        <v>60</v>
      </c>
      <c r="B15" s="123">
        <v>1.3</v>
      </c>
      <c r="C15" s="111" t="s">
        <v>50</v>
      </c>
      <c r="D15" s="136">
        <v>0.2</v>
      </c>
      <c r="E15" s="128">
        <v>840344875</v>
      </c>
      <c r="F15" s="128">
        <v>948344875</v>
      </c>
      <c r="G15" s="128">
        <v>649370869</v>
      </c>
      <c r="H15" s="128">
        <v>777184263</v>
      </c>
      <c r="I15" s="128">
        <f t="shared" ref="I15:J22" si="8">IF(ISERROR(E15-G15),"",E15-G15)</f>
        <v>190974006</v>
      </c>
      <c r="J15" s="128">
        <f t="shared" si="8"/>
        <v>171160612</v>
      </c>
      <c r="K15" s="128">
        <f t="shared" si="4"/>
        <v>171160612</v>
      </c>
      <c r="L15" s="128">
        <v>715224036</v>
      </c>
      <c r="M15" s="128">
        <v>4866131</v>
      </c>
      <c r="N15" s="113"/>
      <c r="O15" s="113" t="s">
        <v>39</v>
      </c>
      <c r="P15" s="32" t="s">
        <v>39</v>
      </c>
      <c r="Q15" s="114"/>
      <c r="R15" s="124" t="str">
        <f t="shared" si="3"/>
        <v/>
      </c>
      <c r="S15" s="114"/>
      <c r="T15" s="124" t="str">
        <f>IF(OR(S12=0,N15="",P15=""),"",IF(S12&gt;=$T$9,"HABIL","NO HABIL"))</f>
        <v/>
      </c>
      <c r="U15" s="125"/>
      <c r="V15" s="124" t="str">
        <f>IF(OR(U12=0,N15="",P15=""),"",IF(U12&lt;=$V$9,"HABIL","NO HABIL"))</f>
        <v/>
      </c>
      <c r="W15" s="117"/>
      <c r="X15" s="124" t="str">
        <f>IF(OR(W12=0,N15="",P15=""),"",IF(W12&gt;=$X$9,"HABIL","NO HABIL"))</f>
        <v/>
      </c>
      <c r="Y15" s="124" t="str">
        <f t="shared" si="1"/>
        <v/>
      </c>
      <c r="Z15" s="37">
        <f t="shared" si="5"/>
        <v>1673.4513410975826</v>
      </c>
      <c r="AA15" s="118" t="str">
        <f t="shared" si="6"/>
        <v>MIPYME</v>
      </c>
      <c r="AB15" s="119"/>
      <c r="AC15" s="124" t="str">
        <f>IF(OR(AB12=0,N15="",P15=""),"",IF(AB12&gt;=$AC$9,"HABIL","NO HABIL"))</f>
        <v/>
      </c>
      <c r="AD15" s="119"/>
      <c r="AE15" s="124" t="str">
        <f>IF(OR(AD12=0,N15="",P15=""),"",IF(AD12&gt;=$AE$9,"HABIL","NO HABIL"))</f>
        <v/>
      </c>
      <c r="AF15" s="126" t="str">
        <f t="shared" si="7"/>
        <v/>
      </c>
    </row>
    <row r="16" spans="1:32" s="127" customFormat="1" ht="12.75" hidden="1" outlineLevel="1" x14ac:dyDescent="0.2">
      <c r="A16" s="122"/>
      <c r="B16" s="129" t="s">
        <v>39</v>
      </c>
      <c r="C16" s="130"/>
      <c r="D16" s="130"/>
      <c r="E16" s="131"/>
      <c r="F16" s="131"/>
      <c r="G16" s="131"/>
      <c r="H16" s="131"/>
      <c r="I16" s="131">
        <f t="shared" si="8"/>
        <v>0</v>
      </c>
      <c r="J16" s="131">
        <f t="shared" si="8"/>
        <v>0</v>
      </c>
      <c r="K16" s="132">
        <f t="shared" si="4"/>
        <v>0</v>
      </c>
      <c r="L16" s="131"/>
      <c r="M16" s="131"/>
      <c r="N16" s="113"/>
      <c r="O16" s="113" t="s">
        <v>39</v>
      </c>
      <c r="P16" s="32" t="s">
        <v>39</v>
      </c>
      <c r="Q16" s="114"/>
      <c r="R16" s="124" t="str">
        <f t="shared" si="3"/>
        <v/>
      </c>
      <c r="S16" s="114"/>
      <c r="T16" s="124" t="str">
        <f>IF(OR(S12=0,N16="",P16=""),"",IF(S12&gt;=$T$9,"HABIL","NO HABIL"))</f>
        <v/>
      </c>
      <c r="U16" s="125"/>
      <c r="V16" s="124" t="str">
        <f>IF(OR(U12=0,N16="",P16=""),"",IF(U12&lt;=$V$9,"HABIL","NO HABIL"))</f>
        <v/>
      </c>
      <c r="W16" s="117"/>
      <c r="X16" s="124" t="str">
        <f>IF(OR(W12=0,N16="",P16=""),"",IF(W12&gt;=$X$9,"HABIL","NO HABIL"))</f>
        <v/>
      </c>
      <c r="Y16" s="124" t="str">
        <f t="shared" si="1"/>
        <v/>
      </c>
      <c r="Z16" s="37">
        <f t="shared" si="5"/>
        <v>0</v>
      </c>
      <c r="AA16" s="118" t="str">
        <f t="shared" si="6"/>
        <v>MIPYME</v>
      </c>
      <c r="AB16" s="119"/>
      <c r="AC16" s="124" t="str">
        <f>IF(OR(AB12=0,N16="",P16=""),"",IF(AB12&gt;=$AC$9,"HABIL","NO HABIL"))</f>
        <v/>
      </c>
      <c r="AD16" s="119"/>
      <c r="AE16" s="124" t="str">
        <f>IF(OR(AD12=0,N16="",P16=""),"",IF(AD12&gt;=$AE$9,"HABIL","NO HABIL"))</f>
        <v/>
      </c>
      <c r="AF16" s="126" t="str">
        <f t="shared" si="7"/>
        <v/>
      </c>
    </row>
    <row r="17" spans="1:32" s="127" customFormat="1" ht="12.75" hidden="1" outlineLevel="1" x14ac:dyDescent="0.2">
      <c r="A17" s="122"/>
      <c r="B17" s="129" t="s">
        <v>39</v>
      </c>
      <c r="C17" s="130"/>
      <c r="D17" s="130"/>
      <c r="E17" s="131"/>
      <c r="F17" s="131"/>
      <c r="G17" s="131"/>
      <c r="H17" s="131"/>
      <c r="I17" s="131">
        <f t="shared" si="8"/>
        <v>0</v>
      </c>
      <c r="J17" s="131">
        <f t="shared" si="8"/>
        <v>0</v>
      </c>
      <c r="K17" s="132">
        <f t="shared" si="4"/>
        <v>0</v>
      </c>
      <c r="L17" s="131"/>
      <c r="M17" s="131"/>
      <c r="N17" s="113"/>
      <c r="O17" s="113" t="s">
        <v>39</v>
      </c>
      <c r="P17" s="32" t="s">
        <v>39</v>
      </c>
      <c r="Q17" s="114"/>
      <c r="R17" s="124" t="str">
        <f t="shared" si="3"/>
        <v/>
      </c>
      <c r="S17" s="114"/>
      <c r="T17" s="124" t="str">
        <f>IF(OR(S12=0,N17="",P17=""),"",IF(S12&gt;=$T$9,"HABIL","NO HABIL"))</f>
        <v/>
      </c>
      <c r="U17" s="125"/>
      <c r="V17" s="124" t="str">
        <f>IF(OR(U12=0,N17="",P17=""),"",IF(U12&lt;=$V$9,"HABIL","NO HABIL"))</f>
        <v/>
      </c>
      <c r="W17" s="117"/>
      <c r="X17" s="124" t="str">
        <f>IF(OR(W12=0,N17="",P17=""),"",IF(W12&gt;=$X$9,"HABIL","NO HABIL"))</f>
        <v/>
      </c>
      <c r="Y17" s="124" t="str">
        <f t="shared" si="1"/>
        <v/>
      </c>
      <c r="Z17" s="37">
        <f t="shared" si="5"/>
        <v>0</v>
      </c>
      <c r="AA17" s="118" t="str">
        <f t="shared" si="6"/>
        <v>MIPYME</v>
      </c>
      <c r="AB17" s="119"/>
      <c r="AC17" s="124" t="str">
        <f>IF(OR(AB12=0,N17="",P17=""),"",IF(AB12&gt;=$AC$9,"HABIL","NO HABIL"))</f>
        <v/>
      </c>
      <c r="AD17" s="119"/>
      <c r="AE17" s="124" t="str">
        <f>IF(OR(AD12=0,N17="",P17=""),"",IF(AD12&gt;=$AE$9,"HABIL","NO HABIL"))</f>
        <v/>
      </c>
      <c r="AF17" s="133" t="str">
        <f t="shared" si="7"/>
        <v/>
      </c>
    </row>
    <row r="18" spans="1:32" s="127" customFormat="1" ht="12.75" hidden="1" outlineLevel="1" x14ac:dyDescent="0.2">
      <c r="A18" s="122"/>
      <c r="B18" s="129" t="s">
        <v>39</v>
      </c>
      <c r="C18" s="130"/>
      <c r="D18" s="130"/>
      <c r="E18" s="131"/>
      <c r="F18" s="131"/>
      <c r="G18" s="131"/>
      <c r="H18" s="131"/>
      <c r="I18" s="131">
        <f t="shared" si="8"/>
        <v>0</v>
      </c>
      <c r="J18" s="131">
        <f t="shared" si="8"/>
        <v>0</v>
      </c>
      <c r="K18" s="132">
        <f t="shared" si="4"/>
        <v>0</v>
      </c>
      <c r="L18" s="131"/>
      <c r="M18" s="131"/>
      <c r="N18" s="113"/>
      <c r="O18" s="113" t="s">
        <v>39</v>
      </c>
      <c r="P18" s="32" t="s">
        <v>39</v>
      </c>
      <c r="Q18" s="114"/>
      <c r="R18" s="124" t="str">
        <f t="shared" si="3"/>
        <v/>
      </c>
      <c r="S18" s="114"/>
      <c r="T18" s="124" t="str">
        <f>IF(OR(S12=0,N18="",P18=""),"",IF(S12&gt;=$T$9,"HABIL","NO HABIL"))</f>
        <v/>
      </c>
      <c r="U18" s="125"/>
      <c r="V18" s="124" t="str">
        <f>IF(OR(U12=0,N18="",P18=""),"",IF(U12&lt;=$V$9,"HABIL","NO HABIL"))</f>
        <v/>
      </c>
      <c r="W18" s="117"/>
      <c r="X18" s="124" t="str">
        <f>IF(OR(W12=0,N18="",P18=""),"",IF(W12&gt;=$X$9,"HABIL","NO HABIL"))</f>
        <v/>
      </c>
      <c r="Y18" s="124" t="str">
        <f t="shared" si="1"/>
        <v/>
      </c>
      <c r="Z18" s="37">
        <f t="shared" si="5"/>
        <v>0</v>
      </c>
      <c r="AA18" s="118" t="str">
        <f t="shared" si="6"/>
        <v>MIPYME</v>
      </c>
      <c r="AB18" s="119"/>
      <c r="AC18" s="124" t="str">
        <f>IF(OR(AB12=0,N18="",P18=""),"",IF(AB12&gt;=$AC$9,"HABIL","NO HABIL"))</f>
        <v/>
      </c>
      <c r="AD18" s="119"/>
      <c r="AE18" s="124" t="str">
        <f>IF(OR(AD12=0,N18="",P18=""),"",IF(AD12&gt;=$AE$9,"HABIL","NO HABIL"))</f>
        <v/>
      </c>
      <c r="AF18" s="126" t="str">
        <f t="shared" si="7"/>
        <v/>
      </c>
    </row>
    <row r="19" spans="1:32" s="127" customFormat="1" ht="12.75" hidden="1" outlineLevel="1" x14ac:dyDescent="0.2">
      <c r="A19" s="122"/>
      <c r="B19" s="129" t="s">
        <v>39</v>
      </c>
      <c r="C19" s="130"/>
      <c r="D19" s="130"/>
      <c r="E19" s="131"/>
      <c r="F19" s="131"/>
      <c r="G19" s="131"/>
      <c r="H19" s="131"/>
      <c r="I19" s="131">
        <f t="shared" si="8"/>
        <v>0</v>
      </c>
      <c r="J19" s="131">
        <f t="shared" si="8"/>
        <v>0</v>
      </c>
      <c r="K19" s="132">
        <f t="shared" si="4"/>
        <v>0</v>
      </c>
      <c r="L19" s="131"/>
      <c r="M19" s="131"/>
      <c r="N19" s="113"/>
      <c r="O19" s="113" t="s">
        <v>39</v>
      </c>
      <c r="P19" s="32" t="s">
        <v>39</v>
      </c>
      <c r="Q19" s="114"/>
      <c r="R19" s="124" t="str">
        <f t="shared" si="3"/>
        <v/>
      </c>
      <c r="S19" s="114"/>
      <c r="T19" s="124" t="str">
        <f>IF(OR(S12=0,N19="",P19=""),"",IF(S12&gt;=$T$9,"HABIL","NO HABIL"))</f>
        <v/>
      </c>
      <c r="U19" s="125"/>
      <c r="V19" s="124" t="str">
        <f>IF(OR(U12=0,N19="",P19=""),"",IF(U12&lt;=$V$9,"HABIL","NO HABIL"))</f>
        <v/>
      </c>
      <c r="W19" s="117"/>
      <c r="X19" s="124" t="str">
        <f>IF(OR(W12=0,N19="",P19=""),"",IF(W12&gt;=$X$9,"HABIL","NO HABIL"))</f>
        <v/>
      </c>
      <c r="Y19" s="124" t="str">
        <f t="shared" si="1"/>
        <v/>
      </c>
      <c r="Z19" s="37">
        <f t="shared" si="5"/>
        <v>0</v>
      </c>
      <c r="AA19" s="118" t="str">
        <f t="shared" si="6"/>
        <v>MIPYME</v>
      </c>
      <c r="AB19" s="119"/>
      <c r="AC19" s="124" t="str">
        <f>IF(OR(AB12=0,N19="",P19=""),"",IF(AB12&gt;=$AC$9,"HABIL","NO HABIL"))</f>
        <v/>
      </c>
      <c r="AD19" s="119"/>
      <c r="AE19" s="124" t="str">
        <f>IF(OR(AD12=0,N19="",P19=""),"",IF(AD12&gt;=$AE$9,"HABIL","NO HABIL"))</f>
        <v/>
      </c>
      <c r="AF19" s="126" t="str">
        <f t="shared" si="7"/>
        <v/>
      </c>
    </row>
    <row r="20" spans="1:32" s="127" customFormat="1" ht="12.75" hidden="1" outlineLevel="1" x14ac:dyDescent="0.2">
      <c r="A20" s="122"/>
      <c r="B20" s="129" t="s">
        <v>39</v>
      </c>
      <c r="C20" s="130"/>
      <c r="D20" s="130"/>
      <c r="E20" s="131"/>
      <c r="F20" s="131"/>
      <c r="G20" s="131"/>
      <c r="H20" s="131"/>
      <c r="I20" s="131">
        <f t="shared" si="8"/>
        <v>0</v>
      </c>
      <c r="J20" s="131">
        <f t="shared" si="8"/>
        <v>0</v>
      </c>
      <c r="K20" s="132">
        <f t="shared" si="4"/>
        <v>0</v>
      </c>
      <c r="L20" s="131"/>
      <c r="M20" s="131"/>
      <c r="N20" s="113"/>
      <c r="O20" s="113" t="s">
        <v>39</v>
      </c>
      <c r="P20" s="32" t="s">
        <v>39</v>
      </c>
      <c r="Q20" s="114"/>
      <c r="R20" s="124" t="str">
        <f t="shared" si="3"/>
        <v/>
      </c>
      <c r="S20" s="114"/>
      <c r="T20" s="124" t="str">
        <f>IF(OR(S12=0,N20="",P20=""),"",IF(S12&gt;=$T$9,"HABIL","NO HABIL"))</f>
        <v/>
      </c>
      <c r="U20" s="125"/>
      <c r="V20" s="124" t="str">
        <f>IF(OR(U12=0,N20="",P20=""),"",IF(U12&lt;=$V$9,"HABIL","NO HABIL"))</f>
        <v/>
      </c>
      <c r="W20" s="117"/>
      <c r="X20" s="124" t="str">
        <f>IF(OR(W12=0,N20="",P20=""),"",IF(W12&gt;=$X$9,"HABIL","NO HABIL"))</f>
        <v/>
      </c>
      <c r="Y20" s="124" t="str">
        <f t="shared" si="1"/>
        <v/>
      </c>
      <c r="Z20" s="37">
        <f t="shared" si="5"/>
        <v>0</v>
      </c>
      <c r="AA20" s="118" t="str">
        <f t="shared" si="6"/>
        <v>MIPYME</v>
      </c>
      <c r="AB20" s="119"/>
      <c r="AC20" s="124" t="str">
        <f>IF(OR(AB12=0,N20="",P20=""),"",IF(AB12&gt;=$AC$9,"HABIL","NO HABIL"))</f>
        <v/>
      </c>
      <c r="AD20" s="119"/>
      <c r="AE20" s="124" t="str">
        <f>IF(OR(AD12=0,N20="",P20=""),"",IF(AD12&gt;=$AE$9,"HABIL","NO HABIL"))</f>
        <v/>
      </c>
      <c r="AF20" s="133" t="str">
        <f t="shared" si="7"/>
        <v/>
      </c>
    </row>
    <row r="21" spans="1:32" s="127" customFormat="1" ht="12.75" hidden="1" outlineLevel="1" x14ac:dyDescent="0.2">
      <c r="A21" s="122"/>
      <c r="B21" s="129" t="s">
        <v>39</v>
      </c>
      <c r="C21" s="130"/>
      <c r="D21" s="130"/>
      <c r="E21" s="131"/>
      <c r="F21" s="131"/>
      <c r="G21" s="131"/>
      <c r="H21" s="131"/>
      <c r="I21" s="131">
        <f t="shared" si="8"/>
        <v>0</v>
      </c>
      <c r="J21" s="131">
        <f t="shared" si="8"/>
        <v>0</v>
      </c>
      <c r="K21" s="132">
        <f t="shared" si="4"/>
        <v>0</v>
      </c>
      <c r="L21" s="131"/>
      <c r="M21" s="131"/>
      <c r="N21" s="113"/>
      <c r="O21" s="113" t="s">
        <v>39</v>
      </c>
      <c r="P21" s="32" t="s">
        <v>39</v>
      </c>
      <c r="Q21" s="114"/>
      <c r="R21" s="124" t="str">
        <f t="shared" si="3"/>
        <v/>
      </c>
      <c r="S21" s="114"/>
      <c r="T21" s="124" t="str">
        <f>IF(OR(S12=0,N21="",P21=""),"",IF(S12&gt;=$T$9,"HABIL","NO HABIL"))</f>
        <v/>
      </c>
      <c r="U21" s="125"/>
      <c r="V21" s="124" t="str">
        <f>IF(OR(U12=0,N21="",P21=""),"",IF(U12&lt;=$V$9,"HABIL","NO HABIL"))</f>
        <v/>
      </c>
      <c r="W21" s="117"/>
      <c r="X21" s="124" t="str">
        <f>IF(OR(W12=0,N21="",P21=""),"",IF(W12&gt;=$X$9,"HABIL","NO HABIL"))</f>
        <v/>
      </c>
      <c r="Y21" s="124" t="str">
        <f t="shared" si="1"/>
        <v/>
      </c>
      <c r="Z21" s="37">
        <f t="shared" si="5"/>
        <v>0</v>
      </c>
      <c r="AA21" s="118" t="str">
        <f t="shared" si="6"/>
        <v>MIPYME</v>
      </c>
      <c r="AB21" s="119"/>
      <c r="AC21" s="124" t="str">
        <f>IF(OR(AB12=0,N21="",P21=""),"",IF(AB12&gt;=$AC$9,"HABIL","NO HABIL"))</f>
        <v/>
      </c>
      <c r="AD21" s="119"/>
      <c r="AE21" s="124" t="str">
        <f>IF(OR(AD12=0,N21="",P21=""),"",IF(AD12&gt;=$AE$9,"HABIL","NO HABIL"))</f>
        <v/>
      </c>
      <c r="AF21" s="133" t="str">
        <f t="shared" si="7"/>
        <v/>
      </c>
    </row>
    <row r="22" spans="1:32" s="121" customFormat="1" ht="12.75" hidden="1" x14ac:dyDescent="0.2">
      <c r="A22" s="122"/>
      <c r="B22" s="134"/>
      <c r="C22" s="135"/>
      <c r="D22" s="136"/>
      <c r="E22" s="132"/>
      <c r="F22" s="132"/>
      <c r="G22" s="132"/>
      <c r="H22" s="132"/>
      <c r="I22" s="132">
        <f t="shared" si="8"/>
        <v>0</v>
      </c>
      <c r="J22" s="132">
        <f t="shared" si="8"/>
        <v>0</v>
      </c>
      <c r="K22" s="132">
        <f t="shared" si="4"/>
        <v>0</v>
      </c>
      <c r="L22" s="132"/>
      <c r="M22" s="132"/>
      <c r="N22" s="112"/>
      <c r="O22" s="113" t="s">
        <v>39</v>
      </c>
      <c r="P22" s="32" t="s">
        <v>39</v>
      </c>
      <c r="Q22" s="114"/>
      <c r="R22" s="115" t="str">
        <f t="shared" si="3"/>
        <v/>
      </c>
      <c r="S22" s="114"/>
      <c r="T22" s="115" t="str">
        <f>IF(OR(S12=0,N22="",P22=""),"",IF(S12&gt;=$T$9,"HABIL","NO HABIL"))</f>
        <v/>
      </c>
      <c r="U22" s="116"/>
      <c r="V22" s="115" t="str">
        <f>IF(OR(U12=0,N22="",P22=""),"",IF(U12&lt;=$V$9,"HABIL","NO HABIL"))</f>
        <v/>
      </c>
      <c r="W22" s="117"/>
      <c r="X22" s="115" t="str">
        <f>IF(OR(W12=0,N22="",P22=""),"",IF(W12&gt;=$X$9,"HABIL","NO HABIL"))</f>
        <v/>
      </c>
      <c r="Y22" s="115" t="str">
        <f t="shared" si="1"/>
        <v/>
      </c>
      <c r="Z22" s="37">
        <f t="shared" si="5"/>
        <v>0</v>
      </c>
      <c r="AA22" s="118" t="str">
        <f t="shared" si="6"/>
        <v>MIPYME</v>
      </c>
      <c r="AB22" s="119"/>
      <c r="AC22" s="115" t="str">
        <f>IF(OR(AB12=0,N22="",P22=""),"",IF(AB12&gt;=$AC$9,"HABIL","NO HABIL"))</f>
        <v/>
      </c>
      <c r="AD22" s="119"/>
      <c r="AE22" s="115" t="str">
        <f>IF(OR(AD12=0,N22="",P22=""),"",IF(AD12&gt;=$AE$9,"HABIL","NO HABIL"))</f>
        <v/>
      </c>
      <c r="AF22" s="120" t="str">
        <f t="shared" si="7"/>
        <v/>
      </c>
    </row>
    <row r="23" spans="1:32" s="121" customFormat="1" ht="13.5" outlineLevel="1" thickBot="1" x14ac:dyDescent="0.25">
      <c r="A23" s="127"/>
      <c r="B23" s="137"/>
      <c r="C23" s="138"/>
      <c r="D23" s="138"/>
      <c r="E23" s="139"/>
      <c r="F23" s="139"/>
      <c r="G23" s="139"/>
      <c r="H23" s="139"/>
      <c r="I23" s="139"/>
      <c r="J23" s="139"/>
      <c r="K23" s="140"/>
      <c r="L23" s="139"/>
      <c r="M23" s="139"/>
      <c r="N23" s="141"/>
      <c r="O23" s="141"/>
      <c r="P23" s="88"/>
      <c r="Q23" s="142"/>
      <c r="R23" s="143"/>
      <c r="S23" s="142"/>
      <c r="T23" s="144"/>
      <c r="U23" s="145"/>
      <c r="V23" s="144"/>
      <c r="W23" s="146"/>
      <c r="X23" s="144"/>
      <c r="Y23" s="144"/>
      <c r="Z23" s="89"/>
      <c r="AA23" s="147"/>
      <c r="AB23" s="148"/>
      <c r="AC23" s="144"/>
      <c r="AD23" s="148"/>
      <c r="AE23" s="144"/>
      <c r="AF23" s="149"/>
    </row>
    <row r="24" spans="1:32" s="127" customFormat="1" ht="12.75" outlineLevel="1" x14ac:dyDescent="0.2">
      <c r="B24" s="153">
        <v>2</v>
      </c>
      <c r="C24" s="166" t="str">
        <f>C25</f>
        <v>MARCELO GARCIA - MG MARCEL SAS</v>
      </c>
      <c r="D24" s="167">
        <f>IF(SUM(D25:D34)=0,"",SUM(D25:D34))</f>
        <v>1</v>
      </c>
      <c r="E24" s="159">
        <f>IF(ISERROR(($D25*E25)+($D26*E26)+($D27*E27)+($D28*E28)+($D29*E29)+($D30*E30)+($D31*E31)+($D32*E32)+($D33*E33)+($D34*E34)),"",($D25*E25)+($D26*E26)+($D27*E27)+($D28*E28)+($D29*E29)+($D30*E30)+($D31*E31)+($D32*E32)+($D33*E33)+($D34*E34))</f>
        <v>995500508</v>
      </c>
      <c r="F24" s="159">
        <f>IF(ISERROR(($D25*F25)+($D26*F26)+($D27*F27)+($D28*F28)+($D29*F29)+($D30*F30)+($D31*F31)+($D32*F32)+($D33*F33)+($D34*F34)),"",($D25*F25)+($D26*F26)+($D27*F27)+($D28*F28)+($D29*F29)+($D30*F30)+($D31*F31)+($D32*F32)+($D33*F33)+($D34*F34))</f>
        <v>1029172995</v>
      </c>
      <c r="G24" s="159">
        <f>IF(ISERROR(($D25*G25)+($D26*G26)+($D27*G27)+($D28*G28)+($D29*G29)+($D30*G30)+($D31*G31)+($D32*G32)+($D33*G33)+($D34*G34)),"",($D25*G25)+($D26*G26)+($D27*G27)+($D28*G28)+($D29*G29)+($D30*G30)+($D31*G31)+($D32*G32)+($D33*G33)+($D34*G34))</f>
        <v>76120445</v>
      </c>
      <c r="H24" s="159">
        <f>IF(ISERROR(($D25*H25)+($D26*H26)+($D27*H27)+($D28*H28)+($D29*H29)+($D30*H30)+($D31*H31)+($D32*H32)+($D33*H33)+($D34*H34)),"",($D25*H25)+($D26*H26)+($D27*H27)+($D28*H28)+($D29*H29)+($D30*H30)+($D31*H31)+($D32*H32)+($D33*H33)+($D34*H34))</f>
        <v>357660442</v>
      </c>
      <c r="I24" s="159">
        <f>IF(ISERROR(SUM(I25:I34)),"",SUM(I25:I34))</f>
        <v>919380063</v>
      </c>
      <c r="J24" s="159">
        <f>IF(ISERROR(SUM(J25:J34)),"",SUM(J25:J34))</f>
        <v>671512553</v>
      </c>
      <c r="K24" s="159">
        <f>IF(ISERROR(($D25*K25)+($D26*K26)+($D27*K27)+($D28*K28)+($D29*K29)+($D30*K30)+($D31*K31)+($D32*K32)+($D33*K33)+($D34*K34)),"",($D25*K25)+($D26*K26)+($D27*K27)+($D28*K28)+($D29*K29)+($D30*K30)+($D31*K31)+($D32*K32)+($D33*K33)+($D34*K34))</f>
        <v>671512553</v>
      </c>
      <c r="L24" s="159">
        <f>IF(ISERROR(($D25*L25)+($D26*L26)+($D27*L27)+($D28*L28)+($D29*L29)+($D30*L30)+($D31*L31)+($D32*L32)+($D33*L33)+($D34*L34)),"",($D25*L25)+($D26*L26)+($D27*L27)+($D28*L28)+($D29*L29)+($D30*L30)+($D31*L31)+($D32*L32)+($D33*L33)+($D34*L34))</f>
        <v>227628644</v>
      </c>
      <c r="M24" s="159">
        <f>IF(ISERROR(($D25*M25)+($D26*M26)+($D27*M27)+($D28*M28)+($D29*M29)+($D30*M30)+($D31*M31)+($D32*M32)+($D33*M33)+($D34*M34)),"",($D25*M25)+($D26*M26)+($D27*M27)+($D28*M28)+($D29*M29)+($D30*M30)+($D31*M31)+($D32*M32)+($D33*M33)+($D34*M34))</f>
        <v>9.9999999999999995E-21</v>
      </c>
      <c r="N24" s="157">
        <v>1</v>
      </c>
      <c r="O24" s="158">
        <f>PlazoM1</f>
        <v>2</v>
      </c>
      <c r="P24" s="19">
        <f>POA!B2</f>
        <v>768268972</v>
      </c>
      <c r="Q24" s="159">
        <f>SUM(I24)</f>
        <v>919380063</v>
      </c>
      <c r="R24" s="160" t="str">
        <f>IF(OR(Q24=0,N24="",P24=""),"",IF(Q24&gt;=((R9*P24)),"HABIL","NO HABIL"))</f>
        <v>HABIL</v>
      </c>
      <c r="S24" s="159">
        <f>IF(ISERROR(SUM(E24/G24)),0,SUM(E24/G24))</f>
        <v>13.077964901545176</v>
      </c>
      <c r="T24" s="160" t="str">
        <f>IF(OR(S24=0,N24="",P24=""),"",IF(S24&gt;=$T$9,"HABIL","NO HABIL"))</f>
        <v>HABIL</v>
      </c>
      <c r="U24" s="161">
        <f>IF(ISERROR(SUM(H24/F24)),0,SUM(H24/F24))</f>
        <v>0.34752217920370132</v>
      </c>
      <c r="V24" s="160" t="str">
        <f>IF(OR(U24=0,N24="",P24=""),"",IF(U24&lt;=$V$9,"HABIL","NO HABIL"))</f>
        <v>HABIL</v>
      </c>
      <c r="W24" s="168">
        <f>IF(ISERROR(SUM(L24/M24)),0,SUM(L24/M24))</f>
        <v>2.2762864400000003E+28</v>
      </c>
      <c r="X24" s="160" t="str">
        <f>IF(OR(W24=0,N24="",P24=""),"",IF(W24&gt;=$X$9,"HABIL","NO HABIL"))</f>
        <v>HABIL</v>
      </c>
      <c r="Y24" s="160" t="str">
        <f t="shared" si="1"/>
        <v>HABIL</v>
      </c>
      <c r="Z24" s="22"/>
      <c r="AA24" s="163"/>
      <c r="AB24" s="164">
        <f>IF(ISERROR(SUM(L24/K24)),0,SUM(L24/K24))</f>
        <v>0.33897898554995443</v>
      </c>
      <c r="AC24" s="160" t="str">
        <f>IF(OR(AB24=0,N24="",P24=""),"",IF(AB24&gt;=$AC$9,"HABIL","NO HABIL"))</f>
        <v>HABIL</v>
      </c>
      <c r="AD24" s="164">
        <f>IF(ISERROR(SUM(L24/F24)),0,SUM(L24/F24))</f>
        <v>0.22117626978737429</v>
      </c>
      <c r="AE24" s="160" t="str">
        <f>IF(OR(AD24=0,N24="",P24=""),"",IF(AD24&gt;=$AE$9,"HABIL","NO HABIL"))</f>
        <v>HABIL</v>
      </c>
      <c r="AF24" s="165" t="str">
        <f t="shared" si="7"/>
        <v>HABIL</v>
      </c>
    </row>
    <row r="25" spans="1:32" s="121" customFormat="1" ht="12.75" outlineLevel="1" x14ac:dyDescent="0.2">
      <c r="A25" s="127" t="s">
        <v>58</v>
      </c>
      <c r="B25" s="134">
        <v>2.1</v>
      </c>
      <c r="C25" s="111" t="s">
        <v>51</v>
      </c>
      <c r="D25" s="136">
        <v>1</v>
      </c>
      <c r="E25" s="150">
        <v>995500508</v>
      </c>
      <c r="F25" s="150">
        <v>1029172995</v>
      </c>
      <c r="G25" s="150">
        <v>76120445</v>
      </c>
      <c r="H25" s="128">
        <v>357660442</v>
      </c>
      <c r="I25" s="132">
        <f>IF(ISERROR(E25-G25),"",E25-G25)</f>
        <v>919380063</v>
      </c>
      <c r="J25" s="132">
        <f>IF(ISERROR(F25-H25),"",F25-H25)</f>
        <v>671512553</v>
      </c>
      <c r="K25" s="132">
        <f>J25</f>
        <v>671512553</v>
      </c>
      <c r="L25" s="128">
        <v>227628644</v>
      </c>
      <c r="M25" s="132">
        <v>9.9999999999999995E-21</v>
      </c>
      <c r="N25" s="113"/>
      <c r="O25" s="113" t="s">
        <v>39</v>
      </c>
      <c r="P25" s="32" t="s">
        <v>39</v>
      </c>
      <c r="Q25" s="114"/>
      <c r="R25" s="115" t="str">
        <f t="shared" si="3"/>
        <v/>
      </c>
      <c r="S25" s="114"/>
      <c r="T25" s="115" t="str">
        <f>IF(OR(S24=0,N25="",P25=""),"",IF(S24&gt;=$T$9,"HABIL","NO HABIL"))</f>
        <v/>
      </c>
      <c r="U25" s="116"/>
      <c r="V25" s="115" t="str">
        <f>IF(OR(U24=0,N25="",P25=""),"",IF(U24&lt;=$V$9,"HABIL","NO HABIL"))</f>
        <v/>
      </c>
      <c r="W25" s="117"/>
      <c r="X25" s="115" t="str">
        <f>IF(OR(W24=0,N25="",P25=""),"",IF(W24&gt;=$X$9,"HABIL","NO HABIL"))</f>
        <v/>
      </c>
      <c r="Y25" s="115" t="str">
        <f t="shared" si="1"/>
        <v/>
      </c>
      <c r="Z25" s="151" t="str">
        <f>IF(ISERROR(#REF!/$AA$9),"",#REF!/$AA$9)</f>
        <v/>
      </c>
      <c r="AA25" s="152" t="str">
        <f>+IF(Z25&lt;$AA$10,"MIPYME","NO CUMPLE")</f>
        <v>NO CUMPLE</v>
      </c>
      <c r="AB25" s="119"/>
      <c r="AC25" s="115" t="str">
        <f>IF(OR(AB24=0,N25="",P25=""),"",IF(AB24&gt;=$AC$9,"HABIL","NO HABIL"))</f>
        <v/>
      </c>
      <c r="AD25" s="119"/>
      <c r="AE25" s="115" t="str">
        <f>IF(OR(AD24=0,N25="",P25=""),"",IF(AD24&gt;=$AE$9,"HABIL","NO HABIL"))</f>
        <v/>
      </c>
      <c r="AF25" s="115" t="str">
        <f>IF(OR(AC25="",AE25=""),"",IF(AC25="NO HABIL","NO HABIL",IF(AE25="NO HABIL","NO HABIL",IF(AE25="NO HABIL","NO HABIL","HABIL"))))</f>
        <v/>
      </c>
    </row>
    <row r="26" spans="1:32" s="41" customFormat="1" ht="16.5" x14ac:dyDescent="0.25">
      <c r="A26" s="1"/>
      <c r="B26" s="26"/>
      <c r="C26" s="28"/>
      <c r="D26" s="28"/>
      <c r="E26" s="29"/>
      <c r="F26" s="29"/>
      <c r="G26" s="29"/>
      <c r="H26" s="29"/>
      <c r="I26" s="29">
        <f>IF(ISERROR(E26-G26),"",E26-G26)</f>
        <v>0</v>
      </c>
      <c r="J26" s="29">
        <f>IF(ISERROR(F26-H26),"",F26-H26)</f>
        <v>0</v>
      </c>
      <c r="K26" s="29">
        <f>J26</f>
        <v>0</v>
      </c>
      <c r="L26" s="29"/>
      <c r="M26" s="29"/>
      <c r="N26" s="31"/>
      <c r="O26" s="31" t="s">
        <v>39</v>
      </c>
      <c r="P26" s="32" t="s">
        <v>39</v>
      </c>
      <c r="Q26" s="33"/>
      <c r="R26" s="91" t="str">
        <f t="shared" si="3"/>
        <v/>
      </c>
      <c r="S26" s="33"/>
      <c r="T26" s="91" t="str">
        <f>IF(OR(S24=0,N26="",P26=""),"",IF(S24&gt;=$T$9,"HABIL","NO HABIL"))</f>
        <v/>
      </c>
      <c r="U26" s="92"/>
      <c r="V26" s="91" t="str">
        <f>IF(OR(U24=0,N26="",P26=""),"",IF(U24&lt;=$V$9,"HABIL","NO HABIL"))</f>
        <v/>
      </c>
      <c r="W26" s="36"/>
      <c r="X26" s="91" t="str">
        <f>IF(OR(W24=0,N26="",P26=""),"",IF(W24&gt;=$X$9,"HABIL","NO HABIL"))</f>
        <v/>
      </c>
      <c r="Y26" s="91" t="str">
        <f t="shared" si="1"/>
        <v/>
      </c>
      <c r="Z26" s="37">
        <f t="shared" ref="Z26:Z34" si="9">IF(ISERROR(F26/$AA$9),"",F26/$AA$9)</f>
        <v>0</v>
      </c>
      <c r="AA26" s="38" t="str">
        <f t="shared" ref="AA26:AA34" si="10">+IF(Z26&lt;$AA$10,"MIPYME","NO CUMPLE")</f>
        <v>MIPYME</v>
      </c>
      <c r="AB26" s="39"/>
      <c r="AC26" s="91" t="str">
        <f>IF(OR(AB24=0,N26="",P26=""),"",IF(AB24&gt;=$AC$9,"HABIL","NO HABIL"))</f>
        <v/>
      </c>
      <c r="AD26" s="39"/>
      <c r="AE26" s="91" t="str">
        <f>IF(OR(AD24=0,N26="",P26=""),"",IF(AD24&gt;=$AE$9,"HABIL","NO HABIL"))</f>
        <v/>
      </c>
      <c r="AF26" s="93" t="str">
        <f t="shared" ref="AF26:AF35" si="11">IF(OR(AC26="",AE26=""),"",IF(AC26="NO HABIL","NO HABIL",IF(AE26="NO HABIL","NO HABIL",IF(AE26="NO HABIL","NO HABIL","HABIL"))))</f>
        <v/>
      </c>
    </row>
    <row r="27" spans="1:32" s="41" customFormat="1" ht="16.5" outlineLevel="1" x14ac:dyDescent="0.25">
      <c r="A27" s="1"/>
      <c r="B27" s="26" t="s">
        <v>39</v>
      </c>
      <c r="C27" s="28"/>
      <c r="D27" s="28"/>
      <c r="E27" s="29"/>
      <c r="F27" s="29"/>
      <c r="G27" s="29"/>
      <c r="H27" s="29"/>
      <c r="I27" s="29">
        <f t="shared" ref="I27:J34" si="12">IF(ISERROR(E27-G27),"",E27-G27)</f>
        <v>0</v>
      </c>
      <c r="J27" s="29">
        <f t="shared" si="12"/>
        <v>0</v>
      </c>
      <c r="K27" s="29">
        <f>J27</f>
        <v>0</v>
      </c>
      <c r="L27" s="29"/>
      <c r="M27" s="29"/>
      <c r="N27" s="31"/>
      <c r="O27" s="31" t="s">
        <v>39</v>
      </c>
      <c r="P27" s="32" t="s">
        <v>39</v>
      </c>
      <c r="Q27" s="33"/>
      <c r="R27" s="91" t="str">
        <f t="shared" si="3"/>
        <v/>
      </c>
      <c r="S27" s="33"/>
      <c r="T27" s="91" t="str">
        <f>IF(OR(S24=0,N27="",P27=""),"",IF(S24&gt;=$T$9,"HABIL","NO HABIL"))</f>
        <v/>
      </c>
      <c r="U27" s="92"/>
      <c r="V27" s="91" t="str">
        <f>IF(OR(U24=0,N27="",P27=""),"",IF(U24&lt;=$V$9,"HABIL","NO HABIL"))</f>
        <v/>
      </c>
      <c r="W27" s="36"/>
      <c r="X27" s="91" t="str">
        <f>IF(OR(W24=0,N27="",P27=""),"",IF(W24&gt;=$X$9,"HABIL","NO HABIL"))</f>
        <v/>
      </c>
      <c r="Y27" s="91" t="str">
        <f t="shared" si="1"/>
        <v/>
      </c>
      <c r="Z27" s="37">
        <f t="shared" si="9"/>
        <v>0</v>
      </c>
      <c r="AA27" s="38" t="str">
        <f t="shared" si="10"/>
        <v>MIPYME</v>
      </c>
      <c r="AB27" s="39"/>
      <c r="AC27" s="91" t="str">
        <f>IF(OR(AB24=0,N27="",P27=""),"",IF(AB24&gt;=$AC$9,"HABIL","NO HABIL"))</f>
        <v/>
      </c>
      <c r="AD27" s="39"/>
      <c r="AE27" s="91" t="str">
        <f>IF(OR(AD24=0,N27="",P27=""),"",IF(AD24&gt;=$AE$9,"HABIL","NO HABIL"))</f>
        <v/>
      </c>
      <c r="AF27" s="93" t="str">
        <f t="shared" si="11"/>
        <v/>
      </c>
    </row>
    <row r="28" spans="1:32" s="41" customFormat="1" ht="16.5" outlineLevel="1" x14ac:dyDescent="0.25">
      <c r="A28" s="1"/>
      <c r="B28" s="26" t="s">
        <v>39</v>
      </c>
      <c r="C28" s="28"/>
      <c r="D28" s="28"/>
      <c r="E28" s="29"/>
      <c r="F28" s="29"/>
      <c r="G28" s="29"/>
      <c r="H28" s="29"/>
      <c r="I28" s="29">
        <f t="shared" si="12"/>
        <v>0</v>
      </c>
      <c r="J28" s="29">
        <f t="shared" si="12"/>
        <v>0</v>
      </c>
      <c r="K28" s="29">
        <f>+J28</f>
        <v>0</v>
      </c>
      <c r="L28" s="29"/>
      <c r="M28" s="29"/>
      <c r="N28" s="31"/>
      <c r="O28" s="31" t="s">
        <v>39</v>
      </c>
      <c r="P28" s="32" t="s">
        <v>39</v>
      </c>
      <c r="Q28" s="33"/>
      <c r="R28" s="91" t="str">
        <f t="shared" si="3"/>
        <v/>
      </c>
      <c r="S28" s="33"/>
      <c r="T28" s="91" t="str">
        <f>IF(OR(S24=0,N28="",P28=""),"",IF(S24&gt;=$T$9,"HABIL","NO HABIL"))</f>
        <v/>
      </c>
      <c r="U28" s="92"/>
      <c r="V28" s="91" t="str">
        <f>IF(OR(U24=0,N28="",P28=""),"",IF(U24&lt;=$V$9,"HABIL","NO HABIL"))</f>
        <v/>
      </c>
      <c r="W28" s="36"/>
      <c r="X28" s="91" t="str">
        <f>IF(OR(W24=0,N28="",P28=""),"",IF(W24&gt;=$X$9,"HABIL","NO HABIL"))</f>
        <v/>
      </c>
      <c r="Y28" s="91" t="str">
        <f t="shared" si="1"/>
        <v/>
      </c>
      <c r="Z28" s="37">
        <f t="shared" si="9"/>
        <v>0</v>
      </c>
      <c r="AA28" s="38" t="str">
        <f t="shared" si="10"/>
        <v>MIPYME</v>
      </c>
      <c r="AB28" s="39"/>
      <c r="AC28" s="91" t="str">
        <f>IF(OR(AB24=0,N28="",P28=""),"",IF(AB24&gt;=$AC$9,"HABIL","NO HABIL"))</f>
        <v/>
      </c>
      <c r="AD28" s="39"/>
      <c r="AE28" s="91" t="str">
        <f>IF(OR(AD24=0,N28="",P28=""),"",IF(AD24&gt;=$AE$9,"HABIL","NO HABIL"))</f>
        <v/>
      </c>
      <c r="AF28" s="93" t="str">
        <f t="shared" si="11"/>
        <v/>
      </c>
    </row>
    <row r="29" spans="1:32" s="41" customFormat="1" ht="16.5" outlineLevel="1" x14ac:dyDescent="0.25">
      <c r="A29" s="1"/>
      <c r="B29" s="26" t="s">
        <v>39</v>
      </c>
      <c r="C29" s="28"/>
      <c r="D29" s="28"/>
      <c r="E29" s="29">
        <v>0</v>
      </c>
      <c r="F29" s="29">
        <v>0</v>
      </c>
      <c r="G29" s="29">
        <v>0</v>
      </c>
      <c r="H29" s="29">
        <v>0</v>
      </c>
      <c r="I29" s="29">
        <f t="shared" si="12"/>
        <v>0</v>
      </c>
      <c r="J29" s="29">
        <f t="shared" si="12"/>
        <v>0</v>
      </c>
      <c r="K29" s="29"/>
      <c r="L29" s="29"/>
      <c r="M29" s="29"/>
      <c r="N29" s="31"/>
      <c r="O29" s="31" t="s">
        <v>39</v>
      </c>
      <c r="P29" s="32" t="s">
        <v>39</v>
      </c>
      <c r="Q29" s="33"/>
      <c r="R29" s="91" t="str">
        <f t="shared" si="3"/>
        <v/>
      </c>
      <c r="S29" s="33"/>
      <c r="T29" s="91" t="str">
        <f>IF(OR(S24=0,N29="",P29=""),"",IF(S24&gt;=$T$9,"HABIL","NO HABIL"))</f>
        <v/>
      </c>
      <c r="U29" s="92"/>
      <c r="V29" s="91" t="str">
        <f>IF(OR(U24=0,N29="",P29=""),"",IF(U24&lt;=$V$9,"HABIL","NO HABIL"))</f>
        <v/>
      </c>
      <c r="W29" s="36"/>
      <c r="X29" s="91" t="str">
        <f>IF(OR(W24=0,N29="",P29=""),"",IF(W24&gt;=$X$9,"HABIL","NO HABIL"))</f>
        <v/>
      </c>
      <c r="Y29" s="91" t="str">
        <f t="shared" si="1"/>
        <v/>
      </c>
      <c r="Z29" s="37">
        <f t="shared" si="9"/>
        <v>0</v>
      </c>
      <c r="AA29" s="38" t="str">
        <f t="shared" si="10"/>
        <v>MIPYME</v>
      </c>
      <c r="AB29" s="39"/>
      <c r="AC29" s="91" t="str">
        <f>IF(OR(AB24=0,N29="",P29=""),"",IF(AB24&gt;=$AC$9,"HABIL","NO HABIL"))</f>
        <v/>
      </c>
      <c r="AD29" s="39"/>
      <c r="AE29" s="91" t="str">
        <f>IF(OR(AD24=0,N29="",P29=""),"",IF(AD24&gt;=$AE$9,"HABIL","NO HABIL"))</f>
        <v/>
      </c>
      <c r="AF29" s="95" t="str">
        <f t="shared" si="11"/>
        <v/>
      </c>
    </row>
    <row r="30" spans="1:32" s="41" customFormat="1" ht="16.5" outlineLevel="1" x14ac:dyDescent="0.25">
      <c r="A30" s="1"/>
      <c r="B30" s="26" t="s">
        <v>39</v>
      </c>
      <c r="C30" s="28"/>
      <c r="D30" s="28"/>
      <c r="E30" s="29">
        <v>0</v>
      </c>
      <c r="F30" s="29">
        <v>0</v>
      </c>
      <c r="G30" s="29">
        <v>0</v>
      </c>
      <c r="H30" s="29">
        <v>0</v>
      </c>
      <c r="I30" s="29">
        <f t="shared" si="12"/>
        <v>0</v>
      </c>
      <c r="J30" s="29">
        <f t="shared" si="12"/>
        <v>0</v>
      </c>
      <c r="K30" s="29"/>
      <c r="L30" s="29"/>
      <c r="M30" s="29"/>
      <c r="N30" s="31"/>
      <c r="O30" s="31" t="s">
        <v>39</v>
      </c>
      <c r="P30" s="32" t="s">
        <v>39</v>
      </c>
      <c r="Q30" s="33"/>
      <c r="R30" s="91" t="str">
        <f t="shared" si="3"/>
        <v/>
      </c>
      <c r="S30" s="33"/>
      <c r="T30" s="91" t="str">
        <f>IF(OR(S24=0,N30="",P30=""),"",IF(S24&gt;=$T$9,"HABIL","NO HABIL"))</f>
        <v/>
      </c>
      <c r="U30" s="92"/>
      <c r="V30" s="91" t="str">
        <f>IF(OR(U24=0,N30="",P30=""),"",IF(U24&lt;=$V$9,"HABIL","NO HABIL"))</f>
        <v/>
      </c>
      <c r="W30" s="36"/>
      <c r="X30" s="91" t="str">
        <f>IF(OR(W24=0,N30="",P30=""),"",IF(W24&gt;=$X$9,"HABIL","NO HABIL"))</f>
        <v/>
      </c>
      <c r="Y30" s="91" t="str">
        <f t="shared" si="1"/>
        <v/>
      </c>
      <c r="Z30" s="37">
        <f t="shared" si="9"/>
        <v>0</v>
      </c>
      <c r="AA30" s="38" t="str">
        <f t="shared" si="10"/>
        <v>MIPYME</v>
      </c>
      <c r="AB30" s="39"/>
      <c r="AC30" s="91" t="str">
        <f>IF(OR(AB24=0,N30="",P30=""),"",IF(AB24&gt;=$AC$9,"HABIL","NO HABIL"))</f>
        <v/>
      </c>
      <c r="AD30" s="39"/>
      <c r="AE30" s="91" t="str">
        <f>IF(OR(AD24=0,N30="",P30=""),"",IF(AD24&gt;=$AE$9,"HABIL","NO HABIL"))</f>
        <v/>
      </c>
      <c r="AF30" s="93" t="str">
        <f t="shared" si="11"/>
        <v/>
      </c>
    </row>
    <row r="31" spans="1:32" s="41" customFormat="1" ht="16.5" hidden="1" outlineLevel="1" x14ac:dyDescent="0.25">
      <c r="A31" s="1"/>
      <c r="B31" s="26" t="s">
        <v>39</v>
      </c>
      <c r="C31" s="28"/>
      <c r="D31" s="28"/>
      <c r="E31" s="29">
        <v>0</v>
      </c>
      <c r="F31" s="29">
        <v>0</v>
      </c>
      <c r="G31" s="29">
        <v>0</v>
      </c>
      <c r="H31" s="29">
        <v>0</v>
      </c>
      <c r="I31" s="29">
        <f t="shared" si="12"/>
        <v>0</v>
      </c>
      <c r="J31" s="29">
        <f t="shared" si="12"/>
        <v>0</v>
      </c>
      <c r="K31" s="29"/>
      <c r="L31" s="29"/>
      <c r="M31" s="29"/>
      <c r="N31" s="31"/>
      <c r="O31" s="31" t="s">
        <v>39</v>
      </c>
      <c r="P31" s="32" t="s">
        <v>39</v>
      </c>
      <c r="Q31" s="33"/>
      <c r="R31" s="91" t="str">
        <f t="shared" si="3"/>
        <v/>
      </c>
      <c r="S31" s="33"/>
      <c r="T31" s="91" t="str">
        <f>IF(OR(S24=0,N31="",P31=""),"",IF(S24&gt;=$T$9,"HABIL","NO HABIL"))</f>
        <v/>
      </c>
      <c r="U31" s="92"/>
      <c r="V31" s="91" t="str">
        <f>IF(OR(U24=0,N31="",P31=""),"",IF(U24&lt;=$V$9,"HABIL","NO HABIL"))</f>
        <v/>
      </c>
      <c r="W31" s="36"/>
      <c r="X31" s="91" t="str">
        <f>IF(OR(W24=0,N31="",P31=""),"",IF(W24&gt;=$X$9,"HABIL","NO HABIL"))</f>
        <v/>
      </c>
      <c r="Y31" s="91" t="str">
        <f t="shared" si="1"/>
        <v/>
      </c>
      <c r="Z31" s="37">
        <f t="shared" si="9"/>
        <v>0</v>
      </c>
      <c r="AA31" s="38" t="str">
        <f t="shared" si="10"/>
        <v>MIPYME</v>
      </c>
      <c r="AB31" s="39"/>
      <c r="AC31" s="91" t="str">
        <f>IF(OR(AB24=0,N31="",P31=""),"",IF(AB24&gt;=$AC$9,"HABIL","NO HABIL"))</f>
        <v/>
      </c>
      <c r="AD31" s="39"/>
      <c r="AE31" s="91" t="str">
        <f>IF(OR(AD24=0,N31="",P31=""),"",IF(AD24&gt;=$AE$9,"HABIL","NO HABIL"))</f>
        <v/>
      </c>
      <c r="AF31" s="93" t="str">
        <f t="shared" si="11"/>
        <v/>
      </c>
    </row>
    <row r="32" spans="1:32" s="41" customFormat="1" ht="16.5" hidden="1" outlineLevel="1" x14ac:dyDescent="0.25">
      <c r="A32" s="1"/>
      <c r="B32" s="26" t="s">
        <v>39</v>
      </c>
      <c r="C32" s="28"/>
      <c r="D32" s="28"/>
      <c r="E32" s="29">
        <v>0</v>
      </c>
      <c r="F32" s="29">
        <v>0</v>
      </c>
      <c r="G32" s="29">
        <v>0</v>
      </c>
      <c r="H32" s="29">
        <v>0</v>
      </c>
      <c r="I32" s="29">
        <f t="shared" si="12"/>
        <v>0</v>
      </c>
      <c r="J32" s="29">
        <f t="shared" si="12"/>
        <v>0</v>
      </c>
      <c r="K32" s="29"/>
      <c r="L32" s="29"/>
      <c r="M32" s="29"/>
      <c r="N32" s="31"/>
      <c r="O32" s="31" t="s">
        <v>39</v>
      </c>
      <c r="P32" s="32" t="s">
        <v>39</v>
      </c>
      <c r="Q32" s="33"/>
      <c r="R32" s="91" t="str">
        <f t="shared" si="3"/>
        <v/>
      </c>
      <c r="S32" s="33"/>
      <c r="T32" s="91" t="str">
        <f>IF(OR(S24=0,N32="",P32=""),"",IF(S24&gt;=$T$9,"HABIL","NO HABIL"))</f>
        <v/>
      </c>
      <c r="U32" s="92"/>
      <c r="V32" s="91" t="str">
        <f>IF(OR(U24=0,N32="",P32=""),"",IF(U24&lt;=$V$9,"HABIL","NO HABIL"))</f>
        <v/>
      </c>
      <c r="W32" s="36"/>
      <c r="X32" s="91" t="str">
        <f>IF(OR(W24=0,N32="",P32=""),"",IF(W24&gt;=$X$9,"HABIL","NO HABIL"))</f>
        <v/>
      </c>
      <c r="Y32" s="91" t="str">
        <f t="shared" si="1"/>
        <v/>
      </c>
      <c r="Z32" s="37">
        <f t="shared" si="9"/>
        <v>0</v>
      </c>
      <c r="AA32" s="38" t="str">
        <f t="shared" si="10"/>
        <v>MIPYME</v>
      </c>
      <c r="AB32" s="39"/>
      <c r="AC32" s="91" t="str">
        <f>IF(OR(AB24=0,N32="",P32=""),"",IF(AB24&gt;=$AC$9,"HABIL","NO HABIL"))</f>
        <v/>
      </c>
      <c r="AD32" s="39"/>
      <c r="AE32" s="91" t="str">
        <f>IF(OR(AD24=0,N32="",P32=""),"",IF(AD24&gt;=$AE$9,"HABIL","NO HABIL"))</f>
        <v/>
      </c>
      <c r="AF32" s="95" t="str">
        <f t="shared" si="11"/>
        <v/>
      </c>
    </row>
    <row r="33" spans="1:36" s="41" customFormat="1" ht="16.5" hidden="1" x14ac:dyDescent="0.25">
      <c r="A33" s="1"/>
      <c r="B33" s="26" t="s">
        <v>39</v>
      </c>
      <c r="C33" s="28"/>
      <c r="D33" s="28"/>
      <c r="E33" s="29">
        <v>0</v>
      </c>
      <c r="F33" s="29">
        <v>0</v>
      </c>
      <c r="G33" s="29">
        <v>0</v>
      </c>
      <c r="H33" s="29">
        <v>0</v>
      </c>
      <c r="I33" s="29">
        <f t="shared" si="12"/>
        <v>0</v>
      </c>
      <c r="J33" s="29">
        <f t="shared" si="12"/>
        <v>0</v>
      </c>
      <c r="K33" s="29"/>
      <c r="L33" s="29"/>
      <c r="M33" s="29"/>
      <c r="N33" s="31"/>
      <c r="O33" s="31" t="s">
        <v>39</v>
      </c>
      <c r="P33" s="32" t="s">
        <v>39</v>
      </c>
      <c r="Q33" s="33"/>
      <c r="R33" s="91" t="str">
        <f t="shared" si="3"/>
        <v/>
      </c>
      <c r="S33" s="33"/>
      <c r="T33" s="91" t="str">
        <f>IF(OR(S24=0,N33="",P33=""),"",IF(S24&gt;=$T$9,"HABIL","NO HABIL"))</f>
        <v/>
      </c>
      <c r="U33" s="92"/>
      <c r="V33" s="91" t="str">
        <f>IF(OR(U24=0,N33="",P33=""),"",IF(U24&lt;=$V$9,"HABIL","NO HABIL"))</f>
        <v/>
      </c>
      <c r="W33" s="36"/>
      <c r="X33" s="91" t="str">
        <f>IF(OR(W24=0,N33="",P33=""),"",IF(W24&gt;=$X$9,"HABIL","NO HABIL"))</f>
        <v/>
      </c>
      <c r="Y33" s="91" t="str">
        <f t="shared" si="1"/>
        <v/>
      </c>
      <c r="Z33" s="37">
        <f t="shared" si="9"/>
        <v>0</v>
      </c>
      <c r="AA33" s="38" t="str">
        <f t="shared" si="10"/>
        <v>MIPYME</v>
      </c>
      <c r="AB33" s="39"/>
      <c r="AC33" s="91" t="str">
        <f>IF(OR(AB24=0,N33="",P33=""),"",IF(AB24&gt;=$AC$9,"HABIL","NO HABIL"))</f>
        <v/>
      </c>
      <c r="AD33" s="39"/>
      <c r="AE33" s="91" t="str">
        <f>IF(OR(AD24=0,N33="",P33=""),"",IF(AD24&gt;=$AE$9,"HABIL","NO HABIL"))</f>
        <v/>
      </c>
      <c r="AF33" s="95" t="str">
        <f t="shared" si="11"/>
        <v/>
      </c>
    </row>
    <row r="34" spans="1:36" s="41" customFormat="1" ht="16.5" hidden="1" outlineLevel="1" x14ac:dyDescent="0.25">
      <c r="A34" s="1"/>
      <c r="B34" s="96" t="s">
        <v>39</v>
      </c>
      <c r="C34" s="97"/>
      <c r="D34" s="97"/>
      <c r="E34" s="98">
        <v>0</v>
      </c>
      <c r="F34" s="98">
        <v>0</v>
      </c>
      <c r="G34" s="98">
        <v>0</v>
      </c>
      <c r="H34" s="98">
        <v>0</v>
      </c>
      <c r="I34" s="98">
        <f t="shared" si="12"/>
        <v>0</v>
      </c>
      <c r="J34" s="98">
        <f t="shared" si="12"/>
        <v>0</v>
      </c>
      <c r="K34" s="98"/>
      <c r="L34" s="98"/>
      <c r="M34" s="98"/>
      <c r="N34" s="99"/>
      <c r="O34" s="99" t="s">
        <v>39</v>
      </c>
      <c r="P34" s="100" t="s">
        <v>39</v>
      </c>
      <c r="Q34" s="101"/>
      <c r="R34" s="102" t="str">
        <f t="shared" si="3"/>
        <v/>
      </c>
      <c r="S34" s="101"/>
      <c r="T34" s="102" t="str">
        <f>IF(OR(S24=0,N34="",P34=""),"",IF(S24&gt;=$T$9,"HABIL","NO HABIL"))</f>
        <v/>
      </c>
      <c r="U34" s="103"/>
      <c r="V34" s="102" t="str">
        <f>IF(OR(U24=0,N34="",P34=""),"",IF(U24&lt;=$V$9,"HABIL","NO HABIL"))</f>
        <v/>
      </c>
      <c r="W34" s="104"/>
      <c r="X34" s="102" t="str">
        <f>IF(OR(W24=0,N34="",P34=""),"",IF(W24&gt;=$X$9,"HABIL","NO HABIL"))</f>
        <v/>
      </c>
      <c r="Y34" s="102" t="str">
        <f t="shared" si="1"/>
        <v/>
      </c>
      <c r="Z34" s="105">
        <f t="shared" si="9"/>
        <v>0</v>
      </c>
      <c r="AA34" s="106" t="str">
        <f t="shared" si="10"/>
        <v>MIPYME</v>
      </c>
      <c r="AB34" s="107"/>
      <c r="AC34" s="102" t="str">
        <f>IF(OR(AB24=0,N34="",P34=""),"",IF(AB24&gt;=$AC$9,"HABIL","NO HABIL"))</f>
        <v/>
      </c>
      <c r="AD34" s="107"/>
      <c r="AE34" s="102" t="str">
        <f>IF(OR(AD24=0,N34="",P34=""),"",IF(AD24&gt;=$AE$9,"HABIL","NO HABIL"))</f>
        <v/>
      </c>
      <c r="AF34" s="90" t="str">
        <f t="shared" si="11"/>
        <v/>
      </c>
    </row>
    <row r="35" spans="1:36" ht="16.5" hidden="1" collapsed="1" x14ac:dyDescent="0.25">
      <c r="B35" s="13">
        <v>3</v>
      </c>
      <c r="C35" s="14">
        <f>C36</f>
        <v>0</v>
      </c>
      <c r="D35" s="15">
        <f>IF(SUM(D36:D45)=0,"",SUM(D36:D45))</f>
        <v>1</v>
      </c>
      <c r="E35" s="16">
        <f>IF(ISERROR(($D36*E36)+($D37*E37)+($D38*E38)+($D39*E39)+($D40*E40)+($D41*E41)+($D42*E42)+($D43*E43)+($D44*E44)+($D45*E45)),"",($D36*E36)+($D37*E37)+($D38*E38)+($D39*E39)+($D40*E40)+($D41*E41)+($D42*E42)+($D43*E43)+($D44*E44)+($D45*E45))</f>
        <v>0</v>
      </c>
      <c r="F35" s="16">
        <f>IF(ISERROR(($D36*F36)+($D37*F37)+($D38*F38)+($D39*F39)+($D40*F40)+($D41*F41)+($D42*F42)+($D43*F43)+($D44*F44)+($D45*F45)),"",($D36*F36)+($D37*F37)+($D38*F38)+($D39*F39)+($D40*F40)+($D41*F41)+($D42*F42)+($D43*F43)+($D44*F44)+($D45*F45))</f>
        <v>0</v>
      </c>
      <c r="G35" s="16">
        <f>IF(ISERROR(($D36*G36)+($D37*G37)+($D38*G38)+($D39*G39)+($D40*G40)+($D41*G41)+($D42*G42)+($D43*G43)+($D44*G44)+($D45*G45)),"",($D36*G36)+($D37*G37)+($D38*G38)+($D39*G39)+($D40*G40)+($D41*G41)+($D42*G42)+($D43*G43)+($D44*G44)+($D45*G45))</f>
        <v>0</v>
      </c>
      <c r="H35" s="16">
        <f>IF(ISERROR(($D36*H36)+($D37*H37)+($D38*H38)+($D39*H39)+($D40*H40)+($D41*H41)+($D42*H42)+($D43*H43)+($D44*H44)+($D45*H45)),"",($D36*H36)+($D37*H37)+($D38*H38)+($D39*H39)+($D40*H40)+($D41*H41)+($D42*H42)+($D43*H43)+($D44*H44)+($D45*H45))</f>
        <v>0</v>
      </c>
      <c r="I35" s="16">
        <f>IF(ISERROR(SUM(I36:I45)),"",SUM(I36:I45))</f>
        <v>0</v>
      </c>
      <c r="J35" s="16">
        <f>IF(ISERROR(SUM(J36:J45)),"",SUM(J36:J45))</f>
        <v>0</v>
      </c>
      <c r="K35" s="16">
        <f>IF(ISERROR(($D36*K36)+($D37*K37)+($D38*K38)+($D39*K39)+($D40*K40)+($D41*K41)+($D42*K42)+($D43*K43)+($D44*K44)+($D45*K45)),"",($D36*K36)+($D37*K37)+($D38*K38)+($D39*K39)+($D40*K40)+($D41*K41)+($D42*K42)+($D43*K43)+($D44*K44)+($D45*K45))</f>
        <v>0</v>
      </c>
      <c r="L35" s="16">
        <f t="shared" ref="L35:M35" si="13">IF(ISERROR(($D36*L36)+($D37*L37)+($D38*L38)+($D39*L39)+($D40*L40)+($D41*L41)+($D42*L42)+($D43*L43)+($D44*L44)+($D45*L45)),"",($D36*L36)+($D37*L37)+($D38*L38)+($D39*L39)+($D40*L40)+($D41*L41)+($D42*L42)+($D43*L43)+($D44*L44)+($D45*L45))</f>
        <v>0</v>
      </c>
      <c r="M35" s="16">
        <f t="shared" si="13"/>
        <v>0</v>
      </c>
      <c r="N35" s="17">
        <v>1</v>
      </c>
      <c r="O35" s="18">
        <f>PlazoM1</f>
        <v>2</v>
      </c>
      <c r="P35" s="19">
        <f>POA!B2</f>
        <v>768268972</v>
      </c>
      <c r="Q35" s="16">
        <f>SUM(I35)</f>
        <v>0</v>
      </c>
      <c r="R35" s="20" t="str">
        <f>IF(OR(Q35=0,N35="",P35=""),"",IF(Q35&gt;=((R9*P35)),"HABIL","NO HABIL"))</f>
        <v/>
      </c>
      <c r="S35" s="16">
        <f>IF(ISERROR(SUM(E35/G35)),0,SUM(E35/G35))</f>
        <v>0</v>
      </c>
      <c r="T35" s="20" t="str">
        <f>IF(OR(S35=0,N35="",P35=""),"",IF(S35&gt;=$T$9,"HABIL","NO HABIL"))</f>
        <v/>
      </c>
      <c r="U35" s="21">
        <f>IF(ISERROR(SUM(H35/F35)),0,SUM(H35/F35))</f>
        <v>0</v>
      </c>
      <c r="V35" s="20" t="str">
        <f>IF(OR(U35=0,N35="",P35=""),"",IF(U35&lt;=$V$9,"HABIL","NO HABIL"))</f>
        <v/>
      </c>
      <c r="W35" s="108">
        <f>IF(ISERROR(SUM(L35/M35)),0,SUM(L35/M35))</f>
        <v>0</v>
      </c>
      <c r="X35" s="20" t="str">
        <f>IF(OR(W35=0,N35="",P35=""),"",IF(W35&gt;=$X$9,"HABIL","NO HABIL"))</f>
        <v/>
      </c>
      <c r="Y35" s="20" t="str">
        <f t="shared" si="1"/>
        <v/>
      </c>
      <c r="Z35" s="22"/>
      <c r="AA35" s="23"/>
      <c r="AB35" s="24">
        <f>IF(ISERROR(SUM(L35/K35)),0,SUM(L35/K35))</f>
        <v>0</v>
      </c>
      <c r="AC35" s="20" t="str">
        <f>IF(OR(AB35=0,N35="",P35=""),"",IF(AB35&gt;=$AC$9,"HABIL","NO HABIL"))</f>
        <v/>
      </c>
      <c r="AD35" s="24">
        <f>IF(ISERROR(SUM(L35/F35)),0,SUM(L35/F35))</f>
        <v>0</v>
      </c>
      <c r="AE35" s="20" t="str">
        <f>IF(OR(AD35=0,N35="",P35=""),"",IF(AD35&gt;=$AE$9,"HABIL","NO HABIL"))</f>
        <v/>
      </c>
      <c r="AF35" s="25" t="str">
        <f t="shared" si="11"/>
        <v/>
      </c>
    </row>
    <row r="36" spans="1:36" ht="16.5" hidden="1" x14ac:dyDescent="0.25">
      <c r="B36" s="26">
        <v>3.1</v>
      </c>
      <c r="C36" s="27"/>
      <c r="D36" s="28">
        <v>1</v>
      </c>
      <c r="E36" s="29"/>
      <c r="F36" s="29"/>
      <c r="G36" s="29"/>
      <c r="H36" s="29"/>
      <c r="I36" s="29">
        <f>IF(ISERROR(E36-G36),"",E36-G36)</f>
        <v>0</v>
      </c>
      <c r="J36" s="29">
        <f>IF(ISERROR(F36-H36),"",F36-H36)</f>
        <v>0</v>
      </c>
      <c r="K36" s="29">
        <f>J36</f>
        <v>0</v>
      </c>
      <c r="L36" s="29"/>
      <c r="M36" s="29"/>
      <c r="N36" s="30"/>
      <c r="O36" s="31" t="s">
        <v>39</v>
      </c>
      <c r="P36" s="32" t="s">
        <v>39</v>
      </c>
      <c r="Q36" s="33"/>
      <c r="R36" s="34" t="str">
        <f t="shared" si="3"/>
        <v/>
      </c>
      <c r="S36" s="33"/>
      <c r="T36" s="34" t="str">
        <f>IF(OR(S35=0,N36="",P36=""),"",IF(S35&gt;=$T$9,"HABIL","NO HABIL"))</f>
        <v/>
      </c>
      <c r="U36" s="35"/>
      <c r="V36" s="34" t="str">
        <f>IF(OR(U35=0,N36="",P36=""),"",IF(U35&lt;=$V$9,"HABIL","NO HABIL"))</f>
        <v/>
      </c>
      <c r="W36" s="36"/>
      <c r="X36" s="34" t="str">
        <f>IF(OR(W35=0,N36="",P36=""),"",IF(W35&gt;=$X$9,"HABIL","NO HABIL"))</f>
        <v/>
      </c>
      <c r="Y36" s="34" t="str">
        <f t="shared" si="1"/>
        <v/>
      </c>
      <c r="Z36" s="37">
        <f>IF(ISERROR(F36/$AA$9),"",F36/$AA$9)</f>
        <v>0</v>
      </c>
      <c r="AA36" s="38" t="str">
        <f>+IF(Z36&lt;$AA$10,"MIPYME","NO CUMPLE")</f>
        <v>MIPYME</v>
      </c>
      <c r="AB36" s="39"/>
      <c r="AC36" s="34" t="str">
        <f>IF(OR(AB35=0,N36="",P36=""),"",IF(AB35&gt;=$AC$9,"HABIL","NO HABIL"))</f>
        <v/>
      </c>
      <c r="AD36" s="39"/>
      <c r="AE36" s="34" t="str">
        <f>IF(OR(AD35=0,N36="",P36=""),"",IF(AD35&gt;=$AE$9,"HABIL","NO HABIL"))</f>
        <v/>
      </c>
      <c r="AF36" s="40" t="str">
        <f>IF(OR(AC36="",AE36=""),"",IF(AC36="NO HABIL","NO HABIL",IF(AE36="NO HABIL","NO HABIL",IF(AE36="NO HABIL","NO HABIL","HABIL"))))</f>
        <v/>
      </c>
      <c r="AG36" s="41"/>
      <c r="AH36" s="41"/>
      <c r="AI36" s="41"/>
      <c r="AJ36" s="41"/>
    </row>
    <row r="37" spans="1:36" s="41" customFormat="1" ht="16.5" hidden="1" x14ac:dyDescent="0.25">
      <c r="A37" s="1"/>
      <c r="B37" s="26"/>
      <c r="C37" s="28"/>
      <c r="D37" s="28"/>
      <c r="E37" s="29"/>
      <c r="F37" s="29"/>
      <c r="G37" s="29"/>
      <c r="H37" s="29"/>
      <c r="I37" s="29">
        <f>IF(ISERROR(E37-G37),"",E37-G37)</f>
        <v>0</v>
      </c>
      <c r="J37" s="29">
        <f>IF(ISERROR(F37-H37),"",F37-H37)</f>
        <v>0</v>
      </c>
      <c r="K37" s="29">
        <f>J37</f>
        <v>0</v>
      </c>
      <c r="L37" s="29"/>
      <c r="M37" s="29"/>
      <c r="N37" s="31"/>
      <c r="O37" s="31" t="s">
        <v>39</v>
      </c>
      <c r="P37" s="32" t="s">
        <v>39</v>
      </c>
      <c r="Q37" s="33"/>
      <c r="R37" s="91" t="str">
        <f t="shared" si="3"/>
        <v/>
      </c>
      <c r="S37" s="33"/>
      <c r="T37" s="91" t="str">
        <f>IF(OR(S35=0,N37="",P37=""),"",IF(S35&gt;=$T$9,"HABIL","NO HABIL"))</f>
        <v/>
      </c>
      <c r="U37" s="92"/>
      <c r="V37" s="91" t="str">
        <f>IF(OR(U35=0,N37="",P37=""),"",IF(U35&lt;=$V$9,"HABIL","NO HABIL"))</f>
        <v/>
      </c>
      <c r="W37" s="36"/>
      <c r="X37" s="91" t="str">
        <f>IF(OR(W35=0,N37="",P37=""),"",IF(W35&gt;=$X$9,"HABIL","NO HABIL"))</f>
        <v/>
      </c>
      <c r="Y37" s="91" t="str">
        <f t="shared" si="1"/>
        <v/>
      </c>
      <c r="Z37" s="37">
        <f t="shared" ref="Z37:Z45" si="14">IF(ISERROR(F37/$AA$9),"",F37/$AA$9)</f>
        <v>0</v>
      </c>
      <c r="AA37" s="38" t="str">
        <f t="shared" ref="AA37:AA45" si="15">+IF(Z37&lt;$AA$10,"MIPYME","NO CUMPLE")</f>
        <v>MIPYME</v>
      </c>
      <c r="AB37" s="39"/>
      <c r="AC37" s="91" t="str">
        <f>IF(OR(AB35=0,N37="",P37=""),"",IF(AB35&gt;=$AC$9,"HABIL","NO HABIL"))</f>
        <v/>
      </c>
      <c r="AD37" s="39"/>
      <c r="AE37" s="91" t="str">
        <f>IF(OR(AD35=0,N37="",P37=""),"",IF(AD35&gt;=$AE$9,"HABIL","NO HABIL"))</f>
        <v/>
      </c>
      <c r="AF37" s="93" t="str">
        <f t="shared" ref="AF37:AF46" si="16">IF(OR(AC37="",AE37=""),"",IF(AC37="NO HABIL","NO HABIL",IF(AE37="NO HABIL","NO HABIL",IF(AE37="NO HABIL","NO HABIL","HABIL"))))</f>
        <v/>
      </c>
    </row>
    <row r="38" spans="1:36" s="41" customFormat="1" ht="16.5" hidden="1" x14ac:dyDescent="0.25">
      <c r="A38" s="1"/>
      <c r="B38" s="26" t="s">
        <v>39</v>
      </c>
      <c r="C38" s="28"/>
      <c r="D38" s="28"/>
      <c r="E38" s="29"/>
      <c r="F38" s="29"/>
      <c r="G38" s="29"/>
      <c r="H38" s="29"/>
      <c r="I38" s="29">
        <f t="shared" ref="I38:J45" si="17">IF(ISERROR(E38-G38),"",E38-G38)</f>
        <v>0</v>
      </c>
      <c r="J38" s="29">
        <f t="shared" si="17"/>
        <v>0</v>
      </c>
      <c r="K38" s="29">
        <f>J38</f>
        <v>0</v>
      </c>
      <c r="L38" s="29"/>
      <c r="M38" s="29"/>
      <c r="N38" s="31"/>
      <c r="O38" s="31" t="s">
        <v>39</v>
      </c>
      <c r="P38" s="32" t="s">
        <v>39</v>
      </c>
      <c r="Q38" s="33"/>
      <c r="R38" s="91" t="str">
        <f t="shared" si="3"/>
        <v/>
      </c>
      <c r="S38" s="33"/>
      <c r="T38" s="91" t="str">
        <f>IF(OR(S35=0,N38="",P38=""),"",IF(S35&gt;=$T$9,"HABIL","NO HABIL"))</f>
        <v/>
      </c>
      <c r="U38" s="92"/>
      <c r="V38" s="91" t="str">
        <f>IF(OR(U35=0,N38="",P38=""),"",IF(U35&lt;=$V$9,"HABIL","NO HABIL"))</f>
        <v/>
      </c>
      <c r="W38" s="36"/>
      <c r="X38" s="91" t="str">
        <f>IF(OR(W35=0,N38="",P38=""),"",IF(W35&gt;=$X$9,"HABIL","NO HABIL"))</f>
        <v/>
      </c>
      <c r="Y38" s="91" t="str">
        <f t="shared" si="1"/>
        <v/>
      </c>
      <c r="Z38" s="37">
        <f t="shared" si="14"/>
        <v>0</v>
      </c>
      <c r="AA38" s="38" t="str">
        <f t="shared" si="15"/>
        <v>MIPYME</v>
      </c>
      <c r="AB38" s="39"/>
      <c r="AC38" s="91" t="str">
        <f>IF(OR(AB35=0,N38="",P38=""),"",IF(AB35&gt;=$AC$9,"HABIL","NO HABIL"))</f>
        <v/>
      </c>
      <c r="AD38" s="39"/>
      <c r="AE38" s="91" t="str">
        <f>IF(OR(AD35=0,N38="",P38=""),"",IF(AD35&gt;=$AE$9,"HABIL","NO HABIL"))</f>
        <v/>
      </c>
      <c r="AF38" s="93" t="str">
        <f t="shared" si="16"/>
        <v/>
      </c>
    </row>
    <row r="39" spans="1:36" s="41" customFormat="1" ht="16.5" hidden="1" x14ac:dyDescent="0.25">
      <c r="A39" s="1"/>
      <c r="B39" s="26" t="s">
        <v>39</v>
      </c>
      <c r="C39" s="28"/>
      <c r="D39" s="28"/>
      <c r="E39" s="29"/>
      <c r="F39" s="29"/>
      <c r="G39" s="29"/>
      <c r="H39" s="29"/>
      <c r="I39" s="29">
        <f t="shared" si="17"/>
        <v>0</v>
      </c>
      <c r="J39" s="29">
        <f t="shared" si="17"/>
        <v>0</v>
      </c>
      <c r="K39" s="29">
        <f>+J39</f>
        <v>0</v>
      </c>
      <c r="L39" s="29"/>
      <c r="M39" s="29"/>
      <c r="N39" s="31"/>
      <c r="O39" s="31" t="s">
        <v>39</v>
      </c>
      <c r="P39" s="32" t="s">
        <v>39</v>
      </c>
      <c r="Q39" s="33"/>
      <c r="R39" s="91" t="str">
        <f t="shared" si="3"/>
        <v/>
      </c>
      <c r="S39" s="33"/>
      <c r="T39" s="91" t="str">
        <f>IF(OR(S35=0,N39="",P39=""),"",IF(S35&gt;=$T$9,"HABIL","NO HABIL"))</f>
        <v/>
      </c>
      <c r="U39" s="92"/>
      <c r="V39" s="91" t="str">
        <f>IF(OR(U35=0,N39="",P39=""),"",IF(U35&lt;=$V$9,"HABIL","NO HABIL"))</f>
        <v/>
      </c>
      <c r="W39" s="36"/>
      <c r="X39" s="91" t="str">
        <f>IF(OR(W35=0,N39="",P39=""),"",IF(W35&gt;=$X$9,"HABIL","NO HABIL"))</f>
        <v/>
      </c>
      <c r="Y39" s="91" t="str">
        <f t="shared" si="1"/>
        <v/>
      </c>
      <c r="Z39" s="37">
        <f t="shared" si="14"/>
        <v>0</v>
      </c>
      <c r="AA39" s="38" t="str">
        <f t="shared" si="15"/>
        <v>MIPYME</v>
      </c>
      <c r="AB39" s="39"/>
      <c r="AC39" s="91" t="str">
        <f>IF(OR(AB35=0,N39="",P39=""),"",IF(AB35&gt;=$AC$9,"HABIL","NO HABIL"))</f>
        <v/>
      </c>
      <c r="AD39" s="39"/>
      <c r="AE39" s="91" t="str">
        <f>IF(OR(AD35=0,N39="",P39=""),"",IF(AD35&gt;=$AE$9,"HABIL","NO HABIL"))</f>
        <v/>
      </c>
      <c r="AF39" s="93" t="str">
        <f t="shared" si="16"/>
        <v/>
      </c>
    </row>
    <row r="40" spans="1:36" s="41" customFormat="1" ht="16.5" hidden="1" x14ac:dyDescent="0.25">
      <c r="A40" s="1"/>
      <c r="B40" s="26" t="s">
        <v>39</v>
      </c>
      <c r="C40" s="28"/>
      <c r="D40" s="28"/>
      <c r="E40" s="29">
        <v>0</v>
      </c>
      <c r="F40" s="29">
        <v>0</v>
      </c>
      <c r="G40" s="29">
        <v>0</v>
      </c>
      <c r="H40" s="29">
        <v>0</v>
      </c>
      <c r="I40" s="29">
        <f t="shared" si="17"/>
        <v>0</v>
      </c>
      <c r="J40" s="29">
        <f t="shared" si="17"/>
        <v>0</v>
      </c>
      <c r="K40" s="29"/>
      <c r="L40" s="29"/>
      <c r="M40" s="29"/>
      <c r="N40" s="31"/>
      <c r="O40" s="31" t="s">
        <v>39</v>
      </c>
      <c r="P40" s="32" t="s">
        <v>39</v>
      </c>
      <c r="Q40" s="33"/>
      <c r="R40" s="91" t="str">
        <f t="shared" si="3"/>
        <v/>
      </c>
      <c r="S40" s="33"/>
      <c r="T40" s="91" t="str">
        <f>IF(OR(S35=0,N40="",P40=""),"",IF(S35&gt;=$T$9,"HABIL","NO HABIL"))</f>
        <v/>
      </c>
      <c r="U40" s="92"/>
      <c r="V40" s="91" t="str">
        <f>IF(OR(U35=0,N40="",P40=""),"",IF(U35&lt;=$V$9,"HABIL","NO HABIL"))</f>
        <v/>
      </c>
      <c r="W40" s="36"/>
      <c r="X40" s="91" t="str">
        <f>IF(OR(W35=0,N40="",P40=""),"",IF(W35&gt;=$X$9,"HABIL","NO HABIL"))</f>
        <v/>
      </c>
      <c r="Y40" s="91" t="str">
        <f t="shared" si="1"/>
        <v/>
      </c>
      <c r="Z40" s="37">
        <f t="shared" si="14"/>
        <v>0</v>
      </c>
      <c r="AA40" s="38" t="str">
        <f t="shared" si="15"/>
        <v>MIPYME</v>
      </c>
      <c r="AB40" s="39"/>
      <c r="AC40" s="91" t="str">
        <f>IF(OR(AB35=0,N40="",P40=""),"",IF(AB35&gt;=$AC$9,"HABIL","NO HABIL"))</f>
        <v/>
      </c>
      <c r="AD40" s="39"/>
      <c r="AE40" s="91" t="str">
        <f>IF(OR(AD35=0,N40="",P40=""),"",IF(AD35&gt;=$AE$9,"HABIL","NO HABIL"))</f>
        <v/>
      </c>
      <c r="AF40" s="95" t="str">
        <f t="shared" si="16"/>
        <v/>
      </c>
    </row>
    <row r="41" spans="1:36" s="41" customFormat="1" ht="16.5" hidden="1" x14ac:dyDescent="0.25">
      <c r="A41" s="1"/>
      <c r="B41" s="26" t="s">
        <v>39</v>
      </c>
      <c r="C41" s="28"/>
      <c r="D41" s="28"/>
      <c r="E41" s="29">
        <v>0</v>
      </c>
      <c r="F41" s="29">
        <v>0</v>
      </c>
      <c r="G41" s="29">
        <v>0</v>
      </c>
      <c r="H41" s="29">
        <v>0</v>
      </c>
      <c r="I41" s="29">
        <f t="shared" si="17"/>
        <v>0</v>
      </c>
      <c r="J41" s="29">
        <f t="shared" si="17"/>
        <v>0</v>
      </c>
      <c r="K41" s="29"/>
      <c r="L41" s="29"/>
      <c r="M41" s="29"/>
      <c r="N41" s="31"/>
      <c r="O41" s="31" t="s">
        <v>39</v>
      </c>
      <c r="P41" s="32" t="s">
        <v>39</v>
      </c>
      <c r="Q41" s="33"/>
      <c r="R41" s="91" t="str">
        <f t="shared" si="3"/>
        <v/>
      </c>
      <c r="S41" s="33"/>
      <c r="T41" s="91" t="str">
        <f>IF(OR(S35=0,N41="",P41=""),"",IF(S35&gt;=$T$9,"HABIL","NO HABIL"))</f>
        <v/>
      </c>
      <c r="U41" s="92"/>
      <c r="V41" s="91" t="str">
        <f>IF(OR(U35=0,N41="",P41=""),"",IF(U35&lt;=$V$9,"HABIL","NO HABIL"))</f>
        <v/>
      </c>
      <c r="W41" s="36"/>
      <c r="X41" s="91" t="str">
        <f>IF(OR(W35=0,N41="",P41=""),"",IF(W35&gt;=$X$9,"HABIL","NO HABIL"))</f>
        <v/>
      </c>
      <c r="Y41" s="91" t="str">
        <f t="shared" si="1"/>
        <v/>
      </c>
      <c r="Z41" s="37">
        <f t="shared" si="14"/>
        <v>0</v>
      </c>
      <c r="AA41" s="38" t="str">
        <f t="shared" si="15"/>
        <v>MIPYME</v>
      </c>
      <c r="AB41" s="39"/>
      <c r="AC41" s="91" t="str">
        <f>IF(OR(AB35=0,N41="",P41=""),"",IF(AB35&gt;=$AC$9,"HABIL","NO HABIL"))</f>
        <v/>
      </c>
      <c r="AD41" s="39"/>
      <c r="AE41" s="91" t="str">
        <f>IF(OR(AD35=0,N41="",P41=""),"",IF(AD35&gt;=$AE$9,"HABIL","NO HABIL"))</f>
        <v/>
      </c>
      <c r="AF41" s="93" t="str">
        <f t="shared" si="16"/>
        <v/>
      </c>
    </row>
    <row r="42" spans="1:36" s="41" customFormat="1" ht="16.5" hidden="1" x14ac:dyDescent="0.25">
      <c r="A42" s="1"/>
      <c r="B42" s="26" t="s">
        <v>39</v>
      </c>
      <c r="C42" s="28"/>
      <c r="D42" s="28"/>
      <c r="E42" s="29">
        <v>0</v>
      </c>
      <c r="F42" s="29">
        <v>0</v>
      </c>
      <c r="G42" s="29">
        <v>0</v>
      </c>
      <c r="H42" s="29">
        <v>0</v>
      </c>
      <c r="I42" s="29">
        <f t="shared" si="17"/>
        <v>0</v>
      </c>
      <c r="J42" s="29">
        <f t="shared" si="17"/>
        <v>0</v>
      </c>
      <c r="K42" s="29"/>
      <c r="L42" s="29"/>
      <c r="M42" s="29"/>
      <c r="N42" s="31"/>
      <c r="O42" s="31" t="s">
        <v>39</v>
      </c>
      <c r="P42" s="32" t="s">
        <v>39</v>
      </c>
      <c r="Q42" s="33"/>
      <c r="R42" s="91" t="str">
        <f t="shared" si="3"/>
        <v/>
      </c>
      <c r="S42" s="33"/>
      <c r="T42" s="91" t="str">
        <f>IF(OR(S35=0,N42="",P42=""),"",IF(S35&gt;=$T$9,"HABIL","NO HABIL"))</f>
        <v/>
      </c>
      <c r="U42" s="92"/>
      <c r="V42" s="91" t="str">
        <f>IF(OR(U35=0,N42="",P42=""),"",IF(U35&lt;=$V$9,"HABIL","NO HABIL"))</f>
        <v/>
      </c>
      <c r="W42" s="36"/>
      <c r="X42" s="91" t="str">
        <f>IF(OR(W35=0,N42="",P42=""),"",IF(W35&gt;=$X$9,"HABIL","NO HABIL"))</f>
        <v/>
      </c>
      <c r="Y42" s="91" t="str">
        <f t="shared" si="1"/>
        <v/>
      </c>
      <c r="Z42" s="37">
        <f t="shared" si="14"/>
        <v>0</v>
      </c>
      <c r="AA42" s="38" t="str">
        <f t="shared" si="15"/>
        <v>MIPYME</v>
      </c>
      <c r="AB42" s="39"/>
      <c r="AC42" s="91" t="str">
        <f>IF(OR(AB35=0,N42="",P42=""),"",IF(AB35&gt;=$AC$9,"HABIL","NO HABIL"))</f>
        <v/>
      </c>
      <c r="AD42" s="39"/>
      <c r="AE42" s="91" t="str">
        <f>IF(OR(AD35=0,N42="",P42=""),"",IF(AD35&gt;=$AE$9,"HABIL","NO HABIL"))</f>
        <v/>
      </c>
      <c r="AF42" s="93" t="str">
        <f t="shared" si="16"/>
        <v/>
      </c>
    </row>
    <row r="43" spans="1:36" s="41" customFormat="1" ht="16.5" hidden="1" x14ac:dyDescent="0.25">
      <c r="A43" s="1"/>
      <c r="B43" s="26" t="s">
        <v>39</v>
      </c>
      <c r="C43" s="28"/>
      <c r="D43" s="28"/>
      <c r="E43" s="29">
        <v>0</v>
      </c>
      <c r="F43" s="29">
        <v>0</v>
      </c>
      <c r="G43" s="29">
        <v>0</v>
      </c>
      <c r="H43" s="29">
        <v>0</v>
      </c>
      <c r="I43" s="29">
        <f t="shared" si="17"/>
        <v>0</v>
      </c>
      <c r="J43" s="29">
        <f t="shared" si="17"/>
        <v>0</v>
      </c>
      <c r="K43" s="29"/>
      <c r="L43" s="29"/>
      <c r="M43" s="29"/>
      <c r="N43" s="31"/>
      <c r="O43" s="31" t="s">
        <v>39</v>
      </c>
      <c r="P43" s="32" t="s">
        <v>39</v>
      </c>
      <c r="Q43" s="33"/>
      <c r="R43" s="91" t="str">
        <f t="shared" si="3"/>
        <v/>
      </c>
      <c r="S43" s="33"/>
      <c r="T43" s="91" t="str">
        <f>IF(OR(S35=0,N43="",P43=""),"",IF(S35&gt;=$T$9,"HABIL","NO HABIL"))</f>
        <v/>
      </c>
      <c r="U43" s="92"/>
      <c r="V43" s="91" t="str">
        <f>IF(OR(U35=0,N43="",P43=""),"",IF(U35&lt;=$V$9,"HABIL","NO HABIL"))</f>
        <v/>
      </c>
      <c r="W43" s="36"/>
      <c r="X43" s="91" t="str">
        <f>IF(OR(W35=0,N43="",P43=""),"",IF(W35&gt;=$X$9,"HABIL","NO HABIL"))</f>
        <v/>
      </c>
      <c r="Y43" s="91" t="str">
        <f t="shared" si="1"/>
        <v/>
      </c>
      <c r="Z43" s="37">
        <f t="shared" si="14"/>
        <v>0</v>
      </c>
      <c r="AA43" s="38" t="str">
        <f t="shared" si="15"/>
        <v>MIPYME</v>
      </c>
      <c r="AB43" s="39"/>
      <c r="AC43" s="91" t="str">
        <f>IF(OR(AB35=0,N43="",P43=""),"",IF(AB35&gt;=$AC$9,"HABIL","NO HABIL"))</f>
        <v/>
      </c>
      <c r="AD43" s="39"/>
      <c r="AE43" s="91" t="str">
        <f>IF(OR(AD35=0,N43="",P43=""),"",IF(AD35&gt;=$AE$9,"HABIL","NO HABIL"))</f>
        <v/>
      </c>
      <c r="AF43" s="95" t="str">
        <f t="shared" si="16"/>
        <v/>
      </c>
    </row>
    <row r="44" spans="1:36" s="41" customFormat="1" ht="16.5" hidden="1" x14ac:dyDescent="0.25">
      <c r="A44" s="1"/>
      <c r="B44" s="26" t="s">
        <v>39</v>
      </c>
      <c r="C44" s="28"/>
      <c r="D44" s="28"/>
      <c r="E44" s="29">
        <v>0</v>
      </c>
      <c r="F44" s="29">
        <v>0</v>
      </c>
      <c r="G44" s="29">
        <v>0</v>
      </c>
      <c r="H44" s="29">
        <v>0</v>
      </c>
      <c r="I44" s="29">
        <f t="shared" si="17"/>
        <v>0</v>
      </c>
      <c r="J44" s="29">
        <f t="shared" si="17"/>
        <v>0</v>
      </c>
      <c r="K44" s="29"/>
      <c r="L44" s="29"/>
      <c r="M44" s="29"/>
      <c r="N44" s="31"/>
      <c r="O44" s="31" t="s">
        <v>39</v>
      </c>
      <c r="P44" s="32" t="s">
        <v>39</v>
      </c>
      <c r="Q44" s="33"/>
      <c r="R44" s="91" t="str">
        <f t="shared" si="3"/>
        <v/>
      </c>
      <c r="S44" s="33"/>
      <c r="T44" s="91" t="str">
        <f>IF(OR(S35=0,N44="",P44=""),"",IF(S35&gt;=$T$9,"HABIL","NO HABIL"))</f>
        <v/>
      </c>
      <c r="U44" s="92"/>
      <c r="V44" s="91" t="str">
        <f>IF(OR(U35=0,N44="",P44=""),"",IF(U35&lt;=$V$9,"HABIL","NO HABIL"))</f>
        <v/>
      </c>
      <c r="W44" s="36"/>
      <c r="X44" s="91" t="str">
        <f>IF(OR(W35=0,N44="",P44=""),"",IF(W35&gt;=$X$9,"HABIL","NO HABIL"))</f>
        <v/>
      </c>
      <c r="Y44" s="91" t="str">
        <f t="shared" si="1"/>
        <v/>
      </c>
      <c r="Z44" s="37">
        <f t="shared" si="14"/>
        <v>0</v>
      </c>
      <c r="AA44" s="38" t="str">
        <f t="shared" si="15"/>
        <v>MIPYME</v>
      </c>
      <c r="AB44" s="39"/>
      <c r="AC44" s="91" t="str">
        <f>IF(OR(AB35=0,N44="",P44=""),"",IF(AB35&gt;=$AC$9,"HABIL","NO HABIL"))</f>
        <v/>
      </c>
      <c r="AD44" s="39"/>
      <c r="AE44" s="91" t="str">
        <f>IF(OR(AD35=0,N44="",P44=""),"",IF(AD35&gt;=$AE$9,"HABIL","NO HABIL"))</f>
        <v/>
      </c>
      <c r="AF44" s="95" t="str">
        <f t="shared" si="16"/>
        <v/>
      </c>
    </row>
    <row r="45" spans="1:36" s="41" customFormat="1" ht="17.25" hidden="1" thickBot="1" x14ac:dyDescent="0.3">
      <c r="A45" s="1"/>
      <c r="B45" s="96" t="s">
        <v>39</v>
      </c>
      <c r="C45" s="97"/>
      <c r="D45" s="97"/>
      <c r="E45" s="98">
        <v>0</v>
      </c>
      <c r="F45" s="98">
        <v>0</v>
      </c>
      <c r="G45" s="98">
        <v>0</v>
      </c>
      <c r="H45" s="98">
        <v>0</v>
      </c>
      <c r="I45" s="98">
        <f t="shared" si="17"/>
        <v>0</v>
      </c>
      <c r="J45" s="98">
        <f t="shared" si="17"/>
        <v>0</v>
      </c>
      <c r="K45" s="98"/>
      <c r="L45" s="98"/>
      <c r="M45" s="98"/>
      <c r="N45" s="99"/>
      <c r="O45" s="99" t="s">
        <v>39</v>
      </c>
      <c r="P45" s="100" t="s">
        <v>39</v>
      </c>
      <c r="Q45" s="101"/>
      <c r="R45" s="102" t="str">
        <f t="shared" si="3"/>
        <v/>
      </c>
      <c r="S45" s="101"/>
      <c r="T45" s="102" t="str">
        <f>IF(OR(S35=0,N45="",P45=""),"",IF(S35&gt;=$T$9,"HABIL","NO HABIL"))</f>
        <v/>
      </c>
      <c r="U45" s="103"/>
      <c r="V45" s="102" t="str">
        <f>IF(OR(U35=0,N45="",P45=""),"",IF(U35&lt;=$V$9,"HABIL","NO HABIL"))</f>
        <v/>
      </c>
      <c r="W45" s="104"/>
      <c r="X45" s="102" t="str">
        <f>IF(OR(W35=0,N45="",P45=""),"",IF(W35&gt;=$X$9,"HABIL","NO HABIL"))</f>
        <v/>
      </c>
      <c r="Y45" s="102" t="str">
        <f t="shared" si="1"/>
        <v/>
      </c>
      <c r="Z45" s="105">
        <f t="shared" si="14"/>
        <v>0</v>
      </c>
      <c r="AA45" s="106" t="str">
        <f t="shared" si="15"/>
        <v>MIPYME</v>
      </c>
      <c r="AB45" s="107"/>
      <c r="AC45" s="102" t="str">
        <f>IF(OR(AB35=0,N45="",P45=""),"",IF(AB35&gt;=$AC$9,"HABIL","NO HABIL"))</f>
        <v/>
      </c>
      <c r="AD45" s="107"/>
      <c r="AE45" s="102" t="str">
        <f>IF(OR(AD35=0,N45="",P45=""),"",IF(AD35&gt;=$AE$9,"HABIL","NO HABIL"))</f>
        <v/>
      </c>
      <c r="AF45" s="90" t="str">
        <f t="shared" si="16"/>
        <v/>
      </c>
    </row>
    <row r="46" spans="1:36" ht="16.5" hidden="1" x14ac:dyDescent="0.25">
      <c r="B46" s="13">
        <v>4</v>
      </c>
      <c r="C46" s="14">
        <f>C47</f>
        <v>0</v>
      </c>
      <c r="D46" s="15">
        <f>IF(SUM(D47:D56)=0,"",SUM(D47:D56))</f>
        <v>1</v>
      </c>
      <c r="E46" s="16">
        <f>IF(ISERROR(($D47*E47)+($D48*E48)+($D49*E49)+($D50*E50)+($D51*E51)+($D52*E52)+($D53*E53)+($D54*E54)+($D55*E55)+($D56*E56)),"",($D47*E47)+($D48*E48)+($D49*E49)+($D50*E50)+($D51*E51)+($D52*E52)+($D53*E53)+($D54*E54)+($D55*E55)+($D56*E56))</f>
        <v>0</v>
      </c>
      <c r="F46" s="16">
        <f>IF(ISERROR(($D47*F47)+($D48*F48)+($D49*F49)+($D50*F50)+($D51*F51)+($D52*F52)+($D53*F53)+($D54*F54)+($D55*F55)+($D56*F56)),"",($D47*F47)+($D48*F48)+($D49*F49)+($D50*F50)+($D51*F51)+($D52*F52)+($D53*F53)+($D54*F54)+($D55*F55)+($D56*F56))</f>
        <v>0</v>
      </c>
      <c r="G46" s="16">
        <f>IF(ISERROR(($D47*G47)+($D48*G48)+($D49*G49)+($D50*G50)+($D51*G51)+($D52*G52)+($D53*G53)+($D54*G54)+($D55*G55)+($D56*G56)),"",($D47*G47)+($D48*G48)+($D49*G49)+($D50*G50)+($D51*G51)+($D52*G52)+($D53*G53)+($D54*G54)+($D55*G55)+($D56*G56))</f>
        <v>0</v>
      </c>
      <c r="H46" s="16">
        <f>IF(ISERROR(($D47*H47)+($D48*H48)+($D49*H49)+($D50*H50)+($D51*H51)+($D52*H52)+($D53*H53)+($D54*H54)+($D55*H55)+($D56*H56)),"",($D47*H47)+($D48*H48)+($D49*H49)+($D50*H50)+($D51*H51)+($D52*H52)+($D53*H53)+($D54*H54)+($D55*H55)+($D56*H56))</f>
        <v>0</v>
      </c>
      <c r="I46" s="16">
        <f>IF(ISERROR(SUM(I47:I56)),"",SUM(I47:I56))</f>
        <v>0</v>
      </c>
      <c r="J46" s="16">
        <f>IF(ISERROR(SUM(J47:J56)),"",SUM(J47:J56))</f>
        <v>0</v>
      </c>
      <c r="K46" s="16">
        <f>IF(ISERROR(($D47*K47)+($D48*K48)+($D49*K49)+($D50*K50)+($D51*K51)+($D52*K52)+($D53*K53)+($D54*K54)+($D55*K55)+($D56*K56)),"",($D47*K47)+($D48*K48)+($D49*K49)+($D50*K50)+($D51*K51)+($D52*K52)+($D53*K53)+($D54*K54)+($D55*K55)+($D56*K56))</f>
        <v>0</v>
      </c>
      <c r="L46" s="16">
        <f t="shared" ref="L46:M46" si="18">IF(ISERROR(($D47*L47)+($D48*L48)+($D49*L49)+($D50*L50)+($D51*L51)+($D52*L52)+($D53*L53)+($D54*L54)+($D55*L55)+($D56*L56)),"",($D47*L47)+($D48*L48)+($D49*L49)+($D50*L50)+($D51*L51)+($D52*L52)+($D53*L53)+($D54*L54)+($D55*L55)+($D56*L56))</f>
        <v>0</v>
      </c>
      <c r="M46" s="16">
        <f t="shared" si="18"/>
        <v>0</v>
      </c>
      <c r="N46" s="17">
        <v>1</v>
      </c>
      <c r="O46" s="18">
        <f>PlazoM1</f>
        <v>2</v>
      </c>
      <c r="P46" s="19">
        <f>POA!B2</f>
        <v>768268972</v>
      </c>
      <c r="Q46" s="16">
        <f>SUM(I46)</f>
        <v>0</v>
      </c>
      <c r="R46" s="20" t="str">
        <f>IF(OR(Q46=0,N46="",P46=""),"",IF(Q46&gt;=((R9*P46)),"HABIL","NO HABIL"))</f>
        <v/>
      </c>
      <c r="S46" s="16">
        <f>IF(ISERROR(SUM(E46/G46)),0,SUM(E46/G46))</f>
        <v>0</v>
      </c>
      <c r="T46" s="20" t="str">
        <f>IF(OR(S46=0,N46="",P46=""),"",IF(S46&gt;=$T$9,"HABIL","NO HABIL"))</f>
        <v/>
      </c>
      <c r="U46" s="21">
        <f>IF(ISERROR(SUM(H46/F46)),0,SUM(H46/F46))</f>
        <v>0</v>
      </c>
      <c r="V46" s="20" t="str">
        <f>IF(OR(U46=0,N46="",P46=""),"",IF(U46&lt;=$V$9,"HABIL","NO HABIL"))</f>
        <v/>
      </c>
      <c r="W46" s="21">
        <f>IF(ISERROR(SUM(L46/M46)),0,SUM(L46/M46))</f>
        <v>0</v>
      </c>
      <c r="X46" s="20" t="str">
        <f>IF(OR(W46=0,N46="",P46=""),"",IF(W46&gt;=$X$9,"HABIL","NO HABIL"))</f>
        <v/>
      </c>
      <c r="Y46" s="20" t="str">
        <f t="shared" si="1"/>
        <v/>
      </c>
      <c r="Z46" s="22"/>
      <c r="AA46" s="23"/>
      <c r="AB46" s="24">
        <f>IF(ISERROR(SUM(L46/K46)),0,SUM(L46/K46))</f>
        <v>0</v>
      </c>
      <c r="AC46" s="20" t="str">
        <f>IF(OR(AB46=0,N46="",P46=""),"",IF(AB46&gt;=$AC$9,"HABIL","NO HABIL"))</f>
        <v/>
      </c>
      <c r="AD46" s="24">
        <f>IF(ISERROR(SUM(L46/F46)),0,SUM(L46/F46))</f>
        <v>0</v>
      </c>
      <c r="AE46" s="20" t="str">
        <f>IF(OR(AD46=0,N46="",P46=""),"",IF(AD46&gt;=$AE$9,"HABIL","NO HABIL"))</f>
        <v/>
      </c>
      <c r="AF46" s="25" t="str">
        <f t="shared" si="16"/>
        <v/>
      </c>
    </row>
    <row r="47" spans="1:36" ht="16.5" hidden="1" x14ac:dyDescent="0.25">
      <c r="B47" s="26">
        <v>1.1000000000000001</v>
      </c>
      <c r="C47" s="27"/>
      <c r="D47" s="28">
        <v>1</v>
      </c>
      <c r="E47" s="29"/>
      <c r="F47" s="29"/>
      <c r="G47" s="29"/>
      <c r="H47" s="29"/>
      <c r="I47" s="29">
        <f>IF(ISERROR(E47-G47),"",E47-G47)</f>
        <v>0</v>
      </c>
      <c r="J47" s="29">
        <f>IF(ISERROR(F47-H47),"",F47-H47)</f>
        <v>0</v>
      </c>
      <c r="K47" s="29">
        <f>J47</f>
        <v>0</v>
      </c>
      <c r="L47" s="29"/>
      <c r="M47" s="29"/>
      <c r="N47" s="30"/>
      <c r="O47" s="31" t="s">
        <v>39</v>
      </c>
      <c r="P47" s="32" t="s">
        <v>39</v>
      </c>
      <c r="Q47" s="33"/>
      <c r="R47" s="34" t="str">
        <f t="shared" si="3"/>
        <v/>
      </c>
      <c r="S47" s="33"/>
      <c r="T47" s="34" t="str">
        <f>IF(OR(S46=0,N47="",P47=""),"",IF(S46&gt;=$T$9,"HABIL","NO HABIL"))</f>
        <v/>
      </c>
      <c r="U47" s="35"/>
      <c r="V47" s="34" t="str">
        <f>IF(OR(U46=0,N47="",P47=""),"",IF(U46&lt;=$V$9,"HABIL","NO HABIL"))</f>
        <v/>
      </c>
      <c r="W47" s="36"/>
      <c r="X47" s="34" t="str">
        <f>IF(OR(W46=0,N47="",P47=""),"",IF(W46&gt;=$X$9,"HABIL","NO HABIL"))</f>
        <v/>
      </c>
      <c r="Y47" s="34" t="str">
        <f t="shared" si="1"/>
        <v/>
      </c>
      <c r="Z47" s="37">
        <f>IF(ISERROR(F47/$AA$9),"",F47/$AA$9)</f>
        <v>0</v>
      </c>
      <c r="AA47" s="38" t="str">
        <f>+IF(Z47&lt;$AA$10,"MIPYME","NO CUMPLE")</f>
        <v>MIPYME</v>
      </c>
      <c r="AB47" s="39"/>
      <c r="AC47" s="34" t="str">
        <f>IF(OR(AB46=0,N47="",P47=""),"",IF(AB46&gt;=$AC$9,"HABIL","NO HABIL"))</f>
        <v/>
      </c>
      <c r="AD47" s="39"/>
      <c r="AE47" s="34" t="str">
        <f>IF(OR(AD46=0,N47="",P47=""),"",IF(AD46&gt;=$AE$9,"HABIL","NO HABIL"))</f>
        <v/>
      </c>
      <c r="AF47" s="40" t="str">
        <f>IF(OR(AC47="",AE47=""),"",IF(AC47="NO HABIL","NO HABIL",IF(AE47="NO HABIL","NO HABIL",IF(AE47="NO HABIL","NO HABIL","HABIL"))))</f>
        <v/>
      </c>
      <c r="AG47" s="41"/>
      <c r="AH47" s="41"/>
      <c r="AI47" s="41"/>
      <c r="AJ47" s="41"/>
    </row>
    <row r="48" spans="1:36" s="41" customFormat="1" ht="16.5" hidden="1" x14ac:dyDescent="0.25">
      <c r="A48" s="1"/>
      <c r="B48" s="26"/>
      <c r="C48" s="28"/>
      <c r="D48" s="28"/>
      <c r="E48" s="29"/>
      <c r="F48" s="29"/>
      <c r="G48" s="29"/>
      <c r="H48" s="29"/>
      <c r="I48" s="29"/>
      <c r="J48" s="29"/>
      <c r="K48" s="29"/>
      <c r="L48" s="29"/>
      <c r="M48" s="29"/>
      <c r="N48" s="31"/>
      <c r="O48" s="31" t="s">
        <v>39</v>
      </c>
      <c r="P48" s="32" t="s">
        <v>39</v>
      </c>
      <c r="Q48" s="33"/>
      <c r="R48" s="91" t="str">
        <f t="shared" si="3"/>
        <v/>
      </c>
      <c r="S48" s="33"/>
      <c r="T48" s="91" t="str">
        <f>IF(OR(S46=0,N48="",P48=""),"",IF(S46&gt;=$T$9,"HABIL","NO HABIL"))</f>
        <v/>
      </c>
      <c r="U48" s="92"/>
      <c r="V48" s="91" t="str">
        <f>IF(OR(U46=0,N48="",P48=""),"",IF(U46&lt;=$V$9,"HABIL","NO HABIL"))</f>
        <v/>
      </c>
      <c r="W48" s="36"/>
      <c r="X48" s="91" t="str">
        <f>IF(OR(W46=0,N48="",P48=""),"",IF(W46&gt;=$X$9,"HABIL","NO HABIL"))</f>
        <v/>
      </c>
      <c r="Y48" s="91" t="str">
        <f t="shared" si="1"/>
        <v/>
      </c>
      <c r="Z48" s="37">
        <f t="shared" ref="Z48:Z56" si="19">IF(ISERROR(F48/$AA$9),"",F48/$AA$9)</f>
        <v>0</v>
      </c>
      <c r="AA48" s="38" t="str">
        <f t="shared" ref="AA48:AA56" si="20">+IF(Z48&lt;$AA$10,"MIPYME","NO CUMPLE")</f>
        <v>MIPYME</v>
      </c>
      <c r="AB48" s="39"/>
      <c r="AC48" s="91" t="str">
        <f>IF(OR(AB46=0,N48="",P48=""),"",IF(AB46&gt;=$AC$9,"HABIL","NO HABIL"))</f>
        <v/>
      </c>
      <c r="AD48" s="39"/>
      <c r="AE48" s="91" t="str">
        <f>IF(OR(AD46=0,N48="",P48=""),"",IF(AD46&gt;=$AE$9,"HABIL","NO HABIL"))</f>
        <v/>
      </c>
      <c r="AF48" s="93" t="str">
        <f t="shared" ref="AF48:AF57" si="21">IF(OR(AC48="",AE48=""),"",IF(AC48="NO HABIL","NO HABIL",IF(AE48="NO HABIL","NO HABIL",IF(AE48="NO HABIL","NO HABIL","HABIL"))))</f>
        <v/>
      </c>
    </row>
    <row r="49" spans="1:36" s="41" customFormat="1" ht="16.5" hidden="1" x14ac:dyDescent="0.25">
      <c r="A49" s="1"/>
      <c r="B49" s="26" t="s">
        <v>39</v>
      </c>
      <c r="C49" s="28"/>
      <c r="D49" s="28"/>
      <c r="E49" s="29"/>
      <c r="F49" s="29"/>
      <c r="G49" s="29"/>
      <c r="H49" s="29"/>
      <c r="I49" s="29">
        <f t="shared" ref="I49:J56" si="22">IF(ISERROR(E49-G49),"",E49-G49)</f>
        <v>0</v>
      </c>
      <c r="J49" s="29">
        <f t="shared" si="22"/>
        <v>0</v>
      </c>
      <c r="K49" s="29">
        <f>J49</f>
        <v>0</v>
      </c>
      <c r="L49" s="29"/>
      <c r="M49" s="29"/>
      <c r="N49" s="31"/>
      <c r="O49" s="31" t="s">
        <v>39</v>
      </c>
      <c r="P49" s="32" t="s">
        <v>39</v>
      </c>
      <c r="Q49" s="33"/>
      <c r="R49" s="91" t="str">
        <f t="shared" si="3"/>
        <v/>
      </c>
      <c r="S49" s="33"/>
      <c r="T49" s="91" t="str">
        <f>IF(OR(S46=0,N49="",P49=""),"",IF(S46&gt;=$T$9,"HABIL","NO HABIL"))</f>
        <v/>
      </c>
      <c r="U49" s="92"/>
      <c r="V49" s="91" t="str">
        <f>IF(OR(U46=0,N49="",P49=""),"",IF(U46&lt;=$V$9,"HABIL","NO HABIL"))</f>
        <v/>
      </c>
      <c r="W49" s="36"/>
      <c r="X49" s="91" t="str">
        <f>IF(OR(W46=0,N49="",P49=""),"",IF(W46&gt;=$X$9,"HABIL","NO HABIL"))</f>
        <v/>
      </c>
      <c r="Y49" s="91" t="str">
        <f t="shared" si="1"/>
        <v/>
      </c>
      <c r="Z49" s="37">
        <f t="shared" si="19"/>
        <v>0</v>
      </c>
      <c r="AA49" s="38" t="str">
        <f t="shared" si="20"/>
        <v>MIPYME</v>
      </c>
      <c r="AB49" s="39"/>
      <c r="AC49" s="91" t="str">
        <f>IF(OR(AB46=0,N49="",P49=""),"",IF(AB46&gt;=$AC$9,"HABIL","NO HABIL"))</f>
        <v/>
      </c>
      <c r="AD49" s="39"/>
      <c r="AE49" s="91" t="str">
        <f>IF(OR(AD46=0,N49="",P49=""),"",IF(AD46&gt;=$AE$9,"HABIL","NO HABIL"))</f>
        <v/>
      </c>
      <c r="AF49" s="93" t="str">
        <f t="shared" si="21"/>
        <v/>
      </c>
    </row>
    <row r="50" spans="1:36" s="41" customFormat="1" ht="16.5" hidden="1" x14ac:dyDescent="0.25">
      <c r="A50" s="1"/>
      <c r="B50" s="26" t="s">
        <v>39</v>
      </c>
      <c r="C50" s="28"/>
      <c r="D50" s="28"/>
      <c r="E50" s="29"/>
      <c r="F50" s="29"/>
      <c r="G50" s="29"/>
      <c r="H50" s="29"/>
      <c r="I50" s="29">
        <f t="shared" si="22"/>
        <v>0</v>
      </c>
      <c r="J50" s="29">
        <f t="shared" si="22"/>
        <v>0</v>
      </c>
      <c r="K50" s="29">
        <f>+J50</f>
        <v>0</v>
      </c>
      <c r="L50" s="29"/>
      <c r="M50" s="29"/>
      <c r="N50" s="31"/>
      <c r="O50" s="31" t="s">
        <v>39</v>
      </c>
      <c r="P50" s="32" t="s">
        <v>39</v>
      </c>
      <c r="Q50" s="33"/>
      <c r="R50" s="91" t="str">
        <f t="shared" si="3"/>
        <v/>
      </c>
      <c r="S50" s="33"/>
      <c r="T50" s="91" t="str">
        <f>IF(OR(S46=0,N50="",P50=""),"",IF(S46&gt;=$T$9,"HABIL","NO HABIL"))</f>
        <v/>
      </c>
      <c r="U50" s="92"/>
      <c r="V50" s="91" t="str">
        <f>IF(OR(U46=0,N50="",P50=""),"",IF(U46&lt;=$V$9,"HABIL","NO HABIL"))</f>
        <v/>
      </c>
      <c r="W50" s="36"/>
      <c r="X50" s="91" t="str">
        <f>IF(OR(W46=0,N50="",P50=""),"",IF(W46&gt;=$X$9,"HABIL","NO HABIL"))</f>
        <v/>
      </c>
      <c r="Y50" s="91" t="str">
        <f t="shared" si="1"/>
        <v/>
      </c>
      <c r="Z50" s="37">
        <f t="shared" si="19"/>
        <v>0</v>
      </c>
      <c r="AA50" s="38" t="str">
        <f t="shared" si="20"/>
        <v>MIPYME</v>
      </c>
      <c r="AB50" s="39"/>
      <c r="AC50" s="91" t="str">
        <f>IF(OR(AB46=0,N50="",P50=""),"",IF(AB46&gt;=$AC$9,"HABIL","NO HABIL"))</f>
        <v/>
      </c>
      <c r="AD50" s="39"/>
      <c r="AE50" s="91" t="str">
        <f>IF(OR(AD46=0,N50="",P50=""),"",IF(AD46&gt;=$AE$9,"HABIL","NO HABIL"))</f>
        <v/>
      </c>
      <c r="AF50" s="93" t="str">
        <f t="shared" si="21"/>
        <v/>
      </c>
    </row>
    <row r="51" spans="1:36" s="41" customFormat="1" ht="16.5" hidden="1" x14ac:dyDescent="0.25">
      <c r="A51" s="1"/>
      <c r="B51" s="26" t="s">
        <v>39</v>
      </c>
      <c r="C51" s="28"/>
      <c r="D51" s="28"/>
      <c r="E51" s="29">
        <v>0</v>
      </c>
      <c r="F51" s="29">
        <v>0</v>
      </c>
      <c r="G51" s="29">
        <v>0</v>
      </c>
      <c r="H51" s="29">
        <v>0</v>
      </c>
      <c r="I51" s="29">
        <f t="shared" si="22"/>
        <v>0</v>
      </c>
      <c r="J51" s="29">
        <f t="shared" si="22"/>
        <v>0</v>
      </c>
      <c r="K51" s="29"/>
      <c r="L51" s="29"/>
      <c r="M51" s="29"/>
      <c r="N51" s="31"/>
      <c r="O51" s="31" t="s">
        <v>39</v>
      </c>
      <c r="P51" s="32" t="s">
        <v>39</v>
      </c>
      <c r="Q51" s="33"/>
      <c r="R51" s="91" t="str">
        <f t="shared" si="3"/>
        <v/>
      </c>
      <c r="S51" s="33"/>
      <c r="T51" s="91" t="str">
        <f>IF(OR(S46=0,N51="",P51=""),"",IF(S46&gt;=$T$9,"HABIL","NO HABIL"))</f>
        <v/>
      </c>
      <c r="U51" s="92"/>
      <c r="V51" s="91" t="str">
        <f>IF(OR(U46=0,N51="",P51=""),"",IF(U46&lt;=$V$9,"HABIL","NO HABIL"))</f>
        <v/>
      </c>
      <c r="W51" s="36"/>
      <c r="X51" s="91" t="str">
        <f>IF(OR(W46=0,N51="",P51=""),"",IF(W46&gt;=$X$9,"HABIL","NO HABIL"))</f>
        <v/>
      </c>
      <c r="Y51" s="91" t="str">
        <f t="shared" si="1"/>
        <v/>
      </c>
      <c r="Z51" s="37">
        <f t="shared" si="19"/>
        <v>0</v>
      </c>
      <c r="AA51" s="38" t="str">
        <f t="shared" si="20"/>
        <v>MIPYME</v>
      </c>
      <c r="AB51" s="39"/>
      <c r="AC51" s="91" t="str">
        <f>IF(OR(AB46=0,N51="",P51=""),"",IF(AB46&gt;=$AC$9,"HABIL","NO HABIL"))</f>
        <v/>
      </c>
      <c r="AD51" s="39"/>
      <c r="AE51" s="91" t="str">
        <f>IF(OR(AD46=0,N51="",P51=""),"",IF(AD46&gt;=$AE$9,"HABIL","NO HABIL"))</f>
        <v/>
      </c>
      <c r="AF51" s="95" t="str">
        <f t="shared" si="21"/>
        <v/>
      </c>
    </row>
    <row r="52" spans="1:36" s="41" customFormat="1" ht="16.5" hidden="1" x14ac:dyDescent="0.25">
      <c r="A52" s="1"/>
      <c r="B52" s="26" t="s">
        <v>39</v>
      </c>
      <c r="C52" s="28"/>
      <c r="D52" s="28"/>
      <c r="E52" s="29">
        <v>0</v>
      </c>
      <c r="F52" s="29">
        <v>0</v>
      </c>
      <c r="G52" s="29">
        <v>0</v>
      </c>
      <c r="H52" s="29">
        <v>0</v>
      </c>
      <c r="I52" s="29">
        <f t="shared" si="22"/>
        <v>0</v>
      </c>
      <c r="J52" s="29">
        <f t="shared" si="22"/>
        <v>0</v>
      </c>
      <c r="K52" s="29"/>
      <c r="L52" s="29"/>
      <c r="M52" s="29"/>
      <c r="N52" s="31"/>
      <c r="O52" s="31" t="s">
        <v>39</v>
      </c>
      <c r="P52" s="32" t="s">
        <v>39</v>
      </c>
      <c r="Q52" s="33"/>
      <c r="R52" s="91" t="str">
        <f t="shared" si="3"/>
        <v/>
      </c>
      <c r="S52" s="33"/>
      <c r="T52" s="91" t="str">
        <f>IF(OR(S46=0,N52="",P52=""),"",IF(S46&gt;=$T$9,"HABIL","NO HABIL"))</f>
        <v/>
      </c>
      <c r="U52" s="92"/>
      <c r="V52" s="91" t="str">
        <f>IF(OR(U46=0,N52="",P52=""),"",IF(U46&lt;=$V$9,"HABIL","NO HABIL"))</f>
        <v/>
      </c>
      <c r="W52" s="36"/>
      <c r="X52" s="91" t="str">
        <f>IF(OR(W46=0,N52="",P52=""),"",IF(W46&gt;=$X$9,"HABIL","NO HABIL"))</f>
        <v/>
      </c>
      <c r="Y52" s="91" t="str">
        <f t="shared" si="1"/>
        <v/>
      </c>
      <c r="Z52" s="37">
        <f t="shared" si="19"/>
        <v>0</v>
      </c>
      <c r="AA52" s="38" t="str">
        <f t="shared" si="20"/>
        <v>MIPYME</v>
      </c>
      <c r="AB52" s="39"/>
      <c r="AC52" s="91" t="str">
        <f>IF(OR(AB46=0,N52="",P52=""),"",IF(AB46&gt;=$AC$9,"HABIL","NO HABIL"))</f>
        <v/>
      </c>
      <c r="AD52" s="39"/>
      <c r="AE52" s="91" t="str">
        <f>IF(OR(AD46=0,N52="",P52=""),"",IF(AD46&gt;=$AE$9,"HABIL","NO HABIL"))</f>
        <v/>
      </c>
      <c r="AF52" s="93" t="str">
        <f t="shared" si="21"/>
        <v/>
      </c>
    </row>
    <row r="53" spans="1:36" s="41" customFormat="1" ht="16.5" hidden="1" x14ac:dyDescent="0.25">
      <c r="A53" s="1"/>
      <c r="B53" s="26" t="s">
        <v>39</v>
      </c>
      <c r="C53" s="28"/>
      <c r="D53" s="28"/>
      <c r="E53" s="29">
        <v>0</v>
      </c>
      <c r="F53" s="29">
        <v>0</v>
      </c>
      <c r="G53" s="29">
        <v>0</v>
      </c>
      <c r="H53" s="29">
        <v>0</v>
      </c>
      <c r="I53" s="29">
        <f t="shared" si="22"/>
        <v>0</v>
      </c>
      <c r="J53" s="29">
        <f t="shared" si="22"/>
        <v>0</v>
      </c>
      <c r="K53" s="29"/>
      <c r="L53" s="29"/>
      <c r="M53" s="29"/>
      <c r="N53" s="31"/>
      <c r="O53" s="31" t="s">
        <v>39</v>
      </c>
      <c r="P53" s="32" t="s">
        <v>39</v>
      </c>
      <c r="Q53" s="33"/>
      <c r="R53" s="91" t="str">
        <f t="shared" si="3"/>
        <v/>
      </c>
      <c r="S53" s="33"/>
      <c r="T53" s="91" t="str">
        <f>IF(OR(S46=0,N53="",P53=""),"",IF(S46&gt;=$T$9,"HABIL","NO HABIL"))</f>
        <v/>
      </c>
      <c r="U53" s="92"/>
      <c r="V53" s="91" t="str">
        <f>IF(OR(U46=0,N53="",P53=""),"",IF(U46&lt;=$V$9,"HABIL","NO HABIL"))</f>
        <v/>
      </c>
      <c r="W53" s="36"/>
      <c r="X53" s="91" t="str">
        <f>IF(OR(W46=0,N53="",P53=""),"",IF(W46&gt;=$X$9,"HABIL","NO HABIL"))</f>
        <v/>
      </c>
      <c r="Y53" s="91" t="str">
        <f t="shared" si="1"/>
        <v/>
      </c>
      <c r="Z53" s="37">
        <f t="shared" si="19"/>
        <v>0</v>
      </c>
      <c r="AA53" s="38" t="str">
        <f t="shared" si="20"/>
        <v>MIPYME</v>
      </c>
      <c r="AB53" s="39"/>
      <c r="AC53" s="91" t="str">
        <f>IF(OR(AB46=0,N53="",P53=""),"",IF(AB46&gt;=$AC$9,"HABIL","NO HABIL"))</f>
        <v/>
      </c>
      <c r="AD53" s="39"/>
      <c r="AE53" s="91" t="str">
        <f>IF(OR(AD46=0,N53="",P53=""),"",IF(AD46&gt;=$AE$9,"HABIL","NO HABIL"))</f>
        <v/>
      </c>
      <c r="AF53" s="93" t="str">
        <f t="shared" si="21"/>
        <v/>
      </c>
    </row>
    <row r="54" spans="1:36" s="41" customFormat="1" ht="16.5" hidden="1" x14ac:dyDescent="0.25">
      <c r="A54" s="1"/>
      <c r="B54" s="26" t="s">
        <v>39</v>
      </c>
      <c r="C54" s="28"/>
      <c r="D54" s="28"/>
      <c r="E54" s="29">
        <v>0</v>
      </c>
      <c r="F54" s="29">
        <v>0</v>
      </c>
      <c r="G54" s="29">
        <v>0</v>
      </c>
      <c r="H54" s="29">
        <v>0</v>
      </c>
      <c r="I54" s="29">
        <f t="shared" si="22"/>
        <v>0</v>
      </c>
      <c r="J54" s="29">
        <f t="shared" si="22"/>
        <v>0</v>
      </c>
      <c r="K54" s="29"/>
      <c r="L54" s="29"/>
      <c r="M54" s="29"/>
      <c r="N54" s="31"/>
      <c r="O54" s="31" t="s">
        <v>39</v>
      </c>
      <c r="P54" s="32" t="s">
        <v>39</v>
      </c>
      <c r="Q54" s="33"/>
      <c r="R54" s="91" t="str">
        <f t="shared" si="3"/>
        <v/>
      </c>
      <c r="S54" s="33"/>
      <c r="T54" s="91" t="str">
        <f>IF(OR(S46=0,N54="",P54=""),"",IF(S46&gt;=$T$9,"HABIL","NO HABIL"))</f>
        <v/>
      </c>
      <c r="U54" s="92"/>
      <c r="V54" s="91" t="str">
        <f>IF(OR(U46=0,N54="",P54=""),"",IF(U46&lt;=$V$9,"HABIL","NO HABIL"))</f>
        <v/>
      </c>
      <c r="W54" s="36"/>
      <c r="X54" s="91" t="str">
        <f>IF(OR(W46=0,N54="",P54=""),"",IF(W46&gt;=$X$9,"HABIL","NO HABIL"))</f>
        <v/>
      </c>
      <c r="Y54" s="91" t="str">
        <f t="shared" si="1"/>
        <v/>
      </c>
      <c r="Z54" s="37">
        <f t="shared" si="19"/>
        <v>0</v>
      </c>
      <c r="AA54" s="38" t="str">
        <f t="shared" si="20"/>
        <v>MIPYME</v>
      </c>
      <c r="AB54" s="39"/>
      <c r="AC54" s="91" t="str">
        <f>IF(OR(AB46=0,N54="",P54=""),"",IF(AB46&gt;=$AC$9,"HABIL","NO HABIL"))</f>
        <v/>
      </c>
      <c r="AD54" s="39"/>
      <c r="AE54" s="91" t="str">
        <f>IF(OR(AD46=0,N54="",P54=""),"",IF(AD46&gt;=$AE$9,"HABIL","NO HABIL"))</f>
        <v/>
      </c>
      <c r="AF54" s="95" t="str">
        <f t="shared" si="21"/>
        <v/>
      </c>
    </row>
    <row r="55" spans="1:36" s="41" customFormat="1" ht="16.5" hidden="1" x14ac:dyDescent="0.25">
      <c r="A55" s="1"/>
      <c r="B55" s="26" t="s">
        <v>39</v>
      </c>
      <c r="C55" s="28"/>
      <c r="D55" s="28"/>
      <c r="E55" s="29">
        <v>0</v>
      </c>
      <c r="F55" s="29">
        <v>0</v>
      </c>
      <c r="G55" s="29">
        <v>0</v>
      </c>
      <c r="H55" s="29">
        <v>0</v>
      </c>
      <c r="I55" s="29">
        <f t="shared" si="22"/>
        <v>0</v>
      </c>
      <c r="J55" s="29">
        <f t="shared" si="22"/>
        <v>0</v>
      </c>
      <c r="K55" s="29"/>
      <c r="L55" s="29"/>
      <c r="M55" s="29"/>
      <c r="N55" s="31"/>
      <c r="O55" s="31" t="s">
        <v>39</v>
      </c>
      <c r="P55" s="32" t="s">
        <v>39</v>
      </c>
      <c r="Q55" s="33"/>
      <c r="R55" s="91" t="str">
        <f t="shared" si="3"/>
        <v/>
      </c>
      <c r="S55" s="33"/>
      <c r="T55" s="91" t="str">
        <f>IF(OR(S46=0,N55="",P55=""),"",IF(S46&gt;=$T$9,"HABIL","NO HABIL"))</f>
        <v/>
      </c>
      <c r="U55" s="92"/>
      <c r="V55" s="91" t="str">
        <f>IF(OR(U46=0,N55="",P55=""),"",IF(U46&lt;=$V$9,"HABIL","NO HABIL"))</f>
        <v/>
      </c>
      <c r="W55" s="36"/>
      <c r="X55" s="91" t="str">
        <f>IF(OR(W46=0,N55="",P55=""),"",IF(W46&gt;=$X$9,"HABIL","NO HABIL"))</f>
        <v/>
      </c>
      <c r="Y55" s="91" t="str">
        <f t="shared" si="1"/>
        <v/>
      </c>
      <c r="Z55" s="37">
        <f t="shared" si="19"/>
        <v>0</v>
      </c>
      <c r="AA55" s="38" t="str">
        <f t="shared" si="20"/>
        <v>MIPYME</v>
      </c>
      <c r="AB55" s="39"/>
      <c r="AC55" s="91" t="str">
        <f>IF(OR(AB46=0,N55="",P55=""),"",IF(AB46&gt;=$AC$9,"HABIL","NO HABIL"))</f>
        <v/>
      </c>
      <c r="AD55" s="39"/>
      <c r="AE55" s="91" t="str">
        <f>IF(OR(AD46=0,N55="",P55=""),"",IF(AD46&gt;=$AE$9,"HABIL","NO HABIL"))</f>
        <v/>
      </c>
      <c r="AF55" s="95" t="str">
        <f t="shared" si="21"/>
        <v/>
      </c>
    </row>
    <row r="56" spans="1:36" s="41" customFormat="1" ht="17.25" hidden="1" thickBot="1" x14ac:dyDescent="0.3">
      <c r="A56" s="1"/>
      <c r="B56" s="96" t="s">
        <v>39</v>
      </c>
      <c r="C56" s="97"/>
      <c r="D56" s="97"/>
      <c r="E56" s="98">
        <v>0</v>
      </c>
      <c r="F56" s="98">
        <v>0</v>
      </c>
      <c r="G56" s="98">
        <v>0</v>
      </c>
      <c r="H56" s="98">
        <v>0</v>
      </c>
      <c r="I56" s="98">
        <f t="shared" si="22"/>
        <v>0</v>
      </c>
      <c r="J56" s="98">
        <f t="shared" si="22"/>
        <v>0</v>
      </c>
      <c r="K56" s="98"/>
      <c r="L56" s="98"/>
      <c r="M56" s="98"/>
      <c r="N56" s="99"/>
      <c r="O56" s="99" t="s">
        <v>39</v>
      </c>
      <c r="P56" s="100" t="s">
        <v>39</v>
      </c>
      <c r="Q56" s="101"/>
      <c r="R56" s="102" t="str">
        <f t="shared" si="3"/>
        <v/>
      </c>
      <c r="S56" s="101"/>
      <c r="T56" s="102" t="str">
        <f>IF(OR(S46=0,N56="",P56=""),"",IF(S46&gt;=$T$9,"HABIL","NO HABIL"))</f>
        <v/>
      </c>
      <c r="U56" s="103"/>
      <c r="V56" s="102" t="str">
        <f>IF(OR(U46=0,N56="",P56=""),"",IF(U46&lt;=$V$9,"HABIL","NO HABIL"))</f>
        <v/>
      </c>
      <c r="W56" s="104"/>
      <c r="X56" s="102" t="str">
        <f>IF(OR(W46=0,N56="",P56=""),"",IF(W46&gt;=$X$9,"HABIL","NO HABIL"))</f>
        <v/>
      </c>
      <c r="Y56" s="102" t="str">
        <f t="shared" si="1"/>
        <v/>
      </c>
      <c r="Z56" s="105">
        <f t="shared" si="19"/>
        <v>0</v>
      </c>
      <c r="AA56" s="106" t="str">
        <f t="shared" si="20"/>
        <v>MIPYME</v>
      </c>
      <c r="AB56" s="107"/>
      <c r="AC56" s="102" t="str">
        <f>IF(OR(AB46=0,N56="",P56=""),"",IF(AB46&gt;=$AC$9,"HABIL","NO HABIL"))</f>
        <v/>
      </c>
      <c r="AD56" s="107"/>
      <c r="AE56" s="102" t="str">
        <f>IF(OR(AD46=0,N56="",P56=""),"",IF(AD46&gt;=$AE$9,"HABIL","NO HABIL"))</f>
        <v/>
      </c>
      <c r="AF56" s="90" t="str">
        <f t="shared" si="21"/>
        <v/>
      </c>
    </row>
    <row r="57" spans="1:36" ht="16.5" hidden="1" x14ac:dyDescent="0.25">
      <c r="B57" s="13">
        <v>5</v>
      </c>
      <c r="C57" s="14">
        <f>C58</f>
        <v>0</v>
      </c>
      <c r="D57" s="15" t="str">
        <f>IF(SUM(D58:D67)=0,"",SUM(D58:D67))</f>
        <v/>
      </c>
      <c r="E57" s="16">
        <f>IF(ISERROR(($D58*E58)+($D59*E59)+($D60*E60)+($D61*E61)+($D62*E62)+($D63*E63)+($D64*E64)+($D65*E65)+($D66*E66)+($D67*E67)),"",($D58*E58)+($D59*E59)+($D60*E60)+($D61*E61)+($D62*E62)+($D63*E63)+($D64*E64)+($D65*E65)+($D66*E66)+($D67*E67))</f>
        <v>0</v>
      </c>
      <c r="F57" s="16">
        <f>IF(ISERROR(($D58*F58)+($D59*F59)+($D60*F60)+($D61*F61)+($D62*F62)+($D63*F63)+($D64*F64)+($D65*F65)+($D66*F66)+($D67*F67)),"",($D58*F58)+($D59*F59)+($D60*F60)+($D61*F61)+($D62*F62)+($D63*F63)+($D64*F64)+($D65*F65)+($D66*F66)+($D67*F67))</f>
        <v>0</v>
      </c>
      <c r="G57" s="16">
        <f>IF(ISERROR(($D58*G58)+($D59*G59)+($D60*G60)+($D61*G61)+($D62*G62)+($D63*G63)+($D64*G64)+($D65*G65)+($D66*G66)+($D67*G67)),"",($D58*G58)+($D59*G59)+($D60*G60)+($D61*G61)+($D62*G62)+($D63*G63)+($D64*G64)+($D65*G65)+($D66*G66)+($D67*G67))</f>
        <v>0</v>
      </c>
      <c r="H57" s="16">
        <f>IF(ISERROR(($D58*H58)+($D59*H59)+($D60*H60)+($D61*H61)+($D62*H62)+($D63*H63)+($D64*H64)+($D65*H65)+($D66*H66)+($D67*H67)),"",($D58*H58)+($D59*H59)+($D60*H60)+($D61*H61)+($D62*H62)+($D63*H63)+($D64*H64)+($D65*H65)+($D66*H66)+($D67*H67))</f>
        <v>0</v>
      </c>
      <c r="I57" s="16">
        <f>IF(ISERROR(SUM(I58:I67)),"",SUM(I58:I67))</f>
        <v>0</v>
      </c>
      <c r="J57" s="16">
        <f>IF(ISERROR(SUM(J58:J67)),"",SUM(J58:J67))</f>
        <v>0</v>
      </c>
      <c r="K57" s="16">
        <f>IF(ISERROR(($D58*K58)+($D59*K59)+($D60*K60)+($D61*K61)+($D62*K62)+($D63*K63)+($D64*K64)+($D65*K65)+($D66*K66)+($D67*K67)),"",($D58*K58)+($D59*K59)+($D60*K60)+($D61*K61)+($D62*K62)+($D63*K63)+($D64*K64)+($D65*K65)+($D66*K66)+($D67*K67))</f>
        <v>0</v>
      </c>
      <c r="L57" s="16">
        <f t="shared" ref="L57:M57" si="23">IF(ISERROR(($D58*L58)+($D59*L59)+($D60*L60)+($D61*L61)+($D62*L62)+($D63*L63)+($D64*L64)+($D65*L65)+($D66*L66)+($D67*L67)),"",($D58*L58)+($D59*L59)+($D60*L60)+($D61*L61)+($D62*L62)+($D63*L63)+($D64*L64)+($D65*L65)+($D66*L66)+($D67*L67))</f>
        <v>0</v>
      </c>
      <c r="M57" s="16">
        <f t="shared" si="23"/>
        <v>0</v>
      </c>
      <c r="N57" s="17">
        <v>1</v>
      </c>
      <c r="O57" s="18">
        <f>IF(ISERROR(VLOOKUP(N57,[1]POA!$A$2:$C$25,3,0)),"",VLOOKUP(N57,[1]POA!$A$2:$C$25,3,0))</f>
        <v>10</v>
      </c>
      <c r="P57" s="19">
        <f>IF(ISERROR(VLOOKUP(N57,[1]POA!$A$2:$C$25,2,0)),"",VLOOKUP(N57,[1]POA!$A$2:$C$25,2,0))</f>
        <v>14076000000</v>
      </c>
      <c r="Q57" s="16">
        <f>SUM(I57)</f>
        <v>0</v>
      </c>
      <c r="R57" s="20" t="str">
        <f t="shared" si="3"/>
        <v/>
      </c>
      <c r="S57" s="16">
        <f>IF(ISERROR(SUM(E57/G57)),0,SUM(E57/G57))</f>
        <v>0</v>
      </c>
      <c r="T57" s="20" t="str">
        <f>IF(OR(S57=0,N57="",P57=""),"",IF(S57&gt;=$T$9,"HABIL","NO HABIL"))</f>
        <v/>
      </c>
      <c r="U57" s="21">
        <f>IF(ISERROR(SUM(H57/F57)),0,SUM(H57/F57))</f>
        <v>0</v>
      </c>
      <c r="V57" s="20" t="str">
        <f>IF(OR(U57=0,N57="",P57=""),"",IF(U57&lt;=$V$9,"HABIL","NO HABIL"))</f>
        <v/>
      </c>
      <c r="W57" s="21">
        <f>IF(ISERROR(SUM(L57/M57)),0,SUM(L57/M57))</f>
        <v>0</v>
      </c>
      <c r="X57" s="20" t="str">
        <f>IF(OR(W57=0,N57="",P57=""),"",IF(W57&gt;=$X$9,"HABIL","NO HABIL"))</f>
        <v/>
      </c>
      <c r="Y57" s="20" t="str">
        <f t="shared" si="1"/>
        <v/>
      </c>
      <c r="Z57" s="22"/>
      <c r="AA57" s="23"/>
      <c r="AB57" s="24">
        <f>IF(ISERROR(SUM(L57/K57)),0,SUM(L57/K57))</f>
        <v>0</v>
      </c>
      <c r="AC57" s="20" t="str">
        <f>IF(OR(AB57=0,N57="",P57=""),"",IF(AB57&gt;=$AC$9,"HABIL","NO HABIL"))</f>
        <v/>
      </c>
      <c r="AD57" s="24">
        <f>IF(ISERROR(SUM(L57/F57)),0,SUM(L57/F57))</f>
        <v>0</v>
      </c>
      <c r="AE57" s="20" t="str">
        <f>IF(OR(AD57=0,N57="",P57=""),"",IF(AD57&gt;=$AE$9,"HABIL","NO HABIL"))</f>
        <v/>
      </c>
      <c r="AF57" s="25" t="str">
        <f t="shared" si="21"/>
        <v/>
      </c>
    </row>
    <row r="58" spans="1:36" ht="16.5" hidden="1" x14ac:dyDescent="0.25">
      <c r="B58" s="26">
        <v>1.1000000000000001</v>
      </c>
      <c r="C58" s="27"/>
      <c r="D58" s="28"/>
      <c r="E58" s="29"/>
      <c r="F58" s="29"/>
      <c r="G58" s="29"/>
      <c r="H58" s="29"/>
      <c r="I58" s="29">
        <f>IF(ISERROR(E58-G58),"",E58-G58)</f>
        <v>0</v>
      </c>
      <c r="J58" s="29">
        <f>IF(ISERROR(F58-H58),"",F58-H58)</f>
        <v>0</v>
      </c>
      <c r="K58" s="29">
        <f>J58</f>
        <v>0</v>
      </c>
      <c r="L58" s="29"/>
      <c r="M58" s="29"/>
      <c r="N58" s="30"/>
      <c r="O58" s="31" t="s">
        <v>39</v>
      </c>
      <c r="P58" s="32" t="s">
        <v>39</v>
      </c>
      <c r="Q58" s="33"/>
      <c r="R58" s="34" t="str">
        <f t="shared" si="3"/>
        <v/>
      </c>
      <c r="S58" s="33"/>
      <c r="T58" s="34" t="str">
        <f>IF(OR(S57=0,N58="",P58=""),"",IF(S57&gt;=$T$9,"HABIL","NO HABIL"))</f>
        <v/>
      </c>
      <c r="U58" s="35"/>
      <c r="V58" s="34" t="str">
        <f>IF(OR(U57=0,N58="",P58=""),"",IF(U57&lt;=$V$9,"HABIL","NO HABIL"))</f>
        <v/>
      </c>
      <c r="W58" s="36"/>
      <c r="X58" s="34" t="str">
        <f>IF(OR(W57=0,N58="",P58=""),"",IF(W57&gt;=$X$9,"HABIL","NO HABIL"))</f>
        <v/>
      </c>
      <c r="Y58" s="34" t="str">
        <f t="shared" si="1"/>
        <v/>
      </c>
      <c r="Z58" s="37">
        <f>IF(ISERROR(F58/$AA$9),"",F58/$AA$9)</f>
        <v>0</v>
      </c>
      <c r="AA58" s="38" t="str">
        <f>+IF(Z58&lt;$AA$10,"MIPYME","NO CUMPLE")</f>
        <v>MIPYME</v>
      </c>
      <c r="AB58" s="39"/>
      <c r="AC58" s="34" t="str">
        <f>IF(OR(AB57=0,N58="",P58=""),"",IF(AB57&gt;=$AC$9,"HABIL","NO HABIL"))</f>
        <v/>
      </c>
      <c r="AD58" s="39"/>
      <c r="AE58" s="34" t="str">
        <f>IF(OR(AD57=0,N58="",P58=""),"",IF(AD57&gt;=$AE$9,"HABIL","NO HABIL"))</f>
        <v/>
      </c>
      <c r="AF58" s="40" t="str">
        <f>IF(OR(AC58="",AE58=""),"",IF(AC58="NO HABIL","NO HABIL",IF(AE58="NO HABIL","NO HABIL",IF(AE58="NO HABIL","NO HABIL","HABIL"))))</f>
        <v/>
      </c>
      <c r="AG58" s="41"/>
      <c r="AH58" s="41"/>
      <c r="AI58" s="41"/>
      <c r="AJ58" s="41"/>
    </row>
    <row r="59" spans="1:36" ht="16.5" hidden="1" x14ac:dyDescent="0.25">
      <c r="B59" s="42"/>
      <c r="C59" s="43"/>
      <c r="D59" s="43"/>
      <c r="E59" s="44"/>
      <c r="F59" s="44"/>
      <c r="G59" s="44"/>
      <c r="H59" s="44"/>
      <c r="I59" s="44"/>
      <c r="J59" s="44"/>
      <c r="K59" s="44"/>
      <c r="L59" s="44"/>
      <c r="M59" s="44"/>
      <c r="N59" s="45"/>
      <c r="O59" s="45" t="s">
        <v>39</v>
      </c>
      <c r="P59" s="46" t="s">
        <v>39</v>
      </c>
      <c r="Q59" s="47"/>
      <c r="R59" s="48" t="str">
        <f t="shared" si="3"/>
        <v/>
      </c>
      <c r="S59" s="47"/>
      <c r="T59" s="48" t="str">
        <f>IF(OR(S57=0,N59="",P59=""),"",IF(S57&gt;=$T$9,"HABIL","NO HABIL"))</f>
        <v/>
      </c>
      <c r="U59" s="49"/>
      <c r="V59" s="48" t="str">
        <f>IF(OR(U57=0,N59="",P59=""),"",IF(U57&lt;=$V$9,"HABIL","NO HABIL"))</f>
        <v/>
      </c>
      <c r="W59" s="50"/>
      <c r="X59" s="48" t="str">
        <f>IF(OR(W57=0,N59="",P59=""),"",IF(W57&gt;=$X$9,"HABIL","NO HABIL"))</f>
        <v/>
      </c>
      <c r="Y59" s="48" t="str">
        <f t="shared" si="1"/>
        <v/>
      </c>
      <c r="Z59" s="51">
        <f t="shared" ref="Z59:Z67" si="24">IF(ISERROR(F59/$AA$9),"",F59/$AA$9)</f>
        <v>0</v>
      </c>
      <c r="AA59" s="52" t="str">
        <f t="shared" ref="AA59:AA67" si="25">+IF(Z59&lt;$AA$10,"MIPYME","NO CUMPLE")</f>
        <v>MIPYME</v>
      </c>
      <c r="AB59" s="53"/>
      <c r="AC59" s="48" t="str">
        <f>IF(OR(AB57=0,N59="",P59=""),"",IF(AB57&gt;=$AC$9,"HABIL","NO HABIL"))</f>
        <v/>
      </c>
      <c r="AD59" s="53"/>
      <c r="AE59" s="48" t="str">
        <f>IF(OR(AD57=0,N59="",P59=""),"",IF(AD57&gt;=$AE$9,"HABIL","NO HABIL"))</f>
        <v/>
      </c>
      <c r="AF59" s="54" t="str">
        <f t="shared" ref="AF59:AF68" si="26">IF(OR(AC59="",AE59=""),"",IF(AC59="NO HABIL","NO HABIL",IF(AE59="NO HABIL","NO HABIL",IF(AE59="NO HABIL","NO HABIL","HABIL"))))</f>
        <v/>
      </c>
    </row>
    <row r="60" spans="1:36" ht="16.5" hidden="1" x14ac:dyDescent="0.25">
      <c r="B60" s="42" t="s">
        <v>39</v>
      </c>
      <c r="C60" s="43"/>
      <c r="D60" s="43"/>
      <c r="E60" s="44"/>
      <c r="F60" s="44"/>
      <c r="G60" s="44"/>
      <c r="H60" s="44"/>
      <c r="I60" s="44">
        <f t="shared" ref="I60:J67" si="27">IF(ISERROR(E60-G60),"",E60-G60)</f>
        <v>0</v>
      </c>
      <c r="J60" s="44">
        <f t="shared" si="27"/>
        <v>0</v>
      </c>
      <c r="K60" s="44">
        <f>J60</f>
        <v>0</v>
      </c>
      <c r="L60" s="44"/>
      <c r="M60" s="44"/>
      <c r="N60" s="45"/>
      <c r="O60" s="45" t="s">
        <v>39</v>
      </c>
      <c r="P60" s="46" t="s">
        <v>39</v>
      </c>
      <c r="Q60" s="47"/>
      <c r="R60" s="48" t="str">
        <f t="shared" si="3"/>
        <v/>
      </c>
      <c r="S60" s="47"/>
      <c r="T60" s="48" t="str">
        <f>IF(OR(S57=0,N60="",P60=""),"",IF(S57&gt;=$T$9,"HABIL","NO HABIL"))</f>
        <v/>
      </c>
      <c r="U60" s="49"/>
      <c r="V60" s="48" t="str">
        <f>IF(OR(U57=0,N60="",P60=""),"",IF(U57&lt;=$V$9,"HABIL","NO HABIL"))</f>
        <v/>
      </c>
      <c r="W60" s="50"/>
      <c r="X60" s="48" t="str">
        <f>IF(OR(W57=0,N60="",P60=""),"",IF(W57&gt;=$X$9,"HABIL","NO HABIL"))</f>
        <v/>
      </c>
      <c r="Y60" s="48" t="str">
        <f t="shared" si="1"/>
        <v/>
      </c>
      <c r="Z60" s="51">
        <f t="shared" si="24"/>
        <v>0</v>
      </c>
      <c r="AA60" s="52" t="str">
        <f t="shared" si="25"/>
        <v>MIPYME</v>
      </c>
      <c r="AB60" s="53"/>
      <c r="AC60" s="48" t="str">
        <f>IF(OR(AB57=0,N60="",P60=""),"",IF(AB57&gt;=$AC$9,"HABIL","NO HABIL"))</f>
        <v/>
      </c>
      <c r="AD60" s="53"/>
      <c r="AE60" s="48" t="str">
        <f>IF(OR(AD57=0,N60="",P60=""),"",IF(AD57&gt;=$AE$9,"HABIL","NO HABIL"))</f>
        <v/>
      </c>
      <c r="AF60" s="54" t="str">
        <f t="shared" si="26"/>
        <v/>
      </c>
    </row>
    <row r="61" spans="1:36" ht="16.5" hidden="1" x14ac:dyDescent="0.25">
      <c r="B61" s="42" t="s">
        <v>39</v>
      </c>
      <c r="C61" s="43"/>
      <c r="D61" s="43"/>
      <c r="E61" s="44"/>
      <c r="F61" s="44"/>
      <c r="G61" s="44"/>
      <c r="H61" s="44"/>
      <c r="I61" s="44">
        <f t="shared" si="27"/>
        <v>0</v>
      </c>
      <c r="J61" s="44">
        <f t="shared" si="27"/>
        <v>0</v>
      </c>
      <c r="K61" s="44">
        <f>+J61</f>
        <v>0</v>
      </c>
      <c r="L61" s="44"/>
      <c r="M61" s="44"/>
      <c r="N61" s="45"/>
      <c r="O61" s="45" t="s">
        <v>39</v>
      </c>
      <c r="P61" s="46" t="s">
        <v>39</v>
      </c>
      <c r="Q61" s="47"/>
      <c r="R61" s="48" t="str">
        <f t="shared" si="3"/>
        <v/>
      </c>
      <c r="S61" s="47"/>
      <c r="T61" s="48" t="str">
        <f>IF(OR(S57=0,N61="",P61=""),"",IF(S57&gt;=$T$9,"HABIL","NO HABIL"))</f>
        <v/>
      </c>
      <c r="U61" s="49"/>
      <c r="V61" s="48" t="str">
        <f>IF(OR(U57=0,N61="",P61=""),"",IF(U57&lt;=$V$9,"HABIL","NO HABIL"))</f>
        <v/>
      </c>
      <c r="W61" s="50"/>
      <c r="X61" s="48" t="str">
        <f>IF(OR(W57=0,N61="",P61=""),"",IF(W57&gt;=$X$9,"HABIL","NO HABIL"))</f>
        <v/>
      </c>
      <c r="Y61" s="48" t="str">
        <f t="shared" si="1"/>
        <v/>
      </c>
      <c r="Z61" s="51">
        <f t="shared" si="24"/>
        <v>0</v>
      </c>
      <c r="AA61" s="52" t="str">
        <f t="shared" si="25"/>
        <v>MIPYME</v>
      </c>
      <c r="AB61" s="53"/>
      <c r="AC61" s="48" t="str">
        <f>IF(OR(AB57=0,N61="",P61=""),"",IF(AB57&gt;=$AC$9,"HABIL","NO HABIL"))</f>
        <v/>
      </c>
      <c r="AD61" s="53"/>
      <c r="AE61" s="48" t="str">
        <f>IF(OR(AD57=0,N61="",P61=""),"",IF(AD57&gt;=$AE$9,"HABIL","NO HABIL"))</f>
        <v/>
      </c>
      <c r="AF61" s="54" t="str">
        <f t="shared" si="26"/>
        <v/>
      </c>
    </row>
    <row r="62" spans="1:36" ht="16.5" hidden="1" x14ac:dyDescent="0.25">
      <c r="B62" s="42" t="s">
        <v>39</v>
      </c>
      <c r="C62" s="43"/>
      <c r="D62" s="43"/>
      <c r="E62" s="44">
        <v>0</v>
      </c>
      <c r="F62" s="44">
        <v>0</v>
      </c>
      <c r="G62" s="44">
        <v>0</v>
      </c>
      <c r="H62" s="44">
        <v>0</v>
      </c>
      <c r="I62" s="44">
        <f t="shared" si="27"/>
        <v>0</v>
      </c>
      <c r="J62" s="44">
        <f t="shared" si="27"/>
        <v>0</v>
      </c>
      <c r="K62" s="44"/>
      <c r="L62" s="44"/>
      <c r="M62" s="44"/>
      <c r="N62" s="45"/>
      <c r="O62" s="45" t="s">
        <v>39</v>
      </c>
      <c r="P62" s="46" t="s">
        <v>39</v>
      </c>
      <c r="Q62" s="47"/>
      <c r="R62" s="48" t="str">
        <f t="shared" si="3"/>
        <v/>
      </c>
      <c r="S62" s="47"/>
      <c r="T62" s="48" t="str">
        <f>IF(OR(S57=0,N62="",P62=""),"",IF(S57&gt;=$T$9,"HABIL","NO HABIL"))</f>
        <v/>
      </c>
      <c r="U62" s="49"/>
      <c r="V62" s="48" t="str">
        <f>IF(OR(U57=0,N62="",P62=""),"",IF(U57&lt;=$V$9,"HABIL","NO HABIL"))</f>
        <v/>
      </c>
      <c r="W62" s="50"/>
      <c r="X62" s="48" t="str">
        <f>IF(OR(W57=0,N62="",P62=""),"",IF(W57&gt;=$X$9,"HABIL","NO HABIL"))</f>
        <v/>
      </c>
      <c r="Y62" s="48" t="str">
        <f t="shared" si="1"/>
        <v/>
      </c>
      <c r="Z62" s="51">
        <f t="shared" si="24"/>
        <v>0</v>
      </c>
      <c r="AA62" s="52" t="str">
        <f t="shared" si="25"/>
        <v>MIPYME</v>
      </c>
      <c r="AB62" s="53"/>
      <c r="AC62" s="48" t="str">
        <f>IF(OR(AB57=0,N62="",P62=""),"",IF(AB57&gt;=$AC$9,"HABIL","NO HABIL"))</f>
        <v/>
      </c>
      <c r="AD62" s="53"/>
      <c r="AE62" s="48" t="str">
        <f>IF(OR(AD57=0,N62="",P62=""),"",IF(AD57&gt;=$AE$9,"HABIL","NO HABIL"))</f>
        <v/>
      </c>
      <c r="AF62" s="55" t="str">
        <f t="shared" si="26"/>
        <v/>
      </c>
    </row>
    <row r="63" spans="1:36" ht="16.5" hidden="1" x14ac:dyDescent="0.25">
      <c r="B63" s="42" t="s">
        <v>39</v>
      </c>
      <c r="C63" s="43"/>
      <c r="D63" s="43"/>
      <c r="E63" s="44">
        <v>0</v>
      </c>
      <c r="F63" s="44">
        <v>0</v>
      </c>
      <c r="G63" s="44">
        <v>0</v>
      </c>
      <c r="H63" s="44">
        <v>0</v>
      </c>
      <c r="I63" s="44">
        <f t="shared" si="27"/>
        <v>0</v>
      </c>
      <c r="J63" s="44">
        <f t="shared" si="27"/>
        <v>0</v>
      </c>
      <c r="K63" s="44"/>
      <c r="L63" s="44"/>
      <c r="M63" s="44"/>
      <c r="N63" s="45"/>
      <c r="O63" s="45" t="s">
        <v>39</v>
      </c>
      <c r="P63" s="46" t="s">
        <v>39</v>
      </c>
      <c r="Q63" s="47"/>
      <c r="R63" s="48" t="str">
        <f t="shared" si="3"/>
        <v/>
      </c>
      <c r="S63" s="47"/>
      <c r="T63" s="48" t="str">
        <f>IF(OR(S57=0,N63="",P63=""),"",IF(S57&gt;=$T$9,"HABIL","NO HABIL"))</f>
        <v/>
      </c>
      <c r="U63" s="49"/>
      <c r="V63" s="48" t="str">
        <f>IF(OR(U57=0,N63="",P63=""),"",IF(U57&lt;=$V$9,"HABIL","NO HABIL"))</f>
        <v/>
      </c>
      <c r="W63" s="50"/>
      <c r="X63" s="48" t="str">
        <f>IF(OR(W57=0,N63="",P63=""),"",IF(W57&gt;=$X$9,"HABIL","NO HABIL"))</f>
        <v/>
      </c>
      <c r="Y63" s="48" t="str">
        <f t="shared" si="1"/>
        <v/>
      </c>
      <c r="Z63" s="51">
        <f t="shared" si="24"/>
        <v>0</v>
      </c>
      <c r="AA63" s="52" t="str">
        <f t="shared" si="25"/>
        <v>MIPYME</v>
      </c>
      <c r="AB63" s="53"/>
      <c r="AC63" s="48" t="str">
        <f>IF(OR(AB57=0,N63="",P63=""),"",IF(AB57&gt;=$AC$9,"HABIL","NO HABIL"))</f>
        <v/>
      </c>
      <c r="AD63" s="53"/>
      <c r="AE63" s="48" t="str">
        <f>IF(OR(AD57=0,N63="",P63=""),"",IF(AD57&gt;=$AE$9,"HABIL","NO HABIL"))</f>
        <v/>
      </c>
      <c r="AF63" s="54" t="str">
        <f t="shared" si="26"/>
        <v/>
      </c>
    </row>
    <row r="64" spans="1:36" ht="16.5" hidden="1" x14ac:dyDescent="0.25">
      <c r="B64" s="42" t="s">
        <v>39</v>
      </c>
      <c r="C64" s="43"/>
      <c r="D64" s="43"/>
      <c r="E64" s="44">
        <v>0</v>
      </c>
      <c r="F64" s="44">
        <v>0</v>
      </c>
      <c r="G64" s="44">
        <v>0</v>
      </c>
      <c r="H64" s="44">
        <v>0</v>
      </c>
      <c r="I64" s="44">
        <f t="shared" si="27"/>
        <v>0</v>
      </c>
      <c r="J64" s="44">
        <f t="shared" si="27"/>
        <v>0</v>
      </c>
      <c r="K64" s="44"/>
      <c r="L64" s="44"/>
      <c r="M64" s="44"/>
      <c r="N64" s="45"/>
      <c r="O64" s="45" t="s">
        <v>39</v>
      </c>
      <c r="P64" s="46" t="s">
        <v>39</v>
      </c>
      <c r="Q64" s="47"/>
      <c r="R64" s="48" t="str">
        <f t="shared" si="3"/>
        <v/>
      </c>
      <c r="S64" s="47"/>
      <c r="T64" s="48" t="str">
        <f>IF(OR(S57=0,N64="",P64=""),"",IF(S57&gt;=$T$9,"HABIL","NO HABIL"))</f>
        <v/>
      </c>
      <c r="U64" s="49"/>
      <c r="V64" s="48" t="str">
        <f>IF(OR(U57=0,N64="",P64=""),"",IF(U57&lt;=$V$9,"HABIL","NO HABIL"))</f>
        <v/>
      </c>
      <c r="W64" s="50"/>
      <c r="X64" s="48" t="str">
        <f>IF(OR(W57=0,N64="",P64=""),"",IF(W57&gt;=$X$9,"HABIL","NO HABIL"))</f>
        <v/>
      </c>
      <c r="Y64" s="48" t="str">
        <f t="shared" si="1"/>
        <v/>
      </c>
      <c r="Z64" s="51">
        <f t="shared" si="24"/>
        <v>0</v>
      </c>
      <c r="AA64" s="52" t="str">
        <f t="shared" si="25"/>
        <v>MIPYME</v>
      </c>
      <c r="AB64" s="53"/>
      <c r="AC64" s="48" t="str">
        <f>IF(OR(AB57=0,N64="",P64=""),"",IF(AB57&gt;=$AC$9,"HABIL","NO HABIL"))</f>
        <v/>
      </c>
      <c r="AD64" s="53"/>
      <c r="AE64" s="48" t="str">
        <f>IF(OR(AD57=0,N64="",P64=""),"",IF(AD57&gt;=$AE$9,"HABIL","NO HABIL"))</f>
        <v/>
      </c>
      <c r="AF64" s="54" t="str">
        <f t="shared" si="26"/>
        <v/>
      </c>
    </row>
    <row r="65" spans="2:36" ht="16.5" hidden="1" x14ac:dyDescent="0.25">
      <c r="B65" s="42" t="s">
        <v>39</v>
      </c>
      <c r="C65" s="43"/>
      <c r="D65" s="43"/>
      <c r="E65" s="44">
        <v>0</v>
      </c>
      <c r="F65" s="44">
        <v>0</v>
      </c>
      <c r="G65" s="44">
        <v>0</v>
      </c>
      <c r="H65" s="44">
        <v>0</v>
      </c>
      <c r="I65" s="44">
        <f t="shared" si="27"/>
        <v>0</v>
      </c>
      <c r="J65" s="44">
        <f t="shared" si="27"/>
        <v>0</v>
      </c>
      <c r="K65" s="44"/>
      <c r="L65" s="44"/>
      <c r="M65" s="44"/>
      <c r="N65" s="45"/>
      <c r="O65" s="45" t="s">
        <v>39</v>
      </c>
      <c r="P65" s="46" t="s">
        <v>39</v>
      </c>
      <c r="Q65" s="47"/>
      <c r="R65" s="48" t="str">
        <f t="shared" si="3"/>
        <v/>
      </c>
      <c r="S65" s="47"/>
      <c r="T65" s="48" t="str">
        <f>IF(OR(S57=0,N65="",P65=""),"",IF(S57&gt;=$T$9,"HABIL","NO HABIL"))</f>
        <v/>
      </c>
      <c r="U65" s="49"/>
      <c r="V65" s="48" t="str">
        <f>IF(OR(U57=0,N65="",P65=""),"",IF(U57&lt;=$V$9,"HABIL","NO HABIL"))</f>
        <v/>
      </c>
      <c r="W65" s="50"/>
      <c r="X65" s="48" t="str">
        <f>IF(OR(W57=0,N65="",P65=""),"",IF(W57&gt;=$X$9,"HABIL","NO HABIL"))</f>
        <v/>
      </c>
      <c r="Y65" s="48" t="str">
        <f t="shared" si="1"/>
        <v/>
      </c>
      <c r="Z65" s="51">
        <f t="shared" si="24"/>
        <v>0</v>
      </c>
      <c r="AA65" s="52" t="str">
        <f t="shared" si="25"/>
        <v>MIPYME</v>
      </c>
      <c r="AB65" s="53"/>
      <c r="AC65" s="48" t="str">
        <f>IF(OR(AB57=0,N65="",P65=""),"",IF(AB57&gt;=$AC$9,"HABIL","NO HABIL"))</f>
        <v/>
      </c>
      <c r="AD65" s="53"/>
      <c r="AE65" s="48" t="str">
        <f>IF(OR(AD57=0,N65="",P65=""),"",IF(AD57&gt;=$AE$9,"HABIL","NO HABIL"))</f>
        <v/>
      </c>
      <c r="AF65" s="55" t="str">
        <f t="shared" si="26"/>
        <v/>
      </c>
    </row>
    <row r="66" spans="2:36" ht="16.5" hidden="1" x14ac:dyDescent="0.25">
      <c r="B66" s="42" t="s">
        <v>39</v>
      </c>
      <c r="C66" s="43"/>
      <c r="D66" s="43"/>
      <c r="E66" s="44">
        <v>0</v>
      </c>
      <c r="F66" s="44">
        <v>0</v>
      </c>
      <c r="G66" s="44">
        <v>0</v>
      </c>
      <c r="H66" s="44">
        <v>0</v>
      </c>
      <c r="I66" s="44">
        <f t="shared" si="27"/>
        <v>0</v>
      </c>
      <c r="J66" s="44">
        <f t="shared" si="27"/>
        <v>0</v>
      </c>
      <c r="K66" s="44"/>
      <c r="L66" s="44"/>
      <c r="M66" s="44"/>
      <c r="N66" s="45"/>
      <c r="O66" s="45" t="s">
        <v>39</v>
      </c>
      <c r="P66" s="46" t="s">
        <v>39</v>
      </c>
      <c r="Q66" s="47"/>
      <c r="R66" s="48" t="str">
        <f t="shared" si="3"/>
        <v/>
      </c>
      <c r="S66" s="47"/>
      <c r="T66" s="48" t="str">
        <f>IF(OR(S57=0,N66="",P66=""),"",IF(S57&gt;=$T$9,"HABIL","NO HABIL"))</f>
        <v/>
      </c>
      <c r="U66" s="49"/>
      <c r="V66" s="48" t="str">
        <f>IF(OR(U57=0,N66="",P66=""),"",IF(U57&lt;=$V$9,"HABIL","NO HABIL"))</f>
        <v/>
      </c>
      <c r="W66" s="50"/>
      <c r="X66" s="48" t="str">
        <f>IF(OR(W57=0,N66="",P66=""),"",IF(W57&gt;=$X$9,"HABIL","NO HABIL"))</f>
        <v/>
      </c>
      <c r="Y66" s="48" t="str">
        <f t="shared" si="1"/>
        <v/>
      </c>
      <c r="Z66" s="51">
        <f t="shared" si="24"/>
        <v>0</v>
      </c>
      <c r="AA66" s="52" t="str">
        <f t="shared" si="25"/>
        <v>MIPYME</v>
      </c>
      <c r="AB66" s="53"/>
      <c r="AC66" s="48" t="str">
        <f>IF(OR(AB57=0,N66="",P66=""),"",IF(AB57&gt;=$AC$9,"HABIL","NO HABIL"))</f>
        <v/>
      </c>
      <c r="AD66" s="53"/>
      <c r="AE66" s="48" t="str">
        <f>IF(OR(AD57=0,N66="",P66=""),"",IF(AD57&gt;=$AE$9,"HABIL","NO HABIL"))</f>
        <v/>
      </c>
      <c r="AF66" s="55" t="str">
        <f t="shared" si="26"/>
        <v/>
      </c>
    </row>
    <row r="67" spans="2:36" ht="17.25" hidden="1" thickBot="1" x14ac:dyDescent="0.3">
      <c r="B67" s="56" t="s">
        <v>39</v>
      </c>
      <c r="C67" s="57"/>
      <c r="D67" s="57"/>
      <c r="E67" s="58">
        <v>0</v>
      </c>
      <c r="F67" s="58">
        <v>0</v>
      </c>
      <c r="G67" s="58">
        <v>0</v>
      </c>
      <c r="H67" s="58">
        <v>0</v>
      </c>
      <c r="I67" s="58">
        <f t="shared" si="27"/>
        <v>0</v>
      </c>
      <c r="J67" s="58">
        <f t="shared" si="27"/>
        <v>0</v>
      </c>
      <c r="K67" s="58"/>
      <c r="L67" s="58"/>
      <c r="M67" s="58"/>
      <c r="N67" s="59"/>
      <c r="O67" s="59" t="s">
        <v>39</v>
      </c>
      <c r="P67" s="60" t="s">
        <v>39</v>
      </c>
      <c r="Q67" s="61"/>
      <c r="R67" s="62" t="str">
        <f t="shared" si="3"/>
        <v/>
      </c>
      <c r="S67" s="61"/>
      <c r="T67" s="62" t="str">
        <f>IF(OR(S57=0,N67="",P67=""),"",IF(S57&gt;=$T$9,"HABIL","NO HABIL"))</f>
        <v/>
      </c>
      <c r="U67" s="63"/>
      <c r="V67" s="62" t="str">
        <f>IF(OR(U57=0,N67="",P67=""),"",IF(U57&lt;=$V$9,"HABIL","NO HABIL"))</f>
        <v/>
      </c>
      <c r="W67" s="64"/>
      <c r="X67" s="62" t="str">
        <f>IF(OR(W57=0,N67="",P67=""),"",IF(W57&gt;=$X$9,"HABIL","NO HABIL"))</f>
        <v/>
      </c>
      <c r="Y67" s="62" t="str">
        <f t="shared" si="1"/>
        <v/>
      </c>
      <c r="Z67" s="65">
        <f t="shared" si="24"/>
        <v>0</v>
      </c>
      <c r="AA67" s="66" t="str">
        <f t="shared" si="25"/>
        <v>MIPYME</v>
      </c>
      <c r="AB67" s="67"/>
      <c r="AC67" s="62" t="str">
        <f>IF(OR(AB57=0,N67="",P67=""),"",IF(AB57&gt;=$AC$9,"HABIL","NO HABIL"))</f>
        <v/>
      </c>
      <c r="AD67" s="67"/>
      <c r="AE67" s="62" t="str">
        <f>IF(OR(AD57=0,N67="",P67=""),"",IF(AD57&gt;=$AE$9,"HABIL","NO HABIL"))</f>
        <v/>
      </c>
      <c r="AF67" s="68" t="str">
        <f t="shared" si="26"/>
        <v/>
      </c>
    </row>
    <row r="68" spans="2:36" ht="16.5" hidden="1" x14ac:dyDescent="0.25">
      <c r="B68" s="13">
        <v>6</v>
      </c>
      <c r="C68" s="14">
        <f>C69</f>
        <v>0</v>
      </c>
      <c r="D68" s="15" t="str">
        <f>IF(SUM(D69:D78)=0,"",SUM(D69:D78))</f>
        <v/>
      </c>
      <c r="E68" s="16">
        <f>IF(ISERROR(($D69*E69)+($D70*E70)+($D71*E71)+($D72*E72)+($D73*E73)+($D74*E74)+($D75*E75)+($D76*E76)+($D77*E77)+($D78*E78)),"",($D69*E69)+($D70*E70)+($D71*E71)+($D72*E72)+($D73*E73)+($D74*E74)+($D75*E75)+($D76*E76)+($D77*E77)+($D78*E78))</f>
        <v>0</v>
      </c>
      <c r="F68" s="16">
        <f>IF(ISERROR(($D69*F69)+($D70*F70)+($D71*F71)+($D72*F72)+($D73*F73)+($D74*F74)+($D75*F75)+($D76*F76)+($D77*F77)+($D78*F78)),"",($D69*F69)+($D70*F70)+($D71*F71)+($D72*F72)+($D73*F73)+($D74*F74)+($D75*F75)+($D76*F76)+($D77*F77)+($D78*F78))</f>
        <v>0</v>
      </c>
      <c r="G68" s="16">
        <f>IF(ISERROR(($D69*G69)+($D70*G70)+($D71*G71)+($D72*G72)+($D73*G73)+($D74*G74)+($D75*G75)+($D76*G76)+($D77*G77)+($D78*G78)),"",($D69*G69)+($D70*G70)+($D71*G71)+($D72*G72)+($D73*G73)+($D74*G74)+($D75*G75)+($D76*G76)+($D77*G77)+($D78*G78))</f>
        <v>0</v>
      </c>
      <c r="H68" s="16">
        <f>IF(ISERROR(($D69*H69)+($D70*H70)+($D71*H71)+($D72*H72)+($D73*H73)+($D74*H74)+($D75*H75)+($D76*H76)+($D77*H77)+($D78*H78)),"",($D69*H69)+($D70*H70)+($D71*H71)+($D72*H72)+($D73*H73)+($D74*H74)+($D75*H75)+($D76*H76)+($D77*H77)+($D78*H78))</f>
        <v>0</v>
      </c>
      <c r="I68" s="16">
        <f>IF(ISERROR(SUM(I69:I78)),"",SUM(I69:I78))</f>
        <v>0</v>
      </c>
      <c r="J68" s="16">
        <f>IF(ISERROR(SUM(J69:J78)),"",SUM(J69:J78))</f>
        <v>0</v>
      </c>
      <c r="K68" s="16">
        <f>IF(ISERROR(($D69*K69)+($D70*K70)+($D71*K71)+($D72*K72)+($D73*K73)+($D74*K74)+($D75*K75)+($D76*K76)+($D77*K77)+($D78*K78)),"",($D69*K69)+($D70*K70)+($D71*K71)+($D72*K72)+($D73*K73)+($D74*K74)+($D75*K75)+($D76*K76)+($D77*K77)+($D78*K78))</f>
        <v>0</v>
      </c>
      <c r="L68" s="16">
        <f t="shared" ref="L68:M68" si="28">IF(ISERROR(($D69*L69)+($D70*L70)+($D71*L71)+($D72*L72)+($D73*L73)+($D74*L74)+($D75*L75)+($D76*L76)+($D77*L77)+($D78*L78)),"",($D69*L69)+($D70*L70)+($D71*L71)+($D72*L72)+($D73*L73)+($D74*L74)+($D75*L75)+($D76*L76)+($D77*L77)+($D78*L78))</f>
        <v>0</v>
      </c>
      <c r="M68" s="16">
        <f t="shared" si="28"/>
        <v>0</v>
      </c>
      <c r="N68" s="17">
        <v>1</v>
      </c>
      <c r="O68" s="18">
        <f>IF(ISERROR(VLOOKUP(N68,[1]POA!$A$2:$C$25,3,0)),"",VLOOKUP(N68,[1]POA!$A$2:$C$25,3,0))</f>
        <v>10</v>
      </c>
      <c r="P68" s="19">
        <f>IF(ISERROR(VLOOKUP(N68,[1]POA!$A$2:$C$25,2,0)),"",VLOOKUP(N68,[1]POA!$A$2:$C$25,2,0))</f>
        <v>14076000000</v>
      </c>
      <c r="Q68" s="16">
        <f>SUM(I68)</f>
        <v>0</v>
      </c>
      <c r="R68" s="20" t="str">
        <f t="shared" si="3"/>
        <v/>
      </c>
      <c r="S68" s="16">
        <f>IF(ISERROR(SUM(E68/G68)),0,SUM(E68/G68))</f>
        <v>0</v>
      </c>
      <c r="T68" s="20" t="str">
        <f>IF(OR(S68=0,N68="",P68=""),"",IF(S68&gt;=$T$9,"HABIL","NO HABIL"))</f>
        <v/>
      </c>
      <c r="U68" s="21">
        <f>IF(ISERROR(SUM(H68/F68)),0,SUM(H68/F68))</f>
        <v>0</v>
      </c>
      <c r="V68" s="20" t="str">
        <f>IF(OR(U68=0,N68="",P68=""),"",IF(U68&lt;=$V$9,"HABIL","NO HABIL"))</f>
        <v/>
      </c>
      <c r="W68" s="21">
        <f>IF(ISERROR(SUM(L68/M68)),0,SUM(L68/M68))</f>
        <v>0</v>
      </c>
      <c r="X68" s="20" t="str">
        <f>IF(OR(W68=0,N68="",P68=""),"",IF(W68&gt;=$X$9,"HABIL","NO HABIL"))</f>
        <v/>
      </c>
      <c r="Y68" s="20" t="str">
        <f t="shared" si="1"/>
        <v/>
      </c>
      <c r="Z68" s="22"/>
      <c r="AA68" s="23"/>
      <c r="AB68" s="24">
        <f>IF(ISERROR(SUM(L68/K68)),0,SUM(L68/K68))</f>
        <v>0</v>
      </c>
      <c r="AC68" s="20" t="str">
        <f>IF(OR(AB68=0,N68="",P68=""),"",IF(AB68&gt;=$AC$9,"HABIL","NO HABIL"))</f>
        <v/>
      </c>
      <c r="AD68" s="24">
        <f>IF(ISERROR(SUM(L68/F68)),0,SUM(L68/F68))</f>
        <v>0</v>
      </c>
      <c r="AE68" s="20" t="str">
        <f>IF(OR(AD68=0,N68="",P68=""),"",IF(AD68&gt;=$AE$9,"HABIL","NO HABIL"))</f>
        <v/>
      </c>
      <c r="AF68" s="25" t="str">
        <f t="shared" si="26"/>
        <v/>
      </c>
    </row>
    <row r="69" spans="2:36" ht="16.5" hidden="1" x14ac:dyDescent="0.25">
      <c r="B69" s="26">
        <v>1.1000000000000001</v>
      </c>
      <c r="C69" s="27"/>
      <c r="D69" s="28"/>
      <c r="E69" s="29"/>
      <c r="F69" s="29"/>
      <c r="G69" s="29"/>
      <c r="H69" s="29"/>
      <c r="I69" s="29">
        <f>IF(ISERROR(E69-G69),"",E69-G69)</f>
        <v>0</v>
      </c>
      <c r="J69" s="29">
        <f>IF(ISERROR(F69-H69),"",F69-H69)</f>
        <v>0</v>
      </c>
      <c r="K69" s="29">
        <f>J69</f>
        <v>0</v>
      </c>
      <c r="L69" s="29"/>
      <c r="M69" s="29"/>
      <c r="N69" s="30"/>
      <c r="O69" s="31" t="s">
        <v>39</v>
      </c>
      <c r="P69" s="32" t="s">
        <v>39</v>
      </c>
      <c r="Q69" s="33"/>
      <c r="R69" s="34" t="str">
        <f t="shared" si="3"/>
        <v/>
      </c>
      <c r="S69" s="33"/>
      <c r="T69" s="34" t="str">
        <f>IF(OR(S68=0,N69="",P69=""),"",IF(S68&gt;=$T$9,"HABIL","NO HABIL"))</f>
        <v/>
      </c>
      <c r="U69" s="35"/>
      <c r="V69" s="34" t="str">
        <f>IF(OR(U68=0,N69="",P69=""),"",IF(U68&lt;=$V$9,"HABIL","NO HABIL"))</f>
        <v/>
      </c>
      <c r="W69" s="36"/>
      <c r="X69" s="34" t="str">
        <f>IF(OR(W68=0,N69="",P69=""),"",IF(W68&gt;=$X$9,"HABIL","NO HABIL"))</f>
        <v/>
      </c>
      <c r="Y69" s="34" t="str">
        <f t="shared" si="1"/>
        <v/>
      </c>
      <c r="Z69" s="37">
        <f>IF(ISERROR(F69/$AA$9),"",F69/$AA$9)</f>
        <v>0</v>
      </c>
      <c r="AA69" s="38" t="str">
        <f>+IF(Z69&lt;$AA$10,"MIPYME","NO CUMPLE")</f>
        <v>MIPYME</v>
      </c>
      <c r="AB69" s="39"/>
      <c r="AC69" s="34" t="str">
        <f>IF(OR(AB68=0,N69="",P69=""),"",IF(AB68&gt;=$AC$9,"HABIL","NO HABIL"))</f>
        <v/>
      </c>
      <c r="AD69" s="39"/>
      <c r="AE69" s="34" t="str">
        <f>IF(OR(AD68=0,N69="",P69=""),"",IF(AD68&gt;=$AE$9,"HABIL","NO HABIL"))</f>
        <v/>
      </c>
      <c r="AF69" s="40" t="str">
        <f>IF(OR(AC69="",AE69=""),"",IF(AC69="NO HABIL","NO HABIL",IF(AE69="NO HABIL","NO HABIL",IF(AE69="NO HABIL","NO HABIL","HABIL"))))</f>
        <v/>
      </c>
      <c r="AG69" s="41"/>
      <c r="AH69" s="41"/>
      <c r="AI69" s="41"/>
      <c r="AJ69" s="41"/>
    </row>
    <row r="70" spans="2:36" ht="16.5" hidden="1" x14ac:dyDescent="0.25">
      <c r="B70" s="42"/>
      <c r="C70" s="43"/>
      <c r="D70" s="43"/>
      <c r="E70" s="44"/>
      <c r="F70" s="44"/>
      <c r="G70" s="44"/>
      <c r="H70" s="44"/>
      <c r="I70" s="44"/>
      <c r="J70" s="44"/>
      <c r="K70" s="44"/>
      <c r="L70" s="44"/>
      <c r="M70" s="44"/>
      <c r="N70" s="45"/>
      <c r="O70" s="45" t="s">
        <v>39</v>
      </c>
      <c r="P70" s="46" t="s">
        <v>39</v>
      </c>
      <c r="Q70" s="47"/>
      <c r="R70" s="48" t="str">
        <f t="shared" si="3"/>
        <v/>
      </c>
      <c r="S70" s="47"/>
      <c r="T70" s="48" t="str">
        <f>IF(OR(S68=0,N70="",P70=""),"",IF(S68&gt;=$T$9,"HABIL","NO HABIL"))</f>
        <v/>
      </c>
      <c r="U70" s="49"/>
      <c r="V70" s="48" t="str">
        <f>IF(OR(U68=0,N70="",P70=""),"",IF(U68&lt;=$V$9,"HABIL","NO HABIL"))</f>
        <v/>
      </c>
      <c r="W70" s="50"/>
      <c r="X70" s="48" t="str">
        <f>IF(OR(W68=0,N70="",P70=""),"",IF(W68&gt;=$X$9,"HABIL","NO HABIL"))</f>
        <v/>
      </c>
      <c r="Y70" s="48" t="str">
        <f t="shared" si="1"/>
        <v/>
      </c>
      <c r="Z70" s="51">
        <f t="shared" ref="Z70:Z78" si="29">IF(ISERROR(F70/$AA$9),"",F70/$AA$9)</f>
        <v>0</v>
      </c>
      <c r="AA70" s="52" t="str">
        <f t="shared" ref="AA70:AA78" si="30">+IF(Z70&lt;$AA$10,"MIPYME","NO CUMPLE")</f>
        <v>MIPYME</v>
      </c>
      <c r="AB70" s="53"/>
      <c r="AC70" s="48" t="str">
        <f>IF(OR(AB68=0,N70="",P70=""),"",IF(AB68&gt;=$AC$9,"HABIL","NO HABIL"))</f>
        <v/>
      </c>
      <c r="AD70" s="53"/>
      <c r="AE70" s="48" t="str">
        <f>IF(OR(AD68=0,N70="",P70=""),"",IF(AD68&gt;=$AE$9,"HABIL","NO HABIL"))</f>
        <v/>
      </c>
      <c r="AF70" s="54" t="str">
        <f t="shared" ref="AF70:AF79" si="31">IF(OR(AC70="",AE70=""),"",IF(AC70="NO HABIL","NO HABIL",IF(AE70="NO HABIL","NO HABIL",IF(AE70="NO HABIL","NO HABIL","HABIL"))))</f>
        <v/>
      </c>
    </row>
    <row r="71" spans="2:36" ht="16.5" hidden="1" x14ac:dyDescent="0.25">
      <c r="B71" s="42" t="s">
        <v>39</v>
      </c>
      <c r="C71" s="43"/>
      <c r="D71" s="43"/>
      <c r="E71" s="44"/>
      <c r="F71" s="44"/>
      <c r="G71" s="44"/>
      <c r="H71" s="44"/>
      <c r="I71" s="44">
        <f t="shared" ref="I71:J78" si="32">IF(ISERROR(E71-G71),"",E71-G71)</f>
        <v>0</v>
      </c>
      <c r="J71" s="44">
        <f t="shared" si="32"/>
        <v>0</v>
      </c>
      <c r="K71" s="44">
        <f>J71</f>
        <v>0</v>
      </c>
      <c r="L71" s="44"/>
      <c r="M71" s="44"/>
      <c r="N71" s="45"/>
      <c r="O71" s="45" t="s">
        <v>39</v>
      </c>
      <c r="P71" s="46" t="s">
        <v>39</v>
      </c>
      <c r="Q71" s="47"/>
      <c r="R71" s="48" t="str">
        <f t="shared" si="3"/>
        <v/>
      </c>
      <c r="S71" s="47"/>
      <c r="T71" s="48" t="str">
        <f>IF(OR(S68=0,N71="",P71=""),"",IF(S68&gt;=$T$9,"HABIL","NO HABIL"))</f>
        <v/>
      </c>
      <c r="U71" s="49"/>
      <c r="V71" s="48" t="str">
        <f>IF(OR(U68=0,N71="",P71=""),"",IF(U68&lt;=$V$9,"HABIL","NO HABIL"))</f>
        <v/>
      </c>
      <c r="W71" s="50"/>
      <c r="X71" s="48" t="str">
        <f>IF(OR(W68=0,N71="",P71=""),"",IF(W68&gt;=$X$9,"HABIL","NO HABIL"))</f>
        <v/>
      </c>
      <c r="Y71" s="48" t="str">
        <f t="shared" si="1"/>
        <v/>
      </c>
      <c r="Z71" s="51">
        <f t="shared" si="29"/>
        <v>0</v>
      </c>
      <c r="AA71" s="52" t="str">
        <f t="shared" si="30"/>
        <v>MIPYME</v>
      </c>
      <c r="AB71" s="53"/>
      <c r="AC71" s="48" t="str">
        <f>IF(OR(AB68=0,N71="",P71=""),"",IF(AB68&gt;=$AC$9,"HABIL","NO HABIL"))</f>
        <v/>
      </c>
      <c r="AD71" s="53"/>
      <c r="AE71" s="48" t="str">
        <f>IF(OR(AD68=0,N71="",P71=""),"",IF(AD68&gt;=$AE$9,"HABIL","NO HABIL"))</f>
        <v/>
      </c>
      <c r="AF71" s="54" t="str">
        <f t="shared" si="31"/>
        <v/>
      </c>
    </row>
    <row r="72" spans="2:36" ht="16.5" hidden="1" x14ac:dyDescent="0.25">
      <c r="B72" s="42" t="s">
        <v>39</v>
      </c>
      <c r="C72" s="43"/>
      <c r="D72" s="43"/>
      <c r="E72" s="44"/>
      <c r="F72" s="44"/>
      <c r="G72" s="44"/>
      <c r="H72" s="44"/>
      <c r="I72" s="44">
        <f t="shared" si="32"/>
        <v>0</v>
      </c>
      <c r="J72" s="44">
        <f t="shared" si="32"/>
        <v>0</v>
      </c>
      <c r="K72" s="44">
        <f>+J72</f>
        <v>0</v>
      </c>
      <c r="L72" s="44"/>
      <c r="M72" s="44"/>
      <c r="N72" s="45"/>
      <c r="O72" s="45" t="s">
        <v>39</v>
      </c>
      <c r="P72" s="46" t="s">
        <v>39</v>
      </c>
      <c r="Q72" s="47"/>
      <c r="R72" s="48" t="str">
        <f t="shared" si="3"/>
        <v/>
      </c>
      <c r="S72" s="47"/>
      <c r="T72" s="48" t="str">
        <f>IF(OR(S68=0,N72="",P72=""),"",IF(S68&gt;=$T$9,"HABIL","NO HABIL"))</f>
        <v/>
      </c>
      <c r="U72" s="49"/>
      <c r="V72" s="48" t="str">
        <f>IF(OR(U68=0,N72="",P72=""),"",IF(U68&lt;=$V$9,"HABIL","NO HABIL"))</f>
        <v/>
      </c>
      <c r="W72" s="50"/>
      <c r="X72" s="48" t="str">
        <f>IF(OR(W68=0,N72="",P72=""),"",IF(W68&gt;=$X$9,"HABIL","NO HABIL"))</f>
        <v/>
      </c>
      <c r="Y72" s="48" t="str">
        <f t="shared" si="1"/>
        <v/>
      </c>
      <c r="Z72" s="51">
        <f t="shared" si="29"/>
        <v>0</v>
      </c>
      <c r="AA72" s="52" t="str">
        <f t="shared" si="30"/>
        <v>MIPYME</v>
      </c>
      <c r="AB72" s="53"/>
      <c r="AC72" s="48" t="str">
        <f>IF(OR(AB68=0,N72="",P72=""),"",IF(AB68&gt;=$AC$9,"HABIL","NO HABIL"))</f>
        <v/>
      </c>
      <c r="AD72" s="53"/>
      <c r="AE72" s="48" t="str">
        <f>IF(OR(AD68=0,N72="",P72=""),"",IF(AD68&gt;=$AE$9,"HABIL","NO HABIL"))</f>
        <v/>
      </c>
      <c r="AF72" s="54" t="str">
        <f t="shared" si="31"/>
        <v/>
      </c>
    </row>
    <row r="73" spans="2:36" ht="16.5" hidden="1" x14ac:dyDescent="0.25">
      <c r="B73" s="42" t="s">
        <v>39</v>
      </c>
      <c r="C73" s="43"/>
      <c r="D73" s="43"/>
      <c r="E73" s="44">
        <v>0</v>
      </c>
      <c r="F73" s="44">
        <v>0</v>
      </c>
      <c r="G73" s="44">
        <v>0</v>
      </c>
      <c r="H73" s="44">
        <v>0</v>
      </c>
      <c r="I73" s="44">
        <f t="shared" si="32"/>
        <v>0</v>
      </c>
      <c r="J73" s="44">
        <f t="shared" si="32"/>
        <v>0</v>
      </c>
      <c r="K73" s="44"/>
      <c r="L73" s="44"/>
      <c r="M73" s="44"/>
      <c r="N73" s="45"/>
      <c r="O73" s="45" t="s">
        <v>39</v>
      </c>
      <c r="P73" s="46" t="s">
        <v>39</v>
      </c>
      <c r="Q73" s="47"/>
      <c r="R73" s="48" t="str">
        <f t="shared" si="3"/>
        <v/>
      </c>
      <c r="S73" s="47"/>
      <c r="T73" s="48" t="str">
        <f>IF(OR(S68=0,N73="",P73=""),"",IF(S68&gt;=$T$9,"HABIL","NO HABIL"))</f>
        <v/>
      </c>
      <c r="U73" s="49"/>
      <c r="V73" s="48" t="str">
        <f>IF(OR(U68=0,N73="",P73=""),"",IF(U68&lt;=$V$9,"HABIL","NO HABIL"))</f>
        <v/>
      </c>
      <c r="W73" s="50"/>
      <c r="X73" s="48" t="str">
        <f>IF(OR(W68=0,N73="",P73=""),"",IF(W68&gt;=$X$9,"HABIL","NO HABIL"))</f>
        <v/>
      </c>
      <c r="Y73" s="48" t="str">
        <f t="shared" si="1"/>
        <v/>
      </c>
      <c r="Z73" s="51">
        <f t="shared" si="29"/>
        <v>0</v>
      </c>
      <c r="AA73" s="52" t="str">
        <f t="shared" si="30"/>
        <v>MIPYME</v>
      </c>
      <c r="AB73" s="53"/>
      <c r="AC73" s="48" t="str">
        <f>IF(OR(AB68=0,N73="",P73=""),"",IF(AB68&gt;=$AC$9,"HABIL","NO HABIL"))</f>
        <v/>
      </c>
      <c r="AD73" s="53"/>
      <c r="AE73" s="48" t="str">
        <f>IF(OR(AD68=0,N73="",P73=""),"",IF(AD68&gt;=$AE$9,"HABIL","NO HABIL"))</f>
        <v/>
      </c>
      <c r="AF73" s="55" t="str">
        <f t="shared" si="31"/>
        <v/>
      </c>
    </row>
    <row r="74" spans="2:36" ht="16.5" hidden="1" x14ac:dyDescent="0.25">
      <c r="B74" s="42" t="s">
        <v>39</v>
      </c>
      <c r="C74" s="43"/>
      <c r="D74" s="43"/>
      <c r="E74" s="44">
        <v>0</v>
      </c>
      <c r="F74" s="44">
        <v>0</v>
      </c>
      <c r="G74" s="44">
        <v>0</v>
      </c>
      <c r="H74" s="44">
        <v>0</v>
      </c>
      <c r="I74" s="44">
        <f t="shared" si="32"/>
        <v>0</v>
      </c>
      <c r="J74" s="44">
        <f t="shared" si="32"/>
        <v>0</v>
      </c>
      <c r="K74" s="44"/>
      <c r="L74" s="44"/>
      <c r="M74" s="44"/>
      <c r="N74" s="45"/>
      <c r="O74" s="45" t="s">
        <v>39</v>
      </c>
      <c r="P74" s="46" t="s">
        <v>39</v>
      </c>
      <c r="Q74" s="47"/>
      <c r="R74" s="48" t="str">
        <f t="shared" si="3"/>
        <v/>
      </c>
      <c r="S74" s="47"/>
      <c r="T74" s="48" t="str">
        <f>IF(OR(S68=0,N74="",P74=""),"",IF(S68&gt;=$T$9,"HABIL","NO HABIL"))</f>
        <v/>
      </c>
      <c r="U74" s="49"/>
      <c r="V74" s="48" t="str">
        <f>IF(OR(U68=0,N74="",P74=""),"",IF(U68&lt;=$V$9,"HABIL","NO HABIL"))</f>
        <v/>
      </c>
      <c r="W74" s="50"/>
      <c r="X74" s="48" t="str">
        <f>IF(OR(W68=0,N74="",P74=""),"",IF(W68&gt;=$X$9,"HABIL","NO HABIL"))</f>
        <v/>
      </c>
      <c r="Y74" s="48" t="str">
        <f t="shared" si="1"/>
        <v/>
      </c>
      <c r="Z74" s="51">
        <f t="shared" si="29"/>
        <v>0</v>
      </c>
      <c r="AA74" s="52" t="str">
        <f t="shared" si="30"/>
        <v>MIPYME</v>
      </c>
      <c r="AB74" s="53"/>
      <c r="AC74" s="48" t="str">
        <f>IF(OR(AB68=0,N74="",P74=""),"",IF(AB68&gt;=$AC$9,"HABIL","NO HABIL"))</f>
        <v/>
      </c>
      <c r="AD74" s="53"/>
      <c r="AE74" s="48" t="str">
        <f>IF(OR(AD68=0,N74="",P74=""),"",IF(AD68&gt;=$AE$9,"HABIL","NO HABIL"))</f>
        <v/>
      </c>
      <c r="AF74" s="54" t="str">
        <f t="shared" si="31"/>
        <v/>
      </c>
    </row>
    <row r="75" spans="2:36" ht="16.5" hidden="1" x14ac:dyDescent="0.25">
      <c r="B75" s="42" t="s">
        <v>39</v>
      </c>
      <c r="C75" s="43"/>
      <c r="D75" s="43"/>
      <c r="E75" s="44">
        <v>0</v>
      </c>
      <c r="F75" s="44">
        <v>0</v>
      </c>
      <c r="G75" s="44">
        <v>0</v>
      </c>
      <c r="H75" s="44">
        <v>0</v>
      </c>
      <c r="I75" s="44">
        <f t="shared" si="32"/>
        <v>0</v>
      </c>
      <c r="J75" s="44">
        <f t="shared" si="32"/>
        <v>0</v>
      </c>
      <c r="K75" s="44"/>
      <c r="L75" s="44"/>
      <c r="M75" s="44"/>
      <c r="N75" s="45"/>
      <c r="O75" s="45" t="s">
        <v>39</v>
      </c>
      <c r="P75" s="46" t="s">
        <v>39</v>
      </c>
      <c r="Q75" s="47"/>
      <c r="R75" s="48" t="str">
        <f t="shared" si="3"/>
        <v/>
      </c>
      <c r="S75" s="47"/>
      <c r="T75" s="48" t="str">
        <f>IF(OR(S68=0,N75="",P75=""),"",IF(S68&gt;=$T$9,"HABIL","NO HABIL"))</f>
        <v/>
      </c>
      <c r="U75" s="49"/>
      <c r="V75" s="48" t="str">
        <f>IF(OR(U68=0,N75="",P75=""),"",IF(U68&lt;=$V$9,"HABIL","NO HABIL"))</f>
        <v/>
      </c>
      <c r="W75" s="50"/>
      <c r="X75" s="48" t="str">
        <f>IF(OR(W68=0,N75="",P75=""),"",IF(W68&gt;=$X$9,"HABIL","NO HABIL"))</f>
        <v/>
      </c>
      <c r="Y75" s="48" t="str">
        <f t="shared" si="1"/>
        <v/>
      </c>
      <c r="Z75" s="51">
        <f t="shared" si="29"/>
        <v>0</v>
      </c>
      <c r="AA75" s="52" t="str">
        <f t="shared" si="30"/>
        <v>MIPYME</v>
      </c>
      <c r="AB75" s="53"/>
      <c r="AC75" s="48" t="str">
        <f>IF(OR(AB68=0,N75="",P75=""),"",IF(AB68&gt;=$AC$9,"HABIL","NO HABIL"))</f>
        <v/>
      </c>
      <c r="AD75" s="53"/>
      <c r="AE75" s="48" t="str">
        <f>IF(OR(AD68=0,N75="",P75=""),"",IF(AD68&gt;=$AE$9,"HABIL","NO HABIL"))</f>
        <v/>
      </c>
      <c r="AF75" s="54" t="str">
        <f t="shared" si="31"/>
        <v/>
      </c>
    </row>
    <row r="76" spans="2:36" ht="16.5" hidden="1" x14ac:dyDescent="0.25">
      <c r="B76" s="42" t="s">
        <v>39</v>
      </c>
      <c r="C76" s="43"/>
      <c r="D76" s="43"/>
      <c r="E76" s="44">
        <v>0</v>
      </c>
      <c r="F76" s="44">
        <v>0</v>
      </c>
      <c r="G76" s="44">
        <v>0</v>
      </c>
      <c r="H76" s="44">
        <v>0</v>
      </c>
      <c r="I76" s="44">
        <f t="shared" si="32"/>
        <v>0</v>
      </c>
      <c r="J76" s="44">
        <f t="shared" si="32"/>
        <v>0</v>
      </c>
      <c r="K76" s="44"/>
      <c r="L76" s="44"/>
      <c r="M76" s="44"/>
      <c r="N76" s="45"/>
      <c r="O76" s="45" t="s">
        <v>39</v>
      </c>
      <c r="P76" s="46" t="s">
        <v>39</v>
      </c>
      <c r="Q76" s="47"/>
      <c r="R76" s="48" t="str">
        <f t="shared" si="3"/>
        <v/>
      </c>
      <c r="S76" s="47"/>
      <c r="T76" s="48" t="str">
        <f>IF(OR(S68=0,N76="",P76=""),"",IF(S68&gt;=$T$9,"HABIL","NO HABIL"))</f>
        <v/>
      </c>
      <c r="U76" s="49"/>
      <c r="V76" s="48" t="str">
        <f>IF(OR(U68=0,N76="",P76=""),"",IF(U68&lt;=$V$9,"HABIL","NO HABIL"))</f>
        <v/>
      </c>
      <c r="W76" s="50"/>
      <c r="X76" s="48" t="str">
        <f>IF(OR(W68=0,N76="",P76=""),"",IF(W68&gt;=$X$9,"HABIL","NO HABIL"))</f>
        <v/>
      </c>
      <c r="Y76" s="48" t="str">
        <f t="shared" si="1"/>
        <v/>
      </c>
      <c r="Z76" s="51">
        <f t="shared" si="29"/>
        <v>0</v>
      </c>
      <c r="AA76" s="52" t="str">
        <f t="shared" si="30"/>
        <v>MIPYME</v>
      </c>
      <c r="AB76" s="53"/>
      <c r="AC76" s="48" t="str">
        <f>IF(OR(AB68=0,N76="",P76=""),"",IF(AB68&gt;=$AC$9,"HABIL","NO HABIL"))</f>
        <v/>
      </c>
      <c r="AD76" s="53"/>
      <c r="AE76" s="48" t="str">
        <f>IF(OR(AD68=0,N76="",P76=""),"",IF(AD68&gt;=$AE$9,"HABIL","NO HABIL"))</f>
        <v/>
      </c>
      <c r="AF76" s="55" t="str">
        <f t="shared" si="31"/>
        <v/>
      </c>
    </row>
    <row r="77" spans="2:36" ht="16.5" hidden="1" x14ac:dyDescent="0.25">
      <c r="B77" s="42" t="s">
        <v>39</v>
      </c>
      <c r="C77" s="43"/>
      <c r="D77" s="43"/>
      <c r="E77" s="44">
        <v>0</v>
      </c>
      <c r="F77" s="44">
        <v>0</v>
      </c>
      <c r="G77" s="44">
        <v>0</v>
      </c>
      <c r="H77" s="44">
        <v>0</v>
      </c>
      <c r="I77" s="44">
        <f t="shared" si="32"/>
        <v>0</v>
      </c>
      <c r="J77" s="44">
        <f t="shared" si="32"/>
        <v>0</v>
      </c>
      <c r="K77" s="44"/>
      <c r="L77" s="44"/>
      <c r="M77" s="44"/>
      <c r="N77" s="45"/>
      <c r="O77" s="45" t="s">
        <v>39</v>
      </c>
      <c r="P77" s="46" t="s">
        <v>39</v>
      </c>
      <c r="Q77" s="47"/>
      <c r="R77" s="48" t="str">
        <f t="shared" si="3"/>
        <v/>
      </c>
      <c r="S77" s="47"/>
      <c r="T77" s="48" t="str">
        <f>IF(OR(S68=0,N77="",P77=""),"",IF(S68&gt;=$T$9,"HABIL","NO HABIL"))</f>
        <v/>
      </c>
      <c r="U77" s="49"/>
      <c r="V77" s="48" t="str">
        <f>IF(OR(U68=0,N77="",P77=""),"",IF(U68&lt;=$V$9,"HABIL","NO HABIL"))</f>
        <v/>
      </c>
      <c r="W77" s="50"/>
      <c r="X77" s="48" t="str">
        <f>IF(OR(W68=0,N77="",P77=""),"",IF(W68&gt;=$X$9,"HABIL","NO HABIL"))</f>
        <v/>
      </c>
      <c r="Y77" s="48" t="str">
        <f t="shared" ref="Y77:Y111" si="33">IF(OR(R77="",T77="",V77="",X77=""),"",IF(R77="NO HABIL","NO HABIL",IF(T77="NO HABIL","NO HABIL",IF(V77="NO HABIL","NO HABIL",IF(X77="NO HABIL","NO HABIL",IF(X77="NO HABIL","NO HABIL","HABIL"))))))</f>
        <v/>
      </c>
      <c r="Z77" s="51">
        <f t="shared" si="29"/>
        <v>0</v>
      </c>
      <c r="AA77" s="52" t="str">
        <f t="shared" si="30"/>
        <v>MIPYME</v>
      </c>
      <c r="AB77" s="53"/>
      <c r="AC77" s="48" t="str">
        <f>IF(OR(AB68=0,N77="",P77=""),"",IF(AB68&gt;=$AC$9,"HABIL","NO HABIL"))</f>
        <v/>
      </c>
      <c r="AD77" s="53"/>
      <c r="AE77" s="48" t="str">
        <f>IF(OR(AD68=0,N77="",P77=""),"",IF(AD68&gt;=$AE$9,"HABIL","NO HABIL"))</f>
        <v/>
      </c>
      <c r="AF77" s="55" t="str">
        <f t="shared" si="31"/>
        <v/>
      </c>
    </row>
    <row r="78" spans="2:36" ht="17.25" hidden="1" thickBot="1" x14ac:dyDescent="0.3">
      <c r="B78" s="56" t="s">
        <v>39</v>
      </c>
      <c r="C78" s="57"/>
      <c r="D78" s="57"/>
      <c r="E78" s="58">
        <v>0</v>
      </c>
      <c r="F78" s="58">
        <v>0</v>
      </c>
      <c r="G78" s="58">
        <v>0</v>
      </c>
      <c r="H78" s="58">
        <v>0</v>
      </c>
      <c r="I78" s="58">
        <f t="shared" si="32"/>
        <v>0</v>
      </c>
      <c r="J78" s="58">
        <f t="shared" si="32"/>
        <v>0</v>
      </c>
      <c r="K78" s="58"/>
      <c r="L78" s="58"/>
      <c r="M78" s="58"/>
      <c r="N78" s="59"/>
      <c r="O78" s="59" t="s">
        <v>39</v>
      </c>
      <c r="P78" s="60" t="s">
        <v>39</v>
      </c>
      <c r="Q78" s="61"/>
      <c r="R78" s="62" t="str">
        <f t="shared" ref="R78:R111" si="34">IF(OR(Q78=0,N78="",P78=""),"",IF(Q78&gt;=((0.3*P78)),"HABIL","NO HABIL"))</f>
        <v/>
      </c>
      <c r="S78" s="61"/>
      <c r="T78" s="62" t="str">
        <f>IF(OR(S68=0,N78="",P78=""),"",IF(S68&gt;=$T$9,"HABIL","NO HABIL"))</f>
        <v/>
      </c>
      <c r="U78" s="63"/>
      <c r="V78" s="62" t="str">
        <f>IF(OR(U68=0,N78="",P78=""),"",IF(U68&lt;=$V$9,"HABIL","NO HABIL"))</f>
        <v/>
      </c>
      <c r="W78" s="64"/>
      <c r="X78" s="62" t="str">
        <f>IF(OR(W68=0,N78="",P78=""),"",IF(W68&gt;=$X$9,"HABIL","NO HABIL"))</f>
        <v/>
      </c>
      <c r="Y78" s="62" t="str">
        <f t="shared" si="33"/>
        <v/>
      </c>
      <c r="Z78" s="65">
        <f t="shared" si="29"/>
        <v>0</v>
      </c>
      <c r="AA78" s="66" t="str">
        <f t="shared" si="30"/>
        <v>MIPYME</v>
      </c>
      <c r="AB78" s="67"/>
      <c r="AC78" s="62" t="str">
        <f>IF(OR(AB68=0,N78="",P78=""),"",IF(AB68&gt;=$AC$9,"HABIL","NO HABIL"))</f>
        <v/>
      </c>
      <c r="AD78" s="67"/>
      <c r="AE78" s="62" t="str">
        <f>IF(OR(AD68=0,N78="",P78=""),"",IF(AD68&gt;=$AE$9,"HABIL","NO HABIL"))</f>
        <v/>
      </c>
      <c r="AF78" s="68" t="str">
        <f t="shared" si="31"/>
        <v/>
      </c>
    </row>
    <row r="79" spans="2:36" ht="16.5" hidden="1" x14ac:dyDescent="0.25">
      <c r="B79" s="13">
        <v>7</v>
      </c>
      <c r="C79" s="14">
        <f>C80</f>
        <v>0</v>
      </c>
      <c r="D79" s="15" t="str">
        <f>IF(SUM(D80:D89)=0,"",SUM(D80:D89))</f>
        <v/>
      </c>
      <c r="E79" s="16">
        <f>IF(ISERROR(($D80*E80)+($D81*E81)+($D82*E82)+($D83*E83)+($D84*E84)+($D85*E85)+($D86*E86)+($D87*E87)+($D88*E88)+($D89*E89)),"",($D80*E80)+($D81*E81)+($D82*E82)+($D83*E83)+($D84*E84)+($D85*E85)+($D86*E86)+($D87*E87)+($D88*E88)+($D89*E89))</f>
        <v>0</v>
      </c>
      <c r="F79" s="16">
        <f>IF(ISERROR(($D80*F80)+($D81*F81)+($D82*F82)+($D83*F83)+($D84*F84)+($D85*F85)+($D86*F86)+($D87*F87)+($D88*F88)+($D89*F89)),"",($D80*F80)+($D81*F81)+($D82*F82)+($D83*F83)+($D84*F84)+($D85*F85)+($D86*F86)+($D87*F87)+($D88*F88)+($D89*F89))</f>
        <v>0</v>
      </c>
      <c r="G79" s="16">
        <f>IF(ISERROR(($D80*G80)+($D81*G81)+($D82*G82)+($D83*G83)+($D84*G84)+($D85*G85)+($D86*G86)+($D87*G87)+($D88*G88)+($D89*G89)),"",($D80*G80)+($D81*G81)+($D82*G82)+($D83*G83)+($D84*G84)+($D85*G85)+($D86*G86)+($D87*G87)+($D88*G88)+($D89*G89))</f>
        <v>0</v>
      </c>
      <c r="H79" s="16">
        <f>IF(ISERROR(($D80*H80)+($D81*H81)+($D82*H82)+($D83*H83)+($D84*H84)+($D85*H85)+($D86*H86)+($D87*H87)+($D88*H88)+($D89*H89)),"",($D80*H80)+($D81*H81)+($D82*H82)+($D83*H83)+($D84*H84)+($D85*H85)+($D86*H86)+($D87*H87)+($D88*H88)+($D89*H89))</f>
        <v>0</v>
      </c>
      <c r="I79" s="16">
        <f>IF(ISERROR(SUM(I80:I89)),"",SUM(I80:I89))</f>
        <v>0</v>
      </c>
      <c r="J79" s="16">
        <f>IF(ISERROR(SUM(J80:J89)),"",SUM(J80:J89))</f>
        <v>0</v>
      </c>
      <c r="K79" s="16">
        <f>IF(ISERROR(($D80*K80)+($D81*K81)+($D82*K82)+($D83*K83)+($D84*K84)+($D85*K85)+($D86*K86)+($D87*K87)+($D88*K88)+($D89*K89)),"",($D80*K80)+($D81*K81)+($D82*K82)+($D83*K83)+($D84*K84)+($D85*K85)+($D86*K86)+($D87*K87)+($D88*K88)+($D89*K89))</f>
        <v>0</v>
      </c>
      <c r="L79" s="16">
        <f t="shared" ref="L79:M79" si="35">IF(ISERROR(($D80*L80)+($D81*L81)+($D82*L82)+($D83*L83)+($D84*L84)+($D85*L85)+($D86*L86)+($D87*L87)+($D88*L88)+($D89*L89)),"",($D80*L80)+($D81*L81)+($D82*L82)+($D83*L83)+($D84*L84)+($D85*L85)+($D86*L86)+($D87*L87)+($D88*L88)+($D89*L89))</f>
        <v>0</v>
      </c>
      <c r="M79" s="16">
        <f t="shared" si="35"/>
        <v>0</v>
      </c>
      <c r="N79" s="17">
        <v>1</v>
      </c>
      <c r="O79" s="18">
        <f>IF(ISERROR(VLOOKUP(N79,[1]POA!$A$2:$C$25,3,0)),"",VLOOKUP(N79,[1]POA!$A$2:$C$25,3,0))</f>
        <v>10</v>
      </c>
      <c r="P79" s="19">
        <f>IF(ISERROR(VLOOKUP(N79,[1]POA!$A$2:$C$25,2,0)),"",VLOOKUP(N79,[1]POA!$A$2:$C$25,2,0))</f>
        <v>14076000000</v>
      </c>
      <c r="Q79" s="16">
        <f>SUM(I79)</f>
        <v>0</v>
      </c>
      <c r="R79" s="20" t="str">
        <f t="shared" si="34"/>
        <v/>
      </c>
      <c r="S79" s="16">
        <f>IF(ISERROR(SUM(E79/G79)),0,SUM(E79/G79))</f>
        <v>0</v>
      </c>
      <c r="T79" s="20" t="str">
        <f>IF(OR(S79=0,N79="",P79=""),"",IF(S79&gt;=$T$9,"HABIL","NO HABIL"))</f>
        <v/>
      </c>
      <c r="U79" s="21">
        <f>IF(ISERROR(SUM(H79/F79)),0,SUM(H79/F79))</f>
        <v>0</v>
      </c>
      <c r="V79" s="20" t="str">
        <f>IF(OR(U79=0,N79="",P79=""),"",IF(U79&lt;=$V$9,"HABIL","NO HABIL"))</f>
        <v/>
      </c>
      <c r="W79" s="21">
        <f>IF(ISERROR(SUM(L79/M79)),0,SUM(L79/M79))</f>
        <v>0</v>
      </c>
      <c r="X79" s="20" t="str">
        <f>IF(OR(W79=0,N79="",P79=""),"",IF(W79&gt;=$X$9,"HABIL","NO HABIL"))</f>
        <v/>
      </c>
      <c r="Y79" s="20" t="str">
        <f t="shared" si="33"/>
        <v/>
      </c>
      <c r="Z79" s="22"/>
      <c r="AA79" s="23"/>
      <c r="AB79" s="24">
        <f>IF(ISERROR(SUM(L79/K79)),0,SUM(L79/K79))</f>
        <v>0</v>
      </c>
      <c r="AC79" s="20" t="str">
        <f>IF(OR(AB79=0,N79="",P79=""),"",IF(AB79&gt;=$AC$9,"HABIL","NO HABIL"))</f>
        <v/>
      </c>
      <c r="AD79" s="24">
        <f>IF(ISERROR(SUM(L79/F79)),0,SUM(L79/F79))</f>
        <v>0</v>
      </c>
      <c r="AE79" s="20" t="str">
        <f>IF(OR(AD79=0,N79="",P79=""),"",IF(AD79&gt;=$AE$9,"HABIL","NO HABIL"))</f>
        <v/>
      </c>
      <c r="AF79" s="25" t="str">
        <f t="shared" si="31"/>
        <v/>
      </c>
    </row>
    <row r="80" spans="2:36" ht="16.5" hidden="1" x14ac:dyDescent="0.25">
      <c r="B80" s="26">
        <v>1.1000000000000001</v>
      </c>
      <c r="C80" s="27"/>
      <c r="D80" s="28"/>
      <c r="E80" s="29"/>
      <c r="F80" s="29"/>
      <c r="G80" s="29"/>
      <c r="H80" s="29"/>
      <c r="I80" s="29">
        <f>IF(ISERROR(E80-G80),"",E80-G80)</f>
        <v>0</v>
      </c>
      <c r="J80" s="29">
        <f>IF(ISERROR(F80-H80),"",F80-H80)</f>
        <v>0</v>
      </c>
      <c r="K80" s="29">
        <f>J80</f>
        <v>0</v>
      </c>
      <c r="L80" s="29"/>
      <c r="M80" s="29"/>
      <c r="N80" s="30"/>
      <c r="O80" s="31" t="s">
        <v>39</v>
      </c>
      <c r="P80" s="32" t="s">
        <v>39</v>
      </c>
      <c r="Q80" s="33"/>
      <c r="R80" s="34" t="str">
        <f t="shared" si="34"/>
        <v/>
      </c>
      <c r="S80" s="33"/>
      <c r="T80" s="34" t="str">
        <f>IF(OR(S79=0,N80="",P80=""),"",IF(S79&gt;=$T$9,"HABIL","NO HABIL"))</f>
        <v/>
      </c>
      <c r="U80" s="35"/>
      <c r="V80" s="34" t="str">
        <f>IF(OR(U79=0,N80="",P80=""),"",IF(U79&lt;=$V$9,"HABIL","NO HABIL"))</f>
        <v/>
      </c>
      <c r="W80" s="36"/>
      <c r="X80" s="34" t="str">
        <f>IF(OR(W79=0,N80="",P80=""),"",IF(W79&gt;=$X$9,"HABIL","NO HABIL"))</f>
        <v/>
      </c>
      <c r="Y80" s="34" t="str">
        <f t="shared" si="33"/>
        <v/>
      </c>
      <c r="Z80" s="37">
        <f>IF(ISERROR(F80/$AA$9),"",F80/$AA$9)</f>
        <v>0</v>
      </c>
      <c r="AA80" s="38" t="str">
        <f>+IF(Z80&lt;$AA$10,"MIPYME","NO CUMPLE")</f>
        <v>MIPYME</v>
      </c>
      <c r="AB80" s="39"/>
      <c r="AC80" s="34" t="str">
        <f>IF(OR(AB79=0,N80="",P80=""),"",IF(AB79&gt;=$AC$9,"HABIL","NO HABIL"))</f>
        <v/>
      </c>
      <c r="AD80" s="39"/>
      <c r="AE80" s="34" t="str">
        <f>IF(OR(AD79=0,N80="",P80=""),"",IF(AD79&gt;=$AE$9,"HABIL","NO HABIL"))</f>
        <v/>
      </c>
      <c r="AF80" s="40" t="str">
        <f>IF(OR(AC80="",AE80=""),"",IF(AC80="NO HABIL","NO HABIL",IF(AE80="NO HABIL","NO HABIL",IF(AE80="NO HABIL","NO HABIL","HABIL"))))</f>
        <v/>
      </c>
      <c r="AG80" s="41"/>
      <c r="AH80" s="41"/>
      <c r="AI80" s="41"/>
      <c r="AJ80" s="41"/>
    </row>
    <row r="81" spans="2:36" ht="16.5" hidden="1" x14ac:dyDescent="0.25">
      <c r="B81" s="42"/>
      <c r="C81" s="43"/>
      <c r="D81" s="43"/>
      <c r="E81" s="44"/>
      <c r="F81" s="44"/>
      <c r="G81" s="44"/>
      <c r="H81" s="44"/>
      <c r="I81" s="44"/>
      <c r="J81" s="44"/>
      <c r="K81" s="44"/>
      <c r="L81" s="44"/>
      <c r="M81" s="44"/>
      <c r="N81" s="45"/>
      <c r="O81" s="45" t="s">
        <v>39</v>
      </c>
      <c r="P81" s="46" t="s">
        <v>39</v>
      </c>
      <c r="Q81" s="47"/>
      <c r="R81" s="48" t="str">
        <f t="shared" si="34"/>
        <v/>
      </c>
      <c r="S81" s="47"/>
      <c r="T81" s="48" t="str">
        <f>IF(OR(S79=0,N81="",P81=""),"",IF(S79&gt;=$T$9,"HABIL","NO HABIL"))</f>
        <v/>
      </c>
      <c r="U81" s="49"/>
      <c r="V81" s="48" t="str">
        <f>IF(OR(U79=0,N81="",P81=""),"",IF(U79&lt;=$V$9,"HABIL","NO HABIL"))</f>
        <v/>
      </c>
      <c r="W81" s="50"/>
      <c r="X81" s="48" t="str">
        <f>IF(OR(W79=0,N81="",P81=""),"",IF(W79&gt;=$X$9,"HABIL","NO HABIL"))</f>
        <v/>
      </c>
      <c r="Y81" s="48" t="str">
        <f t="shared" si="33"/>
        <v/>
      </c>
      <c r="Z81" s="51">
        <f t="shared" ref="Z81:Z89" si="36">IF(ISERROR(F81/$AA$9),"",F81/$AA$9)</f>
        <v>0</v>
      </c>
      <c r="AA81" s="52" t="str">
        <f t="shared" ref="AA81:AA89" si="37">+IF(Z81&lt;$AA$10,"MIPYME","NO CUMPLE")</f>
        <v>MIPYME</v>
      </c>
      <c r="AB81" s="53"/>
      <c r="AC81" s="48" t="str">
        <f>IF(OR(AB79=0,N81="",P81=""),"",IF(AB79&gt;=$AC$9,"HABIL","NO HABIL"))</f>
        <v/>
      </c>
      <c r="AD81" s="53"/>
      <c r="AE81" s="48" t="str">
        <f>IF(OR(AD79=0,N81="",P81=""),"",IF(AD79&gt;=$AE$9,"HABIL","NO HABIL"))</f>
        <v/>
      </c>
      <c r="AF81" s="54" t="str">
        <f t="shared" ref="AF81:AF90" si="38">IF(OR(AC81="",AE81=""),"",IF(AC81="NO HABIL","NO HABIL",IF(AE81="NO HABIL","NO HABIL",IF(AE81="NO HABIL","NO HABIL","HABIL"))))</f>
        <v/>
      </c>
    </row>
    <row r="82" spans="2:36" ht="16.5" hidden="1" x14ac:dyDescent="0.25">
      <c r="B82" s="42" t="s">
        <v>39</v>
      </c>
      <c r="C82" s="43"/>
      <c r="D82" s="43"/>
      <c r="E82" s="44"/>
      <c r="F82" s="44"/>
      <c r="G82" s="44"/>
      <c r="H82" s="44"/>
      <c r="I82" s="44">
        <f t="shared" ref="I82:J89" si="39">IF(ISERROR(E82-G82),"",E82-G82)</f>
        <v>0</v>
      </c>
      <c r="J82" s="44">
        <f t="shared" si="39"/>
        <v>0</v>
      </c>
      <c r="K82" s="44">
        <f>J82</f>
        <v>0</v>
      </c>
      <c r="L82" s="44"/>
      <c r="M82" s="44"/>
      <c r="N82" s="45"/>
      <c r="O82" s="45" t="s">
        <v>39</v>
      </c>
      <c r="P82" s="46" t="s">
        <v>39</v>
      </c>
      <c r="Q82" s="47"/>
      <c r="R82" s="48" t="str">
        <f t="shared" si="34"/>
        <v/>
      </c>
      <c r="S82" s="47"/>
      <c r="T82" s="48" t="str">
        <f>IF(OR(S79=0,N82="",P82=""),"",IF(S79&gt;=$T$9,"HABIL","NO HABIL"))</f>
        <v/>
      </c>
      <c r="U82" s="49"/>
      <c r="V82" s="48" t="str">
        <f>IF(OR(U79=0,N82="",P82=""),"",IF(U79&lt;=$V$9,"HABIL","NO HABIL"))</f>
        <v/>
      </c>
      <c r="W82" s="50"/>
      <c r="X82" s="48" t="str">
        <f>IF(OR(W79=0,N82="",P82=""),"",IF(W79&gt;=$X$9,"HABIL","NO HABIL"))</f>
        <v/>
      </c>
      <c r="Y82" s="48" t="str">
        <f t="shared" si="33"/>
        <v/>
      </c>
      <c r="Z82" s="51">
        <f t="shared" si="36"/>
        <v>0</v>
      </c>
      <c r="AA82" s="52" t="str">
        <f t="shared" si="37"/>
        <v>MIPYME</v>
      </c>
      <c r="AB82" s="53"/>
      <c r="AC82" s="48" t="str">
        <f>IF(OR(AB79=0,N82="",P82=""),"",IF(AB79&gt;=$AC$9,"HABIL","NO HABIL"))</f>
        <v/>
      </c>
      <c r="AD82" s="53"/>
      <c r="AE82" s="48" t="str">
        <f>IF(OR(AD79=0,N82="",P82=""),"",IF(AD79&gt;=$AE$9,"HABIL","NO HABIL"))</f>
        <v/>
      </c>
      <c r="AF82" s="54" t="str">
        <f t="shared" si="38"/>
        <v/>
      </c>
    </row>
    <row r="83" spans="2:36" ht="16.5" hidden="1" x14ac:dyDescent="0.25">
      <c r="B83" s="42" t="s">
        <v>39</v>
      </c>
      <c r="C83" s="43"/>
      <c r="D83" s="43"/>
      <c r="E83" s="44"/>
      <c r="F83" s="44"/>
      <c r="G83" s="44"/>
      <c r="H83" s="44"/>
      <c r="I83" s="44">
        <f t="shared" si="39"/>
        <v>0</v>
      </c>
      <c r="J83" s="44">
        <f t="shared" si="39"/>
        <v>0</v>
      </c>
      <c r="K83" s="44">
        <f>+J83</f>
        <v>0</v>
      </c>
      <c r="L83" s="44"/>
      <c r="M83" s="44"/>
      <c r="N83" s="45"/>
      <c r="O83" s="45" t="s">
        <v>39</v>
      </c>
      <c r="P83" s="46" t="s">
        <v>39</v>
      </c>
      <c r="Q83" s="47"/>
      <c r="R83" s="48" t="str">
        <f t="shared" si="34"/>
        <v/>
      </c>
      <c r="S83" s="47"/>
      <c r="T83" s="48" t="str">
        <f>IF(OR(S79=0,N83="",P83=""),"",IF(S79&gt;=$T$9,"HABIL","NO HABIL"))</f>
        <v/>
      </c>
      <c r="U83" s="49"/>
      <c r="V83" s="48" t="str">
        <f>IF(OR(U79=0,N83="",P83=""),"",IF(U79&lt;=$V$9,"HABIL","NO HABIL"))</f>
        <v/>
      </c>
      <c r="W83" s="50"/>
      <c r="X83" s="48" t="str">
        <f>IF(OR(W79=0,N83="",P83=""),"",IF(W79&gt;=$X$9,"HABIL","NO HABIL"))</f>
        <v/>
      </c>
      <c r="Y83" s="48" t="str">
        <f t="shared" si="33"/>
        <v/>
      </c>
      <c r="Z83" s="51">
        <f t="shared" si="36"/>
        <v>0</v>
      </c>
      <c r="AA83" s="52" t="str">
        <f t="shared" si="37"/>
        <v>MIPYME</v>
      </c>
      <c r="AB83" s="53"/>
      <c r="AC83" s="48" t="str">
        <f>IF(OR(AB79=0,N83="",P83=""),"",IF(AB79&gt;=$AC$9,"HABIL","NO HABIL"))</f>
        <v/>
      </c>
      <c r="AD83" s="53"/>
      <c r="AE83" s="48" t="str">
        <f>IF(OR(AD79=0,N83="",P83=""),"",IF(AD79&gt;=$AE$9,"HABIL","NO HABIL"))</f>
        <v/>
      </c>
      <c r="AF83" s="54" t="str">
        <f t="shared" si="38"/>
        <v/>
      </c>
    </row>
    <row r="84" spans="2:36" ht="16.5" hidden="1" x14ac:dyDescent="0.25">
      <c r="B84" s="42" t="s">
        <v>39</v>
      </c>
      <c r="C84" s="43"/>
      <c r="D84" s="43"/>
      <c r="E84" s="44">
        <v>0</v>
      </c>
      <c r="F84" s="44">
        <v>0</v>
      </c>
      <c r="G84" s="44">
        <v>0</v>
      </c>
      <c r="H84" s="44">
        <v>0</v>
      </c>
      <c r="I84" s="44">
        <f t="shared" si="39"/>
        <v>0</v>
      </c>
      <c r="J84" s="44">
        <f t="shared" si="39"/>
        <v>0</v>
      </c>
      <c r="K84" s="44"/>
      <c r="L84" s="44"/>
      <c r="M84" s="44"/>
      <c r="N84" s="45"/>
      <c r="O84" s="45" t="s">
        <v>39</v>
      </c>
      <c r="P84" s="46" t="s">
        <v>39</v>
      </c>
      <c r="Q84" s="47"/>
      <c r="R84" s="48" t="str">
        <f t="shared" si="34"/>
        <v/>
      </c>
      <c r="S84" s="47"/>
      <c r="T84" s="48" t="str">
        <f>IF(OR(S79=0,N84="",P84=""),"",IF(S79&gt;=$T$9,"HABIL","NO HABIL"))</f>
        <v/>
      </c>
      <c r="U84" s="49"/>
      <c r="V84" s="48" t="str">
        <f>IF(OR(U79=0,N84="",P84=""),"",IF(U79&lt;=$V$9,"HABIL","NO HABIL"))</f>
        <v/>
      </c>
      <c r="W84" s="50"/>
      <c r="X84" s="48" t="str">
        <f>IF(OR(W79=0,N84="",P84=""),"",IF(W79&gt;=$X$9,"HABIL","NO HABIL"))</f>
        <v/>
      </c>
      <c r="Y84" s="48" t="str">
        <f t="shared" si="33"/>
        <v/>
      </c>
      <c r="Z84" s="51">
        <f t="shared" si="36"/>
        <v>0</v>
      </c>
      <c r="AA84" s="52" t="str">
        <f t="shared" si="37"/>
        <v>MIPYME</v>
      </c>
      <c r="AB84" s="53"/>
      <c r="AC84" s="48" t="str">
        <f>IF(OR(AB79=0,N84="",P84=""),"",IF(AB79&gt;=$AC$9,"HABIL","NO HABIL"))</f>
        <v/>
      </c>
      <c r="AD84" s="53"/>
      <c r="AE84" s="48" t="str">
        <f>IF(OR(AD79=0,N84="",P84=""),"",IF(AD79&gt;=$AE$9,"HABIL","NO HABIL"))</f>
        <v/>
      </c>
      <c r="AF84" s="55" t="str">
        <f t="shared" si="38"/>
        <v/>
      </c>
    </row>
    <row r="85" spans="2:36" ht="16.5" hidden="1" x14ac:dyDescent="0.25">
      <c r="B85" s="42" t="s">
        <v>39</v>
      </c>
      <c r="C85" s="43"/>
      <c r="D85" s="43"/>
      <c r="E85" s="44">
        <v>0</v>
      </c>
      <c r="F85" s="44">
        <v>0</v>
      </c>
      <c r="G85" s="44">
        <v>0</v>
      </c>
      <c r="H85" s="44">
        <v>0</v>
      </c>
      <c r="I85" s="44">
        <f t="shared" si="39"/>
        <v>0</v>
      </c>
      <c r="J85" s="44">
        <f t="shared" si="39"/>
        <v>0</v>
      </c>
      <c r="K85" s="44"/>
      <c r="L85" s="44"/>
      <c r="M85" s="44"/>
      <c r="N85" s="45"/>
      <c r="O85" s="45" t="s">
        <v>39</v>
      </c>
      <c r="P85" s="46" t="s">
        <v>39</v>
      </c>
      <c r="Q85" s="47"/>
      <c r="R85" s="48" t="str">
        <f t="shared" si="34"/>
        <v/>
      </c>
      <c r="S85" s="47"/>
      <c r="T85" s="48" t="str">
        <f>IF(OR(S79=0,N85="",P85=""),"",IF(S79&gt;=$T$9,"HABIL","NO HABIL"))</f>
        <v/>
      </c>
      <c r="U85" s="49"/>
      <c r="V85" s="48" t="str">
        <f>IF(OR(U79=0,N85="",P85=""),"",IF(U79&lt;=$V$9,"HABIL","NO HABIL"))</f>
        <v/>
      </c>
      <c r="W85" s="50"/>
      <c r="X85" s="48" t="str">
        <f>IF(OR(W79=0,N85="",P85=""),"",IF(W79&gt;=$X$9,"HABIL","NO HABIL"))</f>
        <v/>
      </c>
      <c r="Y85" s="48" t="str">
        <f t="shared" si="33"/>
        <v/>
      </c>
      <c r="Z85" s="51">
        <f t="shared" si="36"/>
        <v>0</v>
      </c>
      <c r="AA85" s="52" t="str">
        <f t="shared" si="37"/>
        <v>MIPYME</v>
      </c>
      <c r="AB85" s="53"/>
      <c r="AC85" s="48" t="str">
        <f>IF(OR(AB79=0,N85="",P85=""),"",IF(AB79&gt;=$AC$9,"HABIL","NO HABIL"))</f>
        <v/>
      </c>
      <c r="AD85" s="53"/>
      <c r="AE85" s="48" t="str">
        <f>IF(OR(AD79=0,N85="",P85=""),"",IF(AD79&gt;=$AE$9,"HABIL","NO HABIL"))</f>
        <v/>
      </c>
      <c r="AF85" s="54" t="str">
        <f t="shared" si="38"/>
        <v/>
      </c>
    </row>
    <row r="86" spans="2:36" ht="16.5" hidden="1" x14ac:dyDescent="0.25">
      <c r="B86" s="42" t="s">
        <v>39</v>
      </c>
      <c r="C86" s="43"/>
      <c r="D86" s="43"/>
      <c r="E86" s="44">
        <v>0</v>
      </c>
      <c r="F86" s="44">
        <v>0</v>
      </c>
      <c r="G86" s="44">
        <v>0</v>
      </c>
      <c r="H86" s="44">
        <v>0</v>
      </c>
      <c r="I86" s="44">
        <f t="shared" si="39"/>
        <v>0</v>
      </c>
      <c r="J86" s="44">
        <f t="shared" si="39"/>
        <v>0</v>
      </c>
      <c r="K86" s="44"/>
      <c r="L86" s="44"/>
      <c r="M86" s="44"/>
      <c r="N86" s="45"/>
      <c r="O86" s="45" t="s">
        <v>39</v>
      </c>
      <c r="P86" s="46" t="s">
        <v>39</v>
      </c>
      <c r="Q86" s="47"/>
      <c r="R86" s="48" t="str">
        <f t="shared" si="34"/>
        <v/>
      </c>
      <c r="S86" s="47"/>
      <c r="T86" s="48" t="str">
        <f>IF(OR(S79=0,N86="",P86=""),"",IF(S79&gt;=$T$9,"HABIL","NO HABIL"))</f>
        <v/>
      </c>
      <c r="U86" s="49"/>
      <c r="V86" s="48" t="str">
        <f>IF(OR(U79=0,N86="",P86=""),"",IF(U79&lt;=$V$9,"HABIL","NO HABIL"))</f>
        <v/>
      </c>
      <c r="W86" s="50"/>
      <c r="X86" s="48" t="str">
        <f>IF(OR(W79=0,N86="",P86=""),"",IF(W79&gt;=$X$9,"HABIL","NO HABIL"))</f>
        <v/>
      </c>
      <c r="Y86" s="48" t="str">
        <f t="shared" si="33"/>
        <v/>
      </c>
      <c r="Z86" s="51">
        <f t="shared" si="36"/>
        <v>0</v>
      </c>
      <c r="AA86" s="52" t="str">
        <f t="shared" si="37"/>
        <v>MIPYME</v>
      </c>
      <c r="AB86" s="53"/>
      <c r="AC86" s="48" t="str">
        <f>IF(OR(AB79=0,N86="",P86=""),"",IF(AB79&gt;=$AC$9,"HABIL","NO HABIL"))</f>
        <v/>
      </c>
      <c r="AD86" s="53"/>
      <c r="AE86" s="48" t="str">
        <f>IF(OR(AD79=0,N86="",P86=""),"",IF(AD79&gt;=$AE$9,"HABIL","NO HABIL"))</f>
        <v/>
      </c>
      <c r="AF86" s="54" t="str">
        <f t="shared" si="38"/>
        <v/>
      </c>
    </row>
    <row r="87" spans="2:36" ht="16.5" hidden="1" x14ac:dyDescent="0.25">
      <c r="B87" s="42" t="s">
        <v>39</v>
      </c>
      <c r="C87" s="43"/>
      <c r="D87" s="43"/>
      <c r="E87" s="44">
        <v>0</v>
      </c>
      <c r="F87" s="44">
        <v>0</v>
      </c>
      <c r="G87" s="44">
        <v>0</v>
      </c>
      <c r="H87" s="44">
        <v>0</v>
      </c>
      <c r="I87" s="44">
        <f t="shared" si="39"/>
        <v>0</v>
      </c>
      <c r="J87" s="44">
        <f t="shared" si="39"/>
        <v>0</v>
      </c>
      <c r="K87" s="44"/>
      <c r="L87" s="44"/>
      <c r="M87" s="44"/>
      <c r="N87" s="45"/>
      <c r="O87" s="45" t="s">
        <v>39</v>
      </c>
      <c r="P87" s="46" t="s">
        <v>39</v>
      </c>
      <c r="Q87" s="47"/>
      <c r="R87" s="48" t="str">
        <f t="shared" si="34"/>
        <v/>
      </c>
      <c r="S87" s="47"/>
      <c r="T87" s="48" t="str">
        <f>IF(OR(S79=0,N87="",P87=""),"",IF(S79&gt;=$T$9,"HABIL","NO HABIL"))</f>
        <v/>
      </c>
      <c r="U87" s="49"/>
      <c r="V87" s="48" t="str">
        <f>IF(OR(U79=0,N87="",P87=""),"",IF(U79&lt;=$V$9,"HABIL","NO HABIL"))</f>
        <v/>
      </c>
      <c r="W87" s="50"/>
      <c r="X87" s="48" t="str">
        <f>IF(OR(W79=0,N87="",P87=""),"",IF(W79&gt;=$X$9,"HABIL","NO HABIL"))</f>
        <v/>
      </c>
      <c r="Y87" s="48" t="str">
        <f t="shared" si="33"/>
        <v/>
      </c>
      <c r="Z87" s="51">
        <f t="shared" si="36"/>
        <v>0</v>
      </c>
      <c r="AA87" s="52" t="str">
        <f t="shared" si="37"/>
        <v>MIPYME</v>
      </c>
      <c r="AB87" s="53"/>
      <c r="AC87" s="48" t="str">
        <f>IF(OR(AB79=0,N87="",P87=""),"",IF(AB79&gt;=$AC$9,"HABIL","NO HABIL"))</f>
        <v/>
      </c>
      <c r="AD87" s="53"/>
      <c r="AE87" s="48" t="str">
        <f>IF(OR(AD79=0,N87="",P87=""),"",IF(AD79&gt;=$AE$9,"HABIL","NO HABIL"))</f>
        <v/>
      </c>
      <c r="AF87" s="55" t="str">
        <f t="shared" si="38"/>
        <v/>
      </c>
    </row>
    <row r="88" spans="2:36" ht="16.5" hidden="1" x14ac:dyDescent="0.25">
      <c r="B88" s="42" t="s">
        <v>39</v>
      </c>
      <c r="C88" s="43"/>
      <c r="D88" s="43"/>
      <c r="E88" s="44">
        <v>0</v>
      </c>
      <c r="F88" s="44">
        <v>0</v>
      </c>
      <c r="G88" s="44">
        <v>0</v>
      </c>
      <c r="H88" s="44">
        <v>0</v>
      </c>
      <c r="I88" s="44">
        <f t="shared" si="39"/>
        <v>0</v>
      </c>
      <c r="J88" s="44">
        <f t="shared" si="39"/>
        <v>0</v>
      </c>
      <c r="K88" s="44"/>
      <c r="L88" s="44"/>
      <c r="M88" s="44"/>
      <c r="N88" s="45"/>
      <c r="O88" s="45" t="s">
        <v>39</v>
      </c>
      <c r="P88" s="46" t="s">
        <v>39</v>
      </c>
      <c r="Q88" s="47"/>
      <c r="R88" s="48" t="str">
        <f t="shared" si="34"/>
        <v/>
      </c>
      <c r="S88" s="47"/>
      <c r="T88" s="48" t="str">
        <f>IF(OR(S79=0,N88="",P88=""),"",IF(S79&gt;=$T$9,"HABIL","NO HABIL"))</f>
        <v/>
      </c>
      <c r="U88" s="49"/>
      <c r="V88" s="48" t="str">
        <f>IF(OR(U79=0,N88="",P88=""),"",IF(U79&lt;=$V$9,"HABIL","NO HABIL"))</f>
        <v/>
      </c>
      <c r="W88" s="50"/>
      <c r="X88" s="48" t="str">
        <f>IF(OR(W79=0,N88="",P88=""),"",IF(W79&gt;=$X$9,"HABIL","NO HABIL"))</f>
        <v/>
      </c>
      <c r="Y88" s="48" t="str">
        <f t="shared" si="33"/>
        <v/>
      </c>
      <c r="Z88" s="51">
        <f t="shared" si="36"/>
        <v>0</v>
      </c>
      <c r="AA88" s="52" t="str">
        <f t="shared" si="37"/>
        <v>MIPYME</v>
      </c>
      <c r="AB88" s="53"/>
      <c r="AC88" s="48" t="str">
        <f>IF(OR(AB79=0,N88="",P88=""),"",IF(AB79&gt;=$AC$9,"HABIL","NO HABIL"))</f>
        <v/>
      </c>
      <c r="AD88" s="53"/>
      <c r="AE88" s="48" t="str">
        <f>IF(OR(AD79=0,N88="",P88=""),"",IF(AD79&gt;=$AE$9,"HABIL","NO HABIL"))</f>
        <v/>
      </c>
      <c r="AF88" s="55" t="str">
        <f t="shared" si="38"/>
        <v/>
      </c>
    </row>
    <row r="89" spans="2:36" ht="17.25" hidden="1" thickBot="1" x14ac:dyDescent="0.3">
      <c r="B89" s="56" t="s">
        <v>39</v>
      </c>
      <c r="C89" s="57"/>
      <c r="D89" s="57"/>
      <c r="E89" s="58">
        <v>0</v>
      </c>
      <c r="F89" s="58">
        <v>0</v>
      </c>
      <c r="G89" s="58">
        <v>0</v>
      </c>
      <c r="H89" s="58">
        <v>0</v>
      </c>
      <c r="I89" s="58">
        <f t="shared" si="39"/>
        <v>0</v>
      </c>
      <c r="J89" s="58">
        <f t="shared" si="39"/>
        <v>0</v>
      </c>
      <c r="K89" s="58"/>
      <c r="L89" s="58"/>
      <c r="M89" s="58"/>
      <c r="N89" s="59"/>
      <c r="O89" s="59" t="s">
        <v>39</v>
      </c>
      <c r="P89" s="60" t="s">
        <v>39</v>
      </c>
      <c r="Q89" s="61"/>
      <c r="R89" s="62" t="str">
        <f t="shared" si="34"/>
        <v/>
      </c>
      <c r="S89" s="61"/>
      <c r="T89" s="62" t="str">
        <f>IF(OR(S79=0,N89="",P89=""),"",IF(S79&gt;=$T$9,"HABIL","NO HABIL"))</f>
        <v/>
      </c>
      <c r="U89" s="63"/>
      <c r="V89" s="62" t="str">
        <f>IF(OR(U79=0,N89="",P89=""),"",IF(U79&lt;=$V$9,"HABIL","NO HABIL"))</f>
        <v/>
      </c>
      <c r="W89" s="64"/>
      <c r="X89" s="62" t="str">
        <f>IF(OR(W79=0,N89="",P89=""),"",IF(W79&gt;=$X$9,"HABIL","NO HABIL"))</f>
        <v/>
      </c>
      <c r="Y89" s="62" t="str">
        <f t="shared" si="33"/>
        <v/>
      </c>
      <c r="Z89" s="65">
        <f t="shared" si="36"/>
        <v>0</v>
      </c>
      <c r="AA89" s="66" t="str">
        <f t="shared" si="37"/>
        <v>MIPYME</v>
      </c>
      <c r="AB89" s="67"/>
      <c r="AC89" s="62" t="str">
        <f>IF(OR(AB79=0,N89="",P89=""),"",IF(AB79&gt;=$AC$9,"HABIL","NO HABIL"))</f>
        <v/>
      </c>
      <c r="AD89" s="67"/>
      <c r="AE89" s="62" t="str">
        <f>IF(OR(AD79=0,N89="",P89=""),"",IF(AD79&gt;=$AE$9,"HABIL","NO HABIL"))</f>
        <v/>
      </c>
      <c r="AF89" s="68" t="str">
        <f t="shared" si="38"/>
        <v/>
      </c>
    </row>
    <row r="90" spans="2:36" ht="16.5" hidden="1" x14ac:dyDescent="0.25">
      <c r="B90" s="13">
        <v>8</v>
      </c>
      <c r="C90" s="14"/>
      <c r="D90" s="15" t="str">
        <f>IF(SUM(D91:D100)=0,"",SUM(D91:D100))</f>
        <v/>
      </c>
      <c r="E90" s="16">
        <f>IF(ISERROR(($D91*E91)+($D92*E92)+($D93*E93)+($D94*E94)+($D95*E95)+($D96*E96)+($D97*E97)+($D98*E98)+($D99*E99)+($D100*E100)),"",($D91*E91)+($D92*E92)+($D93*E93)+($D94*E94)+($D95*E95)+($D96*E96)+($D97*E97)+($D98*E98)+($D99*E99)+($D100*E100))</f>
        <v>0</v>
      </c>
      <c r="F90" s="16">
        <f>IF(ISERROR(($D91*F91)+($D92*F92)+($D93*F93)+($D94*F94)+($D95*F95)+($D96*F96)+($D97*F97)+($D98*F98)+($D99*F99)+($D100*F100)),"",($D91*F91)+($D92*F92)+($D93*F93)+($D94*F94)+($D95*F95)+($D96*F96)+($D97*F97)+($D98*F98)+($D99*F99)+($D100*F100))</f>
        <v>0</v>
      </c>
      <c r="G90" s="16">
        <f>IF(ISERROR(($D91*G91)+($D92*G92)+($D93*G93)+($D94*G94)+($D95*G95)+($D96*G96)+($D97*G97)+($D98*G98)+($D99*G99)+($D100*G100)),"",($D91*G91)+($D92*G92)+($D93*G93)+($D94*G94)+($D95*G95)+($D96*G96)+($D97*G97)+($D98*G98)+($D99*G99)+($D100*G100))</f>
        <v>0</v>
      </c>
      <c r="H90" s="16">
        <f>IF(ISERROR(($D91*H91)+($D92*H92)+($D93*H93)+($D94*H94)+($D95*H95)+($D96*H96)+($D97*H97)+($D98*H98)+($D99*H99)+($D100*H100)),"",($D91*H91)+($D92*H92)+($D93*H93)+($D94*H94)+($D95*H95)+($D96*H96)+($D97*H97)+($D98*H98)+($D99*H99)+($D100*H100))</f>
        <v>0</v>
      </c>
      <c r="I90" s="16">
        <f>IF(ISERROR(SUM(I91:I100)),"",SUM(I91:I100))</f>
        <v>0</v>
      </c>
      <c r="J90" s="16">
        <f>IF(ISERROR(SUM(J91:J100)),"",SUM(J91:J100))</f>
        <v>0</v>
      </c>
      <c r="K90" s="16">
        <f>IF(ISERROR(($D91*K91)+($D92*K92)+($D93*K93)+($D94*K94)+($D95*K95)+($D96*K96)+($D97*K97)+($D98*K98)+($D99*K99)+($D100*K100)),"",($D91*K91)+($D92*K92)+($D93*K93)+($D94*K94)+($D95*K95)+($D96*K96)+($D97*K97)+($D98*K98)+($D99*K99)+($D100*K100))</f>
        <v>0</v>
      </c>
      <c r="L90" s="16">
        <f t="shared" ref="L90:M90" si="40">IF(ISERROR(($D91*L91)+($D92*L92)+($D93*L93)+($D94*L94)+($D95*L95)+($D96*L96)+($D97*L97)+($D98*L98)+($D99*L99)+($D100*L100)),"",($D91*L91)+($D92*L92)+($D93*L93)+($D94*L94)+($D95*L95)+($D96*L96)+($D97*L97)+($D98*L98)+($D99*L99)+($D100*L100))</f>
        <v>0</v>
      </c>
      <c r="M90" s="16">
        <f t="shared" si="40"/>
        <v>0</v>
      </c>
      <c r="N90" s="17">
        <v>1</v>
      </c>
      <c r="O90" s="18">
        <f>IF(ISERROR(VLOOKUP(N90,[1]POA!$A$2:$C$25,3,0)),"",VLOOKUP(N90,[1]POA!$A$2:$C$25,3,0))</f>
        <v>10</v>
      </c>
      <c r="P90" s="19">
        <f>IF(ISERROR(VLOOKUP(N90,[1]POA!$A$2:$C$25,2,0)),"",VLOOKUP(N90,[1]POA!$A$2:$C$25,2,0))</f>
        <v>14076000000</v>
      </c>
      <c r="Q90" s="16">
        <f>SUM(I90)</f>
        <v>0</v>
      </c>
      <c r="R90" s="20" t="str">
        <f t="shared" si="34"/>
        <v/>
      </c>
      <c r="S90" s="16">
        <f>IF(ISERROR(SUM(E90/G90)),0,SUM(E90/G90))</f>
        <v>0</v>
      </c>
      <c r="T90" s="20" t="str">
        <f>IF(OR(S90=0,N90="",P90=""),"",IF(S90&gt;=$T$9,"HABIL","NO HABIL"))</f>
        <v/>
      </c>
      <c r="U90" s="21">
        <f>IF(ISERROR(SUM(H90/F90)),0,SUM(H90/F90))</f>
        <v>0</v>
      </c>
      <c r="V90" s="20" t="str">
        <f>IF(OR(U90=0,N90="",P90=""),"",IF(U90&lt;=$V$9,"HABIL","NO HABIL"))</f>
        <v/>
      </c>
      <c r="W90" s="21">
        <f>IF(ISERROR(SUM(L90/M90)),0,SUM(L90/M90))</f>
        <v>0</v>
      </c>
      <c r="X90" s="20" t="str">
        <f>IF(OR(W90=0,N90="",P90=""),"",IF(W90&gt;=$X$9,"HABIL","NO HABIL"))</f>
        <v/>
      </c>
      <c r="Y90" s="20" t="str">
        <f t="shared" si="33"/>
        <v/>
      </c>
      <c r="Z90" s="22"/>
      <c r="AA90" s="23"/>
      <c r="AB90" s="24">
        <f>IF(ISERROR(SUM(L90/K90)),0,SUM(L90/K90))</f>
        <v>0</v>
      </c>
      <c r="AC90" s="20" t="str">
        <f>IF(OR(AB90=0,N90="",P90=""),"",IF(AB90&gt;=$AC$9,"HABIL","NO HABIL"))</f>
        <v/>
      </c>
      <c r="AD90" s="24">
        <f>IF(ISERROR(SUM(L90/F90)),0,SUM(L90/F90))</f>
        <v>0</v>
      </c>
      <c r="AE90" s="20" t="str">
        <f>IF(OR(AD90=0,N90="",P90=""),"",IF(AD90&gt;=$AE$9,"HABIL","NO HABIL"))</f>
        <v/>
      </c>
      <c r="AF90" s="25" t="str">
        <f t="shared" si="38"/>
        <v/>
      </c>
    </row>
    <row r="91" spans="2:36" ht="16.5" hidden="1" x14ac:dyDescent="0.25">
      <c r="B91" s="26">
        <v>1.1000000000000001</v>
      </c>
      <c r="C91" s="69"/>
      <c r="D91" s="28"/>
      <c r="E91" s="29"/>
      <c r="F91" s="29"/>
      <c r="G91" s="29"/>
      <c r="H91" s="29"/>
      <c r="I91" s="29">
        <f>IF(ISERROR(E91-G91),"",E91-G91)</f>
        <v>0</v>
      </c>
      <c r="J91" s="29">
        <f>IF(ISERROR(F91-H91),"",F91-H91)</f>
        <v>0</v>
      </c>
      <c r="K91" s="29">
        <f>J91</f>
        <v>0</v>
      </c>
      <c r="L91" s="29"/>
      <c r="M91" s="29"/>
      <c r="N91" s="30"/>
      <c r="O91" s="31" t="s">
        <v>39</v>
      </c>
      <c r="P91" s="32" t="s">
        <v>39</v>
      </c>
      <c r="Q91" s="33"/>
      <c r="R91" s="34" t="str">
        <f t="shared" si="34"/>
        <v/>
      </c>
      <c r="S91" s="33"/>
      <c r="T91" s="34" t="str">
        <f>IF(OR(S90=0,N91="",P91=""),"",IF(S90&gt;=$T$9,"HABIL","NO HABIL"))</f>
        <v/>
      </c>
      <c r="U91" s="35"/>
      <c r="V91" s="34" t="str">
        <f>IF(OR(U90=0,N91="",P91=""),"",IF(U90&lt;=$V$9,"HABIL","NO HABIL"))</f>
        <v/>
      </c>
      <c r="W91" s="36"/>
      <c r="X91" s="34" t="str">
        <f>IF(OR(W90=0,N91="",P91=""),"",IF(W90&gt;=$X$9,"HABIL","NO HABIL"))</f>
        <v/>
      </c>
      <c r="Y91" s="34" t="str">
        <f t="shared" si="33"/>
        <v/>
      </c>
      <c r="Z91" s="37">
        <f>IF(ISERROR(F91/$AA$9),"",F91/$AA$9)</f>
        <v>0</v>
      </c>
      <c r="AA91" s="38" t="str">
        <f>+IF(Z91&lt;$AA$10,"MIPYME","NO CUMPLE")</f>
        <v>MIPYME</v>
      </c>
      <c r="AB91" s="39"/>
      <c r="AC91" s="34" t="str">
        <f>IF(OR(AB90=0,N91="",P91=""),"",IF(AB90&gt;=$AC$9,"HABIL","NO HABIL"))</f>
        <v/>
      </c>
      <c r="AD91" s="39"/>
      <c r="AE91" s="34" t="str">
        <f>IF(OR(AD90=0,N91="",P91=""),"",IF(AD90&gt;=$AE$9,"HABIL","NO HABIL"))</f>
        <v/>
      </c>
      <c r="AF91" s="40" t="str">
        <f>IF(OR(AC91="",AE91=""),"",IF(AC91="NO HABIL","NO HABIL",IF(AE91="NO HABIL","NO HABIL",IF(AE91="NO HABIL","NO HABIL","HABIL"))))</f>
        <v/>
      </c>
      <c r="AG91" s="41"/>
      <c r="AH91" s="41"/>
      <c r="AI91" s="41"/>
      <c r="AJ91" s="41"/>
    </row>
    <row r="92" spans="2:36" ht="16.5" hidden="1" x14ac:dyDescent="0.25">
      <c r="B92" s="42"/>
      <c r="C92" s="43"/>
      <c r="D92" s="43"/>
      <c r="E92" s="44"/>
      <c r="F92" s="44"/>
      <c r="G92" s="44"/>
      <c r="H92" s="44"/>
      <c r="I92" s="44">
        <f>IF(ISERROR(E92-G92),"",E92-G92)</f>
        <v>0</v>
      </c>
      <c r="J92" s="44">
        <f>IF(ISERROR(F92-H92),"",F92-H92)</f>
        <v>0</v>
      </c>
      <c r="K92" s="29">
        <f>J92</f>
        <v>0</v>
      </c>
      <c r="L92" s="44"/>
      <c r="M92" s="44"/>
      <c r="N92" s="45"/>
      <c r="O92" s="45" t="s">
        <v>39</v>
      </c>
      <c r="P92" s="46" t="s">
        <v>39</v>
      </c>
      <c r="Q92" s="47"/>
      <c r="R92" s="48" t="str">
        <f t="shared" si="34"/>
        <v/>
      </c>
      <c r="S92" s="47"/>
      <c r="T92" s="48" t="str">
        <f>IF(OR(S90=0,N92="",P92=""),"",IF(S90&gt;=$T$9,"HABIL","NO HABIL"))</f>
        <v/>
      </c>
      <c r="U92" s="49"/>
      <c r="V92" s="48" t="str">
        <f>IF(OR(U90=0,N92="",P92=""),"",IF(U90&lt;=$V$9,"HABIL","NO HABIL"))</f>
        <v/>
      </c>
      <c r="W92" s="50"/>
      <c r="X92" s="48" t="str">
        <f>IF(OR(W90=0,N92="",P92=""),"",IF(W90&gt;=$X$9,"HABIL","NO HABIL"))</f>
        <v/>
      </c>
      <c r="Y92" s="48" t="str">
        <f t="shared" si="33"/>
        <v/>
      </c>
      <c r="Z92" s="51">
        <f t="shared" ref="Z92:Z100" si="41">IF(ISERROR(F92/$AA$9),"",F92/$AA$9)</f>
        <v>0</v>
      </c>
      <c r="AA92" s="52" t="str">
        <f t="shared" ref="AA92:AA100" si="42">+IF(Z92&lt;$AA$10,"MIPYME","NO CUMPLE")</f>
        <v>MIPYME</v>
      </c>
      <c r="AB92" s="53"/>
      <c r="AC92" s="48" t="str">
        <f>IF(OR(AB90=0,N92="",P92=""),"",IF(AB90&gt;=$AC$9,"HABIL","NO HABIL"))</f>
        <v/>
      </c>
      <c r="AD92" s="53"/>
      <c r="AE92" s="48" t="str">
        <f>IF(OR(AD90=0,N92="",P92=""),"",IF(AD90&gt;=$AE$9,"HABIL","NO HABIL"))</f>
        <v/>
      </c>
      <c r="AF92" s="54" t="str">
        <f t="shared" ref="AF92:AF101" si="43">IF(OR(AC92="",AE92=""),"",IF(AC92="NO HABIL","NO HABIL",IF(AE92="NO HABIL","NO HABIL",IF(AE92="NO HABIL","NO HABIL","HABIL"))))</f>
        <v/>
      </c>
    </row>
    <row r="93" spans="2:36" ht="16.5" hidden="1" x14ac:dyDescent="0.25">
      <c r="B93" s="42" t="s">
        <v>39</v>
      </c>
      <c r="C93" s="43"/>
      <c r="D93" s="43"/>
      <c r="E93" s="44"/>
      <c r="F93" s="44"/>
      <c r="G93" s="44"/>
      <c r="H93" s="44"/>
      <c r="I93" s="44">
        <f t="shared" ref="I93:J100" si="44">IF(ISERROR(E93-G93),"",E93-G93)</f>
        <v>0</v>
      </c>
      <c r="J93" s="44">
        <f t="shared" si="44"/>
        <v>0</v>
      </c>
      <c r="K93" s="44">
        <f>J93</f>
        <v>0</v>
      </c>
      <c r="L93" s="44"/>
      <c r="M93" s="44"/>
      <c r="N93" s="45"/>
      <c r="O93" s="45" t="s">
        <v>39</v>
      </c>
      <c r="P93" s="46" t="s">
        <v>39</v>
      </c>
      <c r="Q93" s="47"/>
      <c r="R93" s="48" t="str">
        <f t="shared" si="34"/>
        <v/>
      </c>
      <c r="S93" s="47"/>
      <c r="T93" s="48" t="str">
        <f>IF(OR(S90=0,N93="",P93=""),"",IF(S90&gt;=$T$9,"HABIL","NO HABIL"))</f>
        <v/>
      </c>
      <c r="U93" s="49"/>
      <c r="V93" s="48" t="str">
        <f>IF(OR(U90=0,N93="",P93=""),"",IF(U90&lt;=$V$9,"HABIL","NO HABIL"))</f>
        <v/>
      </c>
      <c r="W93" s="50"/>
      <c r="X93" s="48" t="str">
        <f>IF(OR(W90=0,N93="",P93=""),"",IF(W90&gt;=$X$9,"HABIL","NO HABIL"))</f>
        <v/>
      </c>
      <c r="Y93" s="48" t="str">
        <f t="shared" si="33"/>
        <v/>
      </c>
      <c r="Z93" s="51">
        <f t="shared" si="41"/>
        <v>0</v>
      </c>
      <c r="AA93" s="52" t="str">
        <f t="shared" si="42"/>
        <v>MIPYME</v>
      </c>
      <c r="AB93" s="53"/>
      <c r="AC93" s="48" t="str">
        <f>IF(OR(AB90=0,N93="",P93=""),"",IF(AB90&gt;=$AC$9,"HABIL","NO HABIL"))</f>
        <v/>
      </c>
      <c r="AD93" s="53"/>
      <c r="AE93" s="48" t="str">
        <f>IF(OR(AD90=0,N93="",P93=""),"",IF(AD90&gt;=$AE$9,"HABIL","NO HABIL"))</f>
        <v/>
      </c>
      <c r="AF93" s="54" t="str">
        <f t="shared" si="43"/>
        <v/>
      </c>
    </row>
    <row r="94" spans="2:36" ht="16.5" hidden="1" x14ac:dyDescent="0.25">
      <c r="B94" s="42" t="s">
        <v>39</v>
      </c>
      <c r="C94" s="43"/>
      <c r="D94" s="43"/>
      <c r="E94" s="44"/>
      <c r="F94" s="44"/>
      <c r="G94" s="44"/>
      <c r="H94" s="44"/>
      <c r="I94" s="44">
        <f t="shared" si="44"/>
        <v>0</v>
      </c>
      <c r="J94" s="44">
        <f t="shared" si="44"/>
        <v>0</v>
      </c>
      <c r="K94" s="44">
        <f>+J94</f>
        <v>0</v>
      </c>
      <c r="L94" s="44"/>
      <c r="M94" s="44"/>
      <c r="N94" s="45"/>
      <c r="O94" s="45" t="s">
        <v>39</v>
      </c>
      <c r="P94" s="46" t="s">
        <v>39</v>
      </c>
      <c r="Q94" s="47"/>
      <c r="R94" s="48" t="str">
        <f t="shared" si="34"/>
        <v/>
      </c>
      <c r="S94" s="47"/>
      <c r="T94" s="48" t="str">
        <f>IF(OR(S90=0,N94="",P94=""),"",IF(S90&gt;=$T$9,"HABIL","NO HABIL"))</f>
        <v/>
      </c>
      <c r="U94" s="49"/>
      <c r="V94" s="48" t="str">
        <f>IF(OR(U90=0,N94="",P94=""),"",IF(U90&lt;=$V$9,"HABIL","NO HABIL"))</f>
        <v/>
      </c>
      <c r="W94" s="50"/>
      <c r="X94" s="48" t="str">
        <f>IF(OR(W90=0,N94="",P94=""),"",IF(W90&gt;=$X$9,"HABIL","NO HABIL"))</f>
        <v/>
      </c>
      <c r="Y94" s="48" t="str">
        <f t="shared" si="33"/>
        <v/>
      </c>
      <c r="Z94" s="51">
        <f t="shared" si="41"/>
        <v>0</v>
      </c>
      <c r="AA94" s="52" t="str">
        <f t="shared" si="42"/>
        <v>MIPYME</v>
      </c>
      <c r="AB94" s="53"/>
      <c r="AC94" s="48" t="str">
        <f>IF(OR(AB90=0,N94="",P94=""),"",IF(AB90&gt;=$AC$9,"HABIL","NO HABIL"))</f>
        <v/>
      </c>
      <c r="AD94" s="53"/>
      <c r="AE94" s="48" t="str">
        <f>IF(OR(AD90=0,N94="",P94=""),"",IF(AD90&gt;=$AE$9,"HABIL","NO HABIL"))</f>
        <v/>
      </c>
      <c r="AF94" s="54" t="str">
        <f t="shared" si="43"/>
        <v/>
      </c>
    </row>
    <row r="95" spans="2:36" ht="16.5" hidden="1" x14ac:dyDescent="0.25">
      <c r="B95" s="42" t="s">
        <v>39</v>
      </c>
      <c r="C95" s="43"/>
      <c r="D95" s="43"/>
      <c r="E95" s="44">
        <v>0</v>
      </c>
      <c r="F95" s="44">
        <v>0</v>
      </c>
      <c r="G95" s="44">
        <v>0</v>
      </c>
      <c r="H95" s="44">
        <v>0</v>
      </c>
      <c r="I95" s="44">
        <f t="shared" si="44"/>
        <v>0</v>
      </c>
      <c r="J95" s="44">
        <f t="shared" si="44"/>
        <v>0</v>
      </c>
      <c r="K95" s="44"/>
      <c r="L95" s="44"/>
      <c r="M95" s="44"/>
      <c r="N95" s="45"/>
      <c r="O95" s="45" t="s">
        <v>39</v>
      </c>
      <c r="P95" s="46" t="s">
        <v>39</v>
      </c>
      <c r="Q95" s="47"/>
      <c r="R95" s="48" t="str">
        <f t="shared" si="34"/>
        <v/>
      </c>
      <c r="S95" s="47"/>
      <c r="T95" s="48" t="str">
        <f>IF(OR(S90=0,N95="",P95=""),"",IF(S90&gt;=$T$9,"HABIL","NO HABIL"))</f>
        <v/>
      </c>
      <c r="U95" s="49"/>
      <c r="V95" s="48" t="str">
        <f>IF(OR(U90=0,N95="",P95=""),"",IF(U90&lt;=$V$9,"HABIL","NO HABIL"))</f>
        <v/>
      </c>
      <c r="W95" s="50"/>
      <c r="X95" s="48" t="str">
        <f>IF(OR(W90=0,N95="",P95=""),"",IF(W90&gt;=$X$9,"HABIL","NO HABIL"))</f>
        <v/>
      </c>
      <c r="Y95" s="48" t="str">
        <f t="shared" si="33"/>
        <v/>
      </c>
      <c r="Z95" s="51">
        <f t="shared" si="41"/>
        <v>0</v>
      </c>
      <c r="AA95" s="52" t="str">
        <f t="shared" si="42"/>
        <v>MIPYME</v>
      </c>
      <c r="AB95" s="53"/>
      <c r="AC95" s="48" t="str">
        <f>IF(OR(AB90=0,N95="",P95=""),"",IF(AB90&gt;=$AC$9,"HABIL","NO HABIL"))</f>
        <v/>
      </c>
      <c r="AD95" s="53"/>
      <c r="AE95" s="48" t="str">
        <f>IF(OR(AD90=0,N95="",P95=""),"",IF(AD90&gt;=$AE$9,"HABIL","NO HABIL"))</f>
        <v/>
      </c>
      <c r="AF95" s="55" t="str">
        <f t="shared" si="43"/>
        <v/>
      </c>
    </row>
    <row r="96" spans="2:36" ht="16.5" hidden="1" x14ac:dyDescent="0.25">
      <c r="B96" s="42" t="s">
        <v>39</v>
      </c>
      <c r="C96" s="43"/>
      <c r="D96" s="43"/>
      <c r="E96" s="44">
        <v>0</v>
      </c>
      <c r="F96" s="44">
        <v>0</v>
      </c>
      <c r="G96" s="44">
        <v>0</v>
      </c>
      <c r="H96" s="44">
        <v>0</v>
      </c>
      <c r="I96" s="44">
        <f t="shared" si="44"/>
        <v>0</v>
      </c>
      <c r="J96" s="44">
        <f t="shared" si="44"/>
        <v>0</v>
      </c>
      <c r="K96" s="44"/>
      <c r="L96" s="44"/>
      <c r="M96" s="44"/>
      <c r="N96" s="45"/>
      <c r="O96" s="45" t="s">
        <v>39</v>
      </c>
      <c r="P96" s="46" t="s">
        <v>39</v>
      </c>
      <c r="Q96" s="47"/>
      <c r="R96" s="48" t="str">
        <f t="shared" si="34"/>
        <v/>
      </c>
      <c r="S96" s="47"/>
      <c r="T96" s="48" t="str">
        <f>IF(OR(S90=0,N96="",P96=""),"",IF(S90&gt;=$T$9,"HABIL","NO HABIL"))</f>
        <v/>
      </c>
      <c r="U96" s="49"/>
      <c r="V96" s="48" t="str">
        <f>IF(OR(U90=0,N96="",P96=""),"",IF(U90&lt;=$V$9,"HABIL","NO HABIL"))</f>
        <v/>
      </c>
      <c r="W96" s="50"/>
      <c r="X96" s="48" t="str">
        <f>IF(OR(W90=0,N96="",P96=""),"",IF(W90&gt;=$X$9,"HABIL","NO HABIL"))</f>
        <v/>
      </c>
      <c r="Y96" s="48" t="str">
        <f t="shared" si="33"/>
        <v/>
      </c>
      <c r="Z96" s="51">
        <f t="shared" si="41"/>
        <v>0</v>
      </c>
      <c r="AA96" s="52" t="str">
        <f t="shared" si="42"/>
        <v>MIPYME</v>
      </c>
      <c r="AB96" s="53"/>
      <c r="AC96" s="48" t="str">
        <f>IF(OR(AB90=0,N96="",P96=""),"",IF(AB90&gt;=$AC$9,"HABIL","NO HABIL"))</f>
        <v/>
      </c>
      <c r="AD96" s="53"/>
      <c r="AE96" s="48" t="str">
        <f>IF(OR(AD90=0,N96="",P96=""),"",IF(AD90&gt;=$AE$9,"HABIL","NO HABIL"))</f>
        <v/>
      </c>
      <c r="AF96" s="54" t="str">
        <f t="shared" si="43"/>
        <v/>
      </c>
    </row>
    <row r="97" spans="2:36" ht="16.5" hidden="1" x14ac:dyDescent="0.25">
      <c r="B97" s="42" t="s">
        <v>39</v>
      </c>
      <c r="C97" s="43"/>
      <c r="D97" s="43"/>
      <c r="E97" s="44">
        <v>0</v>
      </c>
      <c r="F97" s="44">
        <v>0</v>
      </c>
      <c r="G97" s="44">
        <v>0</v>
      </c>
      <c r="H97" s="44">
        <v>0</v>
      </c>
      <c r="I97" s="44">
        <f t="shared" si="44"/>
        <v>0</v>
      </c>
      <c r="J97" s="44">
        <f t="shared" si="44"/>
        <v>0</v>
      </c>
      <c r="K97" s="44"/>
      <c r="L97" s="44"/>
      <c r="M97" s="44"/>
      <c r="N97" s="45"/>
      <c r="O97" s="45" t="s">
        <v>39</v>
      </c>
      <c r="P97" s="46" t="s">
        <v>39</v>
      </c>
      <c r="Q97" s="47"/>
      <c r="R97" s="48" t="str">
        <f t="shared" si="34"/>
        <v/>
      </c>
      <c r="S97" s="47"/>
      <c r="T97" s="48" t="str">
        <f>IF(OR(S90=0,N97="",P97=""),"",IF(S90&gt;=$T$9,"HABIL","NO HABIL"))</f>
        <v/>
      </c>
      <c r="U97" s="49"/>
      <c r="V97" s="48" t="str">
        <f>IF(OR(U90=0,N97="",P97=""),"",IF(U90&lt;=$V$9,"HABIL","NO HABIL"))</f>
        <v/>
      </c>
      <c r="W97" s="50"/>
      <c r="X97" s="48" t="str">
        <f>IF(OR(W90=0,N97="",P97=""),"",IF(W90&gt;=$X$9,"HABIL","NO HABIL"))</f>
        <v/>
      </c>
      <c r="Y97" s="48" t="str">
        <f t="shared" si="33"/>
        <v/>
      </c>
      <c r="Z97" s="51">
        <f t="shared" si="41"/>
        <v>0</v>
      </c>
      <c r="AA97" s="52" t="str">
        <f t="shared" si="42"/>
        <v>MIPYME</v>
      </c>
      <c r="AB97" s="53"/>
      <c r="AC97" s="48" t="str">
        <f>IF(OR(AB90=0,N97="",P97=""),"",IF(AB90&gt;=$AC$9,"HABIL","NO HABIL"))</f>
        <v/>
      </c>
      <c r="AD97" s="53"/>
      <c r="AE97" s="48" t="str">
        <f>IF(OR(AD90=0,N97="",P97=""),"",IF(AD90&gt;=$AE$9,"HABIL","NO HABIL"))</f>
        <v/>
      </c>
      <c r="AF97" s="54" t="str">
        <f t="shared" si="43"/>
        <v/>
      </c>
    </row>
    <row r="98" spans="2:36" ht="16.5" hidden="1" x14ac:dyDescent="0.25">
      <c r="B98" s="42" t="s">
        <v>39</v>
      </c>
      <c r="C98" s="43"/>
      <c r="D98" s="43"/>
      <c r="E98" s="44">
        <v>0</v>
      </c>
      <c r="F98" s="44">
        <v>0</v>
      </c>
      <c r="G98" s="44">
        <v>0</v>
      </c>
      <c r="H98" s="44">
        <v>0</v>
      </c>
      <c r="I98" s="44">
        <f t="shared" si="44"/>
        <v>0</v>
      </c>
      <c r="J98" s="44">
        <f t="shared" si="44"/>
        <v>0</v>
      </c>
      <c r="K98" s="44"/>
      <c r="L98" s="44"/>
      <c r="M98" s="44"/>
      <c r="N98" s="45"/>
      <c r="O98" s="45" t="s">
        <v>39</v>
      </c>
      <c r="P98" s="46" t="s">
        <v>39</v>
      </c>
      <c r="Q98" s="47"/>
      <c r="R98" s="48" t="str">
        <f t="shared" si="34"/>
        <v/>
      </c>
      <c r="S98" s="47"/>
      <c r="T98" s="48" t="str">
        <f>IF(OR(S90=0,N98="",P98=""),"",IF(S90&gt;=$T$9,"HABIL","NO HABIL"))</f>
        <v/>
      </c>
      <c r="U98" s="49"/>
      <c r="V98" s="48" t="str">
        <f>IF(OR(U90=0,N98="",P98=""),"",IF(U90&lt;=$V$9,"HABIL","NO HABIL"))</f>
        <v/>
      </c>
      <c r="W98" s="50"/>
      <c r="X98" s="48" t="str">
        <f>IF(OR(W90=0,N98="",P98=""),"",IF(W90&gt;=$X$9,"HABIL","NO HABIL"))</f>
        <v/>
      </c>
      <c r="Y98" s="48" t="str">
        <f t="shared" si="33"/>
        <v/>
      </c>
      <c r="Z98" s="51">
        <f t="shared" si="41"/>
        <v>0</v>
      </c>
      <c r="AA98" s="52" t="str">
        <f t="shared" si="42"/>
        <v>MIPYME</v>
      </c>
      <c r="AB98" s="53"/>
      <c r="AC98" s="48" t="str">
        <f>IF(OR(AB90=0,N98="",P98=""),"",IF(AB90&gt;=$AC$9,"HABIL","NO HABIL"))</f>
        <v/>
      </c>
      <c r="AD98" s="53"/>
      <c r="AE98" s="48" t="str">
        <f>IF(OR(AD90=0,N98="",P98=""),"",IF(AD90&gt;=$AE$9,"HABIL","NO HABIL"))</f>
        <v/>
      </c>
      <c r="AF98" s="55" t="str">
        <f t="shared" si="43"/>
        <v/>
      </c>
    </row>
    <row r="99" spans="2:36" ht="16.5" hidden="1" x14ac:dyDescent="0.25">
      <c r="B99" s="42" t="s">
        <v>39</v>
      </c>
      <c r="C99" s="43"/>
      <c r="D99" s="43"/>
      <c r="E99" s="44">
        <v>0</v>
      </c>
      <c r="F99" s="44">
        <v>0</v>
      </c>
      <c r="G99" s="44">
        <v>0</v>
      </c>
      <c r="H99" s="44">
        <v>0</v>
      </c>
      <c r="I99" s="44">
        <f t="shared" si="44"/>
        <v>0</v>
      </c>
      <c r="J99" s="44">
        <f t="shared" si="44"/>
        <v>0</v>
      </c>
      <c r="K99" s="44"/>
      <c r="L99" s="44"/>
      <c r="M99" s="44"/>
      <c r="N99" s="45"/>
      <c r="O99" s="45" t="s">
        <v>39</v>
      </c>
      <c r="P99" s="46" t="s">
        <v>39</v>
      </c>
      <c r="Q99" s="47"/>
      <c r="R99" s="48" t="str">
        <f t="shared" si="34"/>
        <v/>
      </c>
      <c r="S99" s="47"/>
      <c r="T99" s="48" t="str">
        <f>IF(OR(S90=0,N99="",P99=""),"",IF(S90&gt;=$T$9,"HABIL","NO HABIL"))</f>
        <v/>
      </c>
      <c r="U99" s="49"/>
      <c r="V99" s="48" t="str">
        <f>IF(OR(U90=0,N99="",P99=""),"",IF(U90&lt;=$V$9,"HABIL","NO HABIL"))</f>
        <v/>
      </c>
      <c r="W99" s="50"/>
      <c r="X99" s="48" t="str">
        <f>IF(OR(W90=0,N99="",P99=""),"",IF(W90&gt;=$X$9,"HABIL","NO HABIL"))</f>
        <v/>
      </c>
      <c r="Y99" s="48" t="str">
        <f t="shared" si="33"/>
        <v/>
      </c>
      <c r="Z99" s="51">
        <f t="shared" si="41"/>
        <v>0</v>
      </c>
      <c r="AA99" s="52" t="str">
        <f t="shared" si="42"/>
        <v>MIPYME</v>
      </c>
      <c r="AB99" s="53"/>
      <c r="AC99" s="48" t="str">
        <f>IF(OR(AB90=0,N99="",P99=""),"",IF(AB90&gt;=$AC$9,"HABIL","NO HABIL"))</f>
        <v/>
      </c>
      <c r="AD99" s="53"/>
      <c r="AE99" s="48" t="str">
        <f>IF(OR(AD90=0,N99="",P99=""),"",IF(AD90&gt;=$AE$9,"HABIL","NO HABIL"))</f>
        <v/>
      </c>
      <c r="AF99" s="55" t="str">
        <f t="shared" si="43"/>
        <v/>
      </c>
    </row>
    <row r="100" spans="2:36" ht="17.25" hidden="1" thickBot="1" x14ac:dyDescent="0.3">
      <c r="B100" s="56" t="s">
        <v>39</v>
      </c>
      <c r="C100" s="57"/>
      <c r="D100" s="57"/>
      <c r="E100" s="58">
        <v>0</v>
      </c>
      <c r="F100" s="58">
        <v>0</v>
      </c>
      <c r="G100" s="58">
        <v>0</v>
      </c>
      <c r="H100" s="58">
        <v>0</v>
      </c>
      <c r="I100" s="58">
        <f t="shared" si="44"/>
        <v>0</v>
      </c>
      <c r="J100" s="58">
        <f t="shared" si="44"/>
        <v>0</v>
      </c>
      <c r="K100" s="58"/>
      <c r="L100" s="58"/>
      <c r="M100" s="58"/>
      <c r="N100" s="59"/>
      <c r="O100" s="59" t="s">
        <v>39</v>
      </c>
      <c r="P100" s="60" t="s">
        <v>39</v>
      </c>
      <c r="Q100" s="61"/>
      <c r="R100" s="62" t="str">
        <f t="shared" si="34"/>
        <v/>
      </c>
      <c r="S100" s="61"/>
      <c r="T100" s="62" t="str">
        <f>IF(OR(S90=0,N100="",P100=""),"",IF(S90&gt;=$T$9,"HABIL","NO HABIL"))</f>
        <v/>
      </c>
      <c r="U100" s="63"/>
      <c r="V100" s="62" t="str">
        <f>IF(OR(U90=0,N100="",P100=""),"",IF(U90&lt;=$V$9,"HABIL","NO HABIL"))</f>
        <v/>
      </c>
      <c r="W100" s="64"/>
      <c r="X100" s="62" t="str">
        <f>IF(OR(W90=0,N100="",P100=""),"",IF(W90&gt;=$X$9,"HABIL","NO HABIL"))</f>
        <v/>
      </c>
      <c r="Y100" s="62" t="str">
        <f t="shared" si="33"/>
        <v/>
      </c>
      <c r="Z100" s="65">
        <f t="shared" si="41"/>
        <v>0</v>
      </c>
      <c r="AA100" s="66" t="str">
        <f t="shared" si="42"/>
        <v>MIPYME</v>
      </c>
      <c r="AB100" s="67"/>
      <c r="AC100" s="62" t="str">
        <f>IF(OR(AB90=0,N100="",P100=""),"",IF(AB90&gt;=$AC$9,"HABIL","NO HABIL"))</f>
        <v/>
      </c>
      <c r="AD100" s="67"/>
      <c r="AE100" s="62" t="str">
        <f>IF(OR(AD90=0,N100="",P100=""),"",IF(AD90&gt;=$AE$9,"HABIL","NO HABIL"))</f>
        <v/>
      </c>
      <c r="AF100" s="68" t="str">
        <f t="shared" si="43"/>
        <v/>
      </c>
    </row>
    <row r="101" spans="2:36" ht="16.5" hidden="1" x14ac:dyDescent="0.25">
      <c r="B101" s="13">
        <v>9</v>
      </c>
      <c r="C101" s="14"/>
      <c r="D101" s="15" t="str">
        <f>IF(SUM(D102:D111)=0,"",SUM(D102:D111))</f>
        <v/>
      </c>
      <c r="E101" s="16">
        <f>IF(ISERROR(($D102*E102)+($D103*E103)+($D104*E104)+($D105*E105)+($D106*E106)+($D107*E107)+($D108*E108)+($D109*E109)+($D110*E110)+($D111*E111)),"",($D102*E102)+($D103*E103)+($D104*E104)+($D105*E105)+($D106*E106)+($D107*E107)+($D108*E108)+($D109*E109)+($D110*E110)+($D111*E111))</f>
        <v>0</v>
      </c>
      <c r="F101" s="16">
        <f>IF(ISERROR(($D102*F102)+($D103*F103)+($D104*F104)+($D105*F105)+($D106*F106)+($D107*F107)+($D108*F108)+($D109*F109)+($D110*F110)+($D111*F111)),"",($D102*F102)+($D103*F103)+($D104*F104)+($D105*F105)+($D106*F106)+($D107*F107)+($D108*F108)+($D109*F109)+($D110*F110)+($D111*F111))</f>
        <v>0</v>
      </c>
      <c r="G101" s="16">
        <f>IF(ISERROR(($D102*G102)+($D103*G103)+($D104*G104)+($D105*G105)+($D106*G106)+($D107*G107)+($D108*G108)+($D109*G109)+($D110*G110)+($D111*G111)),"",($D102*G102)+($D103*G103)+($D104*G104)+($D105*G105)+($D106*G106)+($D107*G107)+($D108*G108)+($D109*G109)+($D110*G110)+($D111*G111))</f>
        <v>0</v>
      </c>
      <c r="H101" s="16">
        <f>IF(ISERROR(($D102*H102)+($D103*H103)+($D104*H104)+($D105*H105)+($D106*H106)+($D107*H107)+($D108*H108)+($D109*H109)+($D110*H110)+($D111*H111)),"",($D102*H102)+($D103*H103)+($D104*H104)+($D105*H105)+($D106*H106)+($D107*H107)+($D108*H108)+($D109*H109)+($D110*H110)+($D111*H111))</f>
        <v>0</v>
      </c>
      <c r="I101" s="16">
        <f>IF(ISERROR(SUM(I102:I111)),"",SUM(I102:I111))</f>
        <v>0</v>
      </c>
      <c r="J101" s="16">
        <f>IF(ISERROR(SUM(J102:J111)),"",SUM(J102:J111))</f>
        <v>0</v>
      </c>
      <c r="K101" s="16">
        <f>IF(ISERROR(($D102*K102)+($D103*K103)+($D104*K104)+($D105*K105)+($D106*K106)+($D107*K107)+($D108*K108)+($D109*K109)+($D110*K110)+($D111*K111)),"",($D102*K102)+($D103*K103)+($D104*K104)+($D105*K105)+($D106*K106)+($D107*K107)+($D108*K108)+($D109*K109)+($D110*K110)+($D111*K111))</f>
        <v>0</v>
      </c>
      <c r="L101" s="16">
        <f t="shared" ref="L101:M101" si="45">IF(ISERROR(($D102*L102)+($D103*L103)+($D104*L104)+($D105*L105)+($D106*L106)+($D107*L107)+($D108*L108)+($D109*L109)+($D110*L110)+($D111*L111)),"",($D102*L102)+($D103*L103)+($D104*L104)+($D105*L105)+($D106*L106)+($D107*L107)+($D108*L108)+($D109*L109)+($D110*L110)+($D111*L111))</f>
        <v>0</v>
      </c>
      <c r="M101" s="16">
        <f t="shared" si="45"/>
        <v>0</v>
      </c>
      <c r="N101" s="17">
        <v>1</v>
      </c>
      <c r="O101" s="18">
        <f>IF(ISERROR(VLOOKUP(N101,[1]POA!$A$2:$C$25,3,0)),"",VLOOKUP(N101,[1]POA!$A$2:$C$25,3,0))</f>
        <v>10</v>
      </c>
      <c r="P101" s="19">
        <f>IF(ISERROR(VLOOKUP(N101,[1]POA!$A$2:$C$25,2,0)),"",VLOOKUP(N101,[1]POA!$A$2:$C$25,2,0))</f>
        <v>14076000000</v>
      </c>
      <c r="Q101" s="16">
        <f>SUM(I101)</f>
        <v>0</v>
      </c>
      <c r="R101" s="20" t="str">
        <f t="shared" si="34"/>
        <v/>
      </c>
      <c r="S101" s="16">
        <f>IF(ISERROR(SUM(E101/G101)),0,SUM(E101/G101))</f>
        <v>0</v>
      </c>
      <c r="T101" s="20" t="str">
        <f>IF(OR(S101=0,N101="",P101=""),"",IF(S101&gt;=$T$9,"HABIL","NO HABIL"))</f>
        <v/>
      </c>
      <c r="U101" s="21">
        <f>IF(ISERROR(SUM(H101/F101)),0,SUM(H101/F101))</f>
        <v>0</v>
      </c>
      <c r="V101" s="20" t="str">
        <f>IF(OR(U101=0,N101="",P101=""),"",IF(U101&lt;=$V$9,"HABIL","NO HABIL"))</f>
        <v/>
      </c>
      <c r="W101" s="21">
        <f>IF(ISERROR(SUM(L101/M101)),0,SUM(L101/M101))</f>
        <v>0</v>
      </c>
      <c r="X101" s="20" t="str">
        <f>IF(OR(W101=0,N101="",P101=""),"",IF(W101&gt;=$X$9,"HABIL","NO HABIL"))</f>
        <v/>
      </c>
      <c r="Y101" s="20" t="str">
        <f t="shared" si="33"/>
        <v/>
      </c>
      <c r="Z101" s="22"/>
      <c r="AA101" s="23"/>
      <c r="AB101" s="24">
        <f>IF(ISERROR(SUM(L101/K101)),0,SUM(L101/K101))</f>
        <v>0</v>
      </c>
      <c r="AC101" s="20" t="str">
        <f>IF(OR(AB101=0,N101="",P101=""),"",IF(AB101&gt;=$AC$9,"HABIL","NO HABIL"))</f>
        <v/>
      </c>
      <c r="AD101" s="24">
        <f>IF(ISERROR(SUM(L101/F101)),0,SUM(L101/F101))</f>
        <v>0</v>
      </c>
      <c r="AE101" s="20" t="str">
        <f>IF(OR(AD101=0,N101="",P101=""),"",IF(AD101&gt;=$AE$9,"HABIL","NO HABIL"))</f>
        <v/>
      </c>
      <c r="AF101" s="25" t="str">
        <f t="shared" si="43"/>
        <v/>
      </c>
    </row>
    <row r="102" spans="2:36" ht="16.5" hidden="1" x14ac:dyDescent="0.25">
      <c r="B102" s="26">
        <v>1.1000000000000001</v>
      </c>
      <c r="C102" s="27"/>
      <c r="D102" s="28"/>
      <c r="E102" s="29"/>
      <c r="F102" s="29"/>
      <c r="G102" s="29"/>
      <c r="H102" s="29"/>
      <c r="I102" s="29">
        <f>IF(ISERROR(E102-G102),"",E102-G102)</f>
        <v>0</v>
      </c>
      <c r="J102" s="29">
        <f>IF(ISERROR(F102-H102),"",F102-H102)</f>
        <v>0</v>
      </c>
      <c r="K102" s="29">
        <f>J102</f>
        <v>0</v>
      </c>
      <c r="L102" s="29"/>
      <c r="M102" s="29"/>
      <c r="N102" s="30"/>
      <c r="O102" s="31" t="s">
        <v>39</v>
      </c>
      <c r="P102" s="32" t="s">
        <v>39</v>
      </c>
      <c r="Q102" s="33"/>
      <c r="R102" s="34" t="str">
        <f t="shared" si="34"/>
        <v/>
      </c>
      <c r="S102" s="33"/>
      <c r="T102" s="34" t="str">
        <f>IF(OR(S101=0,N102="",P102=""),"",IF(S101&gt;=$T$9,"HABIL","NO HABIL"))</f>
        <v/>
      </c>
      <c r="U102" s="35"/>
      <c r="V102" s="34" t="str">
        <f>IF(OR(U101=0,N102="",P102=""),"",IF(U101&lt;=$V$9,"HABIL","NO HABIL"))</f>
        <v/>
      </c>
      <c r="W102" s="36"/>
      <c r="X102" s="34" t="str">
        <f>IF(OR(W101=0,N102="",P102=""),"",IF(W101&gt;=$X$9,"HABIL","NO HABIL"))</f>
        <v/>
      </c>
      <c r="Y102" s="34" t="str">
        <f t="shared" si="33"/>
        <v/>
      </c>
      <c r="Z102" s="37">
        <f>IF(ISERROR(F102/$AA$9),"",F102/$AA$9)</f>
        <v>0</v>
      </c>
      <c r="AA102" s="38" t="str">
        <f>+IF(Z102&lt;$AA$10,"MIPYME","NO CUMPLE")</f>
        <v>MIPYME</v>
      </c>
      <c r="AB102" s="39"/>
      <c r="AC102" s="34" t="str">
        <f>IF(OR(AB101=0,N102="",P102=""),"",IF(AB101&gt;=$AC$9,"HABIL","NO HABIL"))</f>
        <v/>
      </c>
      <c r="AD102" s="39"/>
      <c r="AE102" s="34" t="str">
        <f>IF(OR(AD101=0,N102="",P102=""),"",IF(AD101&gt;=$AE$9,"HABIL","NO HABIL"))</f>
        <v/>
      </c>
      <c r="AF102" s="40" t="str">
        <f>IF(OR(AC102="",AE102=""),"",IF(AC102="NO HABIL","NO HABIL",IF(AE102="NO HABIL","NO HABIL",IF(AE102="NO HABIL","NO HABIL","HABIL"))))</f>
        <v/>
      </c>
      <c r="AG102" s="41"/>
      <c r="AH102" s="41"/>
      <c r="AI102" s="41"/>
      <c r="AJ102" s="41"/>
    </row>
    <row r="103" spans="2:36" ht="16.5" hidden="1" x14ac:dyDescent="0.25">
      <c r="B103" s="42"/>
      <c r="C103" s="43"/>
      <c r="D103" s="43"/>
      <c r="E103" s="44"/>
      <c r="F103" s="44"/>
      <c r="G103" s="44"/>
      <c r="H103" s="44"/>
      <c r="I103" s="44">
        <f>IF(ISERROR(E103-G103),"",E103-G103)</f>
        <v>0</v>
      </c>
      <c r="J103" s="44">
        <f>IF(ISERROR(F103-H103),"",F103-H103)</f>
        <v>0</v>
      </c>
      <c r="K103" s="29">
        <f>J103</f>
        <v>0</v>
      </c>
      <c r="L103" s="44"/>
      <c r="M103" s="44"/>
      <c r="N103" s="45"/>
      <c r="O103" s="45" t="s">
        <v>39</v>
      </c>
      <c r="P103" s="46" t="s">
        <v>39</v>
      </c>
      <c r="Q103" s="47"/>
      <c r="R103" s="48" t="str">
        <f t="shared" si="34"/>
        <v/>
      </c>
      <c r="S103" s="47"/>
      <c r="T103" s="48" t="str">
        <f>IF(OR(S101=0,N103="",P103=""),"",IF(S101&gt;=$T$9,"HABIL","NO HABIL"))</f>
        <v/>
      </c>
      <c r="U103" s="49"/>
      <c r="V103" s="48" t="str">
        <f>IF(OR(U101=0,N103="",P103=""),"",IF(U101&lt;=$V$9,"HABIL","NO HABIL"))</f>
        <v/>
      </c>
      <c r="W103" s="50"/>
      <c r="X103" s="48" t="str">
        <f>IF(OR(W101=0,N103="",P103=""),"",IF(W101&gt;=$X$9,"HABIL","NO HABIL"))</f>
        <v/>
      </c>
      <c r="Y103" s="48" t="str">
        <f t="shared" si="33"/>
        <v/>
      </c>
      <c r="Z103" s="51">
        <f t="shared" ref="Z103:Z111" si="46">IF(ISERROR(F103/$AA$9),"",F103/$AA$9)</f>
        <v>0</v>
      </c>
      <c r="AA103" s="52" t="str">
        <f t="shared" ref="AA103:AA111" si="47">+IF(Z103&lt;$AA$10,"MIPYME","NO CUMPLE")</f>
        <v>MIPYME</v>
      </c>
      <c r="AB103" s="53"/>
      <c r="AC103" s="48" t="str">
        <f>IF(OR(AB101=0,N103="",P103=""),"",IF(AB101&gt;=$AC$9,"HABIL","NO HABIL"))</f>
        <v/>
      </c>
      <c r="AD103" s="53"/>
      <c r="AE103" s="48" t="str">
        <f>IF(OR(AD101=0,N103="",P103=""),"",IF(AD101&gt;=$AE$9,"HABIL","NO HABIL"))</f>
        <v/>
      </c>
      <c r="AF103" s="54" t="str">
        <f t="shared" ref="AF103:AF111" si="48">IF(OR(AC103="",AE103=""),"",IF(AC103="NO HABIL","NO HABIL",IF(AE103="NO HABIL","NO HABIL",IF(AE103="NO HABIL","NO HABIL","HABIL"))))</f>
        <v/>
      </c>
    </row>
    <row r="104" spans="2:36" ht="16.5" hidden="1" x14ac:dyDescent="0.25">
      <c r="B104" s="42" t="s">
        <v>39</v>
      </c>
      <c r="C104" s="43"/>
      <c r="D104" s="43"/>
      <c r="E104" s="44"/>
      <c r="F104" s="44"/>
      <c r="G104" s="44"/>
      <c r="H104" s="44"/>
      <c r="I104" s="44">
        <f t="shared" ref="I104:J111" si="49">IF(ISERROR(E104-G104),"",E104-G104)</f>
        <v>0</v>
      </c>
      <c r="J104" s="44">
        <f t="shared" si="49"/>
        <v>0</v>
      </c>
      <c r="K104" s="44">
        <f>J104</f>
        <v>0</v>
      </c>
      <c r="L104" s="44"/>
      <c r="M104" s="44"/>
      <c r="N104" s="45"/>
      <c r="O104" s="45" t="s">
        <v>39</v>
      </c>
      <c r="P104" s="46" t="s">
        <v>39</v>
      </c>
      <c r="Q104" s="47"/>
      <c r="R104" s="48" t="str">
        <f t="shared" si="34"/>
        <v/>
      </c>
      <c r="S104" s="47"/>
      <c r="T104" s="48" t="str">
        <f>IF(OR(S101=0,N104="",P104=""),"",IF(S101&gt;=$T$9,"HABIL","NO HABIL"))</f>
        <v/>
      </c>
      <c r="U104" s="49"/>
      <c r="V104" s="48" t="str">
        <f>IF(OR(U101=0,N104="",P104=""),"",IF(U101&lt;=$V$9,"HABIL","NO HABIL"))</f>
        <v/>
      </c>
      <c r="W104" s="50"/>
      <c r="X104" s="48" t="str">
        <f>IF(OR(W101=0,N104="",P104=""),"",IF(W101&gt;=$X$9,"HABIL","NO HABIL"))</f>
        <v/>
      </c>
      <c r="Y104" s="48" t="str">
        <f t="shared" si="33"/>
        <v/>
      </c>
      <c r="Z104" s="51">
        <f t="shared" si="46"/>
        <v>0</v>
      </c>
      <c r="AA104" s="52" t="str">
        <f t="shared" si="47"/>
        <v>MIPYME</v>
      </c>
      <c r="AB104" s="53"/>
      <c r="AC104" s="48" t="str">
        <f>IF(OR(AB101=0,N104="",P104=""),"",IF(AB101&gt;=$AC$9,"HABIL","NO HABIL"))</f>
        <v/>
      </c>
      <c r="AD104" s="53"/>
      <c r="AE104" s="48" t="str">
        <f>IF(OR(AD101=0,N104="",P104=""),"",IF(AD101&gt;=$AE$9,"HABIL","NO HABIL"))</f>
        <v/>
      </c>
      <c r="AF104" s="54" t="str">
        <f t="shared" si="48"/>
        <v/>
      </c>
    </row>
    <row r="105" spans="2:36" ht="16.5" hidden="1" x14ac:dyDescent="0.25">
      <c r="B105" s="42" t="s">
        <v>39</v>
      </c>
      <c r="C105" s="43"/>
      <c r="D105" s="43"/>
      <c r="E105" s="44"/>
      <c r="F105" s="44"/>
      <c r="G105" s="44"/>
      <c r="H105" s="44"/>
      <c r="I105" s="44">
        <f t="shared" si="49"/>
        <v>0</v>
      </c>
      <c r="J105" s="44">
        <f t="shared" si="49"/>
        <v>0</v>
      </c>
      <c r="K105" s="44">
        <f>+J105</f>
        <v>0</v>
      </c>
      <c r="L105" s="44"/>
      <c r="M105" s="44"/>
      <c r="N105" s="45"/>
      <c r="O105" s="45" t="s">
        <v>39</v>
      </c>
      <c r="P105" s="46" t="s">
        <v>39</v>
      </c>
      <c r="Q105" s="47"/>
      <c r="R105" s="48" t="str">
        <f t="shared" si="34"/>
        <v/>
      </c>
      <c r="S105" s="47"/>
      <c r="T105" s="48" t="str">
        <f>IF(OR(S101=0,N105="",P105=""),"",IF(S101&gt;=$T$9,"HABIL","NO HABIL"))</f>
        <v/>
      </c>
      <c r="U105" s="49"/>
      <c r="V105" s="48" t="str">
        <f>IF(OR(U101=0,N105="",P105=""),"",IF(U101&lt;=$V$9,"HABIL","NO HABIL"))</f>
        <v/>
      </c>
      <c r="W105" s="50"/>
      <c r="X105" s="48" t="str">
        <f>IF(OR(W101=0,N105="",P105=""),"",IF(W101&gt;=$X$9,"HABIL","NO HABIL"))</f>
        <v/>
      </c>
      <c r="Y105" s="48" t="str">
        <f t="shared" si="33"/>
        <v/>
      </c>
      <c r="Z105" s="51">
        <f t="shared" si="46"/>
        <v>0</v>
      </c>
      <c r="AA105" s="52" t="str">
        <f t="shared" si="47"/>
        <v>MIPYME</v>
      </c>
      <c r="AB105" s="53"/>
      <c r="AC105" s="48" t="str">
        <f>IF(OR(AB101=0,N105="",P105=""),"",IF(AB101&gt;=$AC$9,"HABIL","NO HABIL"))</f>
        <v/>
      </c>
      <c r="AD105" s="53"/>
      <c r="AE105" s="48" t="str">
        <f>IF(OR(AD101=0,N105="",P105=""),"",IF(AD101&gt;=$AE$9,"HABIL","NO HABIL"))</f>
        <v/>
      </c>
      <c r="AF105" s="54" t="str">
        <f t="shared" si="48"/>
        <v/>
      </c>
    </row>
    <row r="106" spans="2:36" ht="16.5" hidden="1" x14ac:dyDescent="0.25">
      <c r="B106" s="42" t="s">
        <v>39</v>
      </c>
      <c r="C106" s="43"/>
      <c r="D106" s="43"/>
      <c r="E106" s="44">
        <v>0</v>
      </c>
      <c r="F106" s="44">
        <v>0</v>
      </c>
      <c r="G106" s="44">
        <v>0</v>
      </c>
      <c r="H106" s="44">
        <v>0</v>
      </c>
      <c r="I106" s="44">
        <f t="shared" si="49"/>
        <v>0</v>
      </c>
      <c r="J106" s="44">
        <f t="shared" si="49"/>
        <v>0</v>
      </c>
      <c r="K106" s="44"/>
      <c r="L106" s="44"/>
      <c r="M106" s="44"/>
      <c r="N106" s="45"/>
      <c r="O106" s="45" t="s">
        <v>39</v>
      </c>
      <c r="P106" s="46" t="s">
        <v>39</v>
      </c>
      <c r="Q106" s="47"/>
      <c r="R106" s="48" t="str">
        <f t="shared" si="34"/>
        <v/>
      </c>
      <c r="S106" s="47"/>
      <c r="T106" s="48" t="str">
        <f>IF(OR(S101=0,N106="",P106=""),"",IF(S101&gt;=$T$9,"HABIL","NO HABIL"))</f>
        <v/>
      </c>
      <c r="U106" s="49"/>
      <c r="V106" s="48" t="str">
        <f>IF(OR(U101=0,N106="",P106=""),"",IF(U101&lt;=$V$9,"HABIL","NO HABIL"))</f>
        <v/>
      </c>
      <c r="W106" s="50"/>
      <c r="X106" s="48" t="str">
        <f>IF(OR(W101=0,N106="",P106=""),"",IF(W101&gt;=$X$9,"HABIL","NO HABIL"))</f>
        <v/>
      </c>
      <c r="Y106" s="48" t="str">
        <f t="shared" si="33"/>
        <v/>
      </c>
      <c r="Z106" s="51">
        <f t="shared" si="46"/>
        <v>0</v>
      </c>
      <c r="AA106" s="52" t="str">
        <f t="shared" si="47"/>
        <v>MIPYME</v>
      </c>
      <c r="AB106" s="53"/>
      <c r="AC106" s="48" t="str">
        <f>IF(OR(AB101=0,N106="",P106=""),"",IF(AB101&gt;=$AC$9,"HABIL","NO HABIL"))</f>
        <v/>
      </c>
      <c r="AD106" s="53"/>
      <c r="AE106" s="48" t="str">
        <f>IF(OR(AD101=0,N106="",P106=""),"",IF(AD101&gt;=$AE$9,"HABIL","NO HABIL"))</f>
        <v/>
      </c>
      <c r="AF106" s="55" t="str">
        <f t="shared" si="48"/>
        <v/>
      </c>
    </row>
    <row r="107" spans="2:36" ht="16.5" hidden="1" x14ac:dyDescent="0.25">
      <c r="B107" s="42" t="s">
        <v>39</v>
      </c>
      <c r="C107" s="43"/>
      <c r="D107" s="43"/>
      <c r="E107" s="44">
        <v>0</v>
      </c>
      <c r="F107" s="44">
        <v>0</v>
      </c>
      <c r="G107" s="44">
        <v>0</v>
      </c>
      <c r="H107" s="44">
        <v>0</v>
      </c>
      <c r="I107" s="44">
        <f t="shared" si="49"/>
        <v>0</v>
      </c>
      <c r="J107" s="44">
        <f t="shared" si="49"/>
        <v>0</v>
      </c>
      <c r="K107" s="44"/>
      <c r="L107" s="44"/>
      <c r="M107" s="44"/>
      <c r="N107" s="45"/>
      <c r="O107" s="45" t="s">
        <v>39</v>
      </c>
      <c r="P107" s="46" t="s">
        <v>39</v>
      </c>
      <c r="Q107" s="47"/>
      <c r="R107" s="48" t="str">
        <f t="shared" si="34"/>
        <v/>
      </c>
      <c r="S107" s="47"/>
      <c r="T107" s="48" t="str">
        <f>IF(OR(S101=0,N107="",P107=""),"",IF(S101&gt;=$T$9,"HABIL","NO HABIL"))</f>
        <v/>
      </c>
      <c r="U107" s="49"/>
      <c r="V107" s="48" t="str">
        <f>IF(OR(U101=0,N107="",P107=""),"",IF(U101&lt;=$V$9,"HABIL","NO HABIL"))</f>
        <v/>
      </c>
      <c r="W107" s="50"/>
      <c r="X107" s="48" t="str">
        <f>IF(OR(W101=0,N107="",P107=""),"",IF(W101&gt;=$X$9,"HABIL","NO HABIL"))</f>
        <v/>
      </c>
      <c r="Y107" s="48" t="str">
        <f t="shared" si="33"/>
        <v/>
      </c>
      <c r="Z107" s="51">
        <f t="shared" si="46"/>
        <v>0</v>
      </c>
      <c r="AA107" s="52" t="str">
        <f t="shared" si="47"/>
        <v>MIPYME</v>
      </c>
      <c r="AB107" s="53"/>
      <c r="AC107" s="48" t="str">
        <f>IF(OR(AB101=0,N107="",P107=""),"",IF(AB101&gt;=$AC$9,"HABIL","NO HABIL"))</f>
        <v/>
      </c>
      <c r="AD107" s="53"/>
      <c r="AE107" s="48" t="str">
        <f>IF(OR(AD101=0,N107="",P107=""),"",IF(AD101&gt;=$AE$9,"HABIL","NO HABIL"))</f>
        <v/>
      </c>
      <c r="AF107" s="54" t="str">
        <f t="shared" si="48"/>
        <v/>
      </c>
    </row>
    <row r="108" spans="2:36" ht="16.5" hidden="1" x14ac:dyDescent="0.25">
      <c r="B108" s="42" t="s">
        <v>39</v>
      </c>
      <c r="C108" s="43"/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f t="shared" si="49"/>
        <v>0</v>
      </c>
      <c r="J108" s="44">
        <f t="shared" si="49"/>
        <v>0</v>
      </c>
      <c r="K108" s="44"/>
      <c r="L108" s="44"/>
      <c r="M108" s="44"/>
      <c r="N108" s="45"/>
      <c r="O108" s="45" t="s">
        <v>39</v>
      </c>
      <c r="P108" s="46" t="s">
        <v>39</v>
      </c>
      <c r="Q108" s="47"/>
      <c r="R108" s="48" t="str">
        <f t="shared" si="34"/>
        <v/>
      </c>
      <c r="S108" s="47"/>
      <c r="T108" s="48" t="str">
        <f>IF(OR(S101=0,N108="",P108=""),"",IF(S101&gt;=$T$9,"HABIL","NO HABIL"))</f>
        <v/>
      </c>
      <c r="U108" s="49"/>
      <c r="V108" s="48" t="str">
        <f>IF(OR(U101=0,N108="",P108=""),"",IF(U101&lt;=$V$9,"HABIL","NO HABIL"))</f>
        <v/>
      </c>
      <c r="W108" s="50"/>
      <c r="X108" s="48" t="str">
        <f>IF(OR(W101=0,N108="",P108=""),"",IF(W101&gt;=$X$9,"HABIL","NO HABIL"))</f>
        <v/>
      </c>
      <c r="Y108" s="48" t="str">
        <f t="shared" si="33"/>
        <v/>
      </c>
      <c r="Z108" s="51">
        <f t="shared" si="46"/>
        <v>0</v>
      </c>
      <c r="AA108" s="52" t="str">
        <f t="shared" si="47"/>
        <v>MIPYME</v>
      </c>
      <c r="AB108" s="53"/>
      <c r="AC108" s="48" t="str">
        <f>IF(OR(AB101=0,N108="",P108=""),"",IF(AB101&gt;=$AC$9,"HABIL","NO HABIL"))</f>
        <v/>
      </c>
      <c r="AD108" s="53"/>
      <c r="AE108" s="48" t="str">
        <f>IF(OR(AD101=0,N108="",P108=""),"",IF(AD101&gt;=$AE$9,"HABIL","NO HABIL"))</f>
        <v/>
      </c>
      <c r="AF108" s="54" t="str">
        <f t="shared" si="48"/>
        <v/>
      </c>
    </row>
    <row r="109" spans="2:36" ht="16.5" hidden="1" x14ac:dyDescent="0.25">
      <c r="B109" s="42" t="s">
        <v>39</v>
      </c>
      <c r="C109" s="43"/>
      <c r="D109" s="43"/>
      <c r="E109" s="44">
        <v>0</v>
      </c>
      <c r="F109" s="44">
        <v>0</v>
      </c>
      <c r="G109" s="44">
        <v>0</v>
      </c>
      <c r="H109" s="44">
        <v>0</v>
      </c>
      <c r="I109" s="44">
        <f t="shared" si="49"/>
        <v>0</v>
      </c>
      <c r="J109" s="44">
        <f t="shared" si="49"/>
        <v>0</v>
      </c>
      <c r="K109" s="44"/>
      <c r="L109" s="44"/>
      <c r="M109" s="44"/>
      <c r="N109" s="45"/>
      <c r="O109" s="45" t="s">
        <v>39</v>
      </c>
      <c r="P109" s="46" t="s">
        <v>39</v>
      </c>
      <c r="Q109" s="47"/>
      <c r="R109" s="48" t="str">
        <f t="shared" si="34"/>
        <v/>
      </c>
      <c r="S109" s="47"/>
      <c r="T109" s="48" t="str">
        <f>IF(OR(S101=0,N109="",P109=""),"",IF(S101&gt;=$T$9,"HABIL","NO HABIL"))</f>
        <v/>
      </c>
      <c r="U109" s="49"/>
      <c r="V109" s="48" t="str">
        <f>IF(OR(U101=0,N109="",P109=""),"",IF(U101&lt;=$V$9,"HABIL","NO HABIL"))</f>
        <v/>
      </c>
      <c r="W109" s="50"/>
      <c r="X109" s="48" t="str">
        <f>IF(OR(W101=0,N109="",P109=""),"",IF(W101&gt;=$X$9,"HABIL","NO HABIL"))</f>
        <v/>
      </c>
      <c r="Y109" s="48" t="str">
        <f t="shared" si="33"/>
        <v/>
      </c>
      <c r="Z109" s="51">
        <f t="shared" si="46"/>
        <v>0</v>
      </c>
      <c r="AA109" s="52" t="str">
        <f t="shared" si="47"/>
        <v>MIPYME</v>
      </c>
      <c r="AB109" s="53"/>
      <c r="AC109" s="48" t="str">
        <f>IF(OR(AB101=0,N109="",P109=""),"",IF(AB101&gt;=$AC$9,"HABIL","NO HABIL"))</f>
        <v/>
      </c>
      <c r="AD109" s="53"/>
      <c r="AE109" s="48" t="str">
        <f>IF(OR(AD101=0,N109="",P109=""),"",IF(AD101&gt;=$AE$9,"HABIL","NO HABIL"))</f>
        <v/>
      </c>
      <c r="AF109" s="55" t="str">
        <f t="shared" si="48"/>
        <v/>
      </c>
    </row>
    <row r="110" spans="2:36" ht="16.5" hidden="1" x14ac:dyDescent="0.25">
      <c r="B110" s="42" t="s">
        <v>39</v>
      </c>
      <c r="C110" s="43"/>
      <c r="D110" s="43"/>
      <c r="E110" s="44">
        <v>0</v>
      </c>
      <c r="F110" s="44">
        <v>0</v>
      </c>
      <c r="G110" s="44">
        <v>0</v>
      </c>
      <c r="H110" s="44">
        <v>0</v>
      </c>
      <c r="I110" s="44">
        <f t="shared" si="49"/>
        <v>0</v>
      </c>
      <c r="J110" s="44">
        <f t="shared" si="49"/>
        <v>0</v>
      </c>
      <c r="K110" s="44"/>
      <c r="L110" s="44"/>
      <c r="M110" s="44"/>
      <c r="N110" s="45"/>
      <c r="O110" s="45" t="s">
        <v>39</v>
      </c>
      <c r="P110" s="46" t="s">
        <v>39</v>
      </c>
      <c r="Q110" s="47"/>
      <c r="R110" s="48" t="str">
        <f t="shared" si="34"/>
        <v/>
      </c>
      <c r="S110" s="47"/>
      <c r="T110" s="48" t="str">
        <f>IF(OR(S101=0,N110="",P110=""),"",IF(S101&gt;=$T$9,"HABIL","NO HABIL"))</f>
        <v/>
      </c>
      <c r="U110" s="49"/>
      <c r="V110" s="48" t="str">
        <f>IF(OR(U101=0,N110="",P110=""),"",IF(U101&lt;=$V$9,"HABIL","NO HABIL"))</f>
        <v/>
      </c>
      <c r="W110" s="50"/>
      <c r="X110" s="48" t="str">
        <f>IF(OR(W101=0,N110="",P110=""),"",IF(W101&gt;=$X$9,"HABIL","NO HABIL"))</f>
        <v/>
      </c>
      <c r="Y110" s="48" t="str">
        <f t="shared" si="33"/>
        <v/>
      </c>
      <c r="Z110" s="51">
        <f t="shared" si="46"/>
        <v>0</v>
      </c>
      <c r="AA110" s="52" t="str">
        <f t="shared" si="47"/>
        <v>MIPYME</v>
      </c>
      <c r="AB110" s="53"/>
      <c r="AC110" s="48" t="str">
        <f>IF(OR(AB101=0,N110="",P110=""),"",IF(AB101&gt;=$AC$9,"HABIL","NO HABIL"))</f>
        <v/>
      </c>
      <c r="AD110" s="53"/>
      <c r="AE110" s="48" t="str">
        <f>IF(OR(AD101=0,N110="",P110=""),"",IF(AD101&gt;=$AE$9,"HABIL","NO HABIL"))</f>
        <v/>
      </c>
      <c r="AF110" s="55" t="str">
        <f t="shared" si="48"/>
        <v/>
      </c>
    </row>
    <row r="111" spans="2:36" ht="16.5" hidden="1" x14ac:dyDescent="0.25">
      <c r="B111" s="56" t="s">
        <v>39</v>
      </c>
      <c r="C111" s="57"/>
      <c r="D111" s="57"/>
      <c r="E111" s="58">
        <v>0</v>
      </c>
      <c r="F111" s="58">
        <v>0</v>
      </c>
      <c r="G111" s="58">
        <v>0</v>
      </c>
      <c r="H111" s="58">
        <v>0</v>
      </c>
      <c r="I111" s="58">
        <f t="shared" si="49"/>
        <v>0</v>
      </c>
      <c r="J111" s="58">
        <f t="shared" si="49"/>
        <v>0</v>
      </c>
      <c r="K111" s="58"/>
      <c r="L111" s="58"/>
      <c r="M111" s="58"/>
      <c r="N111" s="59"/>
      <c r="O111" s="59" t="s">
        <v>39</v>
      </c>
      <c r="P111" s="60" t="s">
        <v>39</v>
      </c>
      <c r="Q111" s="61"/>
      <c r="R111" s="62" t="str">
        <f t="shared" si="34"/>
        <v/>
      </c>
      <c r="S111" s="61"/>
      <c r="T111" s="62" t="str">
        <f>IF(OR(S101=0,N111="",P111=""),"",IF(S101&gt;=$T$9,"HABIL","NO HABIL"))</f>
        <v/>
      </c>
      <c r="U111" s="63"/>
      <c r="V111" s="62" t="str">
        <f>IF(OR(U101=0,N111="",P111=""),"",IF(U101&lt;=$V$9,"HABIL","NO HABIL"))</f>
        <v/>
      </c>
      <c r="W111" s="64"/>
      <c r="X111" s="62" t="str">
        <f>IF(OR(W101=0,N111="",P111=""),"",IF(W101&gt;=$X$9,"HABIL","NO HABIL"))</f>
        <v/>
      </c>
      <c r="Y111" s="62" t="str">
        <f t="shared" si="33"/>
        <v/>
      </c>
      <c r="Z111" s="65">
        <f t="shared" si="46"/>
        <v>0</v>
      </c>
      <c r="AA111" s="66" t="str">
        <f t="shared" si="47"/>
        <v>MIPYME</v>
      </c>
      <c r="AB111" s="67"/>
      <c r="AC111" s="62" t="str">
        <f>IF(OR(AB101=0,N111="",P111=""),"",IF(AB101&gt;=$AC$9,"HABIL","NO HABIL"))</f>
        <v/>
      </c>
      <c r="AD111" s="67"/>
      <c r="AE111" s="62" t="str">
        <f>IF(OR(AD101=0,N111="",P111=""),"",IF(AD101&gt;=$AE$9,"HABIL","NO HABIL"))</f>
        <v/>
      </c>
      <c r="AF111" s="68" t="str">
        <f t="shared" si="48"/>
        <v/>
      </c>
    </row>
    <row r="112" spans="2:36" ht="12.75" hidden="1" x14ac:dyDescent="0.2"/>
    <row r="113" ht="12.75" hidden="1" x14ac:dyDescent="0.2"/>
  </sheetData>
  <sheetProtection formatCells="0" formatColumns="0" formatRows="0" insertColumns="0" insertRows="0" insertHyperlinks="0" deleteColumns="0" deleteRows="0" sort="0" autoFilter="0" pivotTables="0"/>
  <mergeCells count="35">
    <mergeCell ref="AF8:AF10"/>
    <mergeCell ref="P8:P10"/>
    <mergeCell ref="Q8:R8"/>
    <mergeCell ref="S8:T8"/>
    <mergeCell ref="U8:V8"/>
    <mergeCell ref="W8:X8"/>
    <mergeCell ref="Y8:Y10"/>
    <mergeCell ref="H8:H10"/>
    <mergeCell ref="I8:I10"/>
    <mergeCell ref="J8:J10"/>
    <mergeCell ref="K8:K10"/>
    <mergeCell ref="N8:N10"/>
    <mergeCell ref="O8:O10"/>
    <mergeCell ref="W7:X7"/>
    <mergeCell ref="Z7:AA7"/>
    <mergeCell ref="AB7:AC7"/>
    <mergeCell ref="AD7:AE7"/>
    <mergeCell ref="AB8:AC8"/>
    <mergeCell ref="AD8:AE8"/>
    <mergeCell ref="G8:G10"/>
    <mergeCell ref="B1:Y1"/>
    <mergeCell ref="B2:AF2"/>
    <mergeCell ref="B3:AF3"/>
    <mergeCell ref="B4:AF4"/>
    <mergeCell ref="B5:AF5"/>
    <mergeCell ref="B7:D7"/>
    <mergeCell ref="E7:J7"/>
    <mergeCell ref="Q7:R7"/>
    <mergeCell ref="S7:T7"/>
    <mergeCell ref="U7:V7"/>
    <mergeCell ref="B8:B10"/>
    <mergeCell ref="C8:C10"/>
    <mergeCell ref="D8:D10"/>
    <mergeCell ref="E8:E10"/>
    <mergeCell ref="F8:F10"/>
  </mergeCells>
  <conditionalFormatting sqref="Z11 Y7:Z7 AG1:IV11 Z1:AF1 AB11:AF11 N12:P21 AF7 W13:X21 C16:D21 C23:D23 W23:X23 J23:P23 J16:M21 D14:D15">
    <cfRule type="cellIs" dxfId="498" priority="501" stopIfTrue="1" operator="equal">
      <formula>"NO ADMISIBLE"</formula>
    </cfRule>
  </conditionalFormatting>
  <conditionalFormatting sqref="Y8:AA10 AF8:AF10">
    <cfRule type="cellIs" dxfId="497" priority="500" stopIfTrue="1" operator="equal">
      <formula>"NO ADMISIBLE"</formula>
    </cfRule>
  </conditionalFormatting>
  <conditionalFormatting sqref="C12">
    <cfRule type="cellIs" dxfId="496" priority="499" stopIfTrue="1" operator="equal">
      <formula>"NO ADMISIBLE"</formula>
    </cfRule>
  </conditionalFormatting>
  <conditionalFormatting sqref="Z13:AA21 S13:S21 S23 Z23:AA23">
    <cfRule type="cellIs" dxfId="495" priority="496" stopIfTrue="1" operator="equal">
      <formula>"NO ADMISIBLE"</formula>
    </cfRule>
  </conditionalFormatting>
  <conditionalFormatting sqref="Y13:Y21 T13:V21 T23:V23 Y23">
    <cfRule type="cellIs" dxfId="494" priority="497" stopIfTrue="1" operator="equal">
      <formula>"NO ADMISIBLE"</formula>
    </cfRule>
    <cfRule type="cellIs" dxfId="493" priority="498" stopIfTrue="1" operator="equal">
      <formula>"ADMISIBLE"</formula>
    </cfRule>
  </conditionalFormatting>
  <conditionalFormatting sqref="X13:X21 X23">
    <cfRule type="cellIs" dxfId="492" priority="494" stopIfTrue="1" operator="equal">
      <formula>"NO ADMISIBLE"</formula>
    </cfRule>
    <cfRule type="cellIs" dxfId="491" priority="495" stopIfTrue="1" operator="equal">
      <formula>"ADMISIBLE"</formula>
    </cfRule>
  </conditionalFormatting>
  <conditionalFormatting sqref="AB13:AC21 AB23:AC23">
    <cfRule type="cellIs" dxfId="490" priority="493" stopIfTrue="1" operator="equal">
      <formula>"NO ADMISIBLE"</formula>
    </cfRule>
  </conditionalFormatting>
  <conditionalFormatting sqref="AC13:AC21 AC23">
    <cfRule type="cellIs" dxfId="489" priority="491" stopIfTrue="1" operator="equal">
      <formula>"NO ADMISIBLE"</formula>
    </cfRule>
    <cfRule type="cellIs" dxfId="488" priority="492" stopIfTrue="1" operator="equal">
      <formula>"ADMISIBLE"</formula>
    </cfRule>
  </conditionalFormatting>
  <conditionalFormatting sqref="AD13:AE21 AD23:AE23">
    <cfRule type="cellIs" dxfId="487" priority="490" stopIfTrue="1" operator="equal">
      <formula>"NO ADMISIBLE"</formula>
    </cfRule>
  </conditionalFormatting>
  <conditionalFormatting sqref="AE13:AE21 AE23">
    <cfRule type="cellIs" dxfId="486" priority="488" stopIfTrue="1" operator="equal">
      <formula>"NO ADMISIBLE"</formula>
    </cfRule>
    <cfRule type="cellIs" dxfId="485" priority="489" stopIfTrue="1" operator="equal">
      <formula>"ADMISIBLE"</formula>
    </cfRule>
  </conditionalFormatting>
  <conditionalFormatting sqref="AF13:AF21 AF23">
    <cfRule type="cellIs" dxfId="484" priority="486" stopIfTrue="1" operator="equal">
      <formula>"NO ADMISIBLE"</formula>
    </cfRule>
    <cfRule type="cellIs" dxfId="483" priority="487" stopIfTrue="1" operator="equal">
      <formula>"ADMISIBLE"</formula>
    </cfRule>
  </conditionalFormatting>
  <conditionalFormatting sqref="Q12:Q21 Q23">
    <cfRule type="cellIs" dxfId="482" priority="483" stopIfTrue="1" operator="equal">
      <formula>"NO ADMISIBLE"</formula>
    </cfRule>
  </conditionalFormatting>
  <conditionalFormatting sqref="R13:R21 R23">
    <cfRule type="cellIs" dxfId="481" priority="484" stopIfTrue="1" operator="equal">
      <formula>"NO ADMISIBLE"</formula>
    </cfRule>
    <cfRule type="cellIs" dxfId="480" priority="485" stopIfTrue="1" operator="equal">
      <formula>"ADMISIBLE"</formula>
    </cfRule>
  </conditionalFormatting>
  <conditionalFormatting sqref="D12">
    <cfRule type="cellIs" dxfId="479" priority="482" stopIfTrue="1" operator="equal">
      <formula>"NO ADMISIBLE"</formula>
    </cfRule>
  </conditionalFormatting>
  <conditionalFormatting sqref="D13">
    <cfRule type="cellIs" dxfId="478" priority="481" stopIfTrue="1" operator="equal">
      <formula>"NO ADMISIBLE"</formula>
    </cfRule>
  </conditionalFormatting>
  <conditionalFormatting sqref="W12">
    <cfRule type="cellIs" dxfId="477" priority="480" stopIfTrue="1" operator="equal">
      <formula>"NO ADMISIBLE"</formula>
    </cfRule>
  </conditionalFormatting>
  <conditionalFormatting sqref="R12">
    <cfRule type="cellIs" dxfId="476" priority="478" stopIfTrue="1" operator="equal">
      <formula>"NO ADMISIBLE"</formula>
    </cfRule>
    <cfRule type="cellIs" dxfId="475" priority="479" stopIfTrue="1" operator="equal">
      <formula>"ADMISIBLE"</formula>
    </cfRule>
  </conditionalFormatting>
  <conditionalFormatting sqref="Z12:AA12 S12">
    <cfRule type="cellIs" dxfId="474" priority="475" stopIfTrue="1" operator="equal">
      <formula>"NO ADMISIBLE"</formula>
    </cfRule>
  </conditionalFormatting>
  <conditionalFormatting sqref="W12 U12">
    <cfRule type="cellIs" dxfId="473" priority="476" stopIfTrue="1" operator="equal">
      <formula>"NO ADMISIBLE"</formula>
    </cfRule>
    <cfRule type="cellIs" dxfId="472" priority="477" stopIfTrue="1" operator="equal">
      <formula>"ADMISIBLE"</formula>
    </cfRule>
  </conditionalFormatting>
  <conditionalFormatting sqref="AB12">
    <cfRule type="cellIs" dxfId="471" priority="474" stopIfTrue="1" operator="equal">
      <formula>"NO ADMISIBLE"</formula>
    </cfRule>
  </conditionalFormatting>
  <conditionalFormatting sqref="AB12">
    <cfRule type="cellIs" dxfId="470" priority="472" stopIfTrue="1" operator="equal">
      <formula>"NO ADMISIBLE"</formula>
    </cfRule>
    <cfRule type="cellIs" dxfId="469" priority="473" stopIfTrue="1" operator="equal">
      <formula>"ADMISIBLE"</formula>
    </cfRule>
  </conditionalFormatting>
  <conditionalFormatting sqref="AD12">
    <cfRule type="cellIs" dxfId="468" priority="471" stopIfTrue="1" operator="equal">
      <formula>"NO ADMISIBLE"</formula>
    </cfRule>
  </conditionalFormatting>
  <conditionalFormatting sqref="AD12">
    <cfRule type="cellIs" dxfId="467" priority="469" stopIfTrue="1" operator="equal">
      <formula>"NO ADMISIBLE"</formula>
    </cfRule>
    <cfRule type="cellIs" dxfId="466" priority="470" stopIfTrue="1" operator="equal">
      <formula>"ADMISIBLE"</formula>
    </cfRule>
  </conditionalFormatting>
  <conditionalFormatting sqref="T12">
    <cfRule type="cellIs" dxfId="465" priority="467" stopIfTrue="1" operator="equal">
      <formula>"NO ADMISIBLE"</formula>
    </cfRule>
    <cfRule type="cellIs" dxfId="464" priority="468" stopIfTrue="1" operator="equal">
      <formula>"ADMISIBLE"</formula>
    </cfRule>
  </conditionalFormatting>
  <conditionalFormatting sqref="T12">
    <cfRule type="cellIs" dxfId="463" priority="466" operator="equal">
      <formula>"NO HABIL"</formula>
    </cfRule>
  </conditionalFormatting>
  <conditionalFormatting sqref="V12">
    <cfRule type="cellIs" dxfId="462" priority="464" stopIfTrue="1" operator="equal">
      <formula>"NO ADMISIBLE"</formula>
    </cfRule>
    <cfRule type="cellIs" dxfId="461" priority="465" stopIfTrue="1" operator="equal">
      <formula>"ADMISIBLE"</formula>
    </cfRule>
  </conditionalFormatting>
  <conditionalFormatting sqref="V12">
    <cfRule type="cellIs" dxfId="460" priority="463" operator="equal">
      <formula>"NO HABIL"</formula>
    </cfRule>
  </conditionalFormatting>
  <conditionalFormatting sqref="AC12">
    <cfRule type="cellIs" dxfId="459" priority="461" stopIfTrue="1" operator="equal">
      <formula>"NO ADMISIBLE"</formula>
    </cfRule>
    <cfRule type="cellIs" dxfId="458" priority="462" stopIfTrue="1" operator="equal">
      <formula>"ADMISIBLE"</formula>
    </cfRule>
  </conditionalFormatting>
  <conditionalFormatting sqref="AC12">
    <cfRule type="cellIs" dxfId="457" priority="460" operator="equal">
      <formula>"NO HABIL"</formula>
    </cfRule>
  </conditionalFormatting>
  <conditionalFormatting sqref="AE12">
    <cfRule type="cellIs" dxfId="456" priority="458" stopIfTrue="1" operator="equal">
      <formula>"NO ADMISIBLE"</formula>
    </cfRule>
    <cfRule type="cellIs" dxfId="455" priority="459" stopIfTrue="1" operator="equal">
      <formula>"ADMISIBLE"</formula>
    </cfRule>
  </conditionalFormatting>
  <conditionalFormatting sqref="AE12">
    <cfRule type="cellIs" dxfId="454" priority="457" operator="equal">
      <formula>"NO HABIL"</formula>
    </cfRule>
  </conditionalFormatting>
  <conditionalFormatting sqref="AF12">
    <cfRule type="cellIs" dxfId="453" priority="455" stopIfTrue="1" operator="equal">
      <formula>"NO ADMISIBLE"</formula>
    </cfRule>
    <cfRule type="cellIs" dxfId="452" priority="456" stopIfTrue="1" operator="equal">
      <formula>"ADMISIBLE"</formula>
    </cfRule>
  </conditionalFormatting>
  <conditionalFormatting sqref="AF12">
    <cfRule type="cellIs" dxfId="451" priority="454" operator="equal">
      <formula>"NO HABIL"</formula>
    </cfRule>
  </conditionalFormatting>
  <conditionalFormatting sqref="X12">
    <cfRule type="cellIs" dxfId="450" priority="452" stopIfTrue="1" operator="equal">
      <formula>"NO ADMISIBLE"</formula>
    </cfRule>
    <cfRule type="cellIs" dxfId="449" priority="453" stopIfTrue="1" operator="equal">
      <formula>"ADMISIBLE"</formula>
    </cfRule>
  </conditionalFormatting>
  <conditionalFormatting sqref="X12">
    <cfRule type="cellIs" dxfId="448" priority="451" operator="equal">
      <formula>"NO HABIL"</formula>
    </cfRule>
  </conditionalFormatting>
  <conditionalFormatting sqref="Y12">
    <cfRule type="cellIs" dxfId="447" priority="449" stopIfTrue="1" operator="equal">
      <formula>"NO ADMISIBLE"</formula>
    </cfRule>
    <cfRule type="cellIs" dxfId="446" priority="450" stopIfTrue="1" operator="equal">
      <formula>"ADMISIBLE"</formula>
    </cfRule>
  </conditionalFormatting>
  <conditionalFormatting sqref="Y12">
    <cfRule type="cellIs" dxfId="445" priority="448" operator="equal">
      <formula>"NO HABIL"</formula>
    </cfRule>
  </conditionalFormatting>
  <conditionalFormatting sqref="N24:P34 W25:X34 C26:D34 J26:M34 J25:K25 M25">
    <cfRule type="cellIs" dxfId="444" priority="447" stopIfTrue="1" operator="equal">
      <formula>"NO ADMISIBLE"</formula>
    </cfRule>
  </conditionalFormatting>
  <conditionalFormatting sqref="C24">
    <cfRule type="cellIs" dxfId="443" priority="446" stopIfTrue="1" operator="equal">
      <formula>"NO ADMISIBLE"</formula>
    </cfRule>
  </conditionalFormatting>
  <conditionalFormatting sqref="Z25:AA34 S25:S34">
    <cfRule type="cellIs" dxfId="442" priority="443" stopIfTrue="1" operator="equal">
      <formula>"NO ADMISIBLE"</formula>
    </cfRule>
  </conditionalFormatting>
  <conditionalFormatting sqref="Y25:Y34 T25:V34">
    <cfRule type="cellIs" dxfId="441" priority="444" stopIfTrue="1" operator="equal">
      <formula>"NO ADMISIBLE"</formula>
    </cfRule>
    <cfRule type="cellIs" dxfId="440" priority="445" stopIfTrue="1" operator="equal">
      <formula>"ADMISIBLE"</formula>
    </cfRule>
  </conditionalFormatting>
  <conditionalFormatting sqref="X25:X34">
    <cfRule type="cellIs" dxfId="439" priority="441" stopIfTrue="1" operator="equal">
      <formula>"NO ADMISIBLE"</formula>
    </cfRule>
    <cfRule type="cellIs" dxfId="438" priority="442" stopIfTrue="1" operator="equal">
      <formula>"ADMISIBLE"</formula>
    </cfRule>
  </conditionalFormatting>
  <conditionalFormatting sqref="AB25:AC34">
    <cfRule type="cellIs" dxfId="437" priority="440" stopIfTrue="1" operator="equal">
      <formula>"NO ADMISIBLE"</formula>
    </cfRule>
  </conditionalFormatting>
  <conditionalFormatting sqref="AC25:AC34">
    <cfRule type="cellIs" dxfId="436" priority="438" stopIfTrue="1" operator="equal">
      <formula>"NO ADMISIBLE"</formula>
    </cfRule>
    <cfRule type="cellIs" dxfId="435" priority="439" stopIfTrue="1" operator="equal">
      <formula>"ADMISIBLE"</formula>
    </cfRule>
  </conditionalFormatting>
  <conditionalFormatting sqref="AD25:AE34">
    <cfRule type="cellIs" dxfId="434" priority="437" stopIfTrue="1" operator="equal">
      <formula>"NO ADMISIBLE"</formula>
    </cfRule>
  </conditionalFormatting>
  <conditionalFormatting sqref="AE25:AE34">
    <cfRule type="cellIs" dxfId="433" priority="435" stopIfTrue="1" operator="equal">
      <formula>"NO ADMISIBLE"</formula>
    </cfRule>
    <cfRule type="cellIs" dxfId="432" priority="436" stopIfTrue="1" operator="equal">
      <formula>"ADMISIBLE"</formula>
    </cfRule>
  </conditionalFormatting>
  <conditionalFormatting sqref="AF25:AF34">
    <cfRule type="cellIs" dxfId="431" priority="433" stopIfTrue="1" operator="equal">
      <formula>"NO ADMISIBLE"</formula>
    </cfRule>
    <cfRule type="cellIs" dxfId="430" priority="434" stopIfTrue="1" operator="equal">
      <formula>"ADMISIBLE"</formula>
    </cfRule>
  </conditionalFormatting>
  <conditionalFormatting sqref="Q24:Q34">
    <cfRule type="cellIs" dxfId="429" priority="430" stopIfTrue="1" operator="equal">
      <formula>"NO ADMISIBLE"</formula>
    </cfRule>
  </conditionalFormatting>
  <conditionalFormatting sqref="R25:R34">
    <cfRule type="cellIs" dxfId="428" priority="431" stopIfTrue="1" operator="equal">
      <formula>"NO ADMISIBLE"</formula>
    </cfRule>
    <cfRule type="cellIs" dxfId="427" priority="432" stopIfTrue="1" operator="equal">
      <formula>"ADMISIBLE"</formula>
    </cfRule>
  </conditionalFormatting>
  <conditionalFormatting sqref="D24">
    <cfRule type="cellIs" dxfId="426" priority="429" stopIfTrue="1" operator="equal">
      <formula>"NO ADMISIBLE"</formula>
    </cfRule>
  </conditionalFormatting>
  <conditionalFormatting sqref="D25">
    <cfRule type="cellIs" dxfId="425" priority="428" stopIfTrue="1" operator="equal">
      <formula>"NO ADMISIBLE"</formula>
    </cfRule>
  </conditionalFormatting>
  <conditionalFormatting sqref="W24">
    <cfRule type="cellIs" dxfId="424" priority="427" stopIfTrue="1" operator="equal">
      <formula>"NO ADMISIBLE"</formula>
    </cfRule>
  </conditionalFormatting>
  <conditionalFormatting sqref="R24">
    <cfRule type="cellIs" dxfId="423" priority="425" stopIfTrue="1" operator="equal">
      <formula>"NO ADMISIBLE"</formula>
    </cfRule>
    <cfRule type="cellIs" dxfId="422" priority="426" stopIfTrue="1" operator="equal">
      <formula>"ADMISIBLE"</formula>
    </cfRule>
  </conditionalFormatting>
  <conditionalFormatting sqref="Z24:AA24 S24">
    <cfRule type="cellIs" dxfId="421" priority="422" stopIfTrue="1" operator="equal">
      <formula>"NO ADMISIBLE"</formula>
    </cfRule>
  </conditionalFormatting>
  <conditionalFormatting sqref="W24 U24">
    <cfRule type="cellIs" dxfId="420" priority="423" stopIfTrue="1" operator="equal">
      <formula>"NO ADMISIBLE"</formula>
    </cfRule>
    <cfRule type="cellIs" dxfId="419" priority="424" stopIfTrue="1" operator="equal">
      <formula>"ADMISIBLE"</formula>
    </cfRule>
  </conditionalFormatting>
  <conditionalFormatting sqref="AB24">
    <cfRule type="cellIs" dxfId="418" priority="421" stopIfTrue="1" operator="equal">
      <formula>"NO ADMISIBLE"</formula>
    </cfRule>
  </conditionalFormatting>
  <conditionalFormatting sqref="AB24">
    <cfRule type="cellIs" dxfId="417" priority="419" stopIfTrue="1" operator="equal">
      <formula>"NO ADMISIBLE"</formula>
    </cfRule>
    <cfRule type="cellIs" dxfId="416" priority="420" stopIfTrue="1" operator="equal">
      <formula>"ADMISIBLE"</formula>
    </cfRule>
  </conditionalFormatting>
  <conditionalFormatting sqref="AD24">
    <cfRule type="cellIs" dxfId="415" priority="418" stopIfTrue="1" operator="equal">
      <formula>"NO ADMISIBLE"</formula>
    </cfRule>
  </conditionalFormatting>
  <conditionalFormatting sqref="AD24">
    <cfRule type="cellIs" dxfId="414" priority="416" stopIfTrue="1" operator="equal">
      <formula>"NO ADMISIBLE"</formula>
    </cfRule>
    <cfRule type="cellIs" dxfId="413" priority="417" stopIfTrue="1" operator="equal">
      <formula>"ADMISIBLE"</formula>
    </cfRule>
  </conditionalFormatting>
  <conditionalFormatting sqref="T24">
    <cfRule type="cellIs" dxfId="412" priority="414" stopIfTrue="1" operator="equal">
      <formula>"NO ADMISIBLE"</formula>
    </cfRule>
    <cfRule type="cellIs" dxfId="411" priority="415" stopIfTrue="1" operator="equal">
      <formula>"ADMISIBLE"</formula>
    </cfRule>
  </conditionalFormatting>
  <conditionalFormatting sqref="T24">
    <cfRule type="cellIs" dxfId="410" priority="413" operator="equal">
      <formula>"NO HABIL"</formula>
    </cfRule>
  </conditionalFormatting>
  <conditionalFormatting sqref="V24">
    <cfRule type="cellIs" dxfId="409" priority="411" stopIfTrue="1" operator="equal">
      <formula>"NO ADMISIBLE"</formula>
    </cfRule>
    <cfRule type="cellIs" dxfId="408" priority="412" stopIfTrue="1" operator="equal">
      <formula>"ADMISIBLE"</formula>
    </cfRule>
  </conditionalFormatting>
  <conditionalFormatting sqref="V24">
    <cfRule type="cellIs" dxfId="407" priority="410" operator="equal">
      <formula>"NO HABIL"</formula>
    </cfRule>
  </conditionalFormatting>
  <conditionalFormatting sqref="AC24">
    <cfRule type="cellIs" dxfId="406" priority="408" stopIfTrue="1" operator="equal">
      <formula>"NO ADMISIBLE"</formula>
    </cfRule>
    <cfRule type="cellIs" dxfId="405" priority="409" stopIfTrue="1" operator="equal">
      <formula>"ADMISIBLE"</formula>
    </cfRule>
  </conditionalFormatting>
  <conditionalFormatting sqref="AC24">
    <cfRule type="cellIs" dxfId="404" priority="407" operator="equal">
      <formula>"NO HABIL"</formula>
    </cfRule>
  </conditionalFormatting>
  <conditionalFormatting sqref="AE24">
    <cfRule type="cellIs" dxfId="403" priority="405" stopIfTrue="1" operator="equal">
      <formula>"NO ADMISIBLE"</formula>
    </cfRule>
    <cfRule type="cellIs" dxfId="402" priority="406" stopIfTrue="1" operator="equal">
      <formula>"ADMISIBLE"</formula>
    </cfRule>
  </conditionalFormatting>
  <conditionalFormatting sqref="AE24">
    <cfRule type="cellIs" dxfId="401" priority="404" operator="equal">
      <formula>"NO HABIL"</formula>
    </cfRule>
  </conditionalFormatting>
  <conditionalFormatting sqref="AF24">
    <cfRule type="cellIs" dxfId="400" priority="402" stopIfTrue="1" operator="equal">
      <formula>"NO ADMISIBLE"</formula>
    </cfRule>
    <cfRule type="cellIs" dxfId="399" priority="403" stopIfTrue="1" operator="equal">
      <formula>"ADMISIBLE"</formula>
    </cfRule>
  </conditionalFormatting>
  <conditionalFormatting sqref="AF24">
    <cfRule type="cellIs" dxfId="398" priority="401" operator="equal">
      <formula>"NO HABIL"</formula>
    </cfRule>
  </conditionalFormatting>
  <conditionalFormatting sqref="X24">
    <cfRule type="cellIs" dxfId="397" priority="399" stopIfTrue="1" operator="equal">
      <formula>"NO ADMISIBLE"</formula>
    </cfRule>
    <cfRule type="cellIs" dxfId="396" priority="400" stopIfTrue="1" operator="equal">
      <formula>"ADMISIBLE"</formula>
    </cfRule>
  </conditionalFormatting>
  <conditionalFormatting sqref="X24">
    <cfRule type="cellIs" dxfId="395" priority="398" operator="equal">
      <formula>"NO HABIL"</formula>
    </cfRule>
  </conditionalFormatting>
  <conditionalFormatting sqref="Y24">
    <cfRule type="cellIs" dxfId="394" priority="396" stopIfTrue="1" operator="equal">
      <formula>"NO ADMISIBLE"</formula>
    </cfRule>
    <cfRule type="cellIs" dxfId="393" priority="397" stopIfTrue="1" operator="equal">
      <formula>"ADMISIBLE"</formula>
    </cfRule>
  </conditionalFormatting>
  <conditionalFormatting sqref="Y24">
    <cfRule type="cellIs" dxfId="392" priority="395" operator="equal">
      <formula>"NO HABIL"</formula>
    </cfRule>
  </conditionalFormatting>
  <conditionalFormatting sqref="N35:P45 C36 W36:X45 C37:D45 J36:M45">
    <cfRule type="cellIs" dxfId="391" priority="394" stopIfTrue="1" operator="equal">
      <formula>"NO ADMISIBLE"</formula>
    </cfRule>
  </conditionalFormatting>
  <conditionalFormatting sqref="C35">
    <cfRule type="cellIs" dxfId="390" priority="393" stopIfTrue="1" operator="equal">
      <formula>"NO ADMISIBLE"</formula>
    </cfRule>
  </conditionalFormatting>
  <conditionalFormatting sqref="Z36:AA45 S36:S45">
    <cfRule type="cellIs" dxfId="389" priority="390" stopIfTrue="1" operator="equal">
      <formula>"NO ADMISIBLE"</formula>
    </cfRule>
  </conditionalFormatting>
  <conditionalFormatting sqref="Y36:Y45 T36:V45">
    <cfRule type="cellIs" dxfId="388" priority="391" stopIfTrue="1" operator="equal">
      <formula>"NO ADMISIBLE"</formula>
    </cfRule>
    <cfRule type="cellIs" dxfId="387" priority="392" stopIfTrue="1" operator="equal">
      <formula>"ADMISIBLE"</formula>
    </cfRule>
  </conditionalFormatting>
  <conditionalFormatting sqref="X36:X45">
    <cfRule type="cellIs" dxfId="386" priority="388" stopIfTrue="1" operator="equal">
      <formula>"NO ADMISIBLE"</formula>
    </cfRule>
    <cfRule type="cellIs" dxfId="385" priority="389" stopIfTrue="1" operator="equal">
      <formula>"ADMISIBLE"</formula>
    </cfRule>
  </conditionalFormatting>
  <conditionalFormatting sqref="AB36:AC45">
    <cfRule type="cellIs" dxfId="384" priority="387" stopIfTrue="1" operator="equal">
      <formula>"NO ADMISIBLE"</formula>
    </cfRule>
  </conditionalFormatting>
  <conditionalFormatting sqref="AC36:AC45">
    <cfRule type="cellIs" dxfId="383" priority="385" stopIfTrue="1" operator="equal">
      <formula>"NO ADMISIBLE"</formula>
    </cfRule>
    <cfRule type="cellIs" dxfId="382" priority="386" stopIfTrue="1" operator="equal">
      <formula>"ADMISIBLE"</formula>
    </cfRule>
  </conditionalFormatting>
  <conditionalFormatting sqref="AD36:AE45">
    <cfRule type="cellIs" dxfId="381" priority="384" stopIfTrue="1" operator="equal">
      <formula>"NO ADMISIBLE"</formula>
    </cfRule>
  </conditionalFormatting>
  <conditionalFormatting sqref="AE36:AE45">
    <cfRule type="cellIs" dxfId="380" priority="382" stopIfTrue="1" operator="equal">
      <formula>"NO ADMISIBLE"</formula>
    </cfRule>
    <cfRule type="cellIs" dxfId="379" priority="383" stopIfTrue="1" operator="equal">
      <formula>"ADMISIBLE"</formula>
    </cfRule>
  </conditionalFormatting>
  <conditionalFormatting sqref="AF36:AF45">
    <cfRule type="cellIs" dxfId="378" priority="380" stopIfTrue="1" operator="equal">
      <formula>"NO ADMISIBLE"</formula>
    </cfRule>
    <cfRule type="cellIs" dxfId="377" priority="381" stopIfTrue="1" operator="equal">
      <formula>"ADMISIBLE"</formula>
    </cfRule>
  </conditionalFormatting>
  <conditionalFormatting sqref="Q35:Q45">
    <cfRule type="cellIs" dxfId="376" priority="377" stopIfTrue="1" operator="equal">
      <formula>"NO ADMISIBLE"</formula>
    </cfRule>
  </conditionalFormatting>
  <conditionalFormatting sqref="R36:R45">
    <cfRule type="cellIs" dxfId="375" priority="378" stopIfTrue="1" operator="equal">
      <formula>"NO ADMISIBLE"</formula>
    </cfRule>
    <cfRule type="cellIs" dxfId="374" priority="379" stopIfTrue="1" operator="equal">
      <formula>"ADMISIBLE"</formula>
    </cfRule>
  </conditionalFormatting>
  <conditionalFormatting sqref="D35">
    <cfRule type="cellIs" dxfId="373" priority="376" stopIfTrue="1" operator="equal">
      <formula>"NO ADMISIBLE"</formula>
    </cfRule>
  </conditionalFormatting>
  <conditionalFormatting sqref="D36">
    <cfRule type="cellIs" dxfId="372" priority="375" stopIfTrue="1" operator="equal">
      <formula>"NO ADMISIBLE"</formula>
    </cfRule>
  </conditionalFormatting>
  <conditionalFormatting sqref="R35">
    <cfRule type="cellIs" dxfId="371" priority="372" stopIfTrue="1" operator="equal">
      <formula>"NO ADMISIBLE"</formula>
    </cfRule>
    <cfRule type="cellIs" dxfId="370" priority="373" stopIfTrue="1" operator="equal">
      <formula>"ADMISIBLE"</formula>
    </cfRule>
  </conditionalFormatting>
  <conditionalFormatting sqref="Z35:AA35 S35">
    <cfRule type="cellIs" dxfId="369" priority="369" stopIfTrue="1" operator="equal">
      <formula>"NO ADMISIBLE"</formula>
    </cfRule>
  </conditionalFormatting>
  <conditionalFormatting sqref="U35">
    <cfRule type="cellIs" dxfId="368" priority="370" stopIfTrue="1" operator="equal">
      <formula>"NO ADMISIBLE"</formula>
    </cfRule>
    <cfRule type="cellIs" dxfId="367" priority="371" stopIfTrue="1" operator="equal">
      <formula>"ADMISIBLE"</formula>
    </cfRule>
  </conditionalFormatting>
  <conditionalFormatting sqref="AB35">
    <cfRule type="cellIs" dxfId="366" priority="368" stopIfTrue="1" operator="equal">
      <formula>"NO ADMISIBLE"</formula>
    </cfRule>
  </conditionalFormatting>
  <conditionalFormatting sqref="AB35">
    <cfRule type="cellIs" dxfId="365" priority="366" stopIfTrue="1" operator="equal">
      <formula>"NO ADMISIBLE"</formula>
    </cfRule>
    <cfRule type="cellIs" dxfId="364" priority="367" stopIfTrue="1" operator="equal">
      <formula>"ADMISIBLE"</formula>
    </cfRule>
  </conditionalFormatting>
  <conditionalFormatting sqref="AD35">
    <cfRule type="cellIs" dxfId="363" priority="365" stopIfTrue="1" operator="equal">
      <formula>"NO ADMISIBLE"</formula>
    </cfRule>
  </conditionalFormatting>
  <conditionalFormatting sqref="AD35"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T35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T35">
    <cfRule type="cellIs" dxfId="358" priority="360" operator="equal">
      <formula>"NO HABIL"</formula>
    </cfRule>
  </conditionalFormatting>
  <conditionalFormatting sqref="V35">
    <cfRule type="cellIs" dxfId="357" priority="358" stopIfTrue="1" operator="equal">
      <formula>"NO ADMISIBLE"</formula>
    </cfRule>
    <cfRule type="cellIs" dxfId="356" priority="359" stopIfTrue="1" operator="equal">
      <formula>"ADMISIBLE"</formula>
    </cfRule>
  </conditionalFormatting>
  <conditionalFormatting sqref="V35">
    <cfRule type="cellIs" dxfId="355" priority="357" operator="equal">
      <formula>"NO HABIL"</formula>
    </cfRule>
  </conditionalFormatting>
  <conditionalFormatting sqref="AC35">
    <cfRule type="cellIs" dxfId="354" priority="355" stopIfTrue="1" operator="equal">
      <formula>"NO ADMISIBLE"</formula>
    </cfRule>
    <cfRule type="cellIs" dxfId="353" priority="356" stopIfTrue="1" operator="equal">
      <formula>"ADMISIBLE"</formula>
    </cfRule>
  </conditionalFormatting>
  <conditionalFormatting sqref="AC35">
    <cfRule type="cellIs" dxfId="352" priority="354" operator="equal">
      <formula>"NO HABIL"</formula>
    </cfRule>
  </conditionalFormatting>
  <conditionalFormatting sqref="AE35">
    <cfRule type="cellIs" dxfId="351" priority="352" stopIfTrue="1" operator="equal">
      <formula>"NO ADMISIBLE"</formula>
    </cfRule>
    <cfRule type="cellIs" dxfId="350" priority="353" stopIfTrue="1" operator="equal">
      <formula>"ADMISIBLE"</formula>
    </cfRule>
  </conditionalFormatting>
  <conditionalFormatting sqref="AE35">
    <cfRule type="cellIs" dxfId="349" priority="351" operator="equal">
      <formula>"NO HABIL"</formula>
    </cfRule>
  </conditionalFormatting>
  <conditionalFormatting sqref="AF35">
    <cfRule type="cellIs" dxfId="348" priority="349" stopIfTrue="1" operator="equal">
      <formula>"NO ADMISIBLE"</formula>
    </cfRule>
    <cfRule type="cellIs" dxfId="347" priority="350" stopIfTrue="1" operator="equal">
      <formula>"ADMISIBLE"</formula>
    </cfRule>
  </conditionalFormatting>
  <conditionalFormatting sqref="AF35">
    <cfRule type="cellIs" dxfId="346" priority="348" operator="equal">
      <formula>"NO HABIL"</formula>
    </cfRule>
  </conditionalFormatting>
  <conditionalFormatting sqref="X35">
    <cfRule type="cellIs" dxfId="345" priority="346" stopIfTrue="1" operator="equal">
      <formula>"NO ADMISIBLE"</formula>
    </cfRule>
    <cfRule type="cellIs" dxfId="344" priority="347" stopIfTrue="1" operator="equal">
      <formula>"ADMISIBLE"</formula>
    </cfRule>
  </conditionalFormatting>
  <conditionalFormatting sqref="X35">
    <cfRule type="cellIs" dxfId="343" priority="345" operator="equal">
      <formula>"NO HABIL"</formula>
    </cfRule>
  </conditionalFormatting>
  <conditionalFormatting sqref="Y35">
    <cfRule type="cellIs" dxfId="342" priority="343" stopIfTrue="1" operator="equal">
      <formula>"NO ADMISIBLE"</formula>
    </cfRule>
    <cfRule type="cellIs" dxfId="341" priority="344" stopIfTrue="1" operator="equal">
      <formula>"ADMISIBLE"</formula>
    </cfRule>
  </conditionalFormatting>
  <conditionalFormatting sqref="Y35">
    <cfRule type="cellIs" dxfId="340" priority="342" operator="equal">
      <formula>"NO HABIL"</formula>
    </cfRule>
  </conditionalFormatting>
  <conditionalFormatting sqref="N46:P56 J47:M56 C47 W47:X56 C48:D56">
    <cfRule type="cellIs" dxfId="339" priority="341" stopIfTrue="1" operator="equal">
      <formula>"NO ADMISIBLE"</formula>
    </cfRule>
  </conditionalFormatting>
  <conditionalFormatting sqref="C46">
    <cfRule type="cellIs" dxfId="338" priority="340" stopIfTrue="1" operator="equal">
      <formula>"NO ADMISIBLE"</formula>
    </cfRule>
  </conditionalFormatting>
  <conditionalFormatting sqref="Z47:AA56 S47:S56">
    <cfRule type="cellIs" dxfId="337" priority="337" stopIfTrue="1" operator="equal">
      <formula>"NO ADMISIBLE"</formula>
    </cfRule>
  </conditionalFormatting>
  <conditionalFormatting sqref="Y47:Y56 T47:V56">
    <cfRule type="cellIs" dxfId="336" priority="338" stopIfTrue="1" operator="equal">
      <formula>"NO ADMISIBLE"</formula>
    </cfRule>
    <cfRule type="cellIs" dxfId="335" priority="339" stopIfTrue="1" operator="equal">
      <formula>"ADMISIBLE"</formula>
    </cfRule>
  </conditionalFormatting>
  <conditionalFormatting sqref="X47:X56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B47:AC56">
    <cfRule type="cellIs" dxfId="332" priority="334" stopIfTrue="1" operator="equal">
      <formula>"NO ADMISIBLE"</formula>
    </cfRule>
  </conditionalFormatting>
  <conditionalFormatting sqref="AC47:AC56">
    <cfRule type="cellIs" dxfId="331" priority="332" stopIfTrue="1" operator="equal">
      <formula>"NO ADMISIBLE"</formula>
    </cfRule>
    <cfRule type="cellIs" dxfId="330" priority="333" stopIfTrue="1" operator="equal">
      <formula>"ADMISIBLE"</formula>
    </cfRule>
  </conditionalFormatting>
  <conditionalFormatting sqref="AD47:AE56">
    <cfRule type="cellIs" dxfId="329" priority="331" stopIfTrue="1" operator="equal">
      <formula>"NO ADMISIBLE"</formula>
    </cfRule>
  </conditionalFormatting>
  <conditionalFormatting sqref="AE47:AE56">
    <cfRule type="cellIs" dxfId="328" priority="329" stopIfTrue="1" operator="equal">
      <formula>"NO ADMISIBLE"</formula>
    </cfRule>
    <cfRule type="cellIs" dxfId="327" priority="330" stopIfTrue="1" operator="equal">
      <formula>"ADMISIBLE"</formula>
    </cfRule>
  </conditionalFormatting>
  <conditionalFormatting sqref="AF47:AF56">
    <cfRule type="cellIs" dxfId="326" priority="327" stopIfTrue="1" operator="equal">
      <formula>"NO ADMISIBLE"</formula>
    </cfRule>
    <cfRule type="cellIs" dxfId="325" priority="328" stopIfTrue="1" operator="equal">
      <formula>"ADMISIBLE"</formula>
    </cfRule>
  </conditionalFormatting>
  <conditionalFormatting sqref="Q46:Q56">
    <cfRule type="cellIs" dxfId="324" priority="324" stopIfTrue="1" operator="equal">
      <formula>"NO ADMISIBLE"</formula>
    </cfRule>
  </conditionalFormatting>
  <conditionalFormatting sqref="R47:R56">
    <cfRule type="cellIs" dxfId="323" priority="325" stopIfTrue="1" operator="equal">
      <formula>"NO ADMISIBLE"</formula>
    </cfRule>
    <cfRule type="cellIs" dxfId="322" priority="326" stopIfTrue="1" operator="equal">
      <formula>"ADMISIBLE"</formula>
    </cfRule>
  </conditionalFormatting>
  <conditionalFormatting sqref="D46">
    <cfRule type="cellIs" dxfId="321" priority="323" stopIfTrue="1" operator="equal">
      <formula>"NO ADMISIBLE"</formula>
    </cfRule>
  </conditionalFormatting>
  <conditionalFormatting sqref="D47">
    <cfRule type="cellIs" dxfId="320" priority="322" stopIfTrue="1" operator="equal">
      <formula>"NO ADMISIBLE"</formula>
    </cfRule>
  </conditionalFormatting>
  <conditionalFormatting sqref="W46">
    <cfRule type="cellIs" dxfId="319" priority="321" stopIfTrue="1" operator="equal">
      <formula>"NO ADMISIBLE"</formula>
    </cfRule>
  </conditionalFormatting>
  <conditionalFormatting sqref="R46">
    <cfRule type="cellIs" dxfId="318" priority="319" stopIfTrue="1" operator="equal">
      <formula>"NO ADMISIBLE"</formula>
    </cfRule>
    <cfRule type="cellIs" dxfId="317" priority="320" stopIfTrue="1" operator="equal">
      <formula>"ADMISIBLE"</formula>
    </cfRule>
  </conditionalFormatting>
  <conditionalFormatting sqref="Z46:AA46 S46">
    <cfRule type="cellIs" dxfId="316" priority="316" stopIfTrue="1" operator="equal">
      <formula>"NO ADMISIBLE"</formula>
    </cfRule>
  </conditionalFormatting>
  <conditionalFormatting sqref="W46 U46">
    <cfRule type="cellIs" dxfId="315" priority="317" stopIfTrue="1" operator="equal">
      <formula>"NO ADMISIBLE"</formula>
    </cfRule>
    <cfRule type="cellIs" dxfId="314" priority="318" stopIfTrue="1" operator="equal">
      <formula>"ADMISIBLE"</formula>
    </cfRule>
  </conditionalFormatting>
  <conditionalFormatting sqref="AB46">
    <cfRule type="cellIs" dxfId="313" priority="315" stopIfTrue="1" operator="equal">
      <formula>"NO ADMISIBLE"</formula>
    </cfRule>
  </conditionalFormatting>
  <conditionalFormatting sqref="AB46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D46">
    <cfRule type="cellIs" dxfId="310" priority="312" stopIfTrue="1" operator="equal">
      <formula>"NO ADMISIBLE"</formula>
    </cfRule>
  </conditionalFormatting>
  <conditionalFormatting sqref="AD46">
    <cfRule type="cellIs" dxfId="309" priority="310" stopIfTrue="1" operator="equal">
      <formula>"NO ADMISIBLE"</formula>
    </cfRule>
    <cfRule type="cellIs" dxfId="308" priority="311" stopIfTrue="1" operator="equal">
      <formula>"ADMISIBLE"</formula>
    </cfRule>
  </conditionalFormatting>
  <conditionalFormatting sqref="T46">
    <cfRule type="cellIs" dxfId="307" priority="308" stopIfTrue="1" operator="equal">
      <formula>"NO ADMISIBLE"</formula>
    </cfRule>
    <cfRule type="cellIs" dxfId="306" priority="309" stopIfTrue="1" operator="equal">
      <formula>"ADMISIBLE"</formula>
    </cfRule>
  </conditionalFormatting>
  <conditionalFormatting sqref="T46">
    <cfRule type="cellIs" dxfId="305" priority="307" operator="equal">
      <formula>"NO HABIL"</formula>
    </cfRule>
  </conditionalFormatting>
  <conditionalFormatting sqref="V46">
    <cfRule type="cellIs" dxfId="304" priority="305" stopIfTrue="1" operator="equal">
      <formula>"NO ADMISIBLE"</formula>
    </cfRule>
    <cfRule type="cellIs" dxfId="303" priority="306" stopIfTrue="1" operator="equal">
      <formula>"ADMISIBLE"</formula>
    </cfRule>
  </conditionalFormatting>
  <conditionalFormatting sqref="V46">
    <cfRule type="cellIs" dxfId="302" priority="304" operator="equal">
      <formula>"NO HABIL"</formula>
    </cfRule>
  </conditionalFormatting>
  <conditionalFormatting sqref="AC46">
    <cfRule type="cellIs" dxfId="301" priority="302" stopIfTrue="1" operator="equal">
      <formula>"NO ADMISIBLE"</formula>
    </cfRule>
    <cfRule type="cellIs" dxfId="300" priority="303" stopIfTrue="1" operator="equal">
      <formula>"ADMISIBLE"</formula>
    </cfRule>
  </conditionalFormatting>
  <conditionalFormatting sqref="AC46">
    <cfRule type="cellIs" dxfId="299" priority="301" operator="equal">
      <formula>"NO HABIL"</formula>
    </cfRule>
  </conditionalFormatting>
  <conditionalFormatting sqref="AE46">
    <cfRule type="cellIs" dxfId="298" priority="299" stopIfTrue="1" operator="equal">
      <formula>"NO ADMISIBLE"</formula>
    </cfRule>
    <cfRule type="cellIs" dxfId="297" priority="300" stopIfTrue="1" operator="equal">
      <formula>"ADMISIBLE"</formula>
    </cfRule>
  </conditionalFormatting>
  <conditionalFormatting sqref="AE46">
    <cfRule type="cellIs" dxfId="296" priority="298" operator="equal">
      <formula>"NO HABIL"</formula>
    </cfRule>
  </conditionalFormatting>
  <conditionalFormatting sqref="AF46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AF46">
    <cfRule type="cellIs" dxfId="293" priority="295" operator="equal">
      <formula>"NO HABIL"</formula>
    </cfRule>
  </conditionalFormatting>
  <conditionalFormatting sqref="X46">
    <cfRule type="cellIs" dxfId="292" priority="293" stopIfTrue="1" operator="equal">
      <formula>"NO ADMISIBLE"</formula>
    </cfRule>
    <cfRule type="cellIs" dxfId="291" priority="294" stopIfTrue="1" operator="equal">
      <formula>"ADMISIBLE"</formula>
    </cfRule>
  </conditionalFormatting>
  <conditionalFormatting sqref="X46">
    <cfRule type="cellIs" dxfId="290" priority="292" operator="equal">
      <formula>"NO HABIL"</formula>
    </cfRule>
  </conditionalFormatting>
  <conditionalFormatting sqref="Y46">
    <cfRule type="cellIs" dxfId="289" priority="290" stopIfTrue="1" operator="equal">
      <formula>"NO ADMISIBLE"</formula>
    </cfRule>
    <cfRule type="cellIs" dxfId="288" priority="291" stopIfTrue="1" operator="equal">
      <formula>"ADMISIBLE"</formula>
    </cfRule>
  </conditionalFormatting>
  <conditionalFormatting sqref="Y46">
    <cfRule type="cellIs" dxfId="287" priority="289" operator="equal">
      <formula>"NO HABIL"</formula>
    </cfRule>
  </conditionalFormatting>
  <conditionalFormatting sqref="N57:P67 J58:M67 C58 W58:X67 C59:D67">
    <cfRule type="cellIs" dxfId="286" priority="288" stopIfTrue="1" operator="equal">
      <formula>"NO ADMISIBLE"</formula>
    </cfRule>
  </conditionalFormatting>
  <conditionalFormatting sqref="C57">
    <cfRule type="cellIs" dxfId="285" priority="287" stopIfTrue="1" operator="equal">
      <formula>"NO ADMISIBLE"</formula>
    </cfRule>
  </conditionalFormatting>
  <conditionalFormatting sqref="Z58:AA67 S58:S67">
    <cfRule type="cellIs" dxfId="284" priority="284" stopIfTrue="1" operator="equal">
      <formula>"NO ADMISIBLE"</formula>
    </cfRule>
  </conditionalFormatting>
  <conditionalFormatting sqref="Y58:Y67 T58:V67">
    <cfRule type="cellIs" dxfId="283" priority="285" stopIfTrue="1" operator="equal">
      <formula>"NO ADMISIBLE"</formula>
    </cfRule>
    <cfRule type="cellIs" dxfId="282" priority="286" stopIfTrue="1" operator="equal">
      <formula>"ADMISIBLE"</formula>
    </cfRule>
  </conditionalFormatting>
  <conditionalFormatting sqref="X58:X67">
    <cfRule type="cellIs" dxfId="281" priority="282" stopIfTrue="1" operator="equal">
      <formula>"NO ADMISIBLE"</formula>
    </cfRule>
    <cfRule type="cellIs" dxfId="280" priority="283" stopIfTrue="1" operator="equal">
      <formula>"ADMISIBLE"</formula>
    </cfRule>
  </conditionalFormatting>
  <conditionalFormatting sqref="AB58:AC67">
    <cfRule type="cellIs" dxfId="279" priority="281" stopIfTrue="1" operator="equal">
      <formula>"NO ADMISIBLE"</formula>
    </cfRule>
  </conditionalFormatting>
  <conditionalFormatting sqref="AC58:AC67">
    <cfRule type="cellIs" dxfId="278" priority="279" stopIfTrue="1" operator="equal">
      <formula>"NO ADMISIBLE"</formula>
    </cfRule>
    <cfRule type="cellIs" dxfId="277" priority="280" stopIfTrue="1" operator="equal">
      <formula>"ADMISIBLE"</formula>
    </cfRule>
  </conditionalFormatting>
  <conditionalFormatting sqref="AD58:AE67">
    <cfRule type="cellIs" dxfId="276" priority="278" stopIfTrue="1" operator="equal">
      <formula>"NO ADMISIBLE"</formula>
    </cfRule>
  </conditionalFormatting>
  <conditionalFormatting sqref="AE58:AE67">
    <cfRule type="cellIs" dxfId="275" priority="276" stopIfTrue="1" operator="equal">
      <formula>"NO ADMISIBLE"</formula>
    </cfRule>
    <cfRule type="cellIs" dxfId="274" priority="277" stopIfTrue="1" operator="equal">
      <formula>"ADMISIBLE"</formula>
    </cfRule>
  </conditionalFormatting>
  <conditionalFormatting sqref="AF58:AF67">
    <cfRule type="cellIs" dxfId="273" priority="274" stopIfTrue="1" operator="equal">
      <formula>"NO ADMISIBLE"</formula>
    </cfRule>
    <cfRule type="cellIs" dxfId="272" priority="275" stopIfTrue="1" operator="equal">
      <formula>"ADMISIBLE"</formula>
    </cfRule>
  </conditionalFormatting>
  <conditionalFormatting sqref="Q57:Q67">
    <cfRule type="cellIs" dxfId="271" priority="271" stopIfTrue="1" operator="equal">
      <formula>"NO ADMISIBLE"</formula>
    </cfRule>
  </conditionalFormatting>
  <conditionalFormatting sqref="R58:R67">
    <cfRule type="cellIs" dxfId="270" priority="272" stopIfTrue="1" operator="equal">
      <formula>"NO ADMISIBLE"</formula>
    </cfRule>
    <cfRule type="cellIs" dxfId="269" priority="273" stopIfTrue="1" operator="equal">
      <formula>"ADMISIBLE"</formula>
    </cfRule>
  </conditionalFormatting>
  <conditionalFormatting sqref="D57">
    <cfRule type="cellIs" dxfId="268" priority="270" stopIfTrue="1" operator="equal">
      <formula>"NO ADMISIBLE"</formula>
    </cfRule>
  </conditionalFormatting>
  <conditionalFormatting sqref="D58">
    <cfRule type="cellIs" dxfId="267" priority="269" stopIfTrue="1" operator="equal">
      <formula>"NO ADMISIBLE"</formula>
    </cfRule>
  </conditionalFormatting>
  <conditionalFormatting sqref="W57">
    <cfRule type="cellIs" dxfId="266" priority="268" stopIfTrue="1" operator="equal">
      <formula>"NO ADMISIBLE"</formula>
    </cfRule>
  </conditionalFormatting>
  <conditionalFormatting sqref="R57">
    <cfRule type="cellIs" dxfId="265" priority="266" stopIfTrue="1" operator="equal">
      <formula>"NO ADMISIBLE"</formula>
    </cfRule>
    <cfRule type="cellIs" dxfId="264" priority="267" stopIfTrue="1" operator="equal">
      <formula>"ADMISIBLE"</formula>
    </cfRule>
  </conditionalFormatting>
  <conditionalFormatting sqref="Z57:AA57 S57">
    <cfRule type="cellIs" dxfId="263" priority="263" stopIfTrue="1" operator="equal">
      <formula>"NO ADMISIBLE"</formula>
    </cfRule>
  </conditionalFormatting>
  <conditionalFormatting sqref="W57 U57">
    <cfRule type="cellIs" dxfId="262" priority="264" stopIfTrue="1" operator="equal">
      <formula>"NO ADMISIBLE"</formula>
    </cfRule>
    <cfRule type="cellIs" dxfId="261" priority="265" stopIfTrue="1" operator="equal">
      <formula>"ADMISIBLE"</formula>
    </cfRule>
  </conditionalFormatting>
  <conditionalFormatting sqref="AB57">
    <cfRule type="cellIs" dxfId="260" priority="262" stopIfTrue="1" operator="equal">
      <formula>"NO ADMISIBLE"</formula>
    </cfRule>
  </conditionalFormatting>
  <conditionalFormatting sqref="AB57">
    <cfRule type="cellIs" dxfId="259" priority="260" stopIfTrue="1" operator="equal">
      <formula>"NO ADMISIBLE"</formula>
    </cfRule>
    <cfRule type="cellIs" dxfId="258" priority="261" stopIfTrue="1" operator="equal">
      <formula>"ADMISIBLE"</formula>
    </cfRule>
  </conditionalFormatting>
  <conditionalFormatting sqref="AD57">
    <cfRule type="cellIs" dxfId="257" priority="259" stopIfTrue="1" operator="equal">
      <formula>"NO ADMISIBLE"</formula>
    </cfRule>
  </conditionalFormatting>
  <conditionalFormatting sqref="AD57">
    <cfRule type="cellIs" dxfId="256" priority="257" stopIfTrue="1" operator="equal">
      <formula>"NO ADMISIBLE"</formula>
    </cfRule>
    <cfRule type="cellIs" dxfId="255" priority="258" stopIfTrue="1" operator="equal">
      <formula>"ADMISIBLE"</formula>
    </cfRule>
  </conditionalFormatting>
  <conditionalFormatting sqref="T57">
    <cfRule type="cellIs" dxfId="254" priority="255" stopIfTrue="1" operator="equal">
      <formula>"NO ADMISIBLE"</formula>
    </cfRule>
    <cfRule type="cellIs" dxfId="253" priority="256" stopIfTrue="1" operator="equal">
      <formula>"ADMISIBLE"</formula>
    </cfRule>
  </conditionalFormatting>
  <conditionalFormatting sqref="T57">
    <cfRule type="cellIs" dxfId="252" priority="254" operator="equal">
      <formula>"NO HABIL"</formula>
    </cfRule>
  </conditionalFormatting>
  <conditionalFormatting sqref="V57">
    <cfRule type="cellIs" dxfId="251" priority="252" stopIfTrue="1" operator="equal">
      <formula>"NO ADMISIBLE"</formula>
    </cfRule>
    <cfRule type="cellIs" dxfId="250" priority="253" stopIfTrue="1" operator="equal">
      <formula>"ADMISIBLE"</formula>
    </cfRule>
  </conditionalFormatting>
  <conditionalFormatting sqref="V57">
    <cfRule type="cellIs" dxfId="249" priority="251" operator="equal">
      <formula>"NO HABIL"</formula>
    </cfRule>
  </conditionalFormatting>
  <conditionalFormatting sqref="AC57">
    <cfRule type="cellIs" dxfId="248" priority="249" stopIfTrue="1" operator="equal">
      <formula>"NO ADMISIBLE"</formula>
    </cfRule>
    <cfRule type="cellIs" dxfId="247" priority="250" stopIfTrue="1" operator="equal">
      <formula>"ADMISIBLE"</formula>
    </cfRule>
  </conditionalFormatting>
  <conditionalFormatting sqref="AC57">
    <cfRule type="cellIs" dxfId="246" priority="248" operator="equal">
      <formula>"NO HABIL"</formula>
    </cfRule>
  </conditionalFormatting>
  <conditionalFormatting sqref="AE57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AE57">
    <cfRule type="cellIs" dxfId="243" priority="245" operator="equal">
      <formula>"NO HABIL"</formula>
    </cfRule>
  </conditionalFormatting>
  <conditionalFormatting sqref="AF57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AF57">
    <cfRule type="cellIs" dxfId="240" priority="242" operator="equal">
      <formula>"NO HABIL"</formula>
    </cfRule>
  </conditionalFormatting>
  <conditionalFormatting sqref="X57">
    <cfRule type="cellIs" dxfId="239" priority="240" stopIfTrue="1" operator="equal">
      <formula>"NO ADMISIBLE"</formula>
    </cfRule>
    <cfRule type="cellIs" dxfId="238" priority="241" stopIfTrue="1" operator="equal">
      <formula>"ADMISIBLE"</formula>
    </cfRule>
  </conditionalFormatting>
  <conditionalFormatting sqref="X57">
    <cfRule type="cellIs" dxfId="237" priority="239" operator="equal">
      <formula>"NO HABIL"</formula>
    </cfRule>
  </conditionalFormatting>
  <conditionalFormatting sqref="Y57">
    <cfRule type="cellIs" dxfId="236" priority="237" stopIfTrue="1" operator="equal">
      <formula>"NO ADMISIBLE"</formula>
    </cfRule>
    <cfRule type="cellIs" dxfId="235" priority="238" stopIfTrue="1" operator="equal">
      <formula>"ADMISIBLE"</formula>
    </cfRule>
  </conditionalFormatting>
  <conditionalFormatting sqref="Y57">
    <cfRule type="cellIs" dxfId="234" priority="236" operator="equal">
      <formula>"NO HABIL"</formula>
    </cfRule>
  </conditionalFormatting>
  <conditionalFormatting sqref="N68:P78 J69:M78 C69 W69:X78 C70:D78">
    <cfRule type="cellIs" dxfId="233" priority="235" stopIfTrue="1" operator="equal">
      <formula>"NO ADMISIBLE"</formula>
    </cfRule>
  </conditionalFormatting>
  <conditionalFormatting sqref="C68">
    <cfRule type="cellIs" dxfId="232" priority="234" stopIfTrue="1" operator="equal">
      <formula>"NO ADMISIBLE"</formula>
    </cfRule>
  </conditionalFormatting>
  <conditionalFormatting sqref="Z69:AA78 S69:S78">
    <cfRule type="cellIs" dxfId="231" priority="231" stopIfTrue="1" operator="equal">
      <formula>"NO ADMISIBLE"</formula>
    </cfRule>
  </conditionalFormatting>
  <conditionalFormatting sqref="Y69:Y78 T69:V78">
    <cfRule type="cellIs" dxfId="230" priority="232" stopIfTrue="1" operator="equal">
      <formula>"NO ADMISIBLE"</formula>
    </cfRule>
    <cfRule type="cellIs" dxfId="229" priority="233" stopIfTrue="1" operator="equal">
      <formula>"ADMISIBLE"</formula>
    </cfRule>
  </conditionalFormatting>
  <conditionalFormatting sqref="X69:X78">
    <cfRule type="cellIs" dxfId="228" priority="229" stopIfTrue="1" operator="equal">
      <formula>"NO ADMISIBLE"</formula>
    </cfRule>
    <cfRule type="cellIs" dxfId="227" priority="230" stopIfTrue="1" operator="equal">
      <formula>"ADMISIBLE"</formula>
    </cfRule>
  </conditionalFormatting>
  <conditionalFormatting sqref="AB69:AC78">
    <cfRule type="cellIs" dxfId="226" priority="228" stopIfTrue="1" operator="equal">
      <formula>"NO ADMISIBLE"</formula>
    </cfRule>
  </conditionalFormatting>
  <conditionalFormatting sqref="AC69:AC78">
    <cfRule type="cellIs" dxfId="225" priority="226" stopIfTrue="1" operator="equal">
      <formula>"NO ADMISIBLE"</formula>
    </cfRule>
    <cfRule type="cellIs" dxfId="224" priority="227" stopIfTrue="1" operator="equal">
      <formula>"ADMISIBLE"</formula>
    </cfRule>
  </conditionalFormatting>
  <conditionalFormatting sqref="AD69:AE78">
    <cfRule type="cellIs" dxfId="223" priority="225" stopIfTrue="1" operator="equal">
      <formula>"NO ADMISIBLE"</formula>
    </cfRule>
  </conditionalFormatting>
  <conditionalFormatting sqref="AE69:AE78">
    <cfRule type="cellIs" dxfId="222" priority="223" stopIfTrue="1" operator="equal">
      <formula>"NO ADMISIBLE"</formula>
    </cfRule>
    <cfRule type="cellIs" dxfId="221" priority="224" stopIfTrue="1" operator="equal">
      <formula>"ADMISIBLE"</formula>
    </cfRule>
  </conditionalFormatting>
  <conditionalFormatting sqref="AF69:AF78">
    <cfRule type="cellIs" dxfId="220" priority="221" stopIfTrue="1" operator="equal">
      <formula>"NO ADMISIBLE"</formula>
    </cfRule>
    <cfRule type="cellIs" dxfId="219" priority="222" stopIfTrue="1" operator="equal">
      <formula>"ADMISIBLE"</formula>
    </cfRule>
  </conditionalFormatting>
  <conditionalFormatting sqref="Q68:Q78">
    <cfRule type="cellIs" dxfId="218" priority="218" stopIfTrue="1" operator="equal">
      <formula>"NO ADMISIBLE"</formula>
    </cfRule>
  </conditionalFormatting>
  <conditionalFormatting sqref="R69:R78">
    <cfRule type="cellIs" dxfId="217" priority="219" stopIfTrue="1" operator="equal">
      <formula>"NO ADMISIBLE"</formula>
    </cfRule>
    <cfRule type="cellIs" dxfId="216" priority="220" stopIfTrue="1" operator="equal">
      <formula>"ADMISIBLE"</formula>
    </cfRule>
  </conditionalFormatting>
  <conditionalFormatting sqref="D68">
    <cfRule type="cellIs" dxfId="215" priority="217" stopIfTrue="1" operator="equal">
      <formula>"NO ADMISIBLE"</formula>
    </cfRule>
  </conditionalFormatting>
  <conditionalFormatting sqref="D69">
    <cfRule type="cellIs" dxfId="214" priority="216" stopIfTrue="1" operator="equal">
      <formula>"NO ADMISIBLE"</formula>
    </cfRule>
  </conditionalFormatting>
  <conditionalFormatting sqref="W68">
    <cfRule type="cellIs" dxfId="213" priority="215" stopIfTrue="1" operator="equal">
      <formula>"NO ADMISIBLE"</formula>
    </cfRule>
  </conditionalFormatting>
  <conditionalFormatting sqref="R68">
    <cfRule type="cellIs" dxfId="212" priority="213" stopIfTrue="1" operator="equal">
      <formula>"NO ADMISIBLE"</formula>
    </cfRule>
    <cfRule type="cellIs" dxfId="211" priority="214" stopIfTrue="1" operator="equal">
      <formula>"ADMISIBLE"</formula>
    </cfRule>
  </conditionalFormatting>
  <conditionalFormatting sqref="Z68:AA68 S68">
    <cfRule type="cellIs" dxfId="210" priority="210" stopIfTrue="1" operator="equal">
      <formula>"NO ADMISIBLE"</formula>
    </cfRule>
  </conditionalFormatting>
  <conditionalFormatting sqref="W68 U68">
    <cfRule type="cellIs" dxfId="209" priority="211" stopIfTrue="1" operator="equal">
      <formula>"NO ADMISIBLE"</formula>
    </cfRule>
    <cfRule type="cellIs" dxfId="208" priority="212" stopIfTrue="1" operator="equal">
      <formula>"ADMISIBLE"</formula>
    </cfRule>
  </conditionalFormatting>
  <conditionalFormatting sqref="AB68">
    <cfRule type="cellIs" dxfId="207" priority="209" stopIfTrue="1" operator="equal">
      <formula>"NO ADMISIBLE"</formula>
    </cfRule>
  </conditionalFormatting>
  <conditionalFormatting sqref="AB68">
    <cfRule type="cellIs" dxfId="206" priority="207" stopIfTrue="1" operator="equal">
      <formula>"NO ADMISIBLE"</formula>
    </cfRule>
    <cfRule type="cellIs" dxfId="205" priority="208" stopIfTrue="1" operator="equal">
      <formula>"ADMISIBLE"</formula>
    </cfRule>
  </conditionalFormatting>
  <conditionalFormatting sqref="AD68">
    <cfRule type="cellIs" dxfId="204" priority="206" stopIfTrue="1" operator="equal">
      <formula>"NO ADMISIBLE"</formula>
    </cfRule>
  </conditionalFormatting>
  <conditionalFormatting sqref="AD68">
    <cfRule type="cellIs" dxfId="203" priority="204" stopIfTrue="1" operator="equal">
      <formula>"NO ADMISIBLE"</formula>
    </cfRule>
    <cfRule type="cellIs" dxfId="202" priority="205" stopIfTrue="1" operator="equal">
      <formula>"ADMISIBLE"</formula>
    </cfRule>
  </conditionalFormatting>
  <conditionalFormatting sqref="T68">
    <cfRule type="cellIs" dxfId="201" priority="202" stopIfTrue="1" operator="equal">
      <formula>"NO ADMISIBLE"</formula>
    </cfRule>
    <cfRule type="cellIs" dxfId="200" priority="203" stopIfTrue="1" operator="equal">
      <formula>"ADMISIBLE"</formula>
    </cfRule>
  </conditionalFormatting>
  <conditionalFormatting sqref="T68">
    <cfRule type="cellIs" dxfId="199" priority="201" operator="equal">
      <formula>"NO HABIL"</formula>
    </cfRule>
  </conditionalFormatting>
  <conditionalFormatting sqref="V68">
    <cfRule type="cellIs" dxfId="198" priority="199" stopIfTrue="1" operator="equal">
      <formula>"NO ADMISIBLE"</formula>
    </cfRule>
    <cfRule type="cellIs" dxfId="197" priority="200" stopIfTrue="1" operator="equal">
      <formula>"ADMISIBLE"</formula>
    </cfRule>
  </conditionalFormatting>
  <conditionalFormatting sqref="V68">
    <cfRule type="cellIs" dxfId="196" priority="198" operator="equal">
      <formula>"NO HABIL"</formula>
    </cfRule>
  </conditionalFormatting>
  <conditionalFormatting sqref="AC68">
    <cfRule type="cellIs" dxfId="195" priority="196" stopIfTrue="1" operator="equal">
      <formula>"NO ADMISIBLE"</formula>
    </cfRule>
    <cfRule type="cellIs" dxfId="194" priority="197" stopIfTrue="1" operator="equal">
      <formula>"ADMISIBLE"</formula>
    </cfRule>
  </conditionalFormatting>
  <conditionalFormatting sqref="AC68">
    <cfRule type="cellIs" dxfId="193" priority="195" operator="equal">
      <formula>"NO HABIL"</formula>
    </cfRule>
  </conditionalFormatting>
  <conditionalFormatting sqref="AE68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E68">
    <cfRule type="cellIs" dxfId="190" priority="192" operator="equal">
      <formula>"NO HABIL"</formula>
    </cfRule>
  </conditionalFormatting>
  <conditionalFormatting sqref="AF68">
    <cfRule type="cellIs" dxfId="189" priority="190" stopIfTrue="1" operator="equal">
      <formula>"NO ADMISIBLE"</formula>
    </cfRule>
    <cfRule type="cellIs" dxfId="188" priority="191" stopIfTrue="1" operator="equal">
      <formula>"ADMISIBLE"</formula>
    </cfRule>
  </conditionalFormatting>
  <conditionalFormatting sqref="AF68">
    <cfRule type="cellIs" dxfId="187" priority="189" operator="equal">
      <formula>"NO HABIL"</formula>
    </cfRule>
  </conditionalFormatting>
  <conditionalFormatting sqref="X68">
    <cfRule type="cellIs" dxfId="186" priority="187" stopIfTrue="1" operator="equal">
      <formula>"NO ADMISIBLE"</formula>
    </cfRule>
    <cfRule type="cellIs" dxfId="185" priority="188" stopIfTrue="1" operator="equal">
      <formula>"ADMISIBLE"</formula>
    </cfRule>
  </conditionalFormatting>
  <conditionalFormatting sqref="X68">
    <cfRule type="cellIs" dxfId="184" priority="186" operator="equal">
      <formula>"NO HABIL"</formula>
    </cfRule>
  </conditionalFormatting>
  <conditionalFormatting sqref="Y68">
    <cfRule type="cellIs" dxfId="183" priority="184" stopIfTrue="1" operator="equal">
      <formula>"NO ADMISIBLE"</formula>
    </cfRule>
    <cfRule type="cellIs" dxfId="182" priority="185" stopIfTrue="1" operator="equal">
      <formula>"ADMISIBLE"</formula>
    </cfRule>
  </conditionalFormatting>
  <conditionalFormatting sqref="Y68">
    <cfRule type="cellIs" dxfId="181" priority="183" operator="equal">
      <formula>"NO HABIL"</formula>
    </cfRule>
  </conditionalFormatting>
  <conditionalFormatting sqref="N79:P89 J80:M89 C80 W80:X89 C81:D89">
    <cfRule type="cellIs" dxfId="180" priority="182" stopIfTrue="1" operator="equal">
      <formula>"NO ADMISIBLE"</formula>
    </cfRule>
  </conditionalFormatting>
  <conditionalFormatting sqref="C79">
    <cfRule type="cellIs" dxfId="179" priority="181" stopIfTrue="1" operator="equal">
      <formula>"NO ADMISIBLE"</formula>
    </cfRule>
  </conditionalFormatting>
  <conditionalFormatting sqref="Z80:AA89 S80:S89">
    <cfRule type="cellIs" dxfId="178" priority="178" stopIfTrue="1" operator="equal">
      <formula>"NO ADMISIBLE"</formula>
    </cfRule>
  </conditionalFormatting>
  <conditionalFormatting sqref="Y80:Y89 T80:V89">
    <cfRule type="cellIs" dxfId="177" priority="179" stopIfTrue="1" operator="equal">
      <formula>"NO ADMISIBLE"</formula>
    </cfRule>
    <cfRule type="cellIs" dxfId="176" priority="180" stopIfTrue="1" operator="equal">
      <formula>"ADMISIBLE"</formula>
    </cfRule>
  </conditionalFormatting>
  <conditionalFormatting sqref="X80:X89">
    <cfRule type="cellIs" dxfId="175" priority="176" stopIfTrue="1" operator="equal">
      <formula>"NO ADMISIBLE"</formula>
    </cfRule>
    <cfRule type="cellIs" dxfId="174" priority="177" stopIfTrue="1" operator="equal">
      <formula>"ADMISIBLE"</formula>
    </cfRule>
  </conditionalFormatting>
  <conditionalFormatting sqref="AB80:AC89">
    <cfRule type="cellIs" dxfId="173" priority="175" stopIfTrue="1" operator="equal">
      <formula>"NO ADMISIBLE"</formula>
    </cfRule>
  </conditionalFormatting>
  <conditionalFormatting sqref="AC80:AC89">
    <cfRule type="cellIs" dxfId="172" priority="173" stopIfTrue="1" operator="equal">
      <formula>"NO ADMISIBLE"</formula>
    </cfRule>
    <cfRule type="cellIs" dxfId="171" priority="174" stopIfTrue="1" operator="equal">
      <formula>"ADMISIBLE"</formula>
    </cfRule>
  </conditionalFormatting>
  <conditionalFormatting sqref="AD80:AE89">
    <cfRule type="cellIs" dxfId="170" priority="172" stopIfTrue="1" operator="equal">
      <formula>"NO ADMISIBLE"</formula>
    </cfRule>
  </conditionalFormatting>
  <conditionalFormatting sqref="AE80:AE89">
    <cfRule type="cellIs" dxfId="169" priority="170" stopIfTrue="1" operator="equal">
      <formula>"NO ADMISIBLE"</formula>
    </cfRule>
    <cfRule type="cellIs" dxfId="168" priority="171" stopIfTrue="1" operator="equal">
      <formula>"ADMISIBLE"</formula>
    </cfRule>
  </conditionalFormatting>
  <conditionalFormatting sqref="AF80:AF89">
    <cfRule type="cellIs" dxfId="167" priority="168" stopIfTrue="1" operator="equal">
      <formula>"NO ADMISIBLE"</formula>
    </cfRule>
    <cfRule type="cellIs" dxfId="166" priority="169" stopIfTrue="1" operator="equal">
      <formula>"ADMISIBLE"</formula>
    </cfRule>
  </conditionalFormatting>
  <conditionalFormatting sqref="Q79:Q89">
    <cfRule type="cellIs" dxfId="165" priority="165" stopIfTrue="1" operator="equal">
      <formula>"NO ADMISIBLE"</formula>
    </cfRule>
  </conditionalFormatting>
  <conditionalFormatting sqref="R80:R89">
    <cfRule type="cellIs" dxfId="164" priority="166" stopIfTrue="1" operator="equal">
      <formula>"NO ADMISIBLE"</formula>
    </cfRule>
    <cfRule type="cellIs" dxfId="163" priority="167" stopIfTrue="1" operator="equal">
      <formula>"ADMISIBLE"</formula>
    </cfRule>
  </conditionalFormatting>
  <conditionalFormatting sqref="D79">
    <cfRule type="cellIs" dxfId="162" priority="164" stopIfTrue="1" operator="equal">
      <formula>"NO ADMISIBLE"</formula>
    </cfRule>
  </conditionalFormatting>
  <conditionalFormatting sqref="D80">
    <cfRule type="cellIs" dxfId="161" priority="163" stopIfTrue="1" operator="equal">
      <formula>"NO ADMISIBLE"</formula>
    </cfRule>
  </conditionalFormatting>
  <conditionalFormatting sqref="W79">
    <cfRule type="cellIs" dxfId="160" priority="162" stopIfTrue="1" operator="equal">
      <formula>"NO ADMISIBLE"</formula>
    </cfRule>
  </conditionalFormatting>
  <conditionalFormatting sqref="R79">
    <cfRule type="cellIs" dxfId="159" priority="160" stopIfTrue="1" operator="equal">
      <formula>"NO ADMISIBLE"</formula>
    </cfRule>
    <cfRule type="cellIs" dxfId="158" priority="161" stopIfTrue="1" operator="equal">
      <formula>"ADMISIBLE"</formula>
    </cfRule>
  </conditionalFormatting>
  <conditionalFormatting sqref="Z79:AA79 S79">
    <cfRule type="cellIs" dxfId="157" priority="157" stopIfTrue="1" operator="equal">
      <formula>"NO ADMISIBLE"</formula>
    </cfRule>
  </conditionalFormatting>
  <conditionalFormatting sqref="W79 U79">
    <cfRule type="cellIs" dxfId="156" priority="158" stopIfTrue="1" operator="equal">
      <formula>"NO ADMISIBLE"</formula>
    </cfRule>
    <cfRule type="cellIs" dxfId="155" priority="159" stopIfTrue="1" operator="equal">
      <formula>"ADMISIBLE"</formula>
    </cfRule>
  </conditionalFormatting>
  <conditionalFormatting sqref="AB79">
    <cfRule type="cellIs" dxfId="154" priority="156" stopIfTrue="1" operator="equal">
      <formula>"NO ADMISIBLE"</formula>
    </cfRule>
  </conditionalFormatting>
  <conditionalFormatting sqref="AB79">
    <cfRule type="cellIs" dxfId="153" priority="154" stopIfTrue="1" operator="equal">
      <formula>"NO ADMISIBLE"</formula>
    </cfRule>
    <cfRule type="cellIs" dxfId="152" priority="155" stopIfTrue="1" operator="equal">
      <formula>"ADMISIBLE"</formula>
    </cfRule>
  </conditionalFormatting>
  <conditionalFormatting sqref="AD79">
    <cfRule type="cellIs" dxfId="151" priority="153" stopIfTrue="1" operator="equal">
      <formula>"NO ADMISIBLE"</formula>
    </cfRule>
  </conditionalFormatting>
  <conditionalFormatting sqref="AD79">
    <cfRule type="cellIs" dxfId="150" priority="151" stopIfTrue="1" operator="equal">
      <formula>"NO ADMISIBLE"</formula>
    </cfRule>
    <cfRule type="cellIs" dxfId="149" priority="152" stopIfTrue="1" operator="equal">
      <formula>"ADMISIBLE"</formula>
    </cfRule>
  </conditionalFormatting>
  <conditionalFormatting sqref="T79">
    <cfRule type="cellIs" dxfId="148" priority="149" stopIfTrue="1" operator="equal">
      <formula>"NO ADMISIBLE"</formula>
    </cfRule>
    <cfRule type="cellIs" dxfId="147" priority="150" stopIfTrue="1" operator="equal">
      <formula>"ADMISIBLE"</formula>
    </cfRule>
  </conditionalFormatting>
  <conditionalFormatting sqref="T79">
    <cfRule type="cellIs" dxfId="146" priority="148" operator="equal">
      <formula>"NO HABIL"</formula>
    </cfRule>
  </conditionalFormatting>
  <conditionalFormatting sqref="V79">
    <cfRule type="cellIs" dxfId="145" priority="146" stopIfTrue="1" operator="equal">
      <formula>"NO ADMISIBLE"</formula>
    </cfRule>
    <cfRule type="cellIs" dxfId="144" priority="147" stopIfTrue="1" operator="equal">
      <formula>"ADMISIBLE"</formula>
    </cfRule>
  </conditionalFormatting>
  <conditionalFormatting sqref="V79">
    <cfRule type="cellIs" dxfId="143" priority="145" operator="equal">
      <formula>"NO HABIL"</formula>
    </cfRule>
  </conditionalFormatting>
  <conditionalFormatting sqref="AC79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79">
    <cfRule type="cellIs" dxfId="140" priority="142" operator="equal">
      <formula>"NO HABIL"</formula>
    </cfRule>
  </conditionalFormatting>
  <conditionalFormatting sqref="AE79">
    <cfRule type="cellIs" dxfId="139" priority="140" stopIfTrue="1" operator="equal">
      <formula>"NO ADMISIBLE"</formula>
    </cfRule>
    <cfRule type="cellIs" dxfId="138" priority="141" stopIfTrue="1" operator="equal">
      <formula>"ADMISIBLE"</formula>
    </cfRule>
  </conditionalFormatting>
  <conditionalFormatting sqref="AE79">
    <cfRule type="cellIs" dxfId="137" priority="139" operator="equal">
      <formula>"NO HABIL"</formula>
    </cfRule>
  </conditionalFormatting>
  <conditionalFormatting sqref="AF79">
    <cfRule type="cellIs" dxfId="136" priority="137" stopIfTrue="1" operator="equal">
      <formula>"NO ADMISIBLE"</formula>
    </cfRule>
    <cfRule type="cellIs" dxfId="135" priority="138" stopIfTrue="1" operator="equal">
      <formula>"ADMISIBLE"</formula>
    </cfRule>
  </conditionalFormatting>
  <conditionalFormatting sqref="AF79">
    <cfRule type="cellIs" dxfId="134" priority="136" operator="equal">
      <formula>"NO HABIL"</formula>
    </cfRule>
  </conditionalFormatting>
  <conditionalFormatting sqref="X79">
    <cfRule type="cellIs" dxfId="133" priority="134" stopIfTrue="1" operator="equal">
      <formula>"NO ADMISIBLE"</formula>
    </cfRule>
    <cfRule type="cellIs" dxfId="132" priority="135" stopIfTrue="1" operator="equal">
      <formula>"ADMISIBLE"</formula>
    </cfRule>
  </conditionalFormatting>
  <conditionalFormatting sqref="X79">
    <cfRule type="cellIs" dxfId="131" priority="133" operator="equal">
      <formula>"NO HABIL"</formula>
    </cfRule>
  </conditionalFormatting>
  <conditionalFormatting sqref="Y79">
    <cfRule type="cellIs" dxfId="130" priority="131" stopIfTrue="1" operator="equal">
      <formula>"NO ADMISIBLE"</formula>
    </cfRule>
    <cfRule type="cellIs" dxfId="129" priority="132" stopIfTrue="1" operator="equal">
      <formula>"ADMISIBLE"</formula>
    </cfRule>
  </conditionalFormatting>
  <conditionalFormatting sqref="Y79">
    <cfRule type="cellIs" dxfId="128" priority="130" operator="equal">
      <formula>"NO HABIL"</formula>
    </cfRule>
  </conditionalFormatting>
  <conditionalFormatting sqref="N90:P100 C91 W91:X100 C92:D100 J91:M100">
    <cfRule type="cellIs" dxfId="127" priority="129" stopIfTrue="1" operator="equal">
      <formula>"NO ADMISIBLE"</formula>
    </cfRule>
  </conditionalFormatting>
  <conditionalFormatting sqref="C90">
    <cfRule type="cellIs" dxfId="126" priority="128" stopIfTrue="1" operator="equal">
      <formula>"NO ADMISIBLE"</formula>
    </cfRule>
  </conditionalFormatting>
  <conditionalFormatting sqref="Z91:AA100 S91:S100">
    <cfRule type="cellIs" dxfId="125" priority="125" stopIfTrue="1" operator="equal">
      <formula>"NO ADMISIBLE"</formula>
    </cfRule>
  </conditionalFormatting>
  <conditionalFormatting sqref="Y91:Y100 T91:V100">
    <cfRule type="cellIs" dxfId="124" priority="126" stopIfTrue="1" operator="equal">
      <formula>"NO ADMISIBLE"</formula>
    </cfRule>
    <cfRule type="cellIs" dxfId="123" priority="127" stopIfTrue="1" operator="equal">
      <formula>"ADMISIBLE"</formula>
    </cfRule>
  </conditionalFormatting>
  <conditionalFormatting sqref="X91:X100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AB91:AC100">
    <cfRule type="cellIs" dxfId="120" priority="122" stopIfTrue="1" operator="equal">
      <formula>"NO ADMISIBLE"</formula>
    </cfRule>
  </conditionalFormatting>
  <conditionalFormatting sqref="AC91:AC100">
    <cfRule type="cellIs" dxfId="119" priority="120" stopIfTrue="1" operator="equal">
      <formula>"NO ADMISIBLE"</formula>
    </cfRule>
    <cfRule type="cellIs" dxfId="118" priority="121" stopIfTrue="1" operator="equal">
      <formula>"ADMISIBLE"</formula>
    </cfRule>
  </conditionalFormatting>
  <conditionalFormatting sqref="AD91:AE100">
    <cfRule type="cellIs" dxfId="117" priority="119" stopIfTrue="1" operator="equal">
      <formula>"NO ADMISIBLE"</formula>
    </cfRule>
  </conditionalFormatting>
  <conditionalFormatting sqref="AE91:AE100">
    <cfRule type="cellIs" dxfId="116" priority="117" stopIfTrue="1" operator="equal">
      <formula>"NO ADMISIBLE"</formula>
    </cfRule>
    <cfRule type="cellIs" dxfId="115" priority="118" stopIfTrue="1" operator="equal">
      <formula>"ADMISIBLE"</formula>
    </cfRule>
  </conditionalFormatting>
  <conditionalFormatting sqref="AF91:AF100">
    <cfRule type="cellIs" dxfId="114" priority="115" stopIfTrue="1" operator="equal">
      <formula>"NO ADMISIBLE"</formula>
    </cfRule>
    <cfRule type="cellIs" dxfId="113" priority="116" stopIfTrue="1" operator="equal">
      <formula>"ADMISIBLE"</formula>
    </cfRule>
  </conditionalFormatting>
  <conditionalFormatting sqref="Q90:Q100">
    <cfRule type="cellIs" dxfId="112" priority="112" stopIfTrue="1" operator="equal">
      <formula>"NO ADMISIBLE"</formula>
    </cfRule>
  </conditionalFormatting>
  <conditionalFormatting sqref="R91:R100">
    <cfRule type="cellIs" dxfId="111" priority="113" stopIfTrue="1" operator="equal">
      <formula>"NO ADMISIBLE"</formula>
    </cfRule>
    <cfRule type="cellIs" dxfId="110" priority="114" stopIfTrue="1" operator="equal">
      <formula>"ADMISIBLE"</formula>
    </cfRule>
  </conditionalFormatting>
  <conditionalFormatting sqref="D90">
    <cfRule type="cellIs" dxfId="109" priority="111" stopIfTrue="1" operator="equal">
      <formula>"NO ADMISIBLE"</formula>
    </cfRule>
  </conditionalFormatting>
  <conditionalFormatting sqref="D91">
    <cfRule type="cellIs" dxfId="108" priority="110" stopIfTrue="1" operator="equal">
      <formula>"NO ADMISIBLE"</formula>
    </cfRule>
  </conditionalFormatting>
  <conditionalFormatting sqref="W90">
    <cfRule type="cellIs" dxfId="107" priority="109" stopIfTrue="1" operator="equal">
      <formula>"NO ADMISIBLE"</formula>
    </cfRule>
  </conditionalFormatting>
  <conditionalFormatting sqref="R90">
    <cfRule type="cellIs" dxfId="106" priority="107" stopIfTrue="1" operator="equal">
      <formula>"NO ADMISIBLE"</formula>
    </cfRule>
    <cfRule type="cellIs" dxfId="105" priority="108" stopIfTrue="1" operator="equal">
      <formula>"ADMISIBLE"</formula>
    </cfRule>
  </conditionalFormatting>
  <conditionalFormatting sqref="Z90:AA90 S90">
    <cfRule type="cellIs" dxfId="104" priority="104" stopIfTrue="1" operator="equal">
      <formula>"NO ADMISIBLE"</formula>
    </cfRule>
  </conditionalFormatting>
  <conditionalFormatting sqref="W90 U90">
    <cfRule type="cellIs" dxfId="103" priority="105" stopIfTrue="1" operator="equal">
      <formula>"NO ADMISIBLE"</formula>
    </cfRule>
    <cfRule type="cellIs" dxfId="102" priority="106" stopIfTrue="1" operator="equal">
      <formula>"ADMISIBLE"</formula>
    </cfRule>
  </conditionalFormatting>
  <conditionalFormatting sqref="AB90">
    <cfRule type="cellIs" dxfId="101" priority="103" stopIfTrue="1" operator="equal">
      <formula>"NO ADMISIBLE"</formula>
    </cfRule>
  </conditionalFormatting>
  <conditionalFormatting sqref="AB90">
    <cfRule type="cellIs" dxfId="100" priority="101" stopIfTrue="1" operator="equal">
      <formula>"NO ADMISIBLE"</formula>
    </cfRule>
    <cfRule type="cellIs" dxfId="99" priority="102" stopIfTrue="1" operator="equal">
      <formula>"ADMISIBLE"</formula>
    </cfRule>
  </conditionalFormatting>
  <conditionalFormatting sqref="AD90">
    <cfRule type="cellIs" dxfId="98" priority="100" stopIfTrue="1" operator="equal">
      <formula>"NO ADMISIBLE"</formula>
    </cfRule>
  </conditionalFormatting>
  <conditionalFormatting sqref="AD90">
    <cfRule type="cellIs" dxfId="97" priority="98" stopIfTrue="1" operator="equal">
      <formula>"NO ADMISIBLE"</formula>
    </cfRule>
    <cfRule type="cellIs" dxfId="96" priority="99" stopIfTrue="1" operator="equal">
      <formula>"ADMISIBLE"</formula>
    </cfRule>
  </conditionalFormatting>
  <conditionalFormatting sqref="T90">
    <cfRule type="cellIs" dxfId="95" priority="96" stopIfTrue="1" operator="equal">
      <formula>"NO ADMISIBLE"</formula>
    </cfRule>
    <cfRule type="cellIs" dxfId="94" priority="97" stopIfTrue="1" operator="equal">
      <formula>"ADMISIBLE"</formula>
    </cfRule>
  </conditionalFormatting>
  <conditionalFormatting sqref="T90">
    <cfRule type="cellIs" dxfId="93" priority="95" operator="equal">
      <formula>"NO HABIL"</formula>
    </cfRule>
  </conditionalFormatting>
  <conditionalFormatting sqref="V90">
    <cfRule type="cellIs" dxfId="92" priority="93" stopIfTrue="1" operator="equal">
      <formula>"NO ADMISIBLE"</formula>
    </cfRule>
    <cfRule type="cellIs" dxfId="91" priority="94" stopIfTrue="1" operator="equal">
      <formula>"ADMISIBLE"</formula>
    </cfRule>
  </conditionalFormatting>
  <conditionalFormatting sqref="V90">
    <cfRule type="cellIs" dxfId="90" priority="92" operator="equal">
      <formula>"NO HABIL"</formula>
    </cfRule>
  </conditionalFormatting>
  <conditionalFormatting sqref="AC90">
    <cfRule type="cellIs" dxfId="89" priority="90" stopIfTrue="1" operator="equal">
      <formula>"NO ADMISIBLE"</formula>
    </cfRule>
    <cfRule type="cellIs" dxfId="88" priority="91" stopIfTrue="1" operator="equal">
      <formula>"ADMISIBLE"</formula>
    </cfRule>
  </conditionalFormatting>
  <conditionalFormatting sqref="AC90">
    <cfRule type="cellIs" dxfId="87" priority="89" operator="equal">
      <formula>"NO HABIL"</formula>
    </cfRule>
  </conditionalFormatting>
  <conditionalFormatting sqref="AE90">
    <cfRule type="cellIs" dxfId="86" priority="87" stopIfTrue="1" operator="equal">
      <formula>"NO ADMISIBLE"</formula>
    </cfRule>
    <cfRule type="cellIs" dxfId="85" priority="88" stopIfTrue="1" operator="equal">
      <formula>"ADMISIBLE"</formula>
    </cfRule>
  </conditionalFormatting>
  <conditionalFormatting sqref="AE90">
    <cfRule type="cellIs" dxfId="84" priority="86" operator="equal">
      <formula>"NO HABIL"</formula>
    </cfRule>
  </conditionalFormatting>
  <conditionalFormatting sqref="AF90">
    <cfRule type="cellIs" dxfId="83" priority="84" stopIfTrue="1" operator="equal">
      <formula>"NO ADMISIBLE"</formula>
    </cfRule>
    <cfRule type="cellIs" dxfId="82" priority="85" stopIfTrue="1" operator="equal">
      <formula>"ADMISIBLE"</formula>
    </cfRule>
  </conditionalFormatting>
  <conditionalFormatting sqref="AF90">
    <cfRule type="cellIs" dxfId="81" priority="83" operator="equal">
      <formula>"NO HABIL"</formula>
    </cfRule>
  </conditionalFormatting>
  <conditionalFormatting sqref="X90">
    <cfRule type="cellIs" dxfId="80" priority="81" stopIfTrue="1" operator="equal">
      <formula>"NO ADMISIBLE"</formula>
    </cfRule>
    <cfRule type="cellIs" dxfId="79" priority="82" stopIfTrue="1" operator="equal">
      <formula>"ADMISIBLE"</formula>
    </cfRule>
  </conditionalFormatting>
  <conditionalFormatting sqref="X90">
    <cfRule type="cellIs" dxfId="78" priority="80" operator="equal">
      <formula>"NO HABIL"</formula>
    </cfRule>
  </conditionalFormatting>
  <conditionalFormatting sqref="Y90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Y90">
    <cfRule type="cellIs" dxfId="75" priority="77" operator="equal">
      <formula>"NO HABIL"</formula>
    </cfRule>
  </conditionalFormatting>
  <conditionalFormatting sqref="N101:P111 C102 W102:X111 C103:D111 J102:M111">
    <cfRule type="cellIs" dxfId="74" priority="76" stopIfTrue="1" operator="equal">
      <formula>"NO ADMISIBLE"</formula>
    </cfRule>
  </conditionalFormatting>
  <conditionalFormatting sqref="C101">
    <cfRule type="cellIs" dxfId="73" priority="75" stopIfTrue="1" operator="equal">
      <formula>"NO ADMISIBLE"</formula>
    </cfRule>
  </conditionalFormatting>
  <conditionalFormatting sqref="Z102:AA111 S102:S111">
    <cfRule type="cellIs" dxfId="72" priority="72" stopIfTrue="1" operator="equal">
      <formula>"NO ADMISIBLE"</formula>
    </cfRule>
  </conditionalFormatting>
  <conditionalFormatting sqref="Y102:Y111 T102:V111">
    <cfRule type="cellIs" dxfId="71" priority="73" stopIfTrue="1" operator="equal">
      <formula>"NO ADMISIBLE"</formula>
    </cfRule>
    <cfRule type="cellIs" dxfId="70" priority="74" stopIfTrue="1" operator="equal">
      <formula>"ADMISIBLE"</formula>
    </cfRule>
  </conditionalFormatting>
  <conditionalFormatting sqref="X102:X111">
    <cfRule type="cellIs" dxfId="69" priority="70" stopIfTrue="1" operator="equal">
      <formula>"NO ADMISIBLE"</formula>
    </cfRule>
    <cfRule type="cellIs" dxfId="68" priority="71" stopIfTrue="1" operator="equal">
      <formula>"ADMISIBLE"</formula>
    </cfRule>
  </conditionalFormatting>
  <conditionalFormatting sqref="AB102:AC111">
    <cfRule type="cellIs" dxfId="67" priority="69" stopIfTrue="1" operator="equal">
      <formula>"NO ADMISIBLE"</formula>
    </cfRule>
  </conditionalFormatting>
  <conditionalFormatting sqref="AC102:AC111">
    <cfRule type="cellIs" dxfId="66" priority="67" stopIfTrue="1" operator="equal">
      <formula>"NO ADMISIBLE"</formula>
    </cfRule>
    <cfRule type="cellIs" dxfId="65" priority="68" stopIfTrue="1" operator="equal">
      <formula>"ADMISIBLE"</formula>
    </cfRule>
  </conditionalFormatting>
  <conditionalFormatting sqref="AD102:AE111">
    <cfRule type="cellIs" dxfId="64" priority="66" stopIfTrue="1" operator="equal">
      <formula>"NO ADMISIBLE"</formula>
    </cfRule>
  </conditionalFormatting>
  <conditionalFormatting sqref="AE102:AE111">
    <cfRule type="cellIs" dxfId="63" priority="64" stopIfTrue="1" operator="equal">
      <formula>"NO ADMISIBLE"</formula>
    </cfRule>
    <cfRule type="cellIs" dxfId="62" priority="65" stopIfTrue="1" operator="equal">
      <formula>"ADMISIBLE"</formula>
    </cfRule>
  </conditionalFormatting>
  <conditionalFormatting sqref="AF102:AF111">
    <cfRule type="cellIs" dxfId="61" priority="62" stopIfTrue="1" operator="equal">
      <formula>"NO ADMISIBLE"</formula>
    </cfRule>
    <cfRule type="cellIs" dxfId="60" priority="63" stopIfTrue="1" operator="equal">
      <formula>"ADMISIBLE"</formula>
    </cfRule>
  </conditionalFormatting>
  <conditionalFormatting sqref="Q101:Q111">
    <cfRule type="cellIs" dxfId="59" priority="59" stopIfTrue="1" operator="equal">
      <formula>"NO ADMISIBLE"</formula>
    </cfRule>
  </conditionalFormatting>
  <conditionalFormatting sqref="R102:R111">
    <cfRule type="cellIs" dxfId="58" priority="60" stopIfTrue="1" operator="equal">
      <formula>"NO ADMISIBLE"</formula>
    </cfRule>
    <cfRule type="cellIs" dxfId="57" priority="61" stopIfTrue="1" operator="equal">
      <formula>"ADMISIBLE"</formula>
    </cfRule>
  </conditionalFormatting>
  <conditionalFormatting sqref="D101">
    <cfRule type="cellIs" dxfId="56" priority="58" stopIfTrue="1" operator="equal">
      <formula>"NO ADMISIBLE"</formula>
    </cfRule>
  </conditionalFormatting>
  <conditionalFormatting sqref="D102">
    <cfRule type="cellIs" dxfId="55" priority="57" stopIfTrue="1" operator="equal">
      <formula>"NO ADMISIBLE"</formula>
    </cfRule>
  </conditionalFormatting>
  <conditionalFormatting sqref="W101">
    <cfRule type="cellIs" dxfId="54" priority="56" stopIfTrue="1" operator="equal">
      <formula>"NO ADMISIBLE"</formula>
    </cfRule>
  </conditionalFormatting>
  <conditionalFormatting sqref="R101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Z101:AA101 S101">
    <cfRule type="cellIs" dxfId="51" priority="51" stopIfTrue="1" operator="equal">
      <formula>"NO ADMISIBLE"</formula>
    </cfRule>
  </conditionalFormatting>
  <conditionalFormatting sqref="W101 U101">
    <cfRule type="cellIs" dxfId="50" priority="52" stopIfTrue="1" operator="equal">
      <formula>"NO ADMISIBLE"</formula>
    </cfRule>
    <cfRule type="cellIs" dxfId="49" priority="53" stopIfTrue="1" operator="equal">
      <formula>"ADMISIBLE"</formula>
    </cfRule>
  </conditionalFormatting>
  <conditionalFormatting sqref="AB101">
    <cfRule type="cellIs" dxfId="48" priority="50" stopIfTrue="1" operator="equal">
      <formula>"NO ADMISIBLE"</formula>
    </cfRule>
  </conditionalFormatting>
  <conditionalFormatting sqref="AB101">
    <cfRule type="cellIs" dxfId="47" priority="48" stopIfTrue="1" operator="equal">
      <formula>"NO ADMISIBLE"</formula>
    </cfRule>
    <cfRule type="cellIs" dxfId="46" priority="49" stopIfTrue="1" operator="equal">
      <formula>"ADMISIBLE"</formula>
    </cfRule>
  </conditionalFormatting>
  <conditionalFormatting sqref="AD101">
    <cfRule type="cellIs" dxfId="45" priority="47" stopIfTrue="1" operator="equal">
      <formula>"NO ADMISIBLE"</formula>
    </cfRule>
  </conditionalFormatting>
  <conditionalFormatting sqref="AD101">
    <cfRule type="cellIs" dxfId="44" priority="45" stopIfTrue="1" operator="equal">
      <formula>"NO ADMISIBLE"</formula>
    </cfRule>
    <cfRule type="cellIs" dxfId="43" priority="46" stopIfTrue="1" operator="equal">
      <formula>"ADMISIBLE"</formula>
    </cfRule>
  </conditionalFormatting>
  <conditionalFormatting sqref="T101">
    <cfRule type="cellIs" dxfId="42" priority="43" stopIfTrue="1" operator="equal">
      <formula>"NO ADMISIBLE"</formula>
    </cfRule>
    <cfRule type="cellIs" dxfId="41" priority="44" stopIfTrue="1" operator="equal">
      <formula>"ADMISIBLE"</formula>
    </cfRule>
  </conditionalFormatting>
  <conditionalFormatting sqref="T101">
    <cfRule type="cellIs" dxfId="40" priority="42" operator="equal">
      <formula>"NO HABIL"</formula>
    </cfRule>
  </conditionalFormatting>
  <conditionalFormatting sqref="V101">
    <cfRule type="cellIs" dxfId="39" priority="40" stopIfTrue="1" operator="equal">
      <formula>"NO ADMISIBLE"</formula>
    </cfRule>
    <cfRule type="cellIs" dxfId="38" priority="41" stopIfTrue="1" operator="equal">
      <formula>"ADMISIBLE"</formula>
    </cfRule>
  </conditionalFormatting>
  <conditionalFormatting sqref="V101">
    <cfRule type="cellIs" dxfId="37" priority="39" operator="equal">
      <formula>"NO HABIL"</formula>
    </cfRule>
  </conditionalFormatting>
  <conditionalFormatting sqref="AC101">
    <cfRule type="cellIs" dxfId="36" priority="37" stopIfTrue="1" operator="equal">
      <formula>"NO ADMISIBLE"</formula>
    </cfRule>
    <cfRule type="cellIs" dxfId="35" priority="38" stopIfTrue="1" operator="equal">
      <formula>"ADMISIBLE"</formula>
    </cfRule>
  </conditionalFormatting>
  <conditionalFormatting sqref="AC101">
    <cfRule type="cellIs" dxfId="34" priority="36" operator="equal">
      <formula>"NO HABIL"</formula>
    </cfRule>
  </conditionalFormatting>
  <conditionalFormatting sqref="AE101">
    <cfRule type="cellIs" dxfId="33" priority="34" stopIfTrue="1" operator="equal">
      <formula>"NO ADMISIBLE"</formula>
    </cfRule>
    <cfRule type="cellIs" dxfId="32" priority="35" stopIfTrue="1" operator="equal">
      <formula>"ADMISIBLE"</formula>
    </cfRule>
  </conditionalFormatting>
  <conditionalFormatting sqref="AE101">
    <cfRule type="cellIs" dxfId="31" priority="33" operator="equal">
      <formula>"NO HABIL"</formula>
    </cfRule>
  </conditionalFormatting>
  <conditionalFormatting sqref="AF101">
    <cfRule type="cellIs" dxfId="30" priority="31" stopIfTrue="1" operator="equal">
      <formula>"NO ADMISIBLE"</formula>
    </cfRule>
    <cfRule type="cellIs" dxfId="29" priority="32" stopIfTrue="1" operator="equal">
      <formula>"ADMISIBLE"</formula>
    </cfRule>
  </conditionalFormatting>
  <conditionalFormatting sqref="AF101">
    <cfRule type="cellIs" dxfId="28" priority="30" operator="equal">
      <formula>"NO HABIL"</formula>
    </cfRule>
  </conditionalFormatting>
  <conditionalFormatting sqref="X101">
    <cfRule type="cellIs" dxfId="27" priority="28" stopIfTrue="1" operator="equal">
      <formula>"NO ADMISIBLE"</formula>
    </cfRule>
    <cfRule type="cellIs" dxfId="26" priority="29" stopIfTrue="1" operator="equal">
      <formula>"ADMISIBLE"</formula>
    </cfRule>
  </conditionalFormatting>
  <conditionalFormatting sqref="X101">
    <cfRule type="cellIs" dxfId="25" priority="27" operator="equal">
      <formula>"NO HABIL"</formula>
    </cfRule>
  </conditionalFormatting>
  <conditionalFormatting sqref="Y101">
    <cfRule type="cellIs" dxfId="24" priority="25" stopIfTrue="1" operator="equal">
      <formula>"NO ADMISIBLE"</formula>
    </cfRule>
    <cfRule type="cellIs" dxfId="23" priority="26" stopIfTrue="1" operator="equal">
      <formula>"ADMISIBLE"</formula>
    </cfRule>
  </conditionalFormatting>
  <conditionalFormatting sqref="Y101">
    <cfRule type="cellIs" dxfId="22" priority="24" operator="equal">
      <formula>"NO HABIL"</formula>
    </cfRule>
  </conditionalFormatting>
  <conditionalFormatting sqref="C22 W22:X22 J22:P22">
    <cfRule type="cellIs" dxfId="21" priority="22" stopIfTrue="1" operator="equal">
      <formula>"NO ADMISIBLE"</formula>
    </cfRule>
  </conditionalFormatting>
  <conditionalFormatting sqref="Z22:AA22 S22">
    <cfRule type="cellIs" dxfId="20" priority="19" stopIfTrue="1" operator="equal">
      <formula>"NO ADMISIBLE"</formula>
    </cfRule>
  </conditionalFormatting>
  <conditionalFormatting sqref="Y22 T22:V22">
    <cfRule type="cellIs" dxfId="19" priority="20" stopIfTrue="1" operator="equal">
      <formula>"NO ADMISIBLE"</formula>
    </cfRule>
    <cfRule type="cellIs" dxfId="18" priority="21" stopIfTrue="1" operator="equal">
      <formula>"ADMISIBLE"</formula>
    </cfRule>
  </conditionalFormatting>
  <conditionalFormatting sqref="X22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B22:AC22">
    <cfRule type="cellIs" dxfId="15" priority="16" stopIfTrue="1" operator="equal">
      <formula>"NO ADMISIBLE"</formula>
    </cfRule>
  </conditionalFormatting>
  <conditionalFormatting sqref="AC22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AD22:AE22">
    <cfRule type="cellIs" dxfId="12" priority="13" stopIfTrue="1" operator="equal">
      <formula>"NO ADMISIBLE"</formula>
    </cfRule>
  </conditionalFormatting>
  <conditionalFormatting sqref="AE22">
    <cfRule type="cellIs" dxfId="11" priority="11" stopIfTrue="1" operator="equal">
      <formula>"NO ADMISIBLE"</formula>
    </cfRule>
    <cfRule type="cellIs" dxfId="10" priority="12" stopIfTrue="1" operator="equal">
      <formula>"ADMISIBLE"</formula>
    </cfRule>
  </conditionalFormatting>
  <conditionalFormatting sqref="AF22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Q22">
    <cfRule type="cellIs" dxfId="7" priority="6" stopIfTrue="1" operator="equal">
      <formula>"NO ADMISIBLE"</formula>
    </cfRule>
  </conditionalFormatting>
  <conditionalFormatting sqref="R22">
    <cfRule type="cellIs" dxfId="6" priority="7" stopIfTrue="1" operator="equal">
      <formula>"NO ADMISIBLE"</formula>
    </cfRule>
    <cfRule type="cellIs" dxfId="5" priority="8" stopIfTrue="1" operator="equal">
      <formula>"ADMISIBLE"</formula>
    </cfRule>
  </conditionalFormatting>
  <conditionalFormatting sqref="D22">
    <cfRule type="cellIs" dxfId="4" priority="5" stopIfTrue="1" operator="equal">
      <formula>"NO ADMISIBLE"</formula>
    </cfRule>
  </conditionalFormatting>
  <conditionalFormatting sqref="W35">
    <cfRule type="cellIs" dxfId="3" priority="4" stopIfTrue="1" operator="equal">
      <formula>"NO ADMISIBLE"</formula>
    </cfRule>
  </conditionalFormatting>
  <conditionalFormatting sqref="W35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dataValidations count="1">
    <dataValidation type="list" allowBlank="1" showInputMessage="1" showErrorMessage="1" sqref="D12:D111 C12 C16:C24 C26:C111" xr:uid="{D472FC2F-0321-4D56-83ED-F009A134E2A6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POA</vt:lpstr>
      <vt:lpstr>INDICADORES DIFERENCIALES</vt:lpstr>
      <vt:lpstr>AnticipoM1</vt:lpstr>
      <vt:lpstr>AnticipoM2</vt:lpstr>
      <vt:lpstr>AnticipoM3</vt:lpstr>
      <vt:lpstr>AnticipoM4</vt:lpstr>
      <vt:lpstr>'INDICADORES DIFERENCIALES'!Área_de_impresión</vt:lpstr>
      <vt:lpstr>PlazoM1</vt:lpstr>
      <vt:lpstr>PlazoM2</vt:lpstr>
      <vt:lpstr>PlazoM3</vt:lpstr>
      <vt:lpstr>PlazoM4</vt:lpstr>
      <vt:lpstr>SALACTUAL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Romero</dc:creator>
  <cp:lastModifiedBy>Sindy Paola Romero Ortega</cp:lastModifiedBy>
  <dcterms:created xsi:type="dcterms:W3CDTF">2024-03-08T21:40:45Z</dcterms:created>
  <dcterms:modified xsi:type="dcterms:W3CDTF">2024-11-25T21:24:49Z</dcterms:modified>
</cp:coreProperties>
</file>