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SENA 2024\TONER\"/>
    </mc:Choice>
  </mc:AlternateContent>
  <xr:revisionPtr revIDLastSave="0" documentId="13_ncr:1_{77650D69-9909-4D29-8B63-338C2E7279DB}" xr6:coauthVersionLast="47" xr6:coauthVersionMax="47" xr10:uidLastSave="{00000000-0000-0000-0000-000000000000}"/>
  <bookViews>
    <workbookView xWindow="-120" yWindow="-120" windowWidth="20730" windowHeight="11160" firstSheet="1" activeTab="2" xr2:uid="{00000000-000D-0000-FFFF-FFFF00000000}"/>
  </bookViews>
  <sheets>
    <sheet name="TONER IMPRESORAS ADM" sheetId="2" state="hidden" r:id="rId1"/>
    <sheet name="NECESIDAD" sheetId="3" r:id="rId2"/>
    <sheet name="ESTUDIO DE MERCADO " sheetId="4" r:id="rId3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4" l="1"/>
  <c r="P9" i="4"/>
  <c r="P8" i="4"/>
  <c r="P7" i="4"/>
  <c r="P6" i="4"/>
  <c r="P5" i="4"/>
  <c r="P4" i="4"/>
  <c r="P3" i="4"/>
  <c r="O9" i="4"/>
  <c r="O8" i="4"/>
  <c r="O7" i="4"/>
  <c r="O6" i="4"/>
  <c r="O5" i="4"/>
  <c r="O4" i="4"/>
  <c r="O3" i="4"/>
  <c r="N4" i="4"/>
  <c r="N5" i="4"/>
  <c r="N6" i="4"/>
  <c r="N7" i="4"/>
  <c r="N8" i="4"/>
  <c r="N9" i="4"/>
  <c r="N3" i="4"/>
  <c r="L9" i="4" l="1"/>
  <c r="M9" i="4" s="1"/>
  <c r="L8" i="4"/>
  <c r="M8" i="4" s="1"/>
  <c r="L7" i="4"/>
  <c r="M7" i="4" s="1"/>
  <c r="L6" i="4"/>
  <c r="M6" i="4" s="1"/>
  <c r="L5" i="4"/>
  <c r="M5" i="4" s="1"/>
  <c r="L4" i="4"/>
  <c r="M4" i="4" s="1"/>
  <c r="L3" i="4"/>
  <c r="M3" i="4" s="1"/>
  <c r="I4" i="4"/>
  <c r="J4" i="4" s="1"/>
  <c r="I5" i="4"/>
  <c r="J5" i="4" s="1"/>
  <c r="I6" i="4"/>
  <c r="J6" i="4" s="1"/>
  <c r="I7" i="4"/>
  <c r="J7" i="4" s="1"/>
  <c r="I8" i="4"/>
  <c r="J8" i="4" s="1"/>
  <c r="I9" i="4"/>
  <c r="J9" i="4" s="1"/>
  <c r="J3" i="4"/>
  <c r="I3" i="4"/>
  <c r="E17" i="2"/>
  <c r="E16" i="2"/>
  <c r="D18" i="2"/>
  <c r="E9" i="2"/>
  <c r="I9" i="2" s="1"/>
  <c r="M10" i="4" l="1"/>
  <c r="J10" i="4"/>
  <c r="E18" i="2"/>
</calcChain>
</file>

<file path=xl/sharedStrings.xml><?xml version="1.0" encoding="utf-8"?>
<sst xmlns="http://schemas.openxmlformats.org/spreadsheetml/2006/main" count="105" uniqueCount="50">
  <si>
    <t>DEPENDENCIA</t>
  </si>
  <si>
    <t>MARCA</t>
  </si>
  <si>
    <t>SERIAL</t>
  </si>
  <si>
    <t>Lexmark MX722adhe</t>
  </si>
  <si>
    <t>S7464934022DHT</t>
  </si>
  <si>
    <t>S7464935022F1L</t>
  </si>
  <si>
    <t>S7464934022DF3</t>
  </si>
  <si>
    <t>S746493102271H</t>
  </si>
  <si>
    <t>ALMACEN</t>
  </si>
  <si>
    <t>FONDO EMPRENDER CONTRATACION</t>
  </si>
  <si>
    <t>Tóner Negro 58D4H00</t>
  </si>
  <si>
    <t xml:space="preserve">REFERENCIA DE TONER </t>
  </si>
  <si>
    <t>CONTABILIDAD</t>
  </si>
  <si>
    <t>OFICINA DE SISTEMAS</t>
  </si>
  <si>
    <t>4 PISO EDIIFICIO ADM</t>
  </si>
  <si>
    <t>S7464934022DXT</t>
  </si>
  <si>
    <t>BASE DE DATOS IMPRESORAS ID77-PORVENIR</t>
  </si>
  <si>
    <t xml:space="preserve">CANTIDAD </t>
  </si>
  <si>
    <t>ÍTEM</t>
  </si>
  <si>
    <t>DESCRIPCIÓN</t>
  </si>
  <si>
    <t>UNIDAD</t>
  </si>
  <si>
    <t>CANTIDAD</t>
  </si>
  <si>
    <t xml:space="preserve">RIBBON ZEBRA COLOR IMP CARNET ZC300 YMCKO, 200 IMG </t>
  </si>
  <si>
    <r>
      <t>PVC, para carnet ID # CDPVCCR8030WH, CR 90 30 ml WHITE QtyX</t>
    </r>
    <r>
      <rPr>
        <b/>
        <sz val="10"/>
        <color rgb="FF000000"/>
        <rFont val="Arial"/>
        <family val="2"/>
      </rPr>
      <t>500</t>
    </r>
  </si>
  <si>
    <t>IMPRESORA CARNET</t>
  </si>
  <si>
    <t>IMRESORAS NORMALES</t>
  </si>
  <si>
    <t>PVC, para carnet ID # CDPVCCR8030WH, CR 90 30 ml WHITE QtyX500</t>
  </si>
  <si>
    <t>REFERENCIA</t>
  </si>
  <si>
    <t>ITEM</t>
  </si>
  <si>
    <t>CODIGO UNSPC</t>
  </si>
  <si>
    <t>TOTAL</t>
  </si>
  <si>
    <t xml:space="preserve"> CINTA COLOR IMP CARNET ZC300 YMCKO, 200 IMG </t>
  </si>
  <si>
    <t>OKI B730 - IMPRESORA DE ARCHIVO</t>
  </si>
  <si>
    <t>KYOCEERA ECOSYS MA6000ifx</t>
  </si>
  <si>
    <t>UNIDAD DE  MEDIDA</t>
  </si>
  <si>
    <t xml:space="preserve">UNIDAD  </t>
  </si>
  <si>
    <t>CANTIDAD DE IMPRESORAS</t>
  </si>
  <si>
    <t>RIBBON ZEBRA IMPRESORA CARNET</t>
  </si>
  <si>
    <t>Referencia de la unidad de imagen: DK3212/30C0T93030</t>
  </si>
  <si>
    <t>Referencia de la unidad Fusora:  FK- 3222</t>
  </si>
  <si>
    <t xml:space="preserve">unidad de imagen: DK3212/30C0T93030 </t>
  </si>
  <si>
    <t>unidad Fusora:  FK- 3222</t>
  </si>
  <si>
    <t>Kit de Mantenimiento:el cual contiene Rodillo de transferencia, recogedor y alimentador.
Unidad de fijación.
Rodillo de transferencia.
Herramienta de plástico para remover el rodillo de transferencia.
Ensamblaje de fusión (unidad de sustitución)
Almohadilla de separación.
Unidad de rodillo de alimentación</t>
  </si>
  <si>
    <t>Kit de Mantenimiento:  el cual contiene Rodillo de transferencia, recogedor y alimentador.
Unidad de fijación.
Rodillo de transferencia.
Herramienta de plástico para remover el rodillo de transferencia.
Ensamblaje de fusión (unidad de sustitución)
Almohadilla de separación.
Unidad de rodillo de alimentación</t>
  </si>
  <si>
    <t>VR UNITARIO</t>
  </si>
  <si>
    <t>IVA</t>
  </si>
  <si>
    <t>VR TOTAL</t>
  </si>
  <si>
    <t>NEGOCIOS E INVERSIONES SINGS S.A.S
NIT: 901131489-8</t>
  </si>
  <si>
    <t xml:space="preserve">DISTRIBUIDOR PAPELERO ZEPPELIN S.A.S. - NIT No 900566845 - 0 </t>
  </si>
  <si>
    <t>PRECIO DE REFERENCIA -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</si>
</sst>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5" formatCode="_-* #,##0.00_-;\-* #,##0.0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Border="0" applyAlignment="0" applyProtection="0"/>
    <xf numFmtId="0" fontId="2" fillId="3" borderId="0" applyNumberFormat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5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3" fontId="0" fillId="0" borderId="0" xfId="3" applyFont="1"/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3" fontId="0" fillId="0" borderId="0" xfId="0" applyNumberFormat="1"/>
    <xf numFmtId="0" fontId="3" fillId="2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8" fillId="6" borderId="0" xfId="0" applyFont="1" applyFill="1" applyAlignment="1">
      <alignment horizontal="center"/>
    </xf>
    <xf numFmtId="0" fontId="6" fillId="4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7" fillId="5" borderId="5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0" xfId="0" applyFill="1"/>
    <xf numFmtId="0" fontId="0" fillId="0" borderId="11" xfId="0" applyFill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/>
    </xf>
    <xf numFmtId="0" fontId="0" fillId="0" borderId="1" xfId="0" applyFill="1" applyBorder="1"/>
    <xf numFmtId="0" fontId="5" fillId="0" borderId="2" xfId="0" applyFont="1" applyBorder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0" fillId="0" borderId="1" xfId="4" applyNumberFormat="1" applyFont="1" applyBorder="1"/>
    <xf numFmtId="165" fontId="0" fillId="0" borderId="1" xfId="4" applyNumberFormat="1" applyFont="1" applyFill="1" applyBorder="1" applyAlignment="1">
      <alignment horizontal="center" vertical="center" wrapText="1"/>
    </xf>
    <xf numFmtId="165" fontId="0" fillId="0" borderId="1" xfId="4" applyNumberFormat="1" applyFont="1" applyFill="1" applyBorder="1" applyAlignment="1">
      <alignment horizontal="center" vertical="center"/>
    </xf>
    <xf numFmtId="165" fontId="8" fillId="0" borderId="1" xfId="4" applyNumberFormat="1" applyFont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7" borderId="1" xfId="0" applyFont="1" applyFill="1" applyBorder="1" applyAlignment="1">
      <alignment horizontal="center" wrapText="1"/>
    </xf>
    <xf numFmtId="0" fontId="8" fillId="7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vertical="center"/>
    </xf>
    <xf numFmtId="165" fontId="0" fillId="7" borderId="1" xfId="4" applyNumberFormat="1" applyFont="1" applyFill="1" applyBorder="1" applyAlignment="1">
      <alignment horizontal="center" vertical="center" wrapText="1"/>
    </xf>
    <xf numFmtId="165" fontId="0" fillId="7" borderId="1" xfId="4" applyNumberFormat="1" applyFont="1" applyFill="1" applyBorder="1" applyAlignment="1">
      <alignment horizontal="center" vertical="center"/>
    </xf>
    <xf numFmtId="165" fontId="0" fillId="7" borderId="1" xfId="4" applyNumberFormat="1" applyFont="1" applyFill="1" applyBorder="1"/>
    <xf numFmtId="165" fontId="8" fillId="7" borderId="1" xfId="4" applyNumberFormat="1" applyFont="1" applyFill="1" applyBorder="1"/>
    <xf numFmtId="0" fontId="8" fillId="9" borderId="1" xfId="0" applyFont="1" applyFill="1" applyBorder="1" applyAlignment="1">
      <alignment horizontal="center" wrapText="1"/>
    </xf>
    <xf numFmtId="0" fontId="8" fillId="9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 vertical="center"/>
    </xf>
    <xf numFmtId="165" fontId="0" fillId="9" borderId="1" xfId="4" applyNumberFormat="1" applyFont="1" applyFill="1" applyBorder="1" applyAlignment="1">
      <alignment horizontal="center" vertical="center" wrapText="1"/>
    </xf>
    <xf numFmtId="165" fontId="0" fillId="9" borderId="1" xfId="4" applyNumberFormat="1" applyFont="1" applyFill="1" applyBorder="1" applyAlignment="1">
      <alignment horizontal="center" vertical="center"/>
    </xf>
    <xf numFmtId="165" fontId="0" fillId="9" borderId="1" xfId="4" applyNumberFormat="1" applyFont="1" applyFill="1" applyBorder="1"/>
    <xf numFmtId="165" fontId="8" fillId="9" borderId="1" xfId="4" applyNumberFormat="1" applyFont="1" applyFill="1" applyBorder="1"/>
  </cellXfs>
  <cellStyles count="5">
    <cellStyle name="Énfasis6" xfId="2" builtinId="49" hidden="1" customBuiltin="1"/>
    <cellStyle name="Millares" xfId="3" builtinId="3"/>
    <cellStyle name="Millares [0]" xfId="4" builtinId="6"/>
    <cellStyle name="Moneda [0]" xfId="1" builtinId="7" customBuilti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100682</xdr:colOff>
      <xdr:row>5</xdr:row>
      <xdr:rowOff>209549</xdr:rowOff>
    </xdr:from>
    <xdr:to>
      <xdr:col>7</xdr:col>
      <xdr:colOff>3295649</xdr:colOff>
      <xdr:row>10</xdr:row>
      <xdr:rowOff>121578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8F64A94-6EDC-822B-BEB0-F63A0453D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9732" y="7524749"/>
          <a:ext cx="3194967" cy="1436029"/>
        </a:xfrm>
        <a:prstGeom prst="rect">
          <a:avLst/>
        </a:prstGeom>
      </xdr:spPr>
    </xdr:pic>
    <xdr:clientData/>
  </xdr:twoCellAnchor>
  <xdr:twoCellAnchor editAs="oneCell">
    <xdr:from>
      <xdr:col>8</xdr:col>
      <xdr:colOff>295275</xdr:colOff>
      <xdr:row>5</xdr:row>
      <xdr:rowOff>21275</xdr:rowOff>
    </xdr:from>
    <xdr:to>
      <xdr:col>11</xdr:col>
      <xdr:colOff>180974</xdr:colOff>
      <xdr:row>11</xdr:row>
      <xdr:rowOff>16419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F5634F8-6219-7B37-017B-D1A6ABF1C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3325" y="4526600"/>
          <a:ext cx="4000499" cy="17096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21B43-33E2-4831-9DD9-F7BD3664AAED}">
  <dimension ref="A1:I18"/>
  <sheetViews>
    <sheetView topLeftCell="A3" workbookViewId="0">
      <selection activeCell="A8" sqref="A8"/>
    </sheetView>
  </sheetViews>
  <sheetFormatPr baseColWidth="10" defaultRowHeight="15" x14ac:dyDescent="0.25"/>
  <cols>
    <col min="1" max="1" width="34.140625" style="5" bestFit="1" customWidth="1"/>
    <col min="2" max="2" width="22.85546875" style="5" bestFit="1" customWidth="1"/>
    <col min="3" max="3" width="23.5703125" style="5" customWidth="1"/>
    <col min="4" max="4" width="26.5703125" style="5" customWidth="1"/>
    <col min="5" max="5" width="14.140625" bestFit="1" customWidth="1"/>
    <col min="7" max="7" width="13.140625" bestFit="1" customWidth="1"/>
    <col min="9" max="9" width="16.85546875" customWidth="1"/>
  </cols>
  <sheetData>
    <row r="1" spans="1:9" ht="23.25" x14ac:dyDescent="0.35">
      <c r="A1" s="32" t="s">
        <v>16</v>
      </c>
      <c r="B1" s="32"/>
      <c r="C1" s="32"/>
      <c r="D1" s="32"/>
    </row>
    <row r="2" spans="1:9" ht="15.75" x14ac:dyDescent="0.25">
      <c r="A2" s="1" t="s">
        <v>0</v>
      </c>
      <c r="B2" s="2" t="s">
        <v>1</v>
      </c>
      <c r="C2" s="1" t="s">
        <v>2</v>
      </c>
      <c r="D2" s="1" t="s">
        <v>11</v>
      </c>
      <c r="E2" s="1" t="s">
        <v>17</v>
      </c>
    </row>
    <row r="3" spans="1:9" ht="15.75" x14ac:dyDescent="0.25">
      <c r="A3" s="34" t="s">
        <v>25</v>
      </c>
      <c r="B3" s="35"/>
      <c r="C3" s="35"/>
      <c r="D3" s="35"/>
      <c r="E3" s="36"/>
    </row>
    <row r="4" spans="1:9" x14ac:dyDescent="0.25">
      <c r="A4" s="4" t="s">
        <v>13</v>
      </c>
      <c r="B4" s="4" t="s">
        <v>3</v>
      </c>
      <c r="C4" s="4" t="s">
        <v>4</v>
      </c>
      <c r="D4" s="4" t="s">
        <v>10</v>
      </c>
      <c r="E4" s="3">
        <v>2</v>
      </c>
    </row>
    <row r="5" spans="1:9" x14ac:dyDescent="0.25">
      <c r="A5" s="4" t="s">
        <v>12</v>
      </c>
      <c r="B5" s="4" t="s">
        <v>3</v>
      </c>
      <c r="C5" s="4" t="s">
        <v>5</v>
      </c>
      <c r="D5" s="4" t="s">
        <v>10</v>
      </c>
      <c r="E5" s="3">
        <v>2</v>
      </c>
    </row>
    <row r="6" spans="1:9" x14ac:dyDescent="0.25">
      <c r="A6" s="4" t="s">
        <v>9</v>
      </c>
      <c r="B6" s="4" t="s">
        <v>3</v>
      </c>
      <c r="C6" s="4" t="s">
        <v>6</v>
      </c>
      <c r="D6" s="4" t="s">
        <v>10</v>
      </c>
      <c r="E6" s="3">
        <v>3</v>
      </c>
    </row>
    <row r="7" spans="1:9" x14ac:dyDescent="0.25">
      <c r="A7" s="4" t="s">
        <v>8</v>
      </c>
      <c r="B7" s="4" t="s">
        <v>3</v>
      </c>
      <c r="C7" s="4" t="s">
        <v>7</v>
      </c>
      <c r="D7" s="4" t="s">
        <v>10</v>
      </c>
      <c r="E7" s="3">
        <v>2</v>
      </c>
    </row>
    <row r="8" spans="1:9" x14ac:dyDescent="0.25">
      <c r="A8" s="4" t="s">
        <v>14</v>
      </c>
      <c r="B8" s="4" t="s">
        <v>3</v>
      </c>
      <c r="C8" s="4" t="s">
        <v>15</v>
      </c>
      <c r="D8" s="4" t="s">
        <v>10</v>
      </c>
      <c r="E8" s="3">
        <v>2</v>
      </c>
    </row>
    <row r="9" spans="1:9" x14ac:dyDescent="0.25">
      <c r="E9">
        <f>SUM(E4:E8)</f>
        <v>11</v>
      </c>
      <c r="G9" s="6">
        <v>1483193</v>
      </c>
      <c r="I9" s="13">
        <f>E9*G9</f>
        <v>16315123</v>
      </c>
    </row>
    <row r="12" spans="1:9" x14ac:dyDescent="0.25">
      <c r="G12" s="6">
        <v>210084</v>
      </c>
    </row>
    <row r="14" spans="1:9" ht="15.75" thickBot="1" x14ac:dyDescent="0.3">
      <c r="A14" s="33" t="s">
        <v>24</v>
      </c>
      <c r="B14" s="33"/>
      <c r="C14" s="33"/>
      <c r="D14" s="33"/>
      <c r="G14" s="6">
        <v>247899</v>
      </c>
    </row>
    <row r="15" spans="1:9" ht="15.75" thickBot="1" x14ac:dyDescent="0.3">
      <c r="A15" s="7" t="s">
        <v>18</v>
      </c>
      <c r="B15" s="8" t="s">
        <v>19</v>
      </c>
      <c r="C15" s="8" t="s">
        <v>20</v>
      </c>
      <c r="D15" s="8" t="s">
        <v>21</v>
      </c>
    </row>
    <row r="16" spans="1:9" ht="39" thickBot="1" x14ac:dyDescent="0.3">
      <c r="A16" s="9">
        <v>1</v>
      </c>
      <c r="B16" s="10" t="s">
        <v>22</v>
      </c>
      <c r="C16" s="11" t="s">
        <v>20</v>
      </c>
      <c r="D16" s="11">
        <v>50</v>
      </c>
      <c r="E16" s="13">
        <f>D16*G12</f>
        <v>10504200</v>
      </c>
    </row>
    <row r="17" spans="1:5" ht="39" thickBot="1" x14ac:dyDescent="0.3">
      <c r="A17" s="9">
        <v>2</v>
      </c>
      <c r="B17" s="10" t="s">
        <v>23</v>
      </c>
      <c r="C17" s="11" t="s">
        <v>20</v>
      </c>
      <c r="D17" s="11">
        <v>20</v>
      </c>
      <c r="E17" s="13">
        <f>D17*G14</f>
        <v>4957980</v>
      </c>
    </row>
    <row r="18" spans="1:5" x14ac:dyDescent="0.25">
      <c r="A18" s="12"/>
      <c r="B18"/>
      <c r="C18"/>
      <c r="D18">
        <f>SUM(D16:D17)</f>
        <v>70</v>
      </c>
      <c r="E18" s="13">
        <f>SUM(E16:E17)</f>
        <v>15462180</v>
      </c>
    </row>
  </sheetData>
  <mergeCells count="3">
    <mergeCell ref="A1:D1"/>
    <mergeCell ref="A14:D14"/>
    <mergeCell ref="A3:E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9FB6C-EC24-4E21-A62E-48098A54F4BB}">
  <dimension ref="A1:J17"/>
  <sheetViews>
    <sheetView topLeftCell="A4" workbookViewId="0">
      <selection activeCell="F2" sqref="F2:F9"/>
    </sheetView>
  </sheetViews>
  <sheetFormatPr baseColWidth="10" defaultRowHeight="15" x14ac:dyDescent="0.25"/>
  <cols>
    <col min="1" max="1" width="6.140625" style="21" customWidth="1"/>
    <col min="3" max="3" width="22.85546875" style="5" bestFit="1" customWidth="1"/>
    <col min="4" max="4" width="15.28515625" style="5" customWidth="1"/>
    <col min="5" max="5" width="46" style="5" customWidth="1"/>
    <col min="6" max="6" width="18.140625" style="5" customWidth="1"/>
    <col min="7" max="7" width="14.140625" bestFit="1" customWidth="1"/>
    <col min="8" max="8" width="50.140625" customWidth="1"/>
    <col min="10" max="10" width="38.85546875" customWidth="1"/>
  </cols>
  <sheetData>
    <row r="1" spans="1:10" ht="23.25" x14ac:dyDescent="0.35">
      <c r="C1" s="32"/>
      <c r="D1" s="32"/>
      <c r="E1" s="32"/>
      <c r="F1" s="15"/>
    </row>
    <row r="2" spans="1:10" ht="31.5" x14ac:dyDescent="0.25">
      <c r="A2" s="2" t="s">
        <v>28</v>
      </c>
      <c r="B2" s="14" t="s">
        <v>29</v>
      </c>
      <c r="C2" s="2" t="s">
        <v>1</v>
      </c>
      <c r="D2" s="14" t="s">
        <v>34</v>
      </c>
      <c r="E2" s="1" t="s">
        <v>27</v>
      </c>
      <c r="F2" s="14" t="s">
        <v>36</v>
      </c>
      <c r="G2" s="1" t="s">
        <v>17</v>
      </c>
    </row>
    <row r="3" spans="1:10" s="25" customFormat="1" ht="135" x14ac:dyDescent="0.25">
      <c r="A3" s="22">
        <v>1</v>
      </c>
      <c r="B3" s="22">
        <v>44103116</v>
      </c>
      <c r="C3" s="23" t="s">
        <v>32</v>
      </c>
      <c r="D3" s="22" t="s">
        <v>35</v>
      </c>
      <c r="E3" s="29" t="s">
        <v>43</v>
      </c>
      <c r="F3" s="22">
        <v>1</v>
      </c>
      <c r="G3" s="22">
        <v>1</v>
      </c>
      <c r="H3" s="24"/>
    </row>
    <row r="4" spans="1:10" s="25" customFormat="1" ht="135" x14ac:dyDescent="0.25">
      <c r="A4" s="22">
        <v>2</v>
      </c>
      <c r="B4" s="22">
        <v>44103116</v>
      </c>
      <c r="C4" s="41" t="s">
        <v>33</v>
      </c>
      <c r="D4" s="22" t="s">
        <v>35</v>
      </c>
      <c r="E4" s="29" t="s">
        <v>42</v>
      </c>
      <c r="F4" s="22">
        <v>2</v>
      </c>
      <c r="G4" s="22">
        <v>1</v>
      </c>
      <c r="H4" s="26"/>
    </row>
    <row r="5" spans="1:10" s="25" customFormat="1" ht="30" customHeight="1" x14ac:dyDescent="0.25">
      <c r="A5" s="22">
        <v>3</v>
      </c>
      <c r="B5" s="22">
        <v>44103103</v>
      </c>
      <c r="C5" s="42"/>
      <c r="D5" s="27" t="s">
        <v>35</v>
      </c>
      <c r="E5" s="22" t="s">
        <v>10</v>
      </c>
      <c r="F5" s="27">
        <v>2</v>
      </c>
      <c r="G5" s="22">
        <v>1</v>
      </c>
      <c r="H5" t="s">
        <v>38</v>
      </c>
      <c r="I5"/>
      <c r="J5" s="20" t="s">
        <v>39</v>
      </c>
    </row>
    <row r="6" spans="1:10" s="25" customFormat="1" ht="30" customHeight="1" x14ac:dyDescent="0.25">
      <c r="A6" s="22">
        <v>4</v>
      </c>
      <c r="B6" s="22">
        <v>44103103</v>
      </c>
      <c r="C6" s="42"/>
      <c r="D6" s="27" t="s">
        <v>35</v>
      </c>
      <c r="E6" s="22" t="s">
        <v>40</v>
      </c>
      <c r="F6" s="27">
        <v>2</v>
      </c>
      <c r="G6" s="22">
        <v>1</v>
      </c>
      <c r="H6"/>
      <c r="I6"/>
      <c r="J6"/>
    </row>
    <row r="7" spans="1:10" s="25" customFormat="1" ht="30" customHeight="1" x14ac:dyDescent="0.25">
      <c r="A7" s="22">
        <v>5</v>
      </c>
      <c r="B7" s="22">
        <v>44103103</v>
      </c>
      <c r="C7" s="43"/>
      <c r="D7" s="27"/>
      <c r="E7" s="22" t="s">
        <v>41</v>
      </c>
      <c r="F7" s="27">
        <v>2</v>
      </c>
      <c r="G7" s="22">
        <v>1</v>
      </c>
      <c r="H7"/>
      <c r="I7"/>
      <c r="J7"/>
    </row>
    <row r="8" spans="1:10" s="25" customFormat="1" x14ac:dyDescent="0.25">
      <c r="A8" s="22">
        <v>6</v>
      </c>
      <c r="B8" s="22">
        <v>44103112</v>
      </c>
      <c r="C8" s="40" t="s">
        <v>37</v>
      </c>
      <c r="D8" s="27" t="s">
        <v>35</v>
      </c>
      <c r="E8" s="29" t="s">
        <v>31</v>
      </c>
      <c r="F8" s="29">
        <v>1</v>
      </c>
      <c r="G8" s="22">
        <v>1</v>
      </c>
      <c r="H8"/>
      <c r="I8"/>
      <c r="J8"/>
    </row>
    <row r="9" spans="1:10" s="25" customFormat="1" ht="30" x14ac:dyDescent="0.25">
      <c r="A9" s="22">
        <v>7</v>
      </c>
      <c r="B9" s="22">
        <v>44103108</v>
      </c>
      <c r="C9" s="40"/>
      <c r="D9" s="27" t="s">
        <v>35</v>
      </c>
      <c r="E9" s="29" t="s">
        <v>26</v>
      </c>
      <c r="F9" s="29">
        <v>1</v>
      </c>
      <c r="G9" s="22">
        <v>1</v>
      </c>
      <c r="H9"/>
      <c r="I9"/>
      <c r="J9"/>
    </row>
    <row r="10" spans="1:10" s="25" customFormat="1" x14ac:dyDescent="0.25">
      <c r="A10" s="22"/>
      <c r="B10" s="37" t="s">
        <v>30</v>
      </c>
      <c r="C10" s="38"/>
      <c r="D10" s="38"/>
      <c r="E10" s="39"/>
      <c r="F10" s="30"/>
      <c r="G10" s="31"/>
      <c r="H10"/>
      <c r="I10"/>
      <c r="J10"/>
    </row>
    <row r="13" spans="1:10" ht="15.75" thickBot="1" x14ac:dyDescent="0.3">
      <c r="C13" s="33"/>
      <c r="D13" s="33"/>
      <c r="E13" s="33"/>
      <c r="F13" s="16"/>
    </row>
    <row r="14" spans="1:10" ht="15.75" thickBot="1" x14ac:dyDescent="0.3">
      <c r="C14" s="7" t="s">
        <v>19</v>
      </c>
      <c r="D14" s="8" t="s">
        <v>20</v>
      </c>
      <c r="E14" s="8" t="s">
        <v>21</v>
      </c>
      <c r="F14" s="17"/>
    </row>
    <row r="15" spans="1:10" ht="39" thickBot="1" x14ac:dyDescent="0.3">
      <c r="C15" s="19" t="s">
        <v>22</v>
      </c>
      <c r="D15" s="11" t="s">
        <v>20</v>
      </c>
      <c r="E15" s="11">
        <v>50</v>
      </c>
      <c r="F15" s="18"/>
      <c r="G15" s="13"/>
    </row>
    <row r="16" spans="1:10" ht="39" thickBot="1" x14ac:dyDescent="0.3">
      <c r="C16" s="19" t="s">
        <v>23</v>
      </c>
      <c r="D16" s="11" t="s">
        <v>20</v>
      </c>
      <c r="E16" s="11">
        <v>20</v>
      </c>
      <c r="F16" s="18"/>
      <c r="G16" s="13"/>
    </row>
    <row r="17" spans="3:7" x14ac:dyDescent="0.25">
      <c r="C17"/>
      <c r="D17"/>
      <c r="E17"/>
      <c r="F17"/>
      <c r="G17" s="13"/>
    </row>
  </sheetData>
  <mergeCells count="5">
    <mergeCell ref="B10:E10"/>
    <mergeCell ref="C1:E1"/>
    <mergeCell ref="C13:E13"/>
    <mergeCell ref="C8:C9"/>
    <mergeCell ref="C4:C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0EC6D-F6C4-4AAA-8316-B7C57D6C30DF}">
  <dimension ref="A1:P10"/>
  <sheetViews>
    <sheetView tabSelected="1" topLeftCell="J4" workbookViewId="0">
      <selection sqref="A1:P10"/>
    </sheetView>
  </sheetViews>
  <sheetFormatPr baseColWidth="10" defaultRowHeight="15" x14ac:dyDescent="0.25"/>
  <cols>
    <col min="1" max="1" width="6.140625" style="21" customWidth="1"/>
    <col min="2" max="2" width="11.42578125" hidden="1" customWidth="1"/>
    <col min="3" max="3" width="22.85546875" style="5" bestFit="1" customWidth="1"/>
    <col min="4" max="4" width="15.28515625" style="5" customWidth="1"/>
    <col min="5" max="5" width="46" style="5" customWidth="1"/>
    <col min="6" max="6" width="14.140625" bestFit="1" customWidth="1"/>
    <col min="7" max="7" width="14.140625" hidden="1" customWidth="1"/>
    <col min="8" max="8" width="14.7109375" customWidth="1"/>
    <col min="9" max="9" width="14.140625" bestFit="1" customWidth="1"/>
    <col min="10" max="10" width="14.7109375" customWidth="1"/>
    <col min="11" max="11" width="13.7109375" bestFit="1" customWidth="1"/>
    <col min="13" max="13" width="14.140625" bestFit="1" customWidth="1"/>
    <col min="14" max="14" width="13.7109375" bestFit="1" customWidth="1"/>
    <col min="16" max="16" width="14.140625" bestFit="1" customWidth="1"/>
  </cols>
  <sheetData>
    <row r="1" spans="1:16" ht="33" customHeight="1" x14ac:dyDescent="0.35">
      <c r="C1" s="32"/>
      <c r="D1" s="32"/>
      <c r="E1" s="32"/>
      <c r="H1" s="51" t="s">
        <v>47</v>
      </c>
      <c r="I1" s="52"/>
      <c r="J1" s="52"/>
      <c r="K1" s="58" t="s">
        <v>48</v>
      </c>
      <c r="L1" s="59"/>
      <c r="M1" s="59"/>
      <c r="N1" s="49" t="s">
        <v>49</v>
      </c>
      <c r="O1" s="50"/>
      <c r="P1" s="50"/>
    </row>
    <row r="2" spans="1:16" ht="47.25" x14ac:dyDescent="0.25">
      <c r="A2" s="2" t="s">
        <v>28</v>
      </c>
      <c r="B2" s="44" t="s">
        <v>29</v>
      </c>
      <c r="C2" s="2" t="s">
        <v>1</v>
      </c>
      <c r="D2" s="44" t="s">
        <v>34</v>
      </c>
      <c r="E2" s="2" t="s">
        <v>27</v>
      </c>
      <c r="F2" s="2" t="s">
        <v>17</v>
      </c>
      <c r="G2" s="44" t="s">
        <v>36</v>
      </c>
      <c r="H2" s="53" t="s">
        <v>44</v>
      </c>
      <c r="I2" s="53" t="s">
        <v>45</v>
      </c>
      <c r="J2" s="53" t="s">
        <v>46</v>
      </c>
      <c r="K2" s="60" t="s">
        <v>44</v>
      </c>
      <c r="L2" s="60" t="s">
        <v>45</v>
      </c>
      <c r="M2" s="60" t="s">
        <v>46</v>
      </c>
      <c r="N2" s="2" t="s">
        <v>44</v>
      </c>
      <c r="O2" s="2" t="s">
        <v>45</v>
      </c>
      <c r="P2" s="2" t="s">
        <v>46</v>
      </c>
    </row>
    <row r="3" spans="1:16" s="25" customFormat="1" ht="135" x14ac:dyDescent="0.25">
      <c r="A3" s="22">
        <v>1</v>
      </c>
      <c r="B3" s="22">
        <v>44103116</v>
      </c>
      <c r="C3" s="28" t="s">
        <v>32</v>
      </c>
      <c r="D3" s="22" t="s">
        <v>35</v>
      </c>
      <c r="E3" s="29" t="s">
        <v>43</v>
      </c>
      <c r="F3" s="22">
        <v>1</v>
      </c>
      <c r="G3" s="22">
        <v>1</v>
      </c>
      <c r="H3" s="54">
        <v>2797200</v>
      </c>
      <c r="I3" s="55">
        <f>+H3*19%</f>
        <v>531468</v>
      </c>
      <c r="J3" s="55">
        <f>+H3+I3</f>
        <v>3328668</v>
      </c>
      <c r="K3" s="61">
        <v>2772000</v>
      </c>
      <c r="L3" s="62">
        <f>+K3*19%</f>
        <v>526680</v>
      </c>
      <c r="M3" s="62">
        <f>+K3+L3</f>
        <v>3298680</v>
      </c>
      <c r="N3" s="46">
        <f>AVERAGE(H3,K3)</f>
        <v>2784600</v>
      </c>
      <c r="O3" s="47">
        <f>+N3*19%</f>
        <v>529074</v>
      </c>
      <c r="P3" s="47">
        <f>+N3+O3</f>
        <v>3313674</v>
      </c>
    </row>
    <row r="4" spans="1:16" s="25" customFormat="1" ht="135" x14ac:dyDescent="0.25">
      <c r="A4" s="22">
        <v>2</v>
      </c>
      <c r="B4" s="22">
        <v>44103116</v>
      </c>
      <c r="C4" s="41" t="s">
        <v>33</v>
      </c>
      <c r="D4" s="22" t="s">
        <v>35</v>
      </c>
      <c r="E4" s="29" t="s">
        <v>42</v>
      </c>
      <c r="F4" s="22">
        <v>1</v>
      </c>
      <c r="G4" s="22">
        <v>2</v>
      </c>
      <c r="H4" s="54">
        <v>3421908</v>
      </c>
      <c r="I4" s="55">
        <f t="shared" ref="I4:I9" si="0">+H4*19%</f>
        <v>650162.52</v>
      </c>
      <c r="J4" s="55">
        <f t="shared" ref="J4:J9" si="1">+H4+I4</f>
        <v>4072070.52</v>
      </c>
      <c r="K4" s="61">
        <v>3391080</v>
      </c>
      <c r="L4" s="62">
        <f t="shared" ref="L4:L9" si="2">+K4*19%</f>
        <v>644305.19999999995</v>
      </c>
      <c r="M4" s="62">
        <f t="shared" ref="M4:M9" si="3">+K4+L4</f>
        <v>4035385.2</v>
      </c>
      <c r="N4" s="46">
        <f t="shared" ref="N4:N9" si="4">AVERAGE(H4,K4)</f>
        <v>3406494</v>
      </c>
      <c r="O4" s="47">
        <f>+N4*19%</f>
        <v>647233.86</v>
      </c>
      <c r="P4" s="47">
        <f>+N4+O4</f>
        <v>4053727.86</v>
      </c>
    </row>
    <row r="5" spans="1:16" s="25" customFormat="1" ht="30" customHeight="1" x14ac:dyDescent="0.25">
      <c r="A5" s="22">
        <v>3</v>
      </c>
      <c r="B5" s="22">
        <v>44103103</v>
      </c>
      <c r="C5" s="42"/>
      <c r="D5" s="27" t="s">
        <v>35</v>
      </c>
      <c r="E5" s="22" t="s">
        <v>10</v>
      </c>
      <c r="F5" s="22">
        <v>1</v>
      </c>
      <c r="G5" s="22">
        <v>2</v>
      </c>
      <c r="H5" s="55">
        <v>1942500</v>
      </c>
      <c r="I5" s="55">
        <f t="shared" si="0"/>
        <v>369075</v>
      </c>
      <c r="J5" s="55">
        <f t="shared" si="1"/>
        <v>2311575</v>
      </c>
      <c r="K5" s="62">
        <v>1925000</v>
      </c>
      <c r="L5" s="62">
        <f t="shared" si="2"/>
        <v>365750</v>
      </c>
      <c r="M5" s="62">
        <f t="shared" si="3"/>
        <v>2290750</v>
      </c>
      <c r="N5" s="46">
        <f t="shared" si="4"/>
        <v>1933750</v>
      </c>
      <c r="O5" s="47">
        <f>+N5*19%</f>
        <v>367412.5</v>
      </c>
      <c r="P5" s="47">
        <f>+N5+O5</f>
        <v>2301162.5</v>
      </c>
    </row>
    <row r="6" spans="1:16" s="25" customFormat="1" ht="30" customHeight="1" x14ac:dyDescent="0.25">
      <c r="A6" s="22">
        <v>4</v>
      </c>
      <c r="B6" s="22">
        <v>44103103</v>
      </c>
      <c r="C6" s="42"/>
      <c r="D6" s="27" t="s">
        <v>35</v>
      </c>
      <c r="E6" s="22" t="s">
        <v>40</v>
      </c>
      <c r="F6" s="22">
        <v>1</v>
      </c>
      <c r="G6" s="22">
        <v>2</v>
      </c>
      <c r="H6" s="55">
        <v>1536906</v>
      </c>
      <c r="I6" s="55">
        <f t="shared" si="0"/>
        <v>292012.14</v>
      </c>
      <c r="J6" s="55">
        <f t="shared" si="1"/>
        <v>1828918.1400000001</v>
      </c>
      <c r="K6" s="62">
        <v>1523060</v>
      </c>
      <c r="L6" s="62">
        <f t="shared" si="2"/>
        <v>289381.40000000002</v>
      </c>
      <c r="M6" s="62">
        <f t="shared" si="3"/>
        <v>1812441.4</v>
      </c>
      <c r="N6" s="46">
        <f t="shared" si="4"/>
        <v>1529983</v>
      </c>
      <c r="O6" s="47">
        <f>+N6*19%</f>
        <v>290696.77</v>
      </c>
      <c r="P6" s="47">
        <f>+N6+O6</f>
        <v>1820679.77</v>
      </c>
    </row>
    <row r="7" spans="1:16" s="25" customFormat="1" ht="30" customHeight="1" x14ac:dyDescent="0.25">
      <c r="A7" s="22">
        <v>5</v>
      </c>
      <c r="B7" s="22">
        <v>44103103</v>
      </c>
      <c r="C7" s="43"/>
      <c r="D7" s="27"/>
      <c r="E7" s="22" t="s">
        <v>41</v>
      </c>
      <c r="F7" s="22">
        <v>1</v>
      </c>
      <c r="G7" s="22">
        <v>2</v>
      </c>
      <c r="H7" s="55">
        <v>170940</v>
      </c>
      <c r="I7" s="55">
        <f t="shared" si="0"/>
        <v>32478.600000000002</v>
      </c>
      <c r="J7" s="55">
        <f t="shared" si="1"/>
        <v>203418.6</v>
      </c>
      <c r="K7" s="62">
        <v>169400</v>
      </c>
      <c r="L7" s="62">
        <f t="shared" si="2"/>
        <v>32186</v>
      </c>
      <c r="M7" s="62">
        <f t="shared" si="3"/>
        <v>201586</v>
      </c>
      <c r="N7" s="46">
        <f t="shared" si="4"/>
        <v>170170</v>
      </c>
      <c r="O7" s="47">
        <f>+N7*19%</f>
        <v>32332.3</v>
      </c>
      <c r="P7" s="47">
        <f>+N7+O7</f>
        <v>202502.3</v>
      </c>
    </row>
    <row r="8" spans="1:16" s="25" customFormat="1" x14ac:dyDescent="0.25">
      <c r="A8" s="22">
        <v>6</v>
      </c>
      <c r="B8" s="22">
        <v>44103112</v>
      </c>
      <c r="C8" s="40" t="s">
        <v>37</v>
      </c>
      <c r="D8" s="27" t="s">
        <v>35</v>
      </c>
      <c r="E8" s="29" t="s">
        <v>31</v>
      </c>
      <c r="F8" s="22">
        <v>1</v>
      </c>
      <c r="G8" s="22">
        <v>1</v>
      </c>
      <c r="H8" s="56">
        <v>543900</v>
      </c>
      <c r="I8" s="55">
        <f t="shared" si="0"/>
        <v>103341</v>
      </c>
      <c r="J8" s="55">
        <f t="shared" si="1"/>
        <v>647241</v>
      </c>
      <c r="K8" s="63">
        <v>539000</v>
      </c>
      <c r="L8" s="62">
        <f t="shared" si="2"/>
        <v>102410</v>
      </c>
      <c r="M8" s="62">
        <f t="shared" si="3"/>
        <v>641410</v>
      </c>
      <c r="N8" s="46">
        <f t="shared" si="4"/>
        <v>541450</v>
      </c>
      <c r="O8" s="47">
        <f>+N8*19%</f>
        <v>102875.5</v>
      </c>
      <c r="P8" s="47">
        <f>+N8+O8</f>
        <v>644325.5</v>
      </c>
    </row>
    <row r="9" spans="1:16" s="25" customFormat="1" ht="30" x14ac:dyDescent="0.25">
      <c r="A9" s="22">
        <v>7</v>
      </c>
      <c r="B9" s="22">
        <v>44103108</v>
      </c>
      <c r="C9" s="40"/>
      <c r="D9" s="27" t="s">
        <v>35</v>
      </c>
      <c r="E9" s="29" t="s">
        <v>26</v>
      </c>
      <c r="F9" s="22">
        <v>1</v>
      </c>
      <c r="G9" s="22">
        <v>1</v>
      </c>
      <c r="H9" s="55">
        <v>310800</v>
      </c>
      <c r="I9" s="55">
        <f t="shared" si="0"/>
        <v>59052</v>
      </c>
      <c r="J9" s="55">
        <f t="shared" si="1"/>
        <v>369852</v>
      </c>
      <c r="K9" s="62">
        <v>308000</v>
      </c>
      <c r="L9" s="62">
        <f t="shared" si="2"/>
        <v>58520</v>
      </c>
      <c r="M9" s="62">
        <f t="shared" si="3"/>
        <v>366520</v>
      </c>
      <c r="N9" s="46">
        <f t="shared" si="4"/>
        <v>309400</v>
      </c>
      <c r="O9" s="47">
        <f>+N9*19%</f>
        <v>58786</v>
      </c>
      <c r="P9" s="47">
        <f>+N9+O9</f>
        <v>368186</v>
      </c>
    </row>
    <row r="10" spans="1:16" s="25" customFormat="1" x14ac:dyDescent="0.25">
      <c r="A10" s="22"/>
      <c r="B10" s="37" t="s">
        <v>30</v>
      </c>
      <c r="C10" s="38"/>
      <c r="D10" s="38"/>
      <c r="E10" s="39"/>
      <c r="F10" s="31"/>
      <c r="G10" s="31"/>
      <c r="H10" s="56"/>
      <c r="I10" s="56"/>
      <c r="J10" s="57">
        <f>SUM(J3:J9)</f>
        <v>12761743.26</v>
      </c>
      <c r="K10" s="63"/>
      <c r="L10" s="63"/>
      <c r="M10" s="64">
        <f>SUM(M3:M9)</f>
        <v>12646772.6</v>
      </c>
      <c r="N10" s="45"/>
      <c r="O10" s="45"/>
      <c r="P10" s="48">
        <f>SUM(P3:P9)</f>
        <v>12704257.93</v>
      </c>
    </row>
  </sheetData>
  <mergeCells count="7">
    <mergeCell ref="H1:J1"/>
    <mergeCell ref="K1:M1"/>
    <mergeCell ref="N1:P1"/>
    <mergeCell ref="C1:E1"/>
    <mergeCell ref="C4:C7"/>
    <mergeCell ref="C8:C9"/>
    <mergeCell ref="B10:E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TONER IMPRESORAS ADM</vt:lpstr>
      <vt:lpstr>NECESIDAD</vt:lpstr>
      <vt:lpstr>ESTUDIO DE MERCADO 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AdminSena</dc:creator>
  <cp:lastModifiedBy>Maria angélica Padilla Monterrosa</cp:lastModifiedBy>
  <cp:lastPrinted>2022-10-04T18:11:00Z</cp:lastPrinted>
  <dcterms:created xsi:type="dcterms:W3CDTF">2022-10-04T17:22:29Z</dcterms:created>
  <dcterms:modified xsi:type="dcterms:W3CDTF">2024-11-27T04:47:21Z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2024-03-12T20:03:51Z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6b733baa-9922-45dd-accb-23acbffc3012</vt:lpwstr>
  </property>
  <property fmtid="{D5CDD505-2E9C-101B-9397-08002B2CF9AE}" pid="8" name="MSIP_Label_fc111285-cafa-4fc9-8a9a-bd902089b24f_ContentBits">
    <vt:lpwstr>0</vt:lpwstr>
  </property>
</Properties>
</file>