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docProps/custom.xml" ContentType="application/vnd.openxmlformats-officedocument.custom-properties+xml"/>
  <Override PartName="/xl/calcChain.xml" ContentType="application/vnd.openxmlformats-officedocument.spreadsheetml.calcChain+xml"/>
  <Override PartName="/xl/externalLinks/externalLink1.xml" ContentType="application/vnd.openxmlformats-officedocument.spreadsheetml.externalLink+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MARIA ELENA DIAZ A\Desktop\UAESP\CONTRATO 268\LA MANZANA\OBSERVACIONES SECOP\"/>
    </mc:Choice>
  </mc:AlternateContent>
  <bookViews>
    <workbookView xWindow="0" yWindow="0" windowWidth="10200" windowHeight="6900"/>
  </bookViews>
  <sheets>
    <sheet name="Propuesta Económica" sheetId="1" r:id="rId1"/>
  </sheets>
  <externalReferences>
    <externalReference r:id="rId2"/>
  </externalReferences>
  <definedNames>
    <definedName name="Factor_Multiplicador">#REF!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29" i="1" l="1"/>
  <c r="C129" i="1"/>
  <c r="B129" i="1"/>
  <c r="D128" i="1"/>
  <c r="D127" i="1"/>
  <c r="D126" i="1"/>
  <c r="F130" i="1"/>
  <c r="D125" i="1"/>
  <c r="F121" i="1"/>
  <c r="F102" i="1"/>
  <c r="F90" i="1"/>
  <c r="F85" i="1"/>
  <c r="F76" i="1"/>
  <c r="F72" i="1"/>
  <c r="F63" i="1"/>
  <c r="D46" i="1"/>
  <c r="D45" i="1"/>
  <c r="D44" i="1"/>
  <c r="D43" i="1"/>
  <c r="D42" i="1"/>
  <c r="D41" i="1"/>
  <c r="D30" i="1"/>
  <c r="F47" i="1" l="1"/>
  <c r="F21" i="1"/>
  <c r="F36" i="1"/>
  <c r="F132" i="1" l="1"/>
  <c r="F135" i="1" s="1"/>
  <c r="F136" i="1" s="1"/>
  <c r="F133" i="1" l="1"/>
  <c r="F134" i="1"/>
  <c r="F137" i="1" l="1"/>
</calcChain>
</file>

<file path=xl/sharedStrings.xml><?xml version="1.0" encoding="utf-8"?>
<sst xmlns="http://schemas.openxmlformats.org/spreadsheetml/2006/main" count="216" uniqueCount="135">
  <si>
    <t>UNIDAD ADMINISTRATIVA ESPECIAL DE SERVICIOS PÚBLICOS - UAESP</t>
  </si>
  <si>
    <t>DIRECCIÓN GENERAL UAESP</t>
  </si>
  <si>
    <t>SUBDIRECCIÓN DE DISPOSICIÓN FINAL</t>
  </si>
  <si>
    <t>PRESUPUESTO DE EJECUCIÓN MANTENIMIENTO</t>
  </si>
  <si>
    <t>MODALIDAD DE PROYECTO</t>
  </si>
  <si>
    <t>MENOR CUANTIA</t>
  </si>
  <si>
    <t xml:space="preserve">FECHA: </t>
  </si>
  <si>
    <t>DURACIÓN</t>
  </si>
  <si>
    <t>MES</t>
  </si>
  <si>
    <t>MANTENIMIENTO MULTIPROPOSITO</t>
  </si>
  <si>
    <t>ITEM</t>
  </si>
  <si>
    <t>DESCRIPCION</t>
  </si>
  <si>
    <t>UNIDAD</t>
  </si>
  <si>
    <t>CANTIDAD</t>
  </si>
  <si>
    <t>VALOR UNITARIO</t>
  </si>
  <si>
    <t>VALOR TOTAL</t>
  </si>
  <si>
    <t>MANTENIMIENTO CONTENEDORES</t>
  </si>
  <si>
    <t>Suministro e instalación de vidrios para puertas, de: 10mm ; 53.5cms x 1.78cms,  retiro y disposicion de las actuales</t>
  </si>
  <si>
    <t>UND</t>
  </si>
  <si>
    <t>Suministro e instalacion de vidrios para ventanas, e: 10mm ; 48cms x 98cms, retiro y disposicion de las actuales</t>
  </si>
  <si>
    <t>Mantenimiento general de contenedores habitables, incluye sandblasting en techo</t>
  </si>
  <si>
    <t xml:space="preserve">Mantenimiento general de Pintura Blanca Anticorrosiva para el exterior de los contenedores (Dos manos) </t>
  </si>
  <si>
    <t>Sellado de goteras y cambio de cauchos entre contenedores</t>
  </si>
  <si>
    <t>Mantenimiento y/o reemplazo e instalación de chapas contenedores, ingreso polideportivo</t>
  </si>
  <si>
    <t>Mantenimieto y lavado de tanques de agua</t>
  </si>
  <si>
    <t>TOTAL CAPITULO MANTENIMIENTO DE CONTENEDORES</t>
  </si>
  <si>
    <t>MANTENIMIENTO POLIDEPORTIVO</t>
  </si>
  <si>
    <t>Suministro y aplicación de pintura anticorrosiva y esmalte blanco a graderias</t>
  </si>
  <si>
    <t>UN</t>
  </si>
  <si>
    <t>Reparación de membrana arquitectónica tipo Serge Ferrari 5, incluye parches de las mismas características y termofuisionado que garantice el sello de la  intervención.</t>
  </si>
  <si>
    <t>GLB</t>
  </si>
  <si>
    <t>Mantenimiento general de muros o cambio si es necesario de laminas de superboard y muros en fibrocemento</t>
  </si>
  <si>
    <t>M2</t>
  </si>
  <si>
    <t>Suministro e instalacion de reflectores LED para interior de la cancha multiple</t>
  </si>
  <si>
    <t>Mantenimiento de tablero puerta en aluminio para acceso al polideportivo, incluye accesorios</t>
  </si>
  <si>
    <t>Intervencion y arreglo de soldaduras (Aro cancha basketball), incluye remate de pintura y anticorrosivo</t>
  </si>
  <si>
    <t>Pintura vinilo tipo 1 viniltex, dos manos
(suministro de materiales y aplicación) (2 manos).</t>
  </si>
  <si>
    <t>Impermeabilizacion de cubierta de zonas en fibrocemento</t>
  </si>
  <si>
    <t>Alquiler andamio certificado multidireccional de 4 modulos autoestables (2 torres con pasarela de 3m de 1.4 m X 5.8 m)</t>
  </si>
  <si>
    <t>DIA</t>
  </si>
  <si>
    <t>Mantenimiento parque Biosaludable
(Soldadura, Lijada y pintura epóxica)</t>
  </si>
  <si>
    <t>Jardinera Matera Prefabricada en Cemento Lisa de 100x60 cm</t>
  </si>
  <si>
    <t>Adecuación Ingreso Multiproposito (Movilidad Reducida)</t>
  </si>
  <si>
    <t>TOTAL CAPITULO MANTENIMIENTO POLIDEPORTIVO</t>
  </si>
  <si>
    <t>MANTENIMIENTO MANZANA DEL CUIDADO</t>
  </si>
  <si>
    <t>PRELIMINARES</t>
  </si>
  <si>
    <t>Suministro e instalación de cerramiento temporal en polisombra h: 2,00m.</t>
  </si>
  <si>
    <t>Desmonte y retiro de laminas microperforadas en zona de terraza para construcción de antepecho.</t>
  </si>
  <si>
    <t>Desmonte y retiro de baranda metálica en acceso, para arreglos en muro (incluye corte con pulidora y actividades de soldadura).</t>
  </si>
  <si>
    <t>ML</t>
  </si>
  <si>
    <t>Desmontes generales de iluminación, lámparas de emergencia, sensores y cámaras por cambio de cieloraso, (Salón materno, zonas comunes primer y segundo piso).</t>
  </si>
  <si>
    <t>Desmonte y retiro de cieloraso existente en fibrocemento de 6mm.</t>
  </si>
  <si>
    <t>Levantamiento de piezas en cerámica en baño, reparación y arreglo de tubería.</t>
  </si>
  <si>
    <t>TOTAL CAPITULO PRELIMINARES</t>
  </si>
  <si>
    <t>OBRA CIVIL</t>
  </si>
  <si>
    <t>Suministro y fabricación de antepecho en bloque #3 con acabado en piedra mona lavada (granito), h max: 0,50m.</t>
  </si>
  <si>
    <t>Fundición de bordillo en zona de escalera.</t>
  </si>
  <si>
    <t>Mano de obra instalación baranda zona de rampa acceso, incluye arreglos de soldadura y pintura en caso de aplicar.</t>
  </si>
  <si>
    <t>Mano de obra instalación de paneles en lamina microperforada en terraza, incluye arreglos de soldadura.</t>
  </si>
  <si>
    <t>Mano de obra instalación de iluminación, lámparas de emergencia, sensores y cámaras, (Salón materno, zonas comunes primer y segundo piso).</t>
  </si>
  <si>
    <t>Suministro y aplicación de silicona perimetral para sellamiento en ventanearía fachada.</t>
  </si>
  <si>
    <t>Suministro e instalación de media caña en PVC para sector comedor, (Incluye desmonte de guardaescobas existente).</t>
  </si>
  <si>
    <t>Inspección, diagnóstico y arreglo de cieloraso en cocina (Sector de campana extractora).</t>
  </si>
  <si>
    <t>Arreglo de poceta lava traperos, incluye revisión de sifón en segundo piso.</t>
  </si>
  <si>
    <t>Suministro e instalación de enchape para piso baño 2 piso, (Incluye pegante y boquilla).</t>
  </si>
  <si>
    <t>Suministro y fabricación de poceta lava traperos en área 2 piso.</t>
  </si>
  <si>
    <t>Suministro de recubrimiento para bajante de aguas lluvias desde terraza, sector fachada oriental.</t>
  </si>
  <si>
    <t>Adecuación y conexión de bajante de aguas lluvias por fachada hacia anden, incluye levante de adoquín y su instalación nuevamente.</t>
  </si>
  <si>
    <t>TOTAL CAPITULO OBRA CIVIL</t>
  </si>
  <si>
    <t>AGUAS LLUVIAS Y BAJANTES</t>
  </si>
  <si>
    <t>Suministro e impermeabilización con manto asfáltico de viga canal perimetral (3 caras) en zona de cubierta. Incluye impermeabilización de perímetro cerca a antepecho hasta máximo 0,60cm. (Incluye impermeabilización de cuarto de maquinas).</t>
  </si>
  <si>
    <t>Limpieza y eliminación de desechos que dificulten la circulación de aguas lluvias en viga canal perimetral cubierta.</t>
  </si>
  <si>
    <t>Mantenimiento correctivo de tubería PVC bajantes aguas lluvias con sonda para limpieza y destape.</t>
  </si>
  <si>
    <t>Arreglo de sifones en terraza para aumento de pulgadas y redireccionamiento hacia bajantes de aguas.</t>
  </si>
  <si>
    <t>Suministro e instalación de bajante de aguas lluvias en tuvo de PVC, sector fachada oriental, 25 mts aprox de recorrido.</t>
  </si>
  <si>
    <t>Fundición de bordillo viga canal (Sector cerca a ventana terraza).</t>
  </si>
  <si>
    <t>TOTAL CAPITULO AGUAS LLUVIAS Y BAJANTES</t>
  </si>
  <si>
    <t>MUROS Y PAÑETES</t>
  </si>
  <si>
    <t>Suministro y aplicación de pañete pulido 1:4 impermeabilizado para muros, incluye malla para control de grietas, (Exterior e interior).</t>
  </si>
  <si>
    <t>TOTAL CAPITULO MUROS Y PAÑETES</t>
  </si>
  <si>
    <t>ESTUCO Y PINTURA</t>
  </si>
  <si>
    <t>Suministro y aplicación de pintura acrílica a 2 manos color blanco para muros primer, segundo y tercer piso. (Salón materno, hall zonas comunes primer segundo y tercer piso).</t>
  </si>
  <si>
    <t>Suministro y aplicación de pintura vinilo tipo 1 a 2 manos color blanco para muros, (salón materno, hall
zonas comunes).</t>
  </si>
  <si>
    <t>Mantenimiento preventivo en cieloraso por desgaste de pintura y grietas, incluye suministro y aplicación de pintura, incluye empaste y detallado con masilla acrílica.</t>
  </si>
  <si>
    <t>Suministro y aplicación de pintura Koraza para exterior color blanco a 2 manos, (Voladizo perimetral
y lineales ventanas).</t>
  </si>
  <si>
    <t>Suministro y aplicación de pintura Koraza para exterior a 2 manos, incluye pintura de cubos color naranja, azul y amarillo, blanco (Muros fachada, muros internos vacío y punto fijo), Incluye resanes necesarios.</t>
  </si>
  <si>
    <t>Colocación de ESTUCO ACRÍLICO PROFESIONAL, .
Incluye suministro y transporte de los materiales, ranuras, filetes, dilataciones y todos los elementos necesarios para su correcta aplicación y funcionamiento.(Muros interno y externos).</t>
  </si>
  <si>
    <t>TOTAL CAPITULO ESTUCO Y PINTURA</t>
  </si>
  <si>
    <t>CIELO RAZO</t>
  </si>
  <si>
    <t>CIELORASO EN LAMINAS DE FIBROCEMENTO: SUMINISTRO DE MATERIALES Y CONSTRUCCION DE CIELORASO EN FIBROCEMENTE DE 6mm CON ESTRUCTURA METALICA ANCLADA AL ENTREPISO. MEDIANTE PLATINAS) H&lt;= 3 MTS. (Salón materno y hall zonas comunes primer y segundo piso).</t>
  </si>
  <si>
    <t>CIELORASO EN LAMINAS DE FIBROCEMENTO: SUMINISTRO DE MATERIALES Y CONSTRUCCION DE CIELORASO EN FIBROCEMENTE DE 6mm CON ESTRUCTURA METALICA ANCLADA AL ENTREPISO MEDIANTE PLATINAS) H&lt;= 3 MTS. (Voladizo perimetral fachada).</t>
  </si>
  <si>
    <t>TOTAL CAPITULO CIELO RAZO</t>
  </si>
  <si>
    <t>OTROS</t>
  </si>
  <si>
    <t>Aseo general de obra (Durante la ejecución de la obra, y finalización de obra.</t>
  </si>
  <si>
    <t>Disposición de escombros en una escombrera. Incluye cargue y retiro.</t>
  </si>
  <si>
    <t>VJ</t>
  </si>
  <si>
    <t>Mano de obra inspección y arreglo de ventanearía tipo louver, si aplica.</t>
  </si>
  <si>
    <t>Trasiego de materiales</t>
  </si>
  <si>
    <t>Alquiler de andamios certificados para actividades en alturas.</t>
  </si>
  <si>
    <t>Suministro e instalación de láminas en policarbonato incoloro de 6mm, incluye accesorios como conectores, u de remate, cintas, tornillos, etc. (Sector patio central), Este valor incluye estructura metálica de refuerzo para instalación del policarbonato).</t>
  </si>
  <si>
    <t>Suministro e instalación de cubierta para zona de extractor.</t>
  </si>
  <si>
    <t>Suministro e instalación de laminas de policarbonato de 6mm tipo cristal, para cubierta patio central.</t>
  </si>
  <si>
    <t>Mano de obra limpieza y mantenimiento a estructura metálica de cubierta existente, esta actividad incluye todos los EPP correspondientes para llevar a cabo la actividad de manera segura.</t>
  </si>
  <si>
    <t>TOTAL CAPITULO OTROS</t>
  </si>
  <si>
    <t>MANTENIMIENTO EQUIPOS ELECTROMECANICOS</t>
  </si>
  <si>
    <t>Mantenimiento Planta eléctrica 100kva</t>
  </si>
  <si>
    <t>Mantenimiento Bomba sumergible</t>
  </si>
  <si>
    <t>Mantenimiento BOMBA de 1/2 HP de potencia,  Caudal Q=8 GPM, Cabeza Dinamina Total HDT=15.8 m</t>
  </si>
  <si>
    <t>Mantenimiento SISTEMA DE TRATAMIENTO AGUA LLUVIA para un caudal de diseño de 0.1 LPS, tiempo de operación 8 horas al dia, compuesto por: dos (2) bomas centrifugas de 3/4 HP, dos (2) filtros pulidores, un (1) filtro desodorizador, un (1) sistema de dosificación electrica, un (1) sistema de microfiltración, un (1) sistema de automatización, un (1) clorador en linea, un (1) kit de analiis PH y cloro, una (1) trampa de cabellos.</t>
  </si>
  <si>
    <t>Mantenimiento BOMBA CON MOTOR ELECTRICO (60Hz, 3 FASES,208V) INCLUYE BOMBA PRINCIPAL, BOMBA CONTRA INCENDIO, CENTRIFUGA,HORIZONTAL,CARCAZA PARTIDA, Q=18.93L/s (300gpm), CDT=87 m, POTENCIA 36.11 HP (red contra Incendio)</t>
  </si>
  <si>
    <t>Mantenimiento BOMABA AUXILIAR (JOCKY). INCL. BOMBA JOCKY VERTICAL, MULTIETAPA, Q=28,3 L/min (7,5 gpm), P=12,34 BAR (180psi) LISTADA UL. MOTOR ELECTRICO (60Hz, 3 fases, 460V). TABLERO ELECTRICO DE CONTROL LI. (Red contra incendio)</t>
  </si>
  <si>
    <t>Mantenimiento y Certificación Ascensor con capacidad de 700 Kg</t>
  </si>
  <si>
    <t>Mantenimiento Refrigerador Industrial Vertical 23 pies cubicos (700 Litros)</t>
  </si>
  <si>
    <t>Mantenimiento Congelador Industrial Vertical de 23 pies cubicos (700 litros)</t>
  </si>
  <si>
    <t>Mantenimiento Zona Baño Maria (A gas con Patas, entrepaños para cuatro Azafates medios, dimensiones 70x85x86)</t>
  </si>
  <si>
    <t>Mantenimiento Estufa a Gas 4 fogones (Dimensión 80x85x90)</t>
  </si>
  <si>
    <t>Mantenimiento Parrilla BBQ (Dimensiones 60x85x90)</t>
  </si>
  <si>
    <t>Mantenimiento Plancha Asadora a Gas (Dimensiones 60x85x90)</t>
  </si>
  <si>
    <t>Mantenimiento Freidora a Gas (Capacidad 40 LB)</t>
  </si>
  <si>
    <t>Mantenimiento Campana Extractora tipo Plafon con Filtros y portafiltros (Dimensión 4.20x2.10x0.70 m)</t>
  </si>
  <si>
    <t>Mantenimiento Lavadora</t>
  </si>
  <si>
    <t>TOTAL CAPITULO MANTENIMIENTO EQUIPOS ELECTROMECANICOS</t>
  </si>
  <si>
    <t>ADECUACIONES TERRAZA</t>
  </si>
  <si>
    <t>Adecuaciones Terraza</t>
  </si>
  <si>
    <t>Desmontaje de bajante exterior a.ll. diferentes diámetros (inc desmontaje del material de sujeción, accesorios y soportes, cargue y retiro de escombros)</t>
  </si>
  <si>
    <t>M</t>
  </si>
  <si>
    <t xml:space="preserve">Suministro e Instalación canaleta de aguas lluvias </t>
  </si>
  <si>
    <t>Impermeabilización Fachada (Suminisro e instalación)</t>
  </si>
  <si>
    <t>Instalación Punto sanitario para lavamanos, lavaplatos, orinales y pocetas</t>
  </si>
  <si>
    <t>VALOR COSTO DIRECTO</t>
  </si>
  <si>
    <t>Administración</t>
  </si>
  <si>
    <t>Imprevistos</t>
  </si>
  <si>
    <t>Utilidad</t>
  </si>
  <si>
    <t>IVA sobre Utilidad</t>
  </si>
  <si>
    <t>VALOR TOTAL OFICIAL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</si>
</sst>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44" formatCode="_-&quot;$&quot;\ * #,##0.00_-;\-&quot;$&quot;\ * #,##0.00_-;_-&quot;$&quot;\ * &quot;-&quot;??_-;_-@_-"/>
    <numFmt numFmtId="43" formatCode="_-* #,##0.00_-;\-* #,##0.00_-;_-* &quot;-&quot;??_-;_-@_-"/>
    <numFmt numFmtId="164" formatCode="_-&quot;$&quot;\ * #,##0_-;\-&quot;$&quot;\ * #,##0_-;_-&quot;$&quot;\ * &quot;-&quot;??_-;_-@_-"/>
    <numFmt numFmtId="165" formatCode="0.0"/>
  </numFmts>
  <fonts count="6">
    <font>
      <sz val="11"/>
      <color theme="1"/>
      <name val="Aptos Narrow"/>
      <family val="2"/>
      <scheme val="minor"/>
    </font>
    <font>
      <sz val="11"/>
      <color theme="1"/>
      <name val="Aptos Narrow"/>
      <family val="2"/>
      <scheme val="minor"/>
    </font>
    <font>
      <sz val="11"/>
      <color theme="1"/>
      <name val="Arial"/>
      <family val="2"/>
    </font>
    <font>
      <b/>
      <sz val="10"/>
      <color theme="1"/>
      <name val="Calibr"/>
    </font>
    <font>
      <sz val="10"/>
      <color theme="1"/>
      <name val="Calibr"/>
    </font>
    <font>
      <sz val="10"/>
      <color theme="1"/>
      <name val="Arial"/>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9" tint="0.59999389629810485"/>
        <bgColor rgb="FFDBE5F1"/>
      </patternFill>
    </fill>
    <fill>
      <patternFill patternType="solid">
        <fgColor theme="9" tint="0.59999389629810485"/>
        <bgColor rgb="FFDCE6F1"/>
      </patternFill>
    </fill>
    <fill>
      <patternFill patternType="solid">
        <fgColor theme="9" tint="0.59999389629810485"/>
        <bgColor rgb="FFBFBFBF"/>
      </patternFill>
    </fill>
    <fill>
      <patternFill patternType="solid">
        <fgColor theme="9" tint="0.39997558519241921"/>
        <bgColor indexed="64"/>
      </patternFill>
    </fill>
    <fill>
      <patternFill patternType="solid">
        <fgColor theme="9" tint="0.7999816888943144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thin">
        <color indexed="64"/>
      </right>
      <top/>
      <bottom style="thin">
        <color indexed="64"/>
      </bottom>
      <diagonal/>
    </border>
  </borders>
  <cellStyleXfs count="5">
    <xf numFmtId="0" fontId="0"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2" fillId="0" borderId="0"/>
  </cellStyleXfs>
  <cellXfs count="70">
    <xf numFmtId="0" fontId="0" fillId="0" borderId="0" xfId="0"/>
    <xf numFmtId="0" fontId="4" fillId="0" borderId="0" xfId="0" applyFont="1" applyAlignment="1">
      <alignment vertical="center"/>
    </xf>
    <xf numFmtId="0" fontId="4" fillId="0" borderId="1" xfId="0" applyFont="1" applyBorder="1" applyAlignment="1">
      <alignment horizontal="center" vertical="center"/>
    </xf>
    <xf numFmtId="0" fontId="4" fillId="0" borderId="1" xfId="0" applyFont="1" applyBorder="1" applyAlignment="1">
      <alignment horizontal="left" vertical="center" wrapText="1"/>
    </xf>
    <xf numFmtId="44" fontId="4" fillId="0" borderId="1" xfId="2" applyFont="1" applyFill="1" applyBorder="1" applyAlignment="1">
      <alignment horizontal="center" vertical="center"/>
    </xf>
    <xf numFmtId="44" fontId="4" fillId="0" borderId="1" xfId="0" applyNumberFormat="1" applyFont="1" applyBorder="1" applyAlignment="1">
      <alignment vertical="center"/>
    </xf>
    <xf numFmtId="44" fontId="4" fillId="0" borderId="0" xfId="0" applyNumberFormat="1" applyFont="1" applyAlignment="1">
      <alignment vertical="center"/>
    </xf>
    <xf numFmtId="0" fontId="4"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44" fontId="4" fillId="2" borderId="1" xfId="2" applyFont="1" applyFill="1" applyBorder="1" applyAlignment="1">
      <alignment horizontal="center" vertical="center"/>
    </xf>
    <xf numFmtId="44" fontId="4" fillId="2" borderId="1" xfId="0" applyNumberFormat="1" applyFont="1" applyFill="1" applyBorder="1" applyAlignment="1">
      <alignment vertical="center"/>
    </xf>
    <xf numFmtId="0" fontId="4" fillId="0" borderId="0" xfId="0" applyFont="1" applyAlignment="1">
      <alignment horizontal="center" vertical="center"/>
    </xf>
    <xf numFmtId="164" fontId="4" fillId="0" borderId="0" xfId="0" applyNumberFormat="1" applyFont="1" applyAlignment="1">
      <alignment vertical="center"/>
    </xf>
    <xf numFmtId="0" fontId="4" fillId="2" borderId="1" xfId="0" applyFont="1" applyFill="1" applyBorder="1" applyAlignment="1">
      <alignment horizontal="justify" vertical="center" wrapText="1"/>
    </xf>
    <xf numFmtId="43" fontId="4" fillId="2" borderId="1" xfId="1" applyFont="1" applyFill="1" applyBorder="1" applyAlignment="1">
      <alignment horizontal="center" vertical="center"/>
    </xf>
    <xf numFmtId="43" fontId="4" fillId="2" borderId="1" xfId="1" applyFont="1" applyFill="1" applyBorder="1" applyAlignment="1">
      <alignment vertical="center"/>
    </xf>
    <xf numFmtId="0" fontId="4" fillId="0" borderId="1" xfId="0" applyFont="1" applyBorder="1" applyAlignment="1">
      <alignment horizontal="justify" vertical="center" wrapText="1"/>
    </xf>
    <xf numFmtId="43" fontId="4" fillId="0" borderId="1" xfId="1" applyFont="1" applyFill="1" applyBorder="1" applyAlignment="1">
      <alignment horizontal="center" vertical="center"/>
    </xf>
    <xf numFmtId="43" fontId="4" fillId="0" borderId="1" xfId="1" applyFont="1" applyFill="1" applyBorder="1" applyAlignment="1">
      <alignment vertical="center"/>
    </xf>
    <xf numFmtId="43" fontId="4" fillId="0" borderId="0" xfId="0" applyNumberFormat="1" applyFont="1" applyAlignment="1">
      <alignment vertical="center"/>
    </xf>
    <xf numFmtId="165" fontId="4" fillId="0" borderId="1" xfId="0" applyNumberFormat="1" applyFont="1" applyBorder="1" applyAlignment="1">
      <alignment horizontal="center" vertical="center"/>
    </xf>
    <xf numFmtId="2" fontId="4" fillId="0" borderId="1" xfId="0" applyNumberFormat="1" applyFont="1" applyBorder="1" applyAlignment="1">
      <alignment horizontal="center" vertical="center"/>
    </xf>
    <xf numFmtId="0" fontId="4" fillId="0" borderId="0" xfId="0" applyFont="1" applyAlignment="1">
      <alignment horizontal="left" vertical="center"/>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44" fontId="5" fillId="0" borderId="1" xfId="2" applyFont="1" applyFill="1" applyBorder="1" applyAlignment="1">
      <alignment horizontal="center" vertical="center"/>
    </xf>
    <xf numFmtId="44" fontId="5" fillId="0" borderId="1" xfId="0" applyNumberFormat="1" applyFont="1" applyBorder="1" applyAlignment="1">
      <alignment vertical="center"/>
    </xf>
    <xf numFmtId="0" fontId="5" fillId="2" borderId="1" xfId="0" applyFont="1" applyFill="1" applyBorder="1" applyAlignment="1">
      <alignment horizontal="center" vertical="center"/>
    </xf>
    <xf numFmtId="44" fontId="5" fillId="2" borderId="1" xfId="2" applyFont="1" applyFill="1" applyBorder="1" applyAlignment="1">
      <alignment horizontal="center" vertical="center"/>
    </xf>
    <xf numFmtId="44" fontId="5" fillId="2" borderId="1" xfId="0" applyNumberFormat="1" applyFont="1" applyFill="1" applyBorder="1" applyAlignment="1">
      <alignment vertical="center"/>
    </xf>
    <xf numFmtId="0" fontId="5" fillId="0" borderId="0" xfId="0" applyFont="1" applyAlignment="1">
      <alignment horizontal="center" vertical="center"/>
    </xf>
    <xf numFmtId="164" fontId="5" fillId="0" borderId="0" xfId="0" applyNumberFormat="1" applyFont="1" applyAlignment="1">
      <alignment vertical="center"/>
    </xf>
    <xf numFmtId="43" fontId="5" fillId="2" borderId="1" xfId="1" applyFont="1" applyFill="1" applyBorder="1" applyAlignment="1">
      <alignment horizontal="center" vertical="center"/>
    </xf>
    <xf numFmtId="43" fontId="5" fillId="2" borderId="1" xfId="1" applyFont="1" applyFill="1" applyBorder="1" applyAlignment="1">
      <alignment vertical="center"/>
    </xf>
    <xf numFmtId="43" fontId="5" fillId="0" borderId="1" xfId="1" applyFont="1" applyFill="1" applyBorder="1" applyAlignment="1">
      <alignment horizontal="center" vertical="center"/>
    </xf>
    <xf numFmtId="43" fontId="5" fillId="0" borderId="1" xfId="1" applyFont="1" applyFill="1" applyBorder="1" applyAlignment="1">
      <alignment vertical="center"/>
    </xf>
    <xf numFmtId="2" fontId="5" fillId="0" borderId="1" xfId="0" applyNumberFormat="1" applyFont="1" applyBorder="1" applyAlignment="1">
      <alignment horizontal="center" vertical="center"/>
    </xf>
    <xf numFmtId="0" fontId="5" fillId="0" borderId="0" xfId="0" applyFont="1" applyAlignment="1">
      <alignment horizontal="left" vertical="center"/>
    </xf>
    <xf numFmtId="0" fontId="5" fillId="0" borderId="1" xfId="0" applyFont="1" applyBorder="1" applyAlignment="1">
      <alignment horizontal="justify" vertical="center" wrapText="1"/>
    </xf>
    <xf numFmtId="0" fontId="5" fillId="2" borderId="1" xfId="0" applyFont="1" applyFill="1" applyBorder="1" applyAlignment="1">
      <alignment horizontal="justify" vertical="center" wrapText="1"/>
    </xf>
    <xf numFmtId="165" fontId="5" fillId="0" borderId="1" xfId="0" applyNumberFormat="1" applyFont="1" applyBorder="1" applyAlignment="1">
      <alignment horizontal="center" vertical="center"/>
    </xf>
    <xf numFmtId="0" fontId="5" fillId="2" borderId="1" xfId="0" applyFont="1" applyFill="1" applyBorder="1" applyAlignment="1">
      <alignment horizontal="justify" vertical="center"/>
    </xf>
    <xf numFmtId="0" fontId="5" fillId="2" borderId="1" xfId="0" applyFont="1" applyFill="1" applyBorder="1" applyAlignment="1">
      <alignment vertical="center" wrapText="1"/>
    </xf>
    <xf numFmtId="0" fontId="5" fillId="2" borderId="1" xfId="0" applyFont="1" applyFill="1" applyBorder="1" applyAlignment="1">
      <alignment horizontal="center" vertical="center" wrapText="1"/>
    </xf>
    <xf numFmtId="43" fontId="3" fillId="0" borderId="1" xfId="1" applyFont="1" applyBorder="1" applyAlignment="1">
      <alignment horizontal="center" vertical="center"/>
    </xf>
    <xf numFmtId="9" fontId="4" fillId="0" borderId="1" xfId="0" applyNumberFormat="1" applyFont="1" applyBorder="1" applyAlignment="1">
      <alignment horizontal="center" vertical="center"/>
    </xf>
    <xf numFmtId="43" fontId="4" fillId="0" borderId="1" xfId="1" applyFont="1" applyBorder="1" applyAlignment="1">
      <alignment horizontal="center" vertical="center"/>
    </xf>
    <xf numFmtId="9" fontId="4" fillId="0" borderId="1" xfId="3" applyFont="1" applyBorder="1" applyAlignment="1">
      <alignment horizontal="center" vertical="center"/>
    </xf>
    <xf numFmtId="0" fontId="3" fillId="6" borderId="1" xfId="4" applyFont="1" applyFill="1" applyBorder="1" applyAlignment="1">
      <alignment horizontal="center" vertical="center"/>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3" fillId="8" borderId="1" xfId="0" applyFont="1" applyFill="1" applyBorder="1" applyAlignment="1">
      <alignment horizontal="center" vertical="center"/>
    </xf>
    <xf numFmtId="43" fontId="3" fillId="3" borderId="5" xfId="1" applyFont="1" applyFill="1" applyBorder="1" applyAlignment="1">
      <alignment vertical="center"/>
    </xf>
    <xf numFmtId="43" fontId="3" fillId="3" borderId="1" xfId="1" applyFont="1" applyFill="1" applyBorder="1" applyAlignment="1">
      <alignment horizontal="center" vertical="center"/>
    </xf>
    <xf numFmtId="0" fontId="3" fillId="8" borderId="1" xfId="0" applyFont="1" applyFill="1" applyBorder="1" applyAlignment="1">
      <alignment horizontal="center" vertical="center"/>
    </xf>
    <xf numFmtId="0" fontId="3" fillId="0" borderId="1" xfId="4" applyFont="1" applyBorder="1" applyAlignment="1">
      <alignment horizontal="center" vertical="center" wrapText="1"/>
    </xf>
    <xf numFmtId="0" fontId="3" fillId="3" borderId="1" xfId="4" applyFont="1" applyFill="1" applyBorder="1" applyAlignment="1">
      <alignment horizontal="center" vertical="center"/>
    </xf>
    <xf numFmtId="0" fontId="3" fillId="0" borderId="2" xfId="4" applyFont="1" applyBorder="1" applyAlignment="1">
      <alignment horizontal="left" vertical="center"/>
    </xf>
    <xf numFmtId="0" fontId="3" fillId="0" borderId="3" xfId="4" applyFont="1" applyBorder="1" applyAlignment="1">
      <alignment horizontal="left" vertical="center"/>
    </xf>
    <xf numFmtId="0" fontId="3" fillId="0" borderId="4" xfId="4" applyFont="1" applyBorder="1" applyAlignment="1">
      <alignment horizontal="left" vertical="center"/>
    </xf>
    <xf numFmtId="0" fontId="3" fillId="4" borderId="1" xfId="4" applyFont="1" applyFill="1" applyBorder="1" applyAlignment="1">
      <alignment horizontal="center" vertical="center" wrapText="1"/>
    </xf>
    <xf numFmtId="17" fontId="3" fillId="5" borderId="1" xfId="4" applyNumberFormat="1" applyFont="1" applyFill="1" applyBorder="1" applyAlignment="1">
      <alignment horizontal="center" vertical="center" wrapText="1"/>
    </xf>
    <xf numFmtId="0" fontId="3" fillId="5" borderId="1" xfId="4" applyFont="1" applyFill="1" applyBorder="1" applyAlignment="1">
      <alignment horizontal="center" vertical="center" wrapText="1"/>
    </xf>
    <xf numFmtId="0" fontId="3" fillId="4" borderId="1" xfId="4" applyFont="1" applyFill="1" applyBorder="1" applyAlignment="1">
      <alignment horizontal="center" vertical="center"/>
    </xf>
    <xf numFmtId="0" fontId="3" fillId="7" borderId="1"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4" xfId="0" applyFont="1" applyFill="1" applyBorder="1" applyAlignment="1">
      <alignment horizontal="center" vertical="center"/>
    </xf>
    <xf numFmtId="0" fontId="4" fillId="0" borderId="1" xfId="0" applyFont="1" applyBorder="1" applyAlignment="1">
      <alignment horizontal="center" vertical="center"/>
    </xf>
  </cellXfs>
  <cellStyles count="5">
    <cellStyle name="Millares" xfId="1" builtinId="3"/>
    <cellStyle name="Moneda" xfId="2" builtinId="4"/>
    <cellStyle name="Normal" xfId="0" builtinId="0"/>
    <cellStyle name="Normal 3" xfId="4"/>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152400</xdr:colOff>
      <xdr:row>0</xdr:row>
      <xdr:rowOff>149462</xdr:rowOff>
    </xdr:from>
    <xdr:to>
      <xdr:col>5</xdr:col>
      <xdr:colOff>957431</xdr:colOff>
      <xdr:row>3</xdr:row>
      <xdr:rowOff>68580</xdr:rowOff>
    </xdr:to>
    <xdr:pic>
      <xdr:nvPicPr>
        <xdr:cNvPr id="2" name="2 Imagen">
          <a:extLst>
            <a:ext uri="{FF2B5EF4-FFF2-40B4-BE49-F238E27FC236}">
              <a16:creationId xmlns:a16="http://schemas.microsoft.com/office/drawing/2014/main" id="{FA3ED372-0334-4F2F-A7A5-E3EEA048523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294120" y="149462"/>
          <a:ext cx="1948031" cy="49061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AESP\Social\Manzana%20de%20Cuidado%20Mochuelo\Manenimiento%20CCM\UAESP-SAMC-002-2024%20Mantenimiento%20Manzana%20-%20Multi\Presupuesto%20Mantenimiento%20MMC-Mult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resupuesto General"/>
      <sheetName val="Presupuesto General (2)"/>
      <sheetName val="Presupuesto Multiproposito"/>
      <sheetName val="APU Multi (2)"/>
      <sheetName val="APU Multi"/>
      <sheetName val="Cuadrilla"/>
      <sheetName val="Presupuesto CCM"/>
      <sheetName val="APU CCM"/>
      <sheetName val="Cotizaciones MTT Equipos"/>
      <sheetName val="Hoja1"/>
      <sheetName val="AIU"/>
      <sheetName val="Actividades Multi"/>
      <sheetName val="Actividades CCM"/>
    </sheetNames>
    <sheetDataSet>
      <sheetData sheetId="0" refreshError="1"/>
      <sheetData sheetId="1" refreshError="1"/>
      <sheetData sheetId="2" refreshError="1"/>
      <sheetData sheetId="3" refreshError="1"/>
      <sheetData sheetId="4" refreshError="1"/>
      <sheetData sheetId="5">
        <row r="30">
          <cell r="H30">
            <v>201420</v>
          </cell>
        </row>
      </sheetData>
      <sheetData sheetId="6" refreshError="1"/>
      <sheetData sheetId="7">
        <row r="14">
          <cell r="D14">
            <v>82.58</v>
          </cell>
        </row>
        <row r="15">
          <cell r="D15">
            <v>7</v>
          </cell>
        </row>
        <row r="16">
          <cell r="D16">
            <v>9</v>
          </cell>
        </row>
        <row r="17">
          <cell r="D17">
            <v>20</v>
          </cell>
        </row>
        <row r="18">
          <cell r="D18">
            <v>233.34</v>
          </cell>
        </row>
        <row r="19">
          <cell r="D19">
            <v>1</v>
          </cell>
        </row>
        <row r="97">
          <cell r="D97">
            <v>120</v>
          </cell>
        </row>
        <row r="98">
          <cell r="D98">
            <v>50</v>
          </cell>
        </row>
        <row r="99">
          <cell r="D99">
            <v>350</v>
          </cell>
        </row>
        <row r="100">
          <cell r="D100">
            <v>10</v>
          </cell>
        </row>
        <row r="101">
          <cell r="B101" t="str">
            <v>Demolición Bordillo (Incluye cargue y retiro material)</v>
          </cell>
          <cell r="C101" t="str">
            <v>M2</v>
          </cell>
          <cell r="D101">
            <v>50</v>
          </cell>
        </row>
      </sheetData>
      <sheetData sheetId="8" refreshError="1"/>
      <sheetData sheetId="9" refreshError="1"/>
      <sheetData sheetId="10" refreshError="1"/>
      <sheetData sheetId="11">
        <row r="53">
          <cell r="H53">
            <v>0.25</v>
          </cell>
        </row>
      </sheetData>
      <sheetData sheetId="12" refreshError="1"/>
      <sheetData sheetId="13"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3"/>
  <sheetViews>
    <sheetView tabSelected="1" zoomScaleNormal="100" zoomScaleSheetLayoutView="100" workbookViewId="0">
      <selection activeCell="I139" sqref="I139"/>
    </sheetView>
  </sheetViews>
  <sheetFormatPr baseColWidth="10" defaultColWidth="11.375" defaultRowHeight="12.75"/>
  <cols>
    <col min="1" max="1" width="6.75" style="1" customWidth="1"/>
    <col min="2" max="2" width="60.375" style="1" customWidth="1"/>
    <col min="3" max="3" width="12.125" style="1" customWidth="1"/>
    <col min="4" max="4" width="10.25" style="1" bestFit="1" customWidth="1"/>
    <col min="5" max="5" width="16.75" style="11" bestFit="1" customWidth="1"/>
    <col min="6" max="6" width="15.625" style="1" bestFit="1" customWidth="1"/>
    <col min="7" max="7" width="11.375" style="1"/>
    <col min="8" max="8" width="14.375" style="1" bestFit="1" customWidth="1"/>
    <col min="9" max="9" width="12.875" style="1" bestFit="1" customWidth="1"/>
    <col min="10" max="16384" width="11.375" style="1"/>
  </cols>
  <sheetData>
    <row r="1" spans="1:8" ht="15" customHeight="1">
      <c r="A1" s="55" t="s">
        <v>0</v>
      </c>
      <c r="B1" s="55"/>
      <c r="C1" s="55"/>
      <c r="D1" s="55"/>
      <c r="E1" s="55"/>
      <c r="F1" s="55"/>
    </row>
    <row r="2" spans="1:8" ht="15" customHeight="1">
      <c r="A2" s="55" t="s">
        <v>1</v>
      </c>
      <c r="B2" s="55"/>
      <c r="C2" s="55"/>
      <c r="D2" s="55"/>
      <c r="E2" s="55"/>
      <c r="F2" s="55"/>
    </row>
    <row r="3" spans="1:8" ht="15" customHeight="1">
      <c r="A3" s="55" t="s">
        <v>2</v>
      </c>
      <c r="B3" s="55"/>
      <c r="C3" s="55"/>
      <c r="D3" s="55"/>
      <c r="E3" s="55"/>
      <c r="F3" s="55"/>
    </row>
    <row r="4" spans="1:8" ht="15" customHeight="1">
      <c r="A4" s="56" t="s">
        <v>3</v>
      </c>
      <c r="B4" s="56"/>
      <c r="C4" s="56"/>
      <c r="D4" s="56"/>
      <c r="E4" s="55"/>
      <c r="F4" s="55"/>
    </row>
    <row r="7" spans="1:8" ht="14.25" customHeight="1">
      <c r="A7" s="57" t="s">
        <v>4</v>
      </c>
      <c r="B7" s="58"/>
      <c r="C7" s="59"/>
      <c r="D7" s="60" t="s">
        <v>5</v>
      </c>
      <c r="E7" s="60"/>
      <c r="F7" s="60"/>
    </row>
    <row r="8" spans="1:8" ht="14.25" customHeight="1">
      <c r="A8" s="57" t="s">
        <v>6</v>
      </c>
      <c r="B8" s="58"/>
      <c r="C8" s="59"/>
      <c r="D8" s="61">
        <v>45566</v>
      </c>
      <c r="E8" s="62"/>
      <c r="F8" s="62"/>
    </row>
    <row r="9" spans="1:8" ht="15" customHeight="1">
      <c r="A9" s="57" t="s">
        <v>7</v>
      </c>
      <c r="B9" s="58"/>
      <c r="C9" s="59"/>
      <c r="D9" s="63">
        <v>3</v>
      </c>
      <c r="E9" s="63"/>
      <c r="F9" s="48" t="s">
        <v>8</v>
      </c>
    </row>
    <row r="11" spans="1:8">
      <c r="A11" s="64" t="s">
        <v>9</v>
      </c>
      <c r="B11" s="64"/>
      <c r="C11" s="64"/>
      <c r="D11" s="64"/>
      <c r="E11" s="64"/>
      <c r="F11" s="64"/>
    </row>
    <row r="12" spans="1:8">
      <c r="A12" s="49" t="s">
        <v>10</v>
      </c>
      <c r="B12" s="49" t="s">
        <v>11</v>
      </c>
      <c r="C12" s="49" t="s">
        <v>12</v>
      </c>
      <c r="D12" s="49" t="s">
        <v>13</v>
      </c>
      <c r="E12" s="50" t="s">
        <v>14</v>
      </c>
      <c r="F12" s="50" t="s">
        <v>15</v>
      </c>
    </row>
    <row r="13" spans="1:8">
      <c r="A13" s="51">
        <v>1</v>
      </c>
      <c r="B13" s="54" t="s">
        <v>16</v>
      </c>
      <c r="C13" s="54"/>
      <c r="D13" s="54"/>
      <c r="E13" s="54"/>
      <c r="F13" s="54"/>
    </row>
    <row r="14" spans="1:8" ht="25.5">
      <c r="A14" s="2">
        <v>1.1000000000000001</v>
      </c>
      <c r="B14" s="3" t="s">
        <v>17</v>
      </c>
      <c r="C14" s="2" t="s">
        <v>18</v>
      </c>
      <c r="D14" s="2">
        <v>1</v>
      </c>
      <c r="E14" s="4"/>
      <c r="F14" s="5"/>
      <c r="H14" s="6"/>
    </row>
    <row r="15" spans="1:8" ht="25.5">
      <c r="A15" s="7">
        <v>1.2</v>
      </c>
      <c r="B15" s="8" t="s">
        <v>19</v>
      </c>
      <c r="C15" s="7" t="s">
        <v>18</v>
      </c>
      <c r="D15" s="7">
        <v>2</v>
      </c>
      <c r="E15" s="9"/>
      <c r="F15" s="10"/>
      <c r="H15" s="6"/>
    </row>
    <row r="16" spans="1:8" ht="25.5">
      <c r="A16" s="7">
        <v>1.3</v>
      </c>
      <c r="B16" s="8" t="s">
        <v>20</v>
      </c>
      <c r="C16" s="7" t="s">
        <v>18</v>
      </c>
      <c r="D16" s="7">
        <v>8</v>
      </c>
      <c r="E16" s="9"/>
      <c r="F16" s="10"/>
      <c r="H16" s="6"/>
    </row>
    <row r="17" spans="1:9" ht="25.5">
      <c r="A17" s="7">
        <v>1.4</v>
      </c>
      <c r="B17" s="8" t="s">
        <v>21</v>
      </c>
      <c r="C17" s="7" t="s">
        <v>18</v>
      </c>
      <c r="D17" s="7">
        <v>8</v>
      </c>
      <c r="E17" s="9"/>
      <c r="F17" s="10"/>
      <c r="H17" s="6"/>
    </row>
    <row r="18" spans="1:9">
      <c r="A18" s="7">
        <v>1.5</v>
      </c>
      <c r="B18" s="8" t="s">
        <v>22</v>
      </c>
      <c r="C18" s="7" t="s">
        <v>18</v>
      </c>
      <c r="D18" s="7">
        <v>8</v>
      </c>
      <c r="E18" s="9"/>
      <c r="F18" s="10"/>
      <c r="H18" s="6"/>
    </row>
    <row r="19" spans="1:9" ht="25.5">
      <c r="A19" s="7">
        <v>1.6</v>
      </c>
      <c r="B19" s="8" t="s">
        <v>23</v>
      </c>
      <c r="C19" s="7" t="s">
        <v>18</v>
      </c>
      <c r="D19" s="7">
        <v>8</v>
      </c>
      <c r="E19" s="9"/>
      <c r="F19" s="10"/>
      <c r="H19" s="6"/>
    </row>
    <row r="20" spans="1:9">
      <c r="A20" s="7">
        <v>1.7</v>
      </c>
      <c r="B20" s="8" t="s">
        <v>24</v>
      </c>
      <c r="C20" s="7" t="s">
        <v>18</v>
      </c>
      <c r="D20" s="7">
        <v>4</v>
      </c>
      <c r="E20" s="9"/>
      <c r="F20" s="10"/>
      <c r="H20" s="6"/>
    </row>
    <row r="21" spans="1:9">
      <c r="A21" s="65" t="s">
        <v>25</v>
      </c>
      <c r="B21" s="65"/>
      <c r="C21" s="65"/>
      <c r="D21" s="65"/>
      <c r="E21" s="65"/>
      <c r="F21" s="52">
        <f>ROUND(SUM(F14:F20),0)</f>
        <v>0</v>
      </c>
      <c r="H21" s="6"/>
    </row>
    <row r="22" spans="1:9">
      <c r="A22" s="11"/>
      <c r="B22" s="11"/>
      <c r="C22" s="11"/>
      <c r="D22" s="11"/>
      <c r="F22" s="12"/>
      <c r="H22" s="6"/>
    </row>
    <row r="23" spans="1:9">
      <c r="A23" s="51">
        <v>2</v>
      </c>
      <c r="B23" s="54" t="s">
        <v>26</v>
      </c>
      <c r="C23" s="54"/>
      <c r="D23" s="54"/>
      <c r="E23" s="54"/>
      <c r="F23" s="54"/>
    </row>
    <row r="24" spans="1:9">
      <c r="A24" s="2">
        <v>2.1</v>
      </c>
      <c r="B24" s="13" t="s">
        <v>27</v>
      </c>
      <c r="C24" s="7" t="s">
        <v>28</v>
      </c>
      <c r="D24" s="7">
        <v>10</v>
      </c>
      <c r="E24" s="14"/>
      <c r="F24" s="15"/>
      <c r="H24" s="6"/>
    </row>
    <row r="25" spans="1:9" ht="38.25">
      <c r="A25" s="7">
        <v>2.2000000000000002</v>
      </c>
      <c r="B25" s="13" t="s">
        <v>29</v>
      </c>
      <c r="C25" s="7" t="s">
        <v>30</v>
      </c>
      <c r="D25" s="7">
        <v>1</v>
      </c>
      <c r="E25" s="14"/>
      <c r="F25" s="15"/>
      <c r="H25" s="6"/>
    </row>
    <row r="26" spans="1:9" ht="25.5">
      <c r="A26" s="2">
        <v>2.2999999999999998</v>
      </c>
      <c r="B26" s="16" t="s">
        <v>31</v>
      </c>
      <c r="C26" s="2" t="s">
        <v>32</v>
      </c>
      <c r="D26" s="2">
        <v>100</v>
      </c>
      <c r="E26" s="17"/>
      <c r="F26" s="18"/>
      <c r="H26" s="6"/>
      <c r="I26" s="19"/>
    </row>
    <row r="27" spans="1:9">
      <c r="A27" s="2">
        <v>2.4</v>
      </c>
      <c r="B27" s="13" t="s">
        <v>33</v>
      </c>
      <c r="C27" s="7" t="s">
        <v>28</v>
      </c>
      <c r="D27" s="7">
        <v>10</v>
      </c>
      <c r="E27" s="14"/>
      <c r="F27" s="15"/>
      <c r="H27" s="6"/>
    </row>
    <row r="28" spans="1:9" ht="25.5">
      <c r="A28" s="2">
        <v>2.5</v>
      </c>
      <c r="B28" s="13" t="s">
        <v>34</v>
      </c>
      <c r="C28" s="7" t="s">
        <v>28</v>
      </c>
      <c r="D28" s="7">
        <v>2</v>
      </c>
      <c r="E28" s="14"/>
      <c r="F28" s="15"/>
      <c r="H28" s="6"/>
    </row>
    <row r="29" spans="1:9" ht="25.5">
      <c r="A29" s="2">
        <v>2.6</v>
      </c>
      <c r="B29" s="13" t="s">
        <v>35</v>
      </c>
      <c r="C29" s="7" t="s">
        <v>30</v>
      </c>
      <c r="D29" s="7">
        <v>2</v>
      </c>
      <c r="E29" s="14"/>
      <c r="F29" s="15"/>
      <c r="H29" s="6"/>
    </row>
    <row r="30" spans="1:9" ht="25.5">
      <c r="A30" s="2">
        <v>2.7</v>
      </c>
      <c r="B30" s="16" t="s">
        <v>36</v>
      </c>
      <c r="C30" s="2" t="s">
        <v>32</v>
      </c>
      <c r="D30" s="2">
        <f>180*2</f>
        <v>360</v>
      </c>
      <c r="E30" s="17"/>
      <c r="F30" s="18"/>
      <c r="H30" s="6"/>
      <c r="I30" s="19"/>
    </row>
    <row r="31" spans="1:9">
      <c r="A31" s="2">
        <v>2.8</v>
      </c>
      <c r="B31" s="16" t="s">
        <v>37</v>
      </c>
      <c r="C31" s="2" t="s">
        <v>32</v>
      </c>
      <c r="D31" s="2">
        <v>24</v>
      </c>
      <c r="E31" s="17"/>
      <c r="F31" s="18"/>
      <c r="H31" s="6"/>
      <c r="I31" s="19"/>
    </row>
    <row r="32" spans="1:9" ht="25.5">
      <c r="A32" s="20">
        <v>2.9</v>
      </c>
      <c r="B32" s="13" t="s">
        <v>38</v>
      </c>
      <c r="C32" s="7" t="s">
        <v>39</v>
      </c>
      <c r="D32" s="7">
        <v>15</v>
      </c>
      <c r="E32" s="14"/>
      <c r="F32" s="15"/>
      <c r="H32" s="6"/>
    </row>
    <row r="33" spans="1:8" ht="25.5">
      <c r="A33" s="21">
        <v>2.1</v>
      </c>
      <c r="B33" s="13" t="s">
        <v>40</v>
      </c>
      <c r="C33" s="7" t="s">
        <v>30</v>
      </c>
      <c r="D33" s="7">
        <v>1</v>
      </c>
      <c r="E33" s="14"/>
      <c r="F33" s="15"/>
      <c r="H33" s="6"/>
    </row>
    <row r="34" spans="1:8">
      <c r="A34" s="21">
        <v>2.11</v>
      </c>
      <c r="B34" s="13" t="s">
        <v>41</v>
      </c>
      <c r="C34" s="7" t="s">
        <v>18</v>
      </c>
      <c r="D34" s="7">
        <v>30</v>
      </c>
      <c r="E34" s="14"/>
      <c r="F34" s="15"/>
      <c r="H34" s="6"/>
    </row>
    <row r="35" spans="1:8">
      <c r="A35" s="21">
        <v>2.12</v>
      </c>
      <c r="B35" s="13" t="s">
        <v>42</v>
      </c>
      <c r="C35" s="7" t="s">
        <v>32</v>
      </c>
      <c r="D35" s="7">
        <v>30</v>
      </c>
      <c r="E35" s="14"/>
      <c r="F35" s="15"/>
      <c r="H35" s="6"/>
    </row>
    <row r="36" spans="1:8">
      <c r="A36" s="65" t="s">
        <v>43</v>
      </c>
      <c r="B36" s="65"/>
      <c r="C36" s="65"/>
      <c r="D36" s="65"/>
      <c r="E36" s="65"/>
      <c r="F36" s="52">
        <f>ROUND(SUM(F24:F35),0)</f>
        <v>0</v>
      </c>
      <c r="H36" s="6"/>
    </row>
    <row r="37" spans="1:8">
      <c r="A37" s="11"/>
      <c r="B37" s="22"/>
      <c r="C37" s="11"/>
      <c r="D37" s="11"/>
      <c r="F37" s="11"/>
      <c r="H37" s="6"/>
    </row>
    <row r="38" spans="1:8">
      <c r="A38" s="64" t="s">
        <v>44</v>
      </c>
      <c r="B38" s="64"/>
      <c r="C38" s="64"/>
      <c r="D38" s="64"/>
      <c r="E38" s="64"/>
      <c r="F38" s="64"/>
      <c r="H38" s="6"/>
    </row>
    <row r="39" spans="1:8">
      <c r="A39" s="49" t="s">
        <v>10</v>
      </c>
      <c r="B39" s="49" t="s">
        <v>11</v>
      </c>
      <c r="C39" s="49" t="s">
        <v>12</v>
      </c>
      <c r="D39" s="49" t="s">
        <v>13</v>
      </c>
      <c r="E39" s="50" t="s">
        <v>14</v>
      </c>
      <c r="F39" s="50" t="s">
        <v>15</v>
      </c>
    </row>
    <row r="40" spans="1:8">
      <c r="A40" s="51">
        <v>3</v>
      </c>
      <c r="B40" s="54" t="s">
        <v>45</v>
      </c>
      <c r="C40" s="54"/>
      <c r="D40" s="54"/>
      <c r="E40" s="54"/>
      <c r="F40" s="54"/>
    </row>
    <row r="41" spans="1:8">
      <c r="A41" s="23">
        <v>3.1</v>
      </c>
      <c r="B41" s="24" t="s">
        <v>46</v>
      </c>
      <c r="C41" s="23" t="s">
        <v>32</v>
      </c>
      <c r="D41" s="23">
        <f>+'[1]Presupuesto CCM'!D14</f>
        <v>82.58</v>
      </c>
      <c r="E41" s="25"/>
      <c r="F41" s="26"/>
      <c r="H41" s="6"/>
    </row>
    <row r="42" spans="1:8" ht="25.5">
      <c r="A42" s="27">
        <v>3.2</v>
      </c>
      <c r="B42" s="24" t="s">
        <v>47</v>
      </c>
      <c r="C42" s="27" t="s">
        <v>18</v>
      </c>
      <c r="D42" s="23">
        <f>+'[1]Presupuesto CCM'!D15</f>
        <v>7</v>
      </c>
      <c r="E42" s="28"/>
      <c r="F42" s="29"/>
      <c r="H42" s="6"/>
    </row>
    <row r="43" spans="1:8" ht="25.5">
      <c r="A43" s="27">
        <v>3.3</v>
      </c>
      <c r="B43" s="24" t="s">
        <v>48</v>
      </c>
      <c r="C43" s="27" t="s">
        <v>49</v>
      </c>
      <c r="D43" s="23">
        <f>+'[1]Presupuesto CCM'!D16</f>
        <v>9</v>
      </c>
      <c r="E43" s="28"/>
      <c r="F43" s="29"/>
      <c r="H43" s="6"/>
    </row>
    <row r="44" spans="1:8" ht="38.25">
      <c r="A44" s="27">
        <v>3.4</v>
      </c>
      <c r="B44" s="24" t="s">
        <v>50</v>
      </c>
      <c r="C44" s="27" t="s">
        <v>18</v>
      </c>
      <c r="D44" s="23">
        <f>+'[1]Presupuesto CCM'!D17</f>
        <v>20</v>
      </c>
      <c r="E44" s="28"/>
      <c r="F44" s="29"/>
      <c r="H44" s="6"/>
    </row>
    <row r="45" spans="1:8">
      <c r="A45" s="27">
        <v>3.5</v>
      </c>
      <c r="B45" s="24" t="s">
        <v>51</v>
      </c>
      <c r="C45" s="27" t="s">
        <v>32</v>
      </c>
      <c r="D45" s="23">
        <f>+'[1]Presupuesto CCM'!D18</f>
        <v>233.34</v>
      </c>
      <c r="E45" s="28"/>
      <c r="F45" s="29"/>
      <c r="H45" s="6"/>
    </row>
    <row r="46" spans="1:8">
      <c r="A46" s="27">
        <v>3.6</v>
      </c>
      <c r="B46" s="24" t="s">
        <v>52</v>
      </c>
      <c r="C46" s="27" t="s">
        <v>30</v>
      </c>
      <c r="D46" s="23">
        <f>+'[1]Presupuesto CCM'!D19</f>
        <v>1</v>
      </c>
      <c r="E46" s="28"/>
      <c r="F46" s="29"/>
      <c r="H46" s="6"/>
    </row>
    <row r="47" spans="1:8">
      <c r="A47" s="65" t="s">
        <v>53</v>
      </c>
      <c r="B47" s="65"/>
      <c r="C47" s="65"/>
      <c r="D47" s="65"/>
      <c r="E47" s="65"/>
      <c r="F47" s="52">
        <f>ROUND(SUM(F41:F46),0)</f>
        <v>0</v>
      </c>
      <c r="H47" s="6"/>
    </row>
    <row r="48" spans="1:8">
      <c r="A48" s="30"/>
      <c r="B48" s="30"/>
      <c r="C48" s="30"/>
      <c r="D48" s="30"/>
      <c r="E48" s="30"/>
      <c r="F48" s="31"/>
      <c r="H48" s="6"/>
    </row>
    <row r="49" spans="1:8">
      <c r="A49" s="51">
        <v>4</v>
      </c>
      <c r="B49" s="54" t="s">
        <v>54</v>
      </c>
      <c r="C49" s="54"/>
      <c r="D49" s="54"/>
      <c r="E49" s="54"/>
      <c r="F49" s="54"/>
    </row>
    <row r="50" spans="1:8" ht="25.5">
      <c r="A50" s="23">
        <v>4.0999999999999996</v>
      </c>
      <c r="B50" s="24" t="s">
        <v>55</v>
      </c>
      <c r="C50" s="27" t="s">
        <v>49</v>
      </c>
      <c r="D50" s="27">
        <v>24</v>
      </c>
      <c r="E50" s="32"/>
      <c r="F50" s="33"/>
      <c r="H50" s="6"/>
    </row>
    <row r="51" spans="1:8">
      <c r="A51" s="23">
        <v>4.2</v>
      </c>
      <c r="B51" s="24" t="s">
        <v>56</v>
      </c>
      <c r="C51" s="27" t="s">
        <v>49</v>
      </c>
      <c r="D51" s="27">
        <v>22</v>
      </c>
      <c r="E51" s="32"/>
      <c r="F51" s="33"/>
      <c r="H51" s="6"/>
    </row>
    <row r="52" spans="1:8" ht="25.5">
      <c r="A52" s="23">
        <v>4.3</v>
      </c>
      <c r="B52" s="24" t="s">
        <v>57</v>
      </c>
      <c r="C52" s="23" t="s">
        <v>49</v>
      </c>
      <c r="D52" s="23">
        <v>9</v>
      </c>
      <c r="E52" s="34"/>
      <c r="F52" s="35"/>
      <c r="H52" s="6"/>
    </row>
    <row r="53" spans="1:8" ht="25.5">
      <c r="A53" s="23">
        <v>4.4000000000000004</v>
      </c>
      <c r="B53" s="24" t="s">
        <v>58</v>
      </c>
      <c r="C53" s="27" t="s">
        <v>28</v>
      </c>
      <c r="D53" s="27">
        <v>5</v>
      </c>
      <c r="E53" s="32"/>
      <c r="F53" s="33"/>
      <c r="H53" s="6"/>
    </row>
    <row r="54" spans="1:8" ht="25.5">
      <c r="A54" s="23">
        <v>4.5</v>
      </c>
      <c r="B54" s="24" t="s">
        <v>59</v>
      </c>
      <c r="C54" s="27" t="s">
        <v>28</v>
      </c>
      <c r="D54" s="27">
        <v>20</v>
      </c>
      <c r="E54" s="32"/>
      <c r="F54" s="33"/>
      <c r="H54" s="6"/>
    </row>
    <row r="55" spans="1:8" ht="25.5">
      <c r="A55" s="23">
        <v>4.5999999999999996</v>
      </c>
      <c r="B55" s="24" t="s">
        <v>60</v>
      </c>
      <c r="C55" s="27" t="s">
        <v>49</v>
      </c>
      <c r="D55" s="27">
        <v>500</v>
      </c>
      <c r="E55" s="32"/>
      <c r="F55" s="33"/>
      <c r="H55" s="6"/>
    </row>
    <row r="56" spans="1:8" ht="25.5">
      <c r="A56" s="23">
        <v>4.7</v>
      </c>
      <c r="B56" s="24" t="s">
        <v>61</v>
      </c>
      <c r="C56" s="27" t="s">
        <v>49</v>
      </c>
      <c r="D56" s="27">
        <v>23</v>
      </c>
      <c r="E56" s="32"/>
      <c r="F56" s="33"/>
      <c r="H56" s="6"/>
    </row>
    <row r="57" spans="1:8" ht="25.5">
      <c r="A57" s="23">
        <v>4.8</v>
      </c>
      <c r="B57" s="24" t="s">
        <v>62</v>
      </c>
      <c r="C57" s="27" t="s">
        <v>49</v>
      </c>
      <c r="D57" s="27">
        <v>8</v>
      </c>
      <c r="E57" s="32"/>
      <c r="F57" s="33"/>
      <c r="H57" s="6"/>
    </row>
    <row r="58" spans="1:8">
      <c r="A58" s="23">
        <v>4.9000000000000004</v>
      </c>
      <c r="B58" s="24" t="s">
        <v>63</v>
      </c>
      <c r="C58" s="27" t="s">
        <v>30</v>
      </c>
      <c r="D58" s="27">
        <v>1</v>
      </c>
      <c r="E58" s="32"/>
      <c r="F58" s="33"/>
      <c r="H58" s="6"/>
    </row>
    <row r="59" spans="1:8" ht="25.5">
      <c r="A59" s="36">
        <v>4.0999999999999996</v>
      </c>
      <c r="B59" s="24" t="s">
        <v>64</v>
      </c>
      <c r="C59" s="27" t="s">
        <v>30</v>
      </c>
      <c r="D59" s="27">
        <v>4</v>
      </c>
      <c r="E59" s="32"/>
      <c r="F59" s="33"/>
      <c r="H59" s="6"/>
    </row>
    <row r="60" spans="1:8">
      <c r="A60" s="23">
        <v>4.1100000000000003</v>
      </c>
      <c r="B60" s="24" t="s">
        <v>65</v>
      </c>
      <c r="C60" s="27" t="s">
        <v>30</v>
      </c>
      <c r="D60" s="27">
        <v>1</v>
      </c>
      <c r="E60" s="32"/>
      <c r="F60" s="33"/>
      <c r="H60" s="6"/>
    </row>
    <row r="61" spans="1:8" ht="25.5">
      <c r="A61" s="23">
        <v>4.12</v>
      </c>
      <c r="B61" s="24" t="s">
        <v>66</v>
      </c>
      <c r="C61" s="27" t="s">
        <v>49</v>
      </c>
      <c r="D61" s="27">
        <v>20</v>
      </c>
      <c r="E61" s="32"/>
      <c r="F61" s="33"/>
      <c r="H61" s="6"/>
    </row>
    <row r="62" spans="1:8" ht="25.5">
      <c r="A62" s="23">
        <v>4.13</v>
      </c>
      <c r="B62" s="24" t="s">
        <v>67</v>
      </c>
      <c r="C62" s="23" t="s">
        <v>49</v>
      </c>
      <c r="D62" s="23">
        <v>25</v>
      </c>
      <c r="E62" s="34"/>
      <c r="F62" s="35"/>
      <c r="H62" s="6"/>
    </row>
    <row r="63" spans="1:8">
      <c r="A63" s="65" t="s">
        <v>68</v>
      </c>
      <c r="B63" s="65"/>
      <c r="C63" s="65"/>
      <c r="D63" s="65"/>
      <c r="E63" s="65"/>
      <c r="F63" s="52">
        <f>ROUND(SUM(F50:F62),0)</f>
        <v>0</v>
      </c>
      <c r="H63" s="6"/>
    </row>
    <row r="64" spans="1:8">
      <c r="A64" s="30"/>
      <c r="B64" s="37"/>
      <c r="C64" s="30"/>
      <c r="D64" s="30"/>
      <c r="E64" s="30"/>
      <c r="F64" s="30"/>
      <c r="H64" s="6"/>
    </row>
    <row r="65" spans="1:8">
      <c r="A65" s="51">
        <v>5</v>
      </c>
      <c r="B65" s="54" t="s">
        <v>69</v>
      </c>
      <c r="C65" s="54"/>
      <c r="D65" s="54"/>
      <c r="E65" s="54"/>
      <c r="F65" s="54"/>
    </row>
    <row r="66" spans="1:8" ht="51">
      <c r="A66" s="23">
        <v>5.0999999999999996</v>
      </c>
      <c r="B66" s="38" t="s">
        <v>70</v>
      </c>
      <c r="C66" s="23" t="s">
        <v>49</v>
      </c>
      <c r="D66" s="27">
        <v>250.8</v>
      </c>
      <c r="E66" s="25"/>
      <c r="F66" s="26"/>
      <c r="H66" s="6"/>
    </row>
    <row r="67" spans="1:8" ht="25.5">
      <c r="A67" s="27">
        <v>5.2</v>
      </c>
      <c r="B67" s="38" t="s">
        <v>71</v>
      </c>
      <c r="C67" s="27" t="s">
        <v>49</v>
      </c>
      <c r="D67" s="27">
        <v>250.8</v>
      </c>
      <c r="E67" s="28"/>
      <c r="F67" s="29"/>
      <c r="H67" s="6"/>
    </row>
    <row r="68" spans="1:8" ht="25.5">
      <c r="A68" s="27">
        <v>5.3</v>
      </c>
      <c r="B68" s="38" t="s">
        <v>72</v>
      </c>
      <c r="C68" s="27" t="s">
        <v>49</v>
      </c>
      <c r="D68" s="27">
        <v>97</v>
      </c>
      <c r="E68" s="28"/>
      <c r="F68" s="29"/>
      <c r="H68" s="6"/>
    </row>
    <row r="69" spans="1:8" ht="25.5">
      <c r="A69" s="27">
        <v>5.4</v>
      </c>
      <c r="B69" s="38" t="s">
        <v>73</v>
      </c>
      <c r="C69" s="27" t="s">
        <v>18</v>
      </c>
      <c r="D69" s="27">
        <v>6</v>
      </c>
      <c r="E69" s="28"/>
      <c r="F69" s="29"/>
      <c r="H69" s="6"/>
    </row>
    <row r="70" spans="1:8" ht="25.5">
      <c r="A70" s="27">
        <v>5.5</v>
      </c>
      <c r="B70" s="38" t="s">
        <v>74</v>
      </c>
      <c r="C70" s="27" t="s">
        <v>49</v>
      </c>
      <c r="D70" s="27">
        <v>25</v>
      </c>
      <c r="E70" s="28"/>
      <c r="F70" s="29"/>
      <c r="H70" s="6"/>
    </row>
    <row r="71" spans="1:8">
      <c r="A71" s="27">
        <v>5.6</v>
      </c>
      <c r="B71" s="38" t="s">
        <v>75</v>
      </c>
      <c r="C71" s="27" t="s">
        <v>49</v>
      </c>
      <c r="D71" s="27">
        <v>47</v>
      </c>
      <c r="E71" s="28"/>
      <c r="F71" s="29"/>
      <c r="H71" s="6"/>
    </row>
    <row r="72" spans="1:8">
      <c r="A72" s="65" t="s">
        <v>76</v>
      </c>
      <c r="B72" s="65"/>
      <c r="C72" s="65"/>
      <c r="D72" s="65"/>
      <c r="E72" s="65"/>
      <c r="F72" s="52">
        <f>ROUND(SUM(F66:F71),0)</f>
        <v>0</v>
      </c>
      <c r="H72" s="6"/>
    </row>
    <row r="73" spans="1:8">
      <c r="A73" s="30"/>
      <c r="B73" s="37"/>
      <c r="C73" s="30"/>
      <c r="D73" s="30"/>
      <c r="E73" s="30"/>
      <c r="F73" s="30"/>
      <c r="H73" s="6"/>
    </row>
    <row r="74" spans="1:8">
      <c r="A74" s="51">
        <v>6</v>
      </c>
      <c r="B74" s="54" t="s">
        <v>77</v>
      </c>
      <c r="C74" s="54"/>
      <c r="D74" s="54"/>
      <c r="E74" s="54"/>
      <c r="F74" s="54"/>
    </row>
    <row r="75" spans="1:8" ht="25.5">
      <c r="A75" s="23">
        <v>6.1</v>
      </c>
      <c r="B75" s="38" t="s">
        <v>78</v>
      </c>
      <c r="C75" s="23" t="s">
        <v>32</v>
      </c>
      <c r="D75" s="23">
        <v>215</v>
      </c>
      <c r="E75" s="25"/>
      <c r="F75" s="26"/>
      <c r="H75" s="6"/>
    </row>
    <row r="76" spans="1:8">
      <c r="A76" s="65" t="s">
        <v>79</v>
      </c>
      <c r="B76" s="65"/>
      <c r="C76" s="65"/>
      <c r="D76" s="65"/>
      <c r="E76" s="65"/>
      <c r="F76" s="52">
        <f>ROUND(SUM(F75:F75),0)</f>
        <v>0</v>
      </c>
      <c r="H76" s="6"/>
    </row>
    <row r="77" spans="1:8">
      <c r="A77" s="30"/>
      <c r="B77" s="37"/>
      <c r="C77" s="30"/>
      <c r="D77" s="30"/>
      <c r="E77" s="30"/>
      <c r="F77" s="30"/>
      <c r="H77" s="6"/>
    </row>
    <row r="78" spans="1:8">
      <c r="A78" s="51">
        <v>7</v>
      </c>
      <c r="B78" s="54" t="s">
        <v>80</v>
      </c>
      <c r="C78" s="54"/>
      <c r="D78" s="54"/>
      <c r="E78" s="54"/>
      <c r="F78" s="54"/>
    </row>
    <row r="79" spans="1:8" ht="38.25">
      <c r="A79" s="23">
        <v>7.1</v>
      </c>
      <c r="B79" s="24" t="s">
        <v>81</v>
      </c>
      <c r="C79" s="23" t="s">
        <v>32</v>
      </c>
      <c r="D79" s="23">
        <v>1320</v>
      </c>
      <c r="E79" s="25"/>
      <c r="F79" s="26"/>
      <c r="H79" s="6"/>
    </row>
    <row r="80" spans="1:8" ht="38.25">
      <c r="A80" s="27">
        <v>7.2</v>
      </c>
      <c r="B80" s="24" t="s">
        <v>82</v>
      </c>
      <c r="C80" s="23" t="s">
        <v>32</v>
      </c>
      <c r="D80" s="27">
        <v>310</v>
      </c>
      <c r="E80" s="28"/>
      <c r="F80" s="29"/>
      <c r="H80" s="6"/>
    </row>
    <row r="81" spans="1:8" ht="38.25">
      <c r="A81" s="23">
        <v>7.3</v>
      </c>
      <c r="B81" s="24" t="s">
        <v>83</v>
      </c>
      <c r="C81" s="23" t="s">
        <v>32</v>
      </c>
      <c r="D81" s="27">
        <v>530</v>
      </c>
      <c r="E81" s="28"/>
      <c r="F81" s="29"/>
      <c r="H81" s="6"/>
    </row>
    <row r="82" spans="1:8" ht="38.25">
      <c r="A82" s="27">
        <v>7.4</v>
      </c>
      <c r="B82" s="24" t="s">
        <v>84</v>
      </c>
      <c r="C82" s="23" t="s">
        <v>32</v>
      </c>
      <c r="D82" s="27">
        <v>170</v>
      </c>
      <c r="E82" s="28"/>
      <c r="F82" s="29"/>
      <c r="H82" s="6"/>
    </row>
    <row r="83" spans="1:8" ht="38.25">
      <c r="A83" s="23">
        <v>7.5</v>
      </c>
      <c r="B83" s="24" t="s">
        <v>85</v>
      </c>
      <c r="C83" s="23" t="s">
        <v>32</v>
      </c>
      <c r="D83" s="27">
        <v>833.43</v>
      </c>
      <c r="E83" s="28"/>
      <c r="F83" s="29"/>
      <c r="H83" s="6"/>
    </row>
    <row r="84" spans="1:8" ht="51">
      <c r="A84" s="27">
        <v>7.6</v>
      </c>
      <c r="B84" s="24" t="s">
        <v>86</v>
      </c>
      <c r="C84" s="23" t="s">
        <v>32</v>
      </c>
      <c r="D84" s="27">
        <v>250</v>
      </c>
      <c r="E84" s="28"/>
      <c r="F84" s="29"/>
      <c r="H84" s="6"/>
    </row>
    <row r="85" spans="1:8">
      <c r="A85" s="65" t="s">
        <v>87</v>
      </c>
      <c r="B85" s="65"/>
      <c r="C85" s="65"/>
      <c r="D85" s="65"/>
      <c r="E85" s="65"/>
      <c r="F85" s="52">
        <f>ROUND(SUM(F79:F84),0)</f>
        <v>0</v>
      </c>
      <c r="H85" s="6"/>
    </row>
    <row r="86" spans="1:8">
      <c r="A86" s="30"/>
      <c r="B86" s="37"/>
      <c r="C86" s="30"/>
      <c r="D86" s="30"/>
      <c r="E86" s="30"/>
      <c r="F86" s="30"/>
      <c r="H86" s="6"/>
    </row>
    <row r="87" spans="1:8">
      <c r="A87" s="51">
        <v>8</v>
      </c>
      <c r="B87" s="54" t="s">
        <v>88</v>
      </c>
      <c r="C87" s="54"/>
      <c r="D87" s="54"/>
      <c r="E87" s="54"/>
      <c r="F87" s="54"/>
    </row>
    <row r="88" spans="1:8" ht="63.75">
      <c r="A88" s="23">
        <v>8.1</v>
      </c>
      <c r="B88" s="24" t="s">
        <v>89</v>
      </c>
      <c r="C88" s="23" t="s">
        <v>32</v>
      </c>
      <c r="D88" s="23">
        <v>167.2</v>
      </c>
      <c r="E88" s="25"/>
      <c r="F88" s="26"/>
      <c r="H88" s="6"/>
    </row>
    <row r="89" spans="1:8" ht="51">
      <c r="A89" s="27">
        <v>8.1999999999999993</v>
      </c>
      <c r="B89" s="24" t="s">
        <v>90</v>
      </c>
      <c r="C89" s="27" t="s">
        <v>49</v>
      </c>
      <c r="D89" s="27">
        <v>76.14</v>
      </c>
      <c r="E89" s="28"/>
      <c r="F89" s="29"/>
      <c r="H89" s="6"/>
    </row>
    <row r="90" spans="1:8">
      <c r="A90" s="65" t="s">
        <v>91</v>
      </c>
      <c r="B90" s="65"/>
      <c r="C90" s="65"/>
      <c r="D90" s="65"/>
      <c r="E90" s="65"/>
      <c r="F90" s="52">
        <f>ROUND(SUM(F88:F89),0)</f>
        <v>0</v>
      </c>
      <c r="H90" s="6"/>
    </row>
    <row r="91" spans="1:8">
      <c r="A91" s="30"/>
      <c r="B91" s="37"/>
      <c r="C91" s="30"/>
      <c r="D91" s="30"/>
      <c r="E91" s="30"/>
      <c r="F91" s="30"/>
      <c r="H91" s="6"/>
    </row>
    <row r="92" spans="1:8">
      <c r="A92" s="51">
        <v>9</v>
      </c>
      <c r="B92" s="54" t="s">
        <v>92</v>
      </c>
      <c r="C92" s="54"/>
      <c r="D92" s="54"/>
      <c r="E92" s="54"/>
      <c r="F92" s="54"/>
    </row>
    <row r="93" spans="1:8">
      <c r="A93" s="23">
        <v>9.1</v>
      </c>
      <c r="B93" s="24" t="s">
        <v>93</v>
      </c>
      <c r="C93" s="27" t="s">
        <v>30</v>
      </c>
      <c r="D93" s="27">
        <v>1</v>
      </c>
      <c r="E93" s="32"/>
      <c r="F93" s="33"/>
      <c r="H93" s="6"/>
    </row>
    <row r="94" spans="1:8">
      <c r="A94" s="27">
        <v>9.1999999999999993</v>
      </c>
      <c r="B94" s="24" t="s">
        <v>94</v>
      </c>
      <c r="C94" s="27" t="s">
        <v>95</v>
      </c>
      <c r="D94" s="27">
        <v>3</v>
      </c>
      <c r="E94" s="32"/>
      <c r="F94" s="33"/>
      <c r="H94" s="6"/>
    </row>
    <row r="95" spans="1:8">
      <c r="A95" s="23">
        <v>9.3000000000000007</v>
      </c>
      <c r="B95" s="24" t="s">
        <v>96</v>
      </c>
      <c r="C95" s="23" t="s">
        <v>30</v>
      </c>
      <c r="D95" s="23">
        <v>1</v>
      </c>
      <c r="E95" s="34"/>
      <c r="F95" s="35"/>
      <c r="H95" s="6"/>
    </row>
    <row r="96" spans="1:8">
      <c r="A96" s="27">
        <v>9.4</v>
      </c>
      <c r="B96" s="24" t="s">
        <v>97</v>
      </c>
      <c r="C96" s="27" t="s">
        <v>30</v>
      </c>
      <c r="D96" s="27">
        <v>1</v>
      </c>
      <c r="E96" s="32"/>
      <c r="F96" s="33"/>
      <c r="H96" s="6"/>
    </row>
    <row r="97" spans="1:8">
      <c r="A97" s="23">
        <v>9.5</v>
      </c>
      <c r="B97" s="24" t="s">
        <v>98</v>
      </c>
      <c r="C97" s="27" t="s">
        <v>39</v>
      </c>
      <c r="D97" s="27">
        <v>30</v>
      </c>
      <c r="E97" s="32"/>
      <c r="F97" s="33"/>
      <c r="H97" s="6"/>
    </row>
    <row r="98" spans="1:8" ht="51">
      <c r="A98" s="27">
        <v>9.6</v>
      </c>
      <c r="B98" s="24" t="s">
        <v>99</v>
      </c>
      <c r="C98" s="27" t="s">
        <v>32</v>
      </c>
      <c r="D98" s="27">
        <v>82.29</v>
      </c>
      <c r="E98" s="32"/>
      <c r="F98" s="33"/>
      <c r="H98" s="6"/>
    </row>
    <row r="99" spans="1:8">
      <c r="A99" s="23">
        <v>9.6999999999999993</v>
      </c>
      <c r="B99" s="24" t="s">
        <v>100</v>
      </c>
      <c r="C99" s="27" t="s">
        <v>32</v>
      </c>
      <c r="D99" s="27">
        <v>9</v>
      </c>
      <c r="E99" s="32"/>
      <c r="F99" s="33"/>
      <c r="H99" s="6"/>
    </row>
    <row r="100" spans="1:8" ht="25.5">
      <c r="A100" s="27">
        <v>9.8000000000000007</v>
      </c>
      <c r="B100" s="24" t="s">
        <v>101</v>
      </c>
      <c r="C100" s="27" t="s">
        <v>32</v>
      </c>
      <c r="D100" s="27">
        <v>192</v>
      </c>
      <c r="E100" s="32"/>
      <c r="F100" s="33"/>
      <c r="H100" s="6"/>
    </row>
    <row r="101" spans="1:8" ht="38.25">
      <c r="A101" s="23">
        <v>9.9</v>
      </c>
      <c r="B101" s="24" t="s">
        <v>102</v>
      </c>
      <c r="C101" s="27" t="s">
        <v>32</v>
      </c>
      <c r="D101" s="27">
        <v>192</v>
      </c>
      <c r="E101" s="32"/>
      <c r="F101" s="33"/>
      <c r="H101" s="6"/>
    </row>
    <row r="102" spans="1:8">
      <c r="A102" s="65" t="s">
        <v>103</v>
      </c>
      <c r="B102" s="65"/>
      <c r="C102" s="65"/>
      <c r="D102" s="65"/>
      <c r="E102" s="65"/>
      <c r="F102" s="52">
        <f>ROUND(SUM(F93:F101),0)</f>
        <v>0</v>
      </c>
      <c r="H102" s="6"/>
    </row>
    <row r="103" spans="1:8">
      <c r="A103" s="30"/>
      <c r="B103" s="37"/>
      <c r="C103" s="30"/>
      <c r="D103" s="30"/>
      <c r="E103" s="30"/>
      <c r="F103" s="30"/>
      <c r="H103" s="6"/>
    </row>
    <row r="104" spans="1:8">
      <c r="A104" s="51">
        <v>10</v>
      </c>
      <c r="B104" s="54" t="s">
        <v>104</v>
      </c>
      <c r="C104" s="54"/>
      <c r="D104" s="54"/>
      <c r="E104" s="54"/>
      <c r="F104" s="54"/>
    </row>
    <row r="105" spans="1:8">
      <c r="A105" s="23">
        <v>10.1</v>
      </c>
      <c r="B105" s="39" t="s">
        <v>105</v>
      </c>
      <c r="C105" s="27" t="s">
        <v>18</v>
      </c>
      <c r="D105" s="27">
        <v>1</v>
      </c>
      <c r="E105" s="32"/>
      <c r="F105" s="33"/>
      <c r="H105" s="6"/>
    </row>
    <row r="106" spans="1:8">
      <c r="A106" s="23">
        <v>10.199999999999999</v>
      </c>
      <c r="B106" s="39" t="s">
        <v>106</v>
      </c>
      <c r="C106" s="27" t="s">
        <v>18</v>
      </c>
      <c r="D106" s="27">
        <v>2</v>
      </c>
      <c r="E106" s="32"/>
      <c r="F106" s="33"/>
      <c r="H106" s="6"/>
    </row>
    <row r="107" spans="1:8" ht="25.5">
      <c r="A107" s="23">
        <v>10.3</v>
      </c>
      <c r="B107" s="39" t="s">
        <v>107</v>
      </c>
      <c r="C107" s="27" t="s">
        <v>18</v>
      </c>
      <c r="D107" s="27">
        <v>1</v>
      </c>
      <c r="E107" s="32"/>
      <c r="F107" s="33"/>
      <c r="H107" s="6"/>
    </row>
    <row r="108" spans="1:8" ht="76.5">
      <c r="A108" s="23">
        <v>10.4</v>
      </c>
      <c r="B108" s="39" t="s">
        <v>108</v>
      </c>
      <c r="C108" s="27" t="s">
        <v>18</v>
      </c>
      <c r="D108" s="27">
        <v>1</v>
      </c>
      <c r="E108" s="32"/>
      <c r="F108" s="33"/>
      <c r="H108" s="6"/>
    </row>
    <row r="109" spans="1:8" ht="51">
      <c r="A109" s="23">
        <v>10.5</v>
      </c>
      <c r="B109" s="39" t="s">
        <v>109</v>
      </c>
      <c r="C109" s="27" t="s">
        <v>18</v>
      </c>
      <c r="D109" s="27">
        <v>1</v>
      </c>
      <c r="E109" s="32"/>
      <c r="F109" s="33"/>
      <c r="H109" s="6"/>
    </row>
    <row r="110" spans="1:8" ht="15" customHeight="1">
      <c r="A110" s="23">
        <v>10.6</v>
      </c>
      <c r="B110" s="39" t="s">
        <v>110</v>
      </c>
      <c r="C110" s="27" t="s">
        <v>18</v>
      </c>
      <c r="D110" s="27">
        <v>1</v>
      </c>
      <c r="E110" s="32"/>
      <c r="F110" s="33"/>
      <c r="H110" s="6"/>
    </row>
    <row r="111" spans="1:8" ht="15" customHeight="1">
      <c r="A111" s="23">
        <v>10.7</v>
      </c>
      <c r="B111" s="39" t="s">
        <v>111</v>
      </c>
      <c r="C111" s="27" t="s">
        <v>18</v>
      </c>
      <c r="D111" s="27">
        <v>1</v>
      </c>
      <c r="E111" s="32"/>
      <c r="F111" s="33"/>
      <c r="H111" s="6"/>
    </row>
    <row r="112" spans="1:8" ht="15" customHeight="1">
      <c r="A112" s="23">
        <v>10.8</v>
      </c>
      <c r="B112" s="39" t="s">
        <v>112</v>
      </c>
      <c r="C112" s="27" t="s">
        <v>18</v>
      </c>
      <c r="D112" s="27">
        <v>2</v>
      </c>
      <c r="E112" s="32"/>
      <c r="F112" s="33"/>
      <c r="H112" s="6"/>
    </row>
    <row r="113" spans="1:8" ht="15" customHeight="1">
      <c r="A113" s="23">
        <v>10.9</v>
      </c>
      <c r="B113" s="39" t="s">
        <v>113</v>
      </c>
      <c r="C113" s="27" t="s">
        <v>18</v>
      </c>
      <c r="D113" s="27">
        <v>1</v>
      </c>
      <c r="E113" s="32"/>
      <c r="F113" s="33"/>
      <c r="H113" s="6"/>
    </row>
    <row r="114" spans="1:8" ht="15" customHeight="1">
      <c r="A114" s="36">
        <v>10.1</v>
      </c>
      <c r="B114" s="39" t="s">
        <v>114</v>
      </c>
      <c r="C114" s="27" t="s">
        <v>18</v>
      </c>
      <c r="D114" s="27">
        <v>1</v>
      </c>
      <c r="E114" s="32"/>
      <c r="F114" s="33"/>
    </row>
    <row r="115" spans="1:8">
      <c r="A115" s="23">
        <v>10.11</v>
      </c>
      <c r="B115" s="39" t="s">
        <v>115</v>
      </c>
      <c r="C115" s="27" t="s">
        <v>18</v>
      </c>
      <c r="D115" s="27">
        <v>1</v>
      </c>
      <c r="E115" s="32"/>
      <c r="F115" s="33"/>
    </row>
    <row r="116" spans="1:8">
      <c r="A116" s="23">
        <v>10.119999999999999</v>
      </c>
      <c r="B116" s="39" t="s">
        <v>116</v>
      </c>
      <c r="C116" s="27" t="s">
        <v>18</v>
      </c>
      <c r="D116" s="27">
        <v>1</v>
      </c>
      <c r="E116" s="32"/>
      <c r="F116" s="33"/>
    </row>
    <row r="117" spans="1:8">
      <c r="A117" s="23">
        <v>10.130000000000001</v>
      </c>
      <c r="B117" s="39" t="s">
        <v>117</v>
      </c>
      <c r="C117" s="27" t="s">
        <v>18</v>
      </c>
      <c r="D117" s="27">
        <v>1</v>
      </c>
      <c r="E117" s="32"/>
      <c r="F117" s="33"/>
    </row>
    <row r="118" spans="1:8">
      <c r="A118" s="23">
        <v>10.14</v>
      </c>
      <c r="B118" s="39" t="s">
        <v>118</v>
      </c>
      <c r="C118" s="27" t="s">
        <v>18</v>
      </c>
      <c r="D118" s="27">
        <v>1</v>
      </c>
      <c r="E118" s="32"/>
      <c r="F118" s="33"/>
    </row>
    <row r="119" spans="1:8" ht="25.5">
      <c r="A119" s="23">
        <v>10.15</v>
      </c>
      <c r="B119" s="39" t="s">
        <v>119</v>
      </c>
      <c r="C119" s="27" t="s">
        <v>18</v>
      </c>
      <c r="D119" s="27">
        <v>1</v>
      </c>
      <c r="E119" s="32"/>
      <c r="F119" s="33"/>
    </row>
    <row r="120" spans="1:8">
      <c r="A120" s="23">
        <v>10.16</v>
      </c>
      <c r="B120" s="39" t="s">
        <v>120</v>
      </c>
      <c r="C120" s="27" t="s">
        <v>18</v>
      </c>
      <c r="D120" s="27">
        <v>2</v>
      </c>
      <c r="E120" s="32"/>
      <c r="F120" s="33"/>
    </row>
    <row r="121" spans="1:8">
      <c r="A121" s="65" t="s">
        <v>121</v>
      </c>
      <c r="B121" s="65"/>
      <c r="C121" s="65"/>
      <c r="D121" s="65"/>
      <c r="E121" s="65"/>
      <c r="F121" s="52">
        <f>SUM(F105:F120)</f>
        <v>0</v>
      </c>
      <c r="H121" s="6"/>
    </row>
    <row r="122" spans="1:8">
      <c r="A122" s="30"/>
      <c r="B122" s="37"/>
      <c r="C122" s="30"/>
      <c r="D122" s="30"/>
      <c r="E122" s="30"/>
      <c r="F122" s="30"/>
    </row>
    <row r="123" spans="1:8">
      <c r="A123" s="64" t="s">
        <v>122</v>
      </c>
      <c r="B123" s="64"/>
      <c r="C123" s="64"/>
      <c r="D123" s="64"/>
      <c r="E123" s="64"/>
      <c r="F123" s="64"/>
    </row>
    <row r="124" spans="1:8">
      <c r="A124" s="51">
        <v>11</v>
      </c>
      <c r="B124" s="54" t="s">
        <v>123</v>
      </c>
      <c r="C124" s="54"/>
      <c r="D124" s="54"/>
      <c r="E124" s="54"/>
      <c r="F124" s="54"/>
    </row>
    <row r="125" spans="1:8" ht="25.5">
      <c r="A125" s="40">
        <v>11.1</v>
      </c>
      <c r="B125" s="41" t="s">
        <v>124</v>
      </c>
      <c r="C125" s="27" t="s">
        <v>125</v>
      </c>
      <c r="D125" s="27">
        <f>+'[1]Presupuesto CCM'!D97</f>
        <v>120</v>
      </c>
      <c r="E125" s="32"/>
      <c r="F125" s="33"/>
    </row>
    <row r="126" spans="1:8">
      <c r="A126" s="40">
        <v>11.2</v>
      </c>
      <c r="B126" s="39" t="s">
        <v>126</v>
      </c>
      <c r="C126" s="27" t="s">
        <v>49</v>
      </c>
      <c r="D126" s="27">
        <f>+'[1]Presupuesto CCM'!D98</f>
        <v>50</v>
      </c>
      <c r="E126" s="32"/>
      <c r="F126" s="33"/>
    </row>
    <row r="127" spans="1:8">
      <c r="A127" s="40">
        <v>11.3</v>
      </c>
      <c r="B127" s="42" t="s">
        <v>127</v>
      </c>
      <c r="C127" s="27" t="s">
        <v>32</v>
      </c>
      <c r="D127" s="27">
        <f>+'[1]Presupuesto CCM'!D99</f>
        <v>350</v>
      </c>
      <c r="E127" s="32"/>
      <c r="F127" s="33"/>
    </row>
    <row r="128" spans="1:8">
      <c r="A128" s="40">
        <v>11.4</v>
      </c>
      <c r="B128" s="42" t="s">
        <v>128</v>
      </c>
      <c r="C128" s="27" t="s">
        <v>49</v>
      </c>
      <c r="D128" s="27">
        <f>+'[1]Presupuesto CCM'!D100</f>
        <v>10</v>
      </c>
      <c r="E128" s="32"/>
      <c r="F128" s="33"/>
    </row>
    <row r="129" spans="1:8">
      <c r="A129" s="40">
        <v>11.5</v>
      </c>
      <c r="B129" s="42" t="str">
        <f>+'[1]Presupuesto CCM'!B101</f>
        <v>Demolición Bordillo (Incluye cargue y retiro material)</v>
      </c>
      <c r="C129" s="43" t="str">
        <f>+'[1]Presupuesto CCM'!C101</f>
        <v>M2</v>
      </c>
      <c r="D129" s="43">
        <f>+'[1]Presupuesto CCM'!D101</f>
        <v>50</v>
      </c>
      <c r="E129" s="32"/>
      <c r="F129" s="33"/>
    </row>
    <row r="130" spans="1:8">
      <c r="A130" s="65" t="s">
        <v>121</v>
      </c>
      <c r="B130" s="65"/>
      <c r="C130" s="65"/>
      <c r="D130" s="65"/>
      <c r="E130" s="65"/>
      <c r="F130" s="52">
        <f>SUM(F125:F129)</f>
        <v>0</v>
      </c>
      <c r="H130" s="6"/>
    </row>
    <row r="131" spans="1:8">
      <c r="A131" s="11"/>
      <c r="B131" s="11"/>
      <c r="C131" s="11"/>
      <c r="D131" s="11"/>
      <c r="F131" s="11"/>
    </row>
    <row r="132" spans="1:8">
      <c r="A132" s="11"/>
      <c r="B132" s="11"/>
      <c r="C132" s="66" t="s">
        <v>129</v>
      </c>
      <c r="D132" s="67"/>
      <c r="E132" s="68"/>
      <c r="F132" s="44">
        <f>+F21+F36+F47+F63+F72+F76+F85+F90+F102+F121+F130</f>
        <v>0</v>
      </c>
    </row>
    <row r="133" spans="1:8">
      <c r="A133" s="11"/>
      <c r="B133" s="11"/>
      <c r="C133" s="69" t="s">
        <v>130</v>
      </c>
      <c r="D133" s="69"/>
      <c r="E133" s="45"/>
      <c r="F133" s="46">
        <f>ROUND((+F132*E133),0)</f>
        <v>0</v>
      </c>
    </row>
    <row r="134" spans="1:8">
      <c r="A134" s="11"/>
      <c r="B134" s="11"/>
      <c r="C134" s="69" t="s">
        <v>131</v>
      </c>
      <c r="D134" s="69"/>
      <c r="E134" s="45"/>
      <c r="F134" s="46">
        <f>ROUND((+F132*E134),0)</f>
        <v>0</v>
      </c>
    </row>
    <row r="135" spans="1:8">
      <c r="A135" s="11"/>
      <c r="B135" s="11"/>
      <c r="C135" s="69" t="s">
        <v>132</v>
      </c>
      <c r="D135" s="69"/>
      <c r="E135" s="45"/>
      <c r="F135" s="46">
        <f>ROUND((+F132*E135),0)</f>
        <v>0</v>
      </c>
    </row>
    <row r="136" spans="1:8">
      <c r="A136" s="11"/>
      <c r="B136" s="11"/>
      <c r="C136" s="69" t="s">
        <v>133</v>
      </c>
      <c r="D136" s="69"/>
      <c r="E136" s="47"/>
      <c r="F136" s="46">
        <f>ROUND((+F135*19%),0)</f>
        <v>0</v>
      </c>
    </row>
    <row r="137" spans="1:8">
      <c r="A137" s="11"/>
      <c r="B137" s="11"/>
      <c r="C137" s="65" t="s">
        <v>134</v>
      </c>
      <c r="D137" s="65"/>
      <c r="E137" s="65"/>
      <c r="F137" s="53">
        <f>ROUND(SUM(F132:F136),0)</f>
        <v>0</v>
      </c>
    </row>
    <row r="138" spans="1:8">
      <c r="A138" s="11"/>
      <c r="B138" s="11"/>
      <c r="C138" s="11"/>
      <c r="D138" s="11"/>
      <c r="F138" s="11"/>
    </row>
    <row r="139" spans="1:8">
      <c r="A139" s="11"/>
      <c r="B139" s="11"/>
      <c r="C139" s="11"/>
      <c r="D139" s="11"/>
      <c r="F139" s="11"/>
    </row>
    <row r="140" spans="1:8">
      <c r="A140" s="11"/>
      <c r="B140" s="11"/>
      <c r="C140" s="11"/>
      <c r="D140" s="11"/>
      <c r="F140" s="11"/>
    </row>
    <row r="141" spans="1:8">
      <c r="A141" s="11"/>
      <c r="B141" s="11"/>
      <c r="C141" s="11"/>
      <c r="D141" s="11"/>
      <c r="F141" s="11"/>
    </row>
    <row r="142" spans="1:8">
      <c r="A142" s="11"/>
      <c r="B142" s="11"/>
      <c r="C142" s="11"/>
      <c r="D142" s="11"/>
      <c r="F142" s="11"/>
    </row>
    <row r="143" spans="1:8">
      <c r="A143" s="11"/>
      <c r="B143" s="11"/>
      <c r="C143" s="11"/>
      <c r="D143" s="11"/>
      <c r="F143" s="11"/>
    </row>
    <row r="144" spans="1:8">
      <c r="A144" s="11"/>
      <c r="B144" s="11"/>
      <c r="C144" s="11"/>
      <c r="D144" s="11"/>
      <c r="F144" s="11"/>
    </row>
    <row r="145" spans="1:6">
      <c r="A145" s="11"/>
      <c r="B145" s="11"/>
      <c r="C145" s="11"/>
      <c r="D145" s="11"/>
      <c r="F145" s="11"/>
    </row>
    <row r="146" spans="1:6">
      <c r="A146" s="11"/>
      <c r="B146" s="11"/>
      <c r="C146" s="11"/>
      <c r="D146" s="11"/>
      <c r="F146" s="11"/>
    </row>
    <row r="147" spans="1:6">
      <c r="A147" s="11"/>
      <c r="B147" s="11"/>
      <c r="C147" s="11"/>
      <c r="D147" s="11"/>
      <c r="F147" s="11"/>
    </row>
    <row r="148" spans="1:6">
      <c r="A148" s="11"/>
      <c r="B148" s="11"/>
      <c r="C148" s="11"/>
      <c r="D148" s="11"/>
      <c r="F148" s="11"/>
    </row>
    <row r="149" spans="1:6">
      <c r="A149" s="11"/>
      <c r="B149" s="11"/>
      <c r="C149" s="11"/>
      <c r="D149" s="11"/>
      <c r="F149" s="11"/>
    </row>
    <row r="150" spans="1:6">
      <c r="A150" s="11"/>
      <c r="B150" s="11"/>
      <c r="C150" s="11"/>
      <c r="D150" s="11"/>
      <c r="F150" s="11"/>
    </row>
    <row r="151" spans="1:6">
      <c r="A151" s="11"/>
      <c r="B151" s="11"/>
      <c r="C151" s="11"/>
      <c r="D151" s="11"/>
      <c r="F151" s="11"/>
    </row>
    <row r="152" spans="1:6">
      <c r="A152" s="11"/>
      <c r="B152" s="11"/>
      <c r="C152" s="11"/>
      <c r="D152" s="11"/>
      <c r="F152" s="11"/>
    </row>
    <row r="153" spans="1:6">
      <c r="A153" s="11"/>
      <c r="B153" s="11"/>
      <c r="C153" s="11"/>
      <c r="D153" s="11"/>
      <c r="F153" s="11"/>
    </row>
  </sheetData>
  <mergeCells count="42">
    <mergeCell ref="C133:D133"/>
    <mergeCell ref="C134:D134"/>
    <mergeCell ref="C135:D135"/>
    <mergeCell ref="C136:D136"/>
    <mergeCell ref="C137:E137"/>
    <mergeCell ref="C132:E132"/>
    <mergeCell ref="B78:F78"/>
    <mergeCell ref="A85:E85"/>
    <mergeCell ref="B87:F87"/>
    <mergeCell ref="A90:E90"/>
    <mergeCell ref="B92:F92"/>
    <mergeCell ref="A102:E102"/>
    <mergeCell ref="B104:F104"/>
    <mergeCell ref="A121:E121"/>
    <mergeCell ref="A123:F123"/>
    <mergeCell ref="B124:F124"/>
    <mergeCell ref="A130:E130"/>
    <mergeCell ref="A76:E76"/>
    <mergeCell ref="A21:E21"/>
    <mergeCell ref="B23:F23"/>
    <mergeCell ref="A36:E36"/>
    <mergeCell ref="A38:F38"/>
    <mergeCell ref="B40:F40"/>
    <mergeCell ref="A47:E47"/>
    <mergeCell ref="B49:F49"/>
    <mergeCell ref="A63:E63"/>
    <mergeCell ref="B65:F65"/>
    <mergeCell ref="A72:E72"/>
    <mergeCell ref="B74:F74"/>
    <mergeCell ref="B13:F13"/>
    <mergeCell ref="A1:D1"/>
    <mergeCell ref="E1:F4"/>
    <mergeCell ref="A2:D2"/>
    <mergeCell ref="A3:D3"/>
    <mergeCell ref="A4:D4"/>
    <mergeCell ref="A7:C7"/>
    <mergeCell ref="D7:F7"/>
    <mergeCell ref="A8:C8"/>
    <mergeCell ref="D8:F8"/>
    <mergeCell ref="A9:C9"/>
    <mergeCell ref="D9:E9"/>
    <mergeCell ref="A11:F11"/>
  </mergeCells>
  <printOptions horizontalCentered="1" verticalCentered="1"/>
  <pageMargins left="0.70866141732283472" right="0.43307086614173229" top="0.74803149606299213" bottom="0.74803149606299213" header="0.31496062992125984" footer="0.31496062992125984"/>
  <pageSetup scale="61"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A3D0BFAB665D2548A7D82ED0B81F6410" ma:contentTypeVersion="13" ma:contentTypeDescription="Crear nuevo documento." ma:contentTypeScope="" ma:versionID="c7bc74ce2ff7f00fb7558a81044823e5">
  <xsd:schema xmlns:xsd="http://www.w3.org/2001/XMLSchema" xmlns:xs="http://www.w3.org/2001/XMLSchema" xmlns:p="http://schemas.microsoft.com/office/2006/metadata/properties" xmlns:ns2="e8b76a94-7bdd-425e-9118-43cb6a57e419" xmlns:ns3="f9d006b3-408a-45b8-8d55-674996b81a36" targetNamespace="http://schemas.microsoft.com/office/2006/metadata/properties" ma:root="true" ma:fieldsID="7521961e463150dfa1be5f0d1057560c" ns2:_="" ns3:_="">
    <xsd:import namespace="e8b76a94-7bdd-425e-9118-43cb6a57e419"/>
    <xsd:import namespace="f9d006b3-408a-45b8-8d55-674996b81a36"/>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3:SharedWithUsers" minOccurs="0"/>
                <xsd:element ref="ns3:SharedWithDetail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8b76a94-7bdd-425e-9118-43cb6a57e4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Location" ma:index="17" nillable="true" ma:displayName="Location" ma:description="" ma:indexed="true" ma:internalName="MediaServiceLocation" ma:readOnly="true">
      <xsd:simpleType>
        <xsd:restriction base="dms:Text"/>
      </xsd:simpleType>
    </xsd:element>
    <xsd:element name="MediaServiceSearchProperties" ma:index="20"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9d006b3-408a-45b8-8d55-674996b81a36" elementFormDefault="qualified">
    <xsd:import namespace="http://schemas.microsoft.com/office/2006/documentManagement/types"/>
    <xsd:import namespace="http://schemas.microsoft.com/office/infopath/2007/PartnerControls"/>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43F543C-E4C1-43FE-90DB-55FE624667E1}"/>
</file>

<file path=customXml/itemProps2.xml><?xml version="1.0" encoding="utf-8"?>
<ds:datastoreItem xmlns:ds="http://schemas.openxmlformats.org/officeDocument/2006/customXml" ds:itemID="{AA554AE1-CF1B-40A6-A9FB-3A03492E8AA0}"/>
</file>

<file path=customXml/itemProps3.xml><?xml version="1.0" encoding="utf-8"?>
<ds:datastoreItem xmlns:ds="http://schemas.openxmlformats.org/officeDocument/2006/customXml" ds:itemID="{143B8089-0427-42FE-948B-BB12B0DBA04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Propuesta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PAULA ANDREA SANCHEZ GARCIA</dc:creator>
  <cp:lastModifiedBy>MARIA ELENA DIAZ A</cp:lastModifiedBy>
  <dcterms:created xsi:type="dcterms:W3CDTF">2024-11-13T19:26:41Z</dcterms:created>
  <dcterms:modified xsi:type="dcterms:W3CDTF">2024-11-14T12:50:56Z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fac521f-e930-485b-97f4-efbe7db8e98f_Enabled">
    <vt:lpwstr>true</vt:lpwstr>
  </property>
  <property fmtid="{D5CDD505-2E9C-101B-9397-08002B2CF9AE}" pid="3" name="MSIP_Label_5fac521f-e930-485b-97f4-efbe7db8e98f_SetDate">
    <vt:lpwstr>2024-11-13T23:06:07Z</vt:lpwstr>
  </property>
  <property fmtid="{D5CDD505-2E9C-101B-9397-08002B2CF9AE}" pid="4" name="MSIP_Label_5fac521f-e930-485b-97f4-efbe7db8e98f_Method">
    <vt:lpwstr>Standard</vt:lpwstr>
  </property>
  <property fmtid="{D5CDD505-2E9C-101B-9397-08002B2CF9AE}" pid="5" name="MSIP_Label_5fac521f-e930-485b-97f4-efbe7db8e98f_Name">
    <vt:lpwstr>defa4170-0d19-0005-0004-bc88714345d2</vt:lpwstr>
  </property>
  <property fmtid="{D5CDD505-2E9C-101B-9397-08002B2CF9AE}" pid="6" name="MSIP_Label_5fac521f-e930-485b-97f4-efbe7db8e98f_SiteId">
    <vt:lpwstr>9ecb216e-449b-4584-bc82-26bce78574fb</vt:lpwstr>
  </property>
  <property fmtid="{D5CDD505-2E9C-101B-9397-08002B2CF9AE}" pid="7" name="MSIP_Label_5fac521f-e930-485b-97f4-efbe7db8e98f_ActionId">
    <vt:lpwstr>f70acb50-faab-478c-a67e-77b318a077ef</vt:lpwstr>
  </property>
  <property fmtid="{D5CDD505-2E9C-101B-9397-08002B2CF9AE}" pid="8" name="MSIP_Label_5fac521f-e930-485b-97f4-efbe7db8e98f_ContentBits">
    <vt:lpwstr>0</vt:lpwstr>
  </property>
  <property fmtid="{D5CDD505-2E9C-101B-9397-08002B2CF9AE}" pid="9" name="ContentTypeId">
    <vt:lpwstr>0x010100A3D0BFAB665D2548A7D82ED0B81F6410</vt:lpwstr>
  </property>
</Properties>
</file>