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molinai\Desktop\ESCRITORIO SARAY\CONTRATACION 2024 of\DEMARCACION PARQUEADEROS 2024\"/>
    </mc:Choice>
  </mc:AlternateContent>
  <xr:revisionPtr revIDLastSave="0" documentId="13_ncr:1_{E90919CB-8EC9-44B7-A02A-97CFA5D4526F}" xr6:coauthVersionLast="36" xr6:coauthVersionMax="36" xr10:uidLastSave="{00000000-0000-0000-0000-000000000000}"/>
  <bookViews>
    <workbookView xWindow="0" yWindow="0" windowWidth="12210" windowHeight="10080" xr2:uid="{D1043815-6DE6-41D5-843D-7F883C99B8B5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1" i="1" l="1"/>
  <c r="F23" i="1"/>
  <c r="J22" i="1" l="1"/>
  <c r="J23" i="1" s="1"/>
  <c r="I9" i="1"/>
  <c r="I10" i="1"/>
  <c r="I11" i="1"/>
  <c r="I12" i="1"/>
  <c r="I13" i="1"/>
  <c r="I14" i="1"/>
  <c r="I15" i="1"/>
  <c r="I16" i="1"/>
  <c r="I17" i="1"/>
  <c r="I18" i="1"/>
  <c r="I19" i="1"/>
  <c r="I20" i="1"/>
  <c r="I8" i="1"/>
  <c r="J17" i="1" l="1"/>
  <c r="J18" i="1"/>
  <c r="J19" i="1"/>
  <c r="J20" i="1"/>
  <c r="F20" i="1"/>
  <c r="H20" i="1"/>
  <c r="F19" i="1"/>
  <c r="H19" i="1"/>
  <c r="F18" i="1"/>
  <c r="H18" i="1"/>
  <c r="F17" i="1"/>
  <c r="H17" i="1"/>
  <c r="J16" i="1" l="1"/>
  <c r="J15" i="1"/>
  <c r="J14" i="1"/>
  <c r="J13" i="1"/>
  <c r="J12" i="1"/>
  <c r="J11" i="1"/>
  <c r="J9" i="1"/>
  <c r="J10" i="1"/>
  <c r="J8" i="1"/>
  <c r="H16" i="1"/>
  <c r="H15" i="1"/>
  <c r="H14" i="1"/>
  <c r="H13" i="1"/>
  <c r="H12" i="1"/>
  <c r="H11" i="1"/>
  <c r="H10" i="1"/>
  <c r="H9" i="1"/>
  <c r="H8" i="1"/>
  <c r="H21" i="1" s="1"/>
  <c r="H23" i="1" l="1"/>
  <c r="H22" i="1"/>
  <c r="F16" i="1"/>
  <c r="F15" i="1"/>
  <c r="F14" i="1"/>
  <c r="F13" i="1"/>
  <c r="F12" i="1"/>
  <c r="F11" i="1"/>
  <c r="F10" i="1"/>
  <c r="F9" i="1"/>
  <c r="F8" i="1"/>
  <c r="F21" i="1" s="1"/>
  <c r="F22" i="1" s="1"/>
</calcChain>
</file>

<file path=xl/sharedStrings.xml><?xml version="1.0" encoding="utf-8"?>
<sst xmlns="http://schemas.openxmlformats.org/spreadsheetml/2006/main" count="47" uniqueCount="34">
  <si>
    <t>DESCRIPCION</t>
  </si>
  <si>
    <t>CANTIDAD</t>
  </si>
  <si>
    <t>ITEM</t>
  </si>
  <si>
    <t>UNIDAD</t>
  </si>
  <si>
    <t>UND</t>
  </si>
  <si>
    <t>CONSEJO SUPERIOR DE LA JUDICATURA</t>
  </si>
  <si>
    <t>DIRECCION EJECUTIVA SECCIONAL DE ADMINISTRACION JUDICIAL</t>
  </si>
  <si>
    <t>CÚCUTA - NORTE DE SANTANDER</t>
  </si>
  <si>
    <t>ESTUDIO DE MERCADO</t>
  </si>
  <si>
    <t>VR. UNITARIO</t>
  </si>
  <si>
    <t>VR TOTAL</t>
  </si>
  <si>
    <t>PROMEDIO</t>
  </si>
  <si>
    <t>M2</t>
  </si>
  <si>
    <t>TOTAL COSTOS DIRECTOS DE OBRA</t>
  </si>
  <si>
    <t>VALOR TOTAL</t>
  </si>
  <si>
    <t>Suministro e instalación de tope llantas en concreto anclados a piso con epóxico y con acabado en pintura tráfico color amarillo</t>
  </si>
  <si>
    <t>Suministro y aplicación de pintura tráfico pesado con microesferas color amarillo para demarcación de piso (vehículos), e=10 a 12 cm. Incluye limpieza y preparación de superficie</t>
  </si>
  <si>
    <t>Suministro y aplicación de pintura tráfico pesado para numeración de parqueadero (vehículos)</t>
  </si>
  <si>
    <t>Suministro y aplicación de pintura tráfico pesado color amarillo y negro para demarcación de columnas. incluye limpieza y preparación de superficie</t>
  </si>
  <si>
    <t>Suministro y aplicación de pintura tráfico pesado color negro para tapar señalización existente (motos), e= 10 a 12 cm. Incluye limpieza y preparación de superficie</t>
  </si>
  <si>
    <t>Suministro y aplicación de pintura tráfico pesado con microesferas color amarillo para demarcación de piso (motos), e=10 a 12 cm. Incluye limpieza y preparación de superficie</t>
  </si>
  <si>
    <t>Suministro y aplicación de pintura tráfico pesado para numeración de parqueadero (motos)</t>
  </si>
  <si>
    <t>Suministro y aplicación de pintura tráfico pesado con microesferas color blanco para demarcación de flechas de piso. e 20 a 30 cm. incluye limpieza y preparación de superficie</t>
  </si>
  <si>
    <t>Suministro y aplicación de pintura tráfico pesado color azul y blanco para parqueadero para personas con movilidad reducida (5und)</t>
  </si>
  <si>
    <t>Construcción de resalto en concreto reforzado en accesos a parqueadero pintado en pintura tráfico pesado color amarillo y negro</t>
  </si>
  <si>
    <t>Retiro y disposición final de estructura metálica existente de talanqueras</t>
  </si>
  <si>
    <t>Aseo y limpieza general</t>
  </si>
  <si>
    <t>ML</t>
  </si>
  <si>
    <t>GLB</t>
  </si>
  <si>
    <t>COTIZACIÓN 1
ANDINA GOMEZ</t>
  </si>
  <si>
    <t>COTIZACIÓN 2
ALIADOS INGENIERIA Y CONSTRUCCION S.A.S</t>
  </si>
  <si>
    <t>Señalética informativa en pvc 30x20</t>
  </si>
  <si>
    <t>IVA 19%</t>
  </si>
  <si>
    <r>
      <rPr>
        <b/>
        <u/>
        <sz val="10"/>
        <rFont val="Arial"/>
        <family val="2"/>
      </rPr>
      <t>Objeto</t>
    </r>
    <r>
      <rPr>
        <sz val="10"/>
        <rFont val="Arial"/>
        <family val="2"/>
      </rPr>
      <t>: Contratar en nombre de LA NACIÓN - CONSEJO SUPERIOR DE LA JUDICATURA – DIRECCIÓN EJECUTIVA SECCIONAL DE ADMINISTRACIÓN JUDICIAL DE CUCUTA, la prestación del servicio de Demarcación y señalización de espacios de parqueadero para automóviles y motocicletas sótano del Palacio de Justicia de Cúcuta, con el fin de garantizar espacios adecuados que cumplan con los lineamientos técnicos y normativos; en las condiciones técnicas de calidad y cantidad establecidas por el Consejo Superior de la Judicatura de conformidad con lo previsto en la Ley 80 de 1993, Ley 1150 de 2007, y Decreto 1082 de 2015, sub sección 5. Mínima cuantía y demás normas concordantes.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</si>
</sst>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&quot;$&quot;\ #,##0.00"/>
    <numFmt numFmtId="165" formatCode="&quot;$&quot;\ #,##0"/>
    <numFmt numFmtId="166" formatCode="&quot;$&quot;#,##0.00"/>
    <numFmt numFmtId="167" formatCode="&quot;$&quot;#,##0"/>
  </numFmts>
  <fonts count="11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i/>
      <sz val="10"/>
      <color indexed="8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8" fillId="0" borderId="0"/>
    <xf numFmtId="9" fontId="9" fillId="0" borderId="0" applyFont="0" applyFill="0" applyBorder="0" applyAlignment="0" applyProtection="0"/>
  </cellStyleXfs>
  <cellXfs count="49">
    <xf numFmtId="0" fontId="0" fillId="0" borderId="0" xfId="0"/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164" fontId="2" fillId="0" borderId="0" xfId="0" applyNumberFormat="1" applyFont="1" applyAlignment="1">
      <alignment horizontal="center" vertical="center" wrapText="1"/>
    </xf>
    <xf numFmtId="0" fontId="4" fillId="3" borderId="0" xfId="0" applyFont="1" applyFill="1" applyBorder="1" applyAlignment="1" applyProtection="1">
      <alignment vertical="center"/>
      <protection locked="0"/>
    </xf>
    <xf numFmtId="3" fontId="7" fillId="0" borderId="0" xfId="0" applyNumberFormat="1" applyFont="1" applyAlignment="1">
      <alignment vertical="center"/>
    </xf>
    <xf numFmtId="164" fontId="1" fillId="5" borderId="1" xfId="0" applyNumberFormat="1" applyFont="1" applyFill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165" fontId="1" fillId="6" borderId="1" xfId="0" applyNumberFormat="1" applyFont="1" applyFill="1" applyBorder="1" applyAlignment="1">
      <alignment horizontal="center" vertical="center" wrapText="1"/>
    </xf>
    <xf numFmtId="165" fontId="1" fillId="2" borderId="9" xfId="0" applyNumberFormat="1" applyFont="1" applyFill="1" applyBorder="1" applyAlignment="1">
      <alignment horizontal="center" vertical="center" wrapText="1"/>
    </xf>
    <xf numFmtId="165" fontId="1" fillId="2" borderId="1" xfId="0" applyNumberFormat="1" applyFont="1" applyFill="1" applyBorder="1" applyAlignment="1">
      <alignment horizontal="center" vertical="center" wrapText="1"/>
    </xf>
    <xf numFmtId="0" fontId="10" fillId="0" borderId="0" xfId="0" applyFont="1" applyFill="1"/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165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Fill="1"/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left" vertical="center" wrapText="1"/>
    </xf>
    <xf numFmtId="164" fontId="2" fillId="0" borderId="0" xfId="0" applyNumberFormat="1" applyFont="1" applyFill="1" applyAlignment="1">
      <alignment horizontal="center" vertical="center" wrapText="1"/>
    </xf>
    <xf numFmtId="167" fontId="2" fillId="0" borderId="1" xfId="0" applyNumberFormat="1" applyFont="1" applyBorder="1" applyAlignment="1">
      <alignment horizontal="center" vertical="center" wrapText="1"/>
    </xf>
    <xf numFmtId="9" fontId="2" fillId="0" borderId="1" xfId="2" applyFont="1" applyFill="1" applyBorder="1" applyAlignment="1">
      <alignment horizontal="center" vertical="center" wrapText="1"/>
    </xf>
    <xf numFmtId="166" fontId="2" fillId="0" borderId="1" xfId="0" applyNumberFormat="1" applyFont="1" applyFill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2" fontId="2" fillId="0" borderId="1" xfId="0" applyNumberFormat="1" applyFont="1" applyFill="1" applyBorder="1" applyAlignment="1">
      <alignment horizontal="center" vertical="center" wrapText="1"/>
    </xf>
    <xf numFmtId="3" fontId="5" fillId="4" borderId="10" xfId="0" applyNumberFormat="1" applyFont="1" applyFill="1" applyBorder="1" applyAlignment="1">
      <alignment horizontal="center" vertical="center"/>
    </xf>
    <xf numFmtId="3" fontId="5" fillId="4" borderId="5" xfId="0" applyNumberFormat="1" applyFont="1" applyFill="1" applyBorder="1" applyAlignment="1">
      <alignment horizontal="center" vertical="center"/>
    </xf>
    <xf numFmtId="3" fontId="5" fillId="4" borderId="6" xfId="0" applyNumberFormat="1" applyFont="1" applyFill="1" applyBorder="1" applyAlignment="1">
      <alignment horizontal="center" vertical="center"/>
    </xf>
    <xf numFmtId="3" fontId="5" fillId="4" borderId="12" xfId="0" applyNumberFormat="1" applyFont="1" applyFill="1" applyBorder="1" applyAlignment="1">
      <alignment horizontal="center" vertical="center"/>
    </xf>
    <xf numFmtId="3" fontId="5" fillId="4" borderId="0" xfId="0" applyNumberFormat="1" applyFont="1" applyFill="1" applyBorder="1" applyAlignment="1">
      <alignment horizontal="center" vertical="center"/>
    </xf>
    <xf numFmtId="3" fontId="5" fillId="4" borderId="7" xfId="0" applyNumberFormat="1" applyFont="1" applyFill="1" applyBorder="1" applyAlignment="1">
      <alignment horizontal="center" vertical="center"/>
    </xf>
    <xf numFmtId="3" fontId="5" fillId="4" borderId="11" xfId="0" applyNumberFormat="1" applyFont="1" applyFill="1" applyBorder="1" applyAlignment="1">
      <alignment horizontal="center" vertical="center"/>
    </xf>
    <xf numFmtId="3" fontId="5" fillId="4" borderId="2" xfId="0" applyNumberFormat="1" applyFont="1" applyFill="1" applyBorder="1" applyAlignment="1">
      <alignment horizontal="center" vertical="center"/>
    </xf>
    <xf numFmtId="3" fontId="5" fillId="4" borderId="3" xfId="0" applyNumberFormat="1" applyFont="1" applyFill="1" applyBorder="1" applyAlignment="1">
      <alignment horizontal="center" vertical="center"/>
    </xf>
    <xf numFmtId="3" fontId="5" fillId="5" borderId="1" xfId="0" applyNumberFormat="1" applyFont="1" applyFill="1" applyBorder="1" applyAlignment="1">
      <alignment horizontal="center" vertical="center" wrapText="1"/>
    </xf>
    <xf numFmtId="3" fontId="5" fillId="0" borderId="1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right" vertical="center" wrapText="1"/>
    </xf>
    <xf numFmtId="0" fontId="2" fillId="0" borderId="8" xfId="0" applyFont="1" applyFill="1" applyBorder="1" applyAlignment="1">
      <alignment horizontal="right" vertical="center" wrapText="1"/>
    </xf>
    <xf numFmtId="0" fontId="2" fillId="0" borderId="9" xfId="0" applyFont="1" applyFill="1" applyBorder="1" applyAlignment="1">
      <alignment horizontal="right" vertical="center" wrapText="1"/>
    </xf>
    <xf numFmtId="0" fontId="1" fillId="2" borderId="4" xfId="0" applyFont="1" applyFill="1" applyBorder="1" applyAlignment="1">
      <alignment horizontal="right" vertical="center" wrapText="1"/>
    </xf>
    <xf numFmtId="0" fontId="1" fillId="2" borderId="8" xfId="0" applyFont="1" applyFill="1" applyBorder="1" applyAlignment="1">
      <alignment horizontal="right" vertical="center" wrapText="1"/>
    </xf>
    <xf numFmtId="0" fontId="1" fillId="2" borderId="9" xfId="0" applyFont="1" applyFill="1" applyBorder="1" applyAlignment="1">
      <alignment horizontal="right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6" borderId="4" xfId="0" applyFont="1" applyFill="1" applyBorder="1" applyAlignment="1">
      <alignment horizontal="right" vertical="center" wrapText="1"/>
    </xf>
    <xf numFmtId="0" fontId="1" fillId="6" borderId="8" xfId="0" applyFont="1" applyFill="1" applyBorder="1" applyAlignment="1">
      <alignment horizontal="right" vertical="center" wrapText="1"/>
    </xf>
    <xf numFmtId="0" fontId="1" fillId="6" borderId="9" xfId="0" applyFont="1" applyFill="1" applyBorder="1" applyAlignment="1">
      <alignment horizontal="right" vertical="center" wrapText="1"/>
    </xf>
    <xf numFmtId="3" fontId="3" fillId="0" borderId="1" xfId="0" applyNumberFormat="1" applyFont="1" applyFill="1" applyBorder="1" applyAlignment="1">
      <alignment horizontal="justify" wrapText="1"/>
    </xf>
  </cellXfs>
  <cellStyles count="3">
    <cellStyle name="Normal" xfId="0" builtinId="0"/>
    <cellStyle name="Normal 2_ESTUDIO DE MERCADOS (Persianas)" xfId="1" xr:uid="{A819CC19-3FB5-4C7A-B137-4522AB3E5296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911269</xdr:colOff>
      <xdr:row>0</xdr:row>
      <xdr:rowOff>85749</xdr:rowOff>
    </xdr:from>
    <xdr:to>
      <xdr:col>2</xdr:col>
      <xdr:colOff>25471</xdr:colOff>
      <xdr:row>2</xdr:row>
      <xdr:rowOff>123265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5FC02E1A-BED5-42EF-AE7A-5715D68BF6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5534" y="85749"/>
          <a:ext cx="2027731" cy="4185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BA669E-77DD-49D6-998C-8BAB42BFF4C4}">
  <dimension ref="A1:J24"/>
  <sheetViews>
    <sheetView showGridLines="0" tabSelected="1" zoomScale="85" zoomScaleNormal="85" zoomScaleSheetLayoutView="85" workbookViewId="0">
      <selection activeCell="K8" sqref="K8"/>
    </sheetView>
  </sheetViews>
  <sheetFormatPr baseColWidth="10" defaultRowHeight="15" x14ac:dyDescent="0.25"/>
  <cols>
    <col min="1" max="1" width="7.5703125" style="3" customWidth="1"/>
    <col min="2" max="2" width="43.7109375" style="4" customWidth="1"/>
    <col min="3" max="3" width="9.28515625" style="3" customWidth="1"/>
    <col min="4" max="4" width="10.28515625" style="3" customWidth="1"/>
    <col min="5" max="10" width="15.7109375" style="5" customWidth="1"/>
  </cols>
  <sheetData>
    <row r="1" spans="1:10" s="6" customFormat="1" ht="15" customHeight="1" x14ac:dyDescent="0.25">
      <c r="A1" s="26" t="s">
        <v>5</v>
      </c>
      <c r="B1" s="27"/>
      <c r="C1" s="27"/>
      <c r="D1" s="27"/>
      <c r="E1" s="27"/>
      <c r="F1" s="27"/>
      <c r="G1" s="27"/>
      <c r="H1" s="27"/>
      <c r="I1" s="27"/>
      <c r="J1" s="28"/>
    </row>
    <row r="2" spans="1:10" s="6" customFormat="1" ht="15" customHeight="1" x14ac:dyDescent="0.25">
      <c r="A2" s="29" t="s">
        <v>6</v>
      </c>
      <c r="B2" s="30"/>
      <c r="C2" s="30"/>
      <c r="D2" s="30"/>
      <c r="E2" s="30"/>
      <c r="F2" s="30"/>
      <c r="G2" s="30"/>
      <c r="H2" s="30"/>
      <c r="I2" s="30"/>
      <c r="J2" s="31"/>
    </row>
    <row r="3" spans="1:10" s="6" customFormat="1" ht="15" customHeight="1" x14ac:dyDescent="0.25">
      <c r="A3" s="32" t="s">
        <v>7</v>
      </c>
      <c r="B3" s="33"/>
      <c r="C3" s="33"/>
      <c r="D3" s="33"/>
      <c r="E3" s="33"/>
      <c r="F3" s="33"/>
      <c r="G3" s="33"/>
      <c r="H3" s="33"/>
      <c r="I3" s="33"/>
      <c r="J3" s="34"/>
    </row>
    <row r="4" spans="1:10" s="7" customFormat="1" ht="49.5" customHeight="1" x14ac:dyDescent="0.2">
      <c r="A4" s="48" t="s">
        <v>33</v>
      </c>
      <c r="B4" s="48"/>
      <c r="C4" s="48"/>
      <c r="D4" s="48"/>
      <c r="E4" s="48"/>
      <c r="F4" s="48"/>
      <c r="G4" s="48"/>
      <c r="H4" s="48"/>
      <c r="I4" s="48"/>
      <c r="J4" s="48"/>
    </row>
    <row r="5" spans="1:10" s="7" customFormat="1" ht="16.5" customHeight="1" x14ac:dyDescent="0.25">
      <c r="A5" s="36" t="s">
        <v>8</v>
      </c>
      <c r="B5" s="36"/>
      <c r="C5" s="36"/>
      <c r="D5" s="36"/>
      <c r="E5" s="36"/>
      <c r="F5" s="36"/>
      <c r="G5" s="36"/>
      <c r="H5" s="36"/>
      <c r="I5" s="36"/>
      <c r="J5" s="36"/>
    </row>
    <row r="6" spans="1:10" s="7" customFormat="1" ht="36.75" customHeight="1" x14ac:dyDescent="0.25">
      <c r="A6" s="43" t="s">
        <v>2</v>
      </c>
      <c r="B6" s="43" t="s">
        <v>0</v>
      </c>
      <c r="C6" s="43" t="s">
        <v>3</v>
      </c>
      <c r="D6" s="43" t="s">
        <v>1</v>
      </c>
      <c r="E6" s="35" t="s">
        <v>29</v>
      </c>
      <c r="F6" s="35"/>
      <c r="G6" s="35" t="s">
        <v>30</v>
      </c>
      <c r="H6" s="35"/>
      <c r="I6" s="35" t="s">
        <v>11</v>
      </c>
      <c r="J6" s="35"/>
    </row>
    <row r="7" spans="1:10" ht="14.25" customHeight="1" x14ac:dyDescent="0.25">
      <c r="A7" s="44"/>
      <c r="B7" s="44"/>
      <c r="C7" s="44"/>
      <c r="D7" s="44"/>
      <c r="E7" s="8" t="s">
        <v>9</v>
      </c>
      <c r="F7" s="8" t="s">
        <v>10</v>
      </c>
      <c r="G7" s="8" t="s">
        <v>9</v>
      </c>
      <c r="H7" s="8" t="s">
        <v>10</v>
      </c>
      <c r="I7" s="8" t="s">
        <v>9</v>
      </c>
      <c r="J7" s="8" t="s">
        <v>10</v>
      </c>
    </row>
    <row r="8" spans="1:10" ht="38.25" x14ac:dyDescent="0.25">
      <c r="A8" s="2">
        <v>1</v>
      </c>
      <c r="B8" s="1" t="s">
        <v>15</v>
      </c>
      <c r="C8" s="2" t="s">
        <v>4</v>
      </c>
      <c r="D8" s="24">
        <v>202</v>
      </c>
      <c r="E8" s="9">
        <v>65000</v>
      </c>
      <c r="F8" s="21">
        <f>D8*E8</f>
        <v>13130000</v>
      </c>
      <c r="G8" s="9">
        <v>70000</v>
      </c>
      <c r="H8" s="21">
        <f>D8*G8</f>
        <v>14140000</v>
      </c>
      <c r="I8" s="9">
        <f>AVERAGE(E8,G8)</f>
        <v>67500</v>
      </c>
      <c r="J8" s="21">
        <f t="shared" ref="J8:J20" si="0">D8*I8</f>
        <v>13635000</v>
      </c>
    </row>
    <row r="9" spans="1:10" ht="51" x14ac:dyDescent="0.25">
      <c r="A9" s="2">
        <v>2</v>
      </c>
      <c r="B9" s="1" t="s">
        <v>16</v>
      </c>
      <c r="C9" s="2" t="s">
        <v>27</v>
      </c>
      <c r="D9" s="24">
        <v>781.91</v>
      </c>
      <c r="E9" s="9">
        <v>7850</v>
      </c>
      <c r="F9" s="21">
        <f t="shared" ref="F9:F10" si="1">D9*E9</f>
        <v>6137993.5</v>
      </c>
      <c r="G9" s="9">
        <v>8500</v>
      </c>
      <c r="H9" s="21">
        <f t="shared" ref="H9:H10" si="2">D9*G9</f>
        <v>6646235</v>
      </c>
      <c r="I9" s="9">
        <f t="shared" ref="I9:I20" si="3">AVERAGE(E9,G9)</f>
        <v>8175</v>
      </c>
      <c r="J9" s="21">
        <f t="shared" si="0"/>
        <v>6392114.25</v>
      </c>
    </row>
    <row r="10" spans="1:10" ht="25.5" x14ac:dyDescent="0.25">
      <c r="A10" s="2">
        <v>3</v>
      </c>
      <c r="B10" s="1" t="s">
        <v>17</v>
      </c>
      <c r="C10" s="2" t="s">
        <v>4</v>
      </c>
      <c r="D10" s="24">
        <v>101</v>
      </c>
      <c r="E10" s="9">
        <v>15000</v>
      </c>
      <c r="F10" s="21">
        <f t="shared" si="1"/>
        <v>1515000</v>
      </c>
      <c r="G10" s="9">
        <v>18000</v>
      </c>
      <c r="H10" s="21">
        <f t="shared" si="2"/>
        <v>1818000</v>
      </c>
      <c r="I10" s="9">
        <f t="shared" si="3"/>
        <v>16500</v>
      </c>
      <c r="J10" s="21">
        <f t="shared" si="0"/>
        <v>1666500</v>
      </c>
    </row>
    <row r="11" spans="1:10" s="17" customFormat="1" ht="51" x14ac:dyDescent="0.25">
      <c r="A11" s="2">
        <v>4</v>
      </c>
      <c r="B11" s="15" t="s">
        <v>18</v>
      </c>
      <c r="C11" s="14" t="s">
        <v>12</v>
      </c>
      <c r="D11" s="25">
        <v>194.4</v>
      </c>
      <c r="E11" s="16">
        <v>26500</v>
      </c>
      <c r="F11" s="21">
        <f t="shared" ref="F11:F14" si="4">D11*E11</f>
        <v>5151600</v>
      </c>
      <c r="G11" s="16">
        <v>28000</v>
      </c>
      <c r="H11" s="21">
        <f t="shared" ref="H11:H14" si="5">D11*G11</f>
        <v>5443200</v>
      </c>
      <c r="I11" s="9">
        <f t="shared" si="3"/>
        <v>27250</v>
      </c>
      <c r="J11" s="21">
        <f t="shared" si="0"/>
        <v>5297400</v>
      </c>
    </row>
    <row r="12" spans="1:10" s="17" customFormat="1" ht="51" x14ac:dyDescent="0.25">
      <c r="A12" s="2">
        <v>5</v>
      </c>
      <c r="B12" s="15" t="s">
        <v>19</v>
      </c>
      <c r="C12" s="14" t="s">
        <v>27</v>
      </c>
      <c r="D12" s="25">
        <v>230</v>
      </c>
      <c r="E12" s="16">
        <v>7250</v>
      </c>
      <c r="F12" s="21">
        <f t="shared" si="4"/>
        <v>1667500</v>
      </c>
      <c r="G12" s="16">
        <v>8500</v>
      </c>
      <c r="H12" s="21">
        <f t="shared" si="5"/>
        <v>1955000</v>
      </c>
      <c r="I12" s="9">
        <f t="shared" si="3"/>
        <v>7875</v>
      </c>
      <c r="J12" s="21">
        <f t="shared" si="0"/>
        <v>1811250</v>
      </c>
    </row>
    <row r="13" spans="1:10" s="17" customFormat="1" ht="51" x14ac:dyDescent="0.25">
      <c r="A13" s="2">
        <v>6</v>
      </c>
      <c r="B13" s="15" t="s">
        <v>20</v>
      </c>
      <c r="C13" s="14" t="s">
        <v>27</v>
      </c>
      <c r="D13" s="25">
        <v>130</v>
      </c>
      <c r="E13" s="16">
        <v>7850</v>
      </c>
      <c r="F13" s="21">
        <f t="shared" si="4"/>
        <v>1020500</v>
      </c>
      <c r="G13" s="16">
        <v>8500</v>
      </c>
      <c r="H13" s="21">
        <f t="shared" si="5"/>
        <v>1105000</v>
      </c>
      <c r="I13" s="9">
        <f t="shared" si="3"/>
        <v>8175</v>
      </c>
      <c r="J13" s="21">
        <f t="shared" si="0"/>
        <v>1062750</v>
      </c>
    </row>
    <row r="14" spans="1:10" s="17" customFormat="1" ht="25.5" x14ac:dyDescent="0.25">
      <c r="A14" s="2">
        <v>7</v>
      </c>
      <c r="B14" s="15" t="s">
        <v>21</v>
      </c>
      <c r="C14" s="14" t="s">
        <v>4</v>
      </c>
      <c r="D14" s="25">
        <v>38</v>
      </c>
      <c r="E14" s="16">
        <v>15000</v>
      </c>
      <c r="F14" s="21">
        <f t="shared" si="4"/>
        <v>570000</v>
      </c>
      <c r="G14" s="16">
        <v>18000</v>
      </c>
      <c r="H14" s="21">
        <f t="shared" si="5"/>
        <v>684000</v>
      </c>
      <c r="I14" s="9">
        <f t="shared" si="3"/>
        <v>16500</v>
      </c>
      <c r="J14" s="21">
        <f t="shared" si="0"/>
        <v>627000</v>
      </c>
    </row>
    <row r="15" spans="1:10" s="17" customFormat="1" ht="51" x14ac:dyDescent="0.25">
      <c r="A15" s="2">
        <v>8</v>
      </c>
      <c r="B15" s="15" t="s">
        <v>22</v>
      </c>
      <c r="C15" s="14" t="s">
        <v>27</v>
      </c>
      <c r="D15" s="25">
        <v>145</v>
      </c>
      <c r="E15" s="16">
        <v>15700</v>
      </c>
      <c r="F15" s="21">
        <f t="shared" ref="F15:F20" si="6">D15*E15</f>
        <v>2276500</v>
      </c>
      <c r="G15" s="16">
        <v>18000</v>
      </c>
      <c r="H15" s="21">
        <f t="shared" ref="H15:H20" si="7">D15*G15</f>
        <v>2610000</v>
      </c>
      <c r="I15" s="9">
        <f t="shared" si="3"/>
        <v>16850</v>
      </c>
      <c r="J15" s="21">
        <f t="shared" si="0"/>
        <v>2443250</v>
      </c>
    </row>
    <row r="16" spans="1:10" s="17" customFormat="1" ht="38.25" x14ac:dyDescent="0.25">
      <c r="A16" s="2">
        <v>9</v>
      </c>
      <c r="B16" s="15" t="s">
        <v>23</v>
      </c>
      <c r="C16" s="14" t="s">
        <v>12</v>
      </c>
      <c r="D16" s="25">
        <v>92.5</v>
      </c>
      <c r="E16" s="16">
        <v>26500</v>
      </c>
      <c r="F16" s="21">
        <f t="shared" si="6"/>
        <v>2451250</v>
      </c>
      <c r="G16" s="16">
        <v>28000</v>
      </c>
      <c r="H16" s="21">
        <f t="shared" si="7"/>
        <v>2590000</v>
      </c>
      <c r="I16" s="9">
        <f t="shared" si="3"/>
        <v>27250</v>
      </c>
      <c r="J16" s="21">
        <f t="shared" si="0"/>
        <v>2520625</v>
      </c>
    </row>
    <row r="17" spans="1:10" s="17" customFormat="1" ht="38.25" x14ac:dyDescent="0.25">
      <c r="A17" s="2">
        <v>10</v>
      </c>
      <c r="B17" s="15" t="s">
        <v>24</v>
      </c>
      <c r="C17" s="14" t="s">
        <v>27</v>
      </c>
      <c r="D17" s="25">
        <v>11.8</v>
      </c>
      <c r="E17" s="16">
        <v>125000</v>
      </c>
      <c r="F17" s="21">
        <f t="shared" si="6"/>
        <v>1475000</v>
      </c>
      <c r="G17" s="16">
        <v>120000</v>
      </c>
      <c r="H17" s="21">
        <f t="shared" si="7"/>
        <v>1416000</v>
      </c>
      <c r="I17" s="9">
        <f t="shared" si="3"/>
        <v>122500</v>
      </c>
      <c r="J17" s="21">
        <f t="shared" si="0"/>
        <v>1445500</v>
      </c>
    </row>
    <row r="18" spans="1:10" s="17" customFormat="1" ht="25.5" x14ac:dyDescent="0.25">
      <c r="A18" s="2">
        <v>11</v>
      </c>
      <c r="B18" s="15" t="s">
        <v>25</v>
      </c>
      <c r="C18" s="14" t="s">
        <v>28</v>
      </c>
      <c r="D18" s="25">
        <v>1</v>
      </c>
      <c r="E18" s="16">
        <v>1250000</v>
      </c>
      <c r="F18" s="21">
        <f t="shared" si="6"/>
        <v>1250000</v>
      </c>
      <c r="G18" s="16">
        <v>1000000</v>
      </c>
      <c r="H18" s="21">
        <f t="shared" si="7"/>
        <v>1000000</v>
      </c>
      <c r="I18" s="9">
        <f t="shared" si="3"/>
        <v>1125000</v>
      </c>
      <c r="J18" s="21">
        <f t="shared" si="0"/>
        <v>1125000</v>
      </c>
    </row>
    <row r="19" spans="1:10" s="17" customFormat="1" x14ac:dyDescent="0.25">
      <c r="A19" s="2">
        <v>12</v>
      </c>
      <c r="B19" s="15" t="s">
        <v>31</v>
      </c>
      <c r="C19" s="14" t="s">
        <v>4</v>
      </c>
      <c r="D19" s="25">
        <v>30</v>
      </c>
      <c r="E19" s="16">
        <v>85000</v>
      </c>
      <c r="F19" s="21">
        <f t="shared" si="6"/>
        <v>2550000</v>
      </c>
      <c r="G19" s="16">
        <v>90000</v>
      </c>
      <c r="H19" s="21">
        <f t="shared" si="7"/>
        <v>2700000</v>
      </c>
      <c r="I19" s="9">
        <f t="shared" si="3"/>
        <v>87500</v>
      </c>
      <c r="J19" s="21">
        <f t="shared" si="0"/>
        <v>2625000</v>
      </c>
    </row>
    <row r="20" spans="1:10" s="17" customFormat="1" x14ac:dyDescent="0.25">
      <c r="A20" s="2">
        <v>13</v>
      </c>
      <c r="B20" s="15" t="s">
        <v>26</v>
      </c>
      <c r="C20" s="14" t="s">
        <v>4</v>
      </c>
      <c r="D20" s="25">
        <v>1</v>
      </c>
      <c r="E20" s="16">
        <v>500000</v>
      </c>
      <c r="F20" s="21">
        <f t="shared" si="6"/>
        <v>500000</v>
      </c>
      <c r="G20" s="16">
        <v>1000000</v>
      </c>
      <c r="H20" s="21">
        <f t="shared" si="7"/>
        <v>1000000</v>
      </c>
      <c r="I20" s="9">
        <f t="shared" si="3"/>
        <v>750000</v>
      </c>
      <c r="J20" s="21">
        <f t="shared" si="0"/>
        <v>750000</v>
      </c>
    </row>
    <row r="21" spans="1:10" s="13" customFormat="1" x14ac:dyDescent="0.25">
      <c r="A21" s="45" t="s">
        <v>13</v>
      </c>
      <c r="B21" s="46"/>
      <c r="C21" s="46"/>
      <c r="D21" s="47"/>
      <c r="E21" s="10"/>
      <c r="F21" s="10">
        <f>SUM(F8:F20)</f>
        <v>39695343.5</v>
      </c>
      <c r="G21" s="10"/>
      <c r="H21" s="10">
        <f>SUM(H8:H20)</f>
        <v>43107435</v>
      </c>
      <c r="I21" s="10"/>
      <c r="J21" s="10">
        <f>SUM(J8:J20)</f>
        <v>41401389.25</v>
      </c>
    </row>
    <row r="22" spans="1:10" s="17" customFormat="1" x14ac:dyDescent="0.25">
      <c r="A22" s="37" t="s">
        <v>32</v>
      </c>
      <c r="B22" s="38"/>
      <c r="C22" s="38"/>
      <c r="D22" s="39"/>
      <c r="E22" s="22">
        <v>0.19</v>
      </c>
      <c r="F22" s="23">
        <f>F21*E22</f>
        <v>7542115.2649999997</v>
      </c>
      <c r="G22" s="22">
        <v>0.19</v>
      </c>
      <c r="H22" s="23">
        <f>H21*G22</f>
        <v>8190412.6500000004</v>
      </c>
      <c r="I22" s="22">
        <v>0.19</v>
      </c>
      <c r="J22" s="23">
        <f>J21*I22</f>
        <v>7866263.9575000005</v>
      </c>
    </row>
    <row r="23" spans="1:10" s="13" customFormat="1" x14ac:dyDescent="0.25">
      <c r="A23" s="40" t="s">
        <v>14</v>
      </c>
      <c r="B23" s="41"/>
      <c r="C23" s="41"/>
      <c r="D23" s="42"/>
      <c r="E23" s="11"/>
      <c r="F23" s="12">
        <f>F21+F22</f>
        <v>47237458.765000001</v>
      </c>
      <c r="G23" s="12"/>
      <c r="H23" s="12">
        <f>H21+H22</f>
        <v>51297847.649999999</v>
      </c>
      <c r="I23" s="12"/>
      <c r="J23" s="12">
        <f>J21+J22</f>
        <v>49267653.207500003</v>
      </c>
    </row>
    <row r="24" spans="1:10" s="17" customFormat="1" x14ac:dyDescent="0.25">
      <c r="A24" s="18"/>
      <c r="B24" s="19"/>
      <c r="C24" s="18"/>
      <c r="D24" s="18"/>
      <c r="E24" s="20"/>
      <c r="F24" s="20"/>
      <c r="G24" s="20"/>
      <c r="H24" s="20"/>
      <c r="I24" s="20"/>
      <c r="J24" s="20"/>
    </row>
  </sheetData>
  <mergeCells count="15">
    <mergeCell ref="A22:D22"/>
    <mergeCell ref="A23:D23"/>
    <mergeCell ref="A6:A7"/>
    <mergeCell ref="B6:B7"/>
    <mergeCell ref="C6:C7"/>
    <mergeCell ref="D6:D7"/>
    <mergeCell ref="A21:D21"/>
    <mergeCell ref="A1:J1"/>
    <mergeCell ref="A2:J2"/>
    <mergeCell ref="A3:J3"/>
    <mergeCell ref="I6:J6"/>
    <mergeCell ref="G6:H6"/>
    <mergeCell ref="E6:F6"/>
    <mergeCell ref="A4:J4"/>
    <mergeCell ref="A5:J5"/>
  </mergeCells>
  <printOptions horizontalCentered="1" verticalCentered="1"/>
  <pageMargins left="0" right="0" top="0" bottom="0" header="0.31496062992125984" footer="0.31496062992125984"/>
  <pageSetup paperSize="14" scale="78" orientation="landscape" horizontalDpi="4294967294" verticalDpi="429496729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Rama Judicial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LOGISTICA ADTVA</dc:creator>
  <cp:lastModifiedBy>Saray Judith Molina Ibarra</cp:lastModifiedBy>
  <cp:lastPrinted>2024-09-10T14:31:12Z</cp:lastPrinted>
  <dcterms:created xsi:type="dcterms:W3CDTF">2024-05-30T19:12:18Z</dcterms:created>
  <dcterms:modified xsi:type="dcterms:W3CDTF">2024-12-04T18:40:35Z</dcterms:modified>
</cp:coreProperties>
</file>