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cahernandezco\Desktop\Documents\PROYECTOS Y SOLICITUDES DE RECURSOS\PROYECCIONES 2024\ADECUACION INFRAESTRUCTURA\"/>
    </mc:Choice>
  </mc:AlternateContent>
  <xr:revisionPtr revIDLastSave="0" documentId="13_ncr:1_{69EC39CA-2A5B-464F-9FEA-FE3105BD0D6B}" xr6:coauthVersionLast="47" xr6:coauthVersionMax="47" xr10:uidLastSave="{00000000-0000-0000-0000-000000000000}"/>
  <bookViews>
    <workbookView xWindow="14940" yWindow="0" windowWidth="13935" windowHeight="15480" tabRatio="803" xr2:uid="{00000000-000D-0000-FFFF-FFFF00000000}"/>
  </bookViews>
  <sheets>
    <sheet name="03_FICHA_APUS" sheetId="7" r:id="rId1"/>
    <sheet name="LISTAS" sheetId="10" state="hidden" r:id="rId2"/>
  </sheets>
  <definedNames>
    <definedName name="AMAZONAS">LISTAS!$AI$2:$AI$3</definedName>
    <definedName name="ANTIOQUIA">LISTAS!$G$2:$G$18</definedName>
    <definedName name="ARAUCA">LISTAS!$AE$2:$AE$3</definedName>
    <definedName name="_xlnm.Print_Area" localSheetId="0">'03_FICHA_APUS'!$A$1:$J$1809</definedName>
    <definedName name="ATLANTICO">LISTAS!$H$2:$H$6</definedName>
    <definedName name="BOLIVAR">LISTAS!$J$2:$J$6</definedName>
    <definedName name="BOYACA">LISTAS!$K$2:$K$6</definedName>
    <definedName name="CALDAS">LISTAS!$L$2:$L$7</definedName>
    <definedName name="CAQUETA">LISTAS!$M$2:$M$3</definedName>
    <definedName name="CASANARE">LISTAS!$AF$2:$AF$3</definedName>
    <definedName name="CAUCA">LISTAS!$N$2:$N$5</definedName>
    <definedName name="CESAR">LISTAS!$O$2:$O$5</definedName>
    <definedName name="CHOCO">LISTAS!$R$2:$R$3</definedName>
    <definedName name="CORDOBA">LISTAS!$P$2:$P$4</definedName>
    <definedName name="CUNDINAMARCA">LISTAS!$Q$2:$Q$8</definedName>
    <definedName name="DIRECCION_GENERAL">LISTAS!$F$2</definedName>
    <definedName name="DISTRITO">LISTAS!$I$2:$I$17</definedName>
    <definedName name="GUAINIA">LISTAS!$AJ$2:$AJ$3</definedName>
    <definedName name="GUAJIRA">LISTAS!$T$2:$T$4</definedName>
    <definedName name="GUAVIARE">LISTAS!$AK$2:$AK$3</definedName>
    <definedName name="HUILA">LISTAS!$S$2:$S$7</definedName>
    <definedName name="MAGDALENA">LISTAS!$U$2:$U$4</definedName>
    <definedName name="META">LISTAS!$V$2:$V$4</definedName>
    <definedName name="NARIÑO">LISTAS!$W$2:$W$5</definedName>
    <definedName name="NORTE_DE_SANTANDER">LISTAS!$X$2:$X$4</definedName>
    <definedName name="PUTUMAYO">LISTAS!$AG$2:$AG$3</definedName>
    <definedName name="QUINDIO">LISTAS!$Y$2:$Y$5</definedName>
    <definedName name="RISARALDA">LISTAS!$Z$2:$Z$5</definedName>
    <definedName name="SAN_ANDRES">LISTAS!$AH$2:$AH$3</definedName>
    <definedName name="SANTANDER">LISTAS!$AA$2:$AA$10</definedName>
    <definedName name="SUCRE">LISTAS!$AB$2:$AB$3</definedName>
    <definedName name="TOLIMA">LISTAS!$AC$2:$AC$5</definedName>
    <definedName name="VALLE">LISTAS!$AD$2:$AD$12</definedName>
    <definedName name="VAUPES">LISTAS!$AL$2:$AL$3</definedName>
    <definedName name="VICHADA">LISTAS!$AM$2:$AM$3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798" i="7" l="1"/>
  <c r="H1793" i="7"/>
  <c r="I1793" i="7" s="1"/>
  <c r="E1797" i="7" s="1"/>
  <c r="H1797" i="7" s="1"/>
  <c r="I1797" i="7" s="1"/>
  <c r="H1791" i="7"/>
  <c r="I1791" i="7" s="1"/>
  <c r="H1790" i="7"/>
  <c r="I1790" i="7" s="1"/>
  <c r="H1789" i="7"/>
  <c r="I1789" i="7" s="1"/>
  <c r="H1788" i="7"/>
  <c r="I1788" i="7" s="1"/>
  <c r="I1800" i="7" l="1"/>
  <c r="H1771" i="7" l="1"/>
  <c r="I1771" i="7" s="1"/>
  <c r="H1766" i="7"/>
  <c r="I1766" i="7" s="1"/>
  <c r="E1770" i="7" s="1"/>
  <c r="H1770" i="7" s="1"/>
  <c r="I1770" i="7" s="1"/>
  <c r="H1764" i="7"/>
  <c r="I1764" i="7" s="1"/>
  <c r="H1763" i="7"/>
  <c r="I1763" i="7" s="1"/>
  <c r="H1762" i="7"/>
  <c r="I1762" i="7" s="1"/>
  <c r="H1761" i="7"/>
  <c r="I1761" i="7" s="1"/>
  <c r="H1760" i="7"/>
  <c r="I1760" i="7" s="1"/>
  <c r="H1759" i="7"/>
  <c r="I1759" i="7" s="1"/>
  <c r="H1758" i="7"/>
  <c r="I1758" i="7" s="1"/>
  <c r="H1757" i="7"/>
  <c r="I1757" i="7" s="1"/>
  <c r="H1756" i="7"/>
  <c r="I1756" i="7" s="1"/>
  <c r="H1739" i="7"/>
  <c r="I1739" i="7" s="1"/>
  <c r="H1738" i="7"/>
  <c r="I1738" i="7" s="1"/>
  <c r="H1732" i="7"/>
  <c r="I1732" i="7" s="1"/>
  <c r="E1737" i="7" s="1"/>
  <c r="H1737" i="7" s="1"/>
  <c r="I1737" i="7" s="1"/>
  <c r="I1729" i="7"/>
  <c r="I1728" i="7"/>
  <c r="H1727" i="7"/>
  <c r="I1727" i="7" s="1"/>
  <c r="I1710" i="7"/>
  <c r="H1705" i="7"/>
  <c r="I1705" i="7" s="1"/>
  <c r="E1709" i="7" s="1"/>
  <c r="H1709" i="7" s="1"/>
  <c r="I1709" i="7" s="1"/>
  <c r="I1703" i="7"/>
  <c r="H1702" i="7"/>
  <c r="I1702" i="7" s="1"/>
  <c r="H1701" i="7"/>
  <c r="I1701" i="7" s="1"/>
  <c r="I1684" i="7"/>
  <c r="H1679" i="7"/>
  <c r="I1679" i="7" s="1"/>
  <c r="E1683" i="7" s="1"/>
  <c r="H1683" i="7" s="1"/>
  <c r="I1683" i="7" s="1"/>
  <c r="I1677" i="7"/>
  <c r="H1676" i="7"/>
  <c r="I1676" i="7" s="1"/>
  <c r="H1675" i="7"/>
  <c r="I1675" i="7" s="1"/>
  <c r="I1658" i="7"/>
  <c r="H1653" i="7"/>
  <c r="I1653" i="7" s="1"/>
  <c r="E1657" i="7" s="1"/>
  <c r="H1657" i="7" s="1"/>
  <c r="I1657" i="7" s="1"/>
  <c r="I1651" i="7"/>
  <c r="H1650" i="7"/>
  <c r="I1650" i="7" s="1"/>
  <c r="H1649" i="7"/>
  <c r="I1649" i="7" s="1"/>
  <c r="I1633" i="7"/>
  <c r="H1632" i="7"/>
  <c r="I1632" i="7" s="1"/>
  <c r="H1631" i="7"/>
  <c r="I1631" i="7" s="1"/>
  <c r="I1626" i="7"/>
  <c r="H1625" i="7"/>
  <c r="I1625" i="7" s="1"/>
  <c r="I1623" i="7"/>
  <c r="I1622" i="7"/>
  <c r="H1621" i="7"/>
  <c r="I1621" i="7" s="1"/>
  <c r="H1620" i="7"/>
  <c r="I1620" i="7" s="1"/>
  <c r="H1619" i="7"/>
  <c r="I1619" i="7" s="1"/>
  <c r="I1603" i="7"/>
  <c r="H1602" i="7"/>
  <c r="I1602" i="7" s="1"/>
  <c r="H1601" i="7"/>
  <c r="I1601" i="7" s="1"/>
  <c r="I1596" i="7"/>
  <c r="H1595" i="7"/>
  <c r="I1595" i="7" s="1"/>
  <c r="I1593" i="7"/>
  <c r="I1592" i="7"/>
  <c r="H1591" i="7"/>
  <c r="I1591" i="7" s="1"/>
  <c r="H1590" i="7"/>
  <c r="I1590" i="7" s="1"/>
  <c r="H1589" i="7"/>
  <c r="I1589" i="7" s="1"/>
  <c r="H1573" i="7"/>
  <c r="I1573" i="7" s="1"/>
  <c r="H1572" i="7"/>
  <c r="I1572" i="7" s="1"/>
  <c r="H1571" i="7"/>
  <c r="I1571" i="7" s="1"/>
  <c r="H1570" i="7"/>
  <c r="I1570" i="7" s="1"/>
  <c r="H1566" i="7"/>
  <c r="I1566" i="7" s="1"/>
  <c r="H1565" i="7"/>
  <c r="I1565" i="7" s="1"/>
  <c r="H1564" i="7"/>
  <c r="I1564" i="7" s="1"/>
  <c r="H1562" i="7"/>
  <c r="I1562" i="7" s="1"/>
  <c r="H1561" i="7"/>
  <c r="I1561" i="7" s="1"/>
  <c r="H1560" i="7"/>
  <c r="I1560" i="7" s="1"/>
  <c r="H1559" i="7"/>
  <c r="I1559" i="7" s="1"/>
  <c r="H1558" i="7"/>
  <c r="I1558" i="7" s="1"/>
  <c r="H1557" i="7"/>
  <c r="I1557" i="7" s="1"/>
  <c r="H1527" i="7"/>
  <c r="I1527" i="7" s="1"/>
  <c r="H1528" i="7"/>
  <c r="I1528" i="7" s="1"/>
  <c r="H1529" i="7"/>
  <c r="I1529" i="7" s="1"/>
  <c r="H1530" i="7"/>
  <c r="I1530" i="7" s="1"/>
  <c r="H1531" i="7"/>
  <c r="I1531" i="7" s="1"/>
  <c r="H1540" i="7"/>
  <c r="I1540" i="7" s="1"/>
  <c r="H1535" i="7"/>
  <c r="I1535" i="7" s="1"/>
  <c r="E1539" i="7" s="1"/>
  <c r="H1533" i="7"/>
  <c r="I1533" i="7" s="1"/>
  <c r="H1532" i="7"/>
  <c r="I1532" i="7" s="1"/>
  <c r="H1526" i="7"/>
  <c r="I1526" i="7" s="1"/>
  <c r="H1525" i="7"/>
  <c r="I1525" i="7" s="1"/>
  <c r="H1524" i="7"/>
  <c r="I1524" i="7" s="1"/>
  <c r="H1469" i="7"/>
  <c r="I1469" i="7" s="1"/>
  <c r="H1384" i="7"/>
  <c r="H1383" i="7"/>
  <c r="H1332" i="7"/>
  <c r="I1332" i="7" s="1"/>
  <c r="H1327" i="7"/>
  <c r="I1327" i="7" s="1"/>
  <c r="E1331" i="7" s="1"/>
  <c r="H1331" i="7" s="1"/>
  <c r="I1331" i="7" s="1"/>
  <c r="H1325" i="7"/>
  <c r="I1325" i="7" s="1"/>
  <c r="H1324" i="7"/>
  <c r="I1324" i="7" s="1"/>
  <c r="H1323" i="7"/>
  <c r="I1323" i="7" s="1"/>
  <c r="H1322" i="7"/>
  <c r="I1322" i="7" s="1"/>
  <c r="H1321" i="7"/>
  <c r="I1321" i="7" s="1"/>
  <c r="I1773" i="7" l="1"/>
  <c r="I1741" i="7"/>
  <c r="E1600" i="7"/>
  <c r="H1600" i="7" s="1"/>
  <c r="I1600" i="7" s="1"/>
  <c r="I1604" i="7" s="1"/>
  <c r="I1712" i="7"/>
  <c r="I1686" i="7"/>
  <c r="E1630" i="7"/>
  <c r="H1630" i="7" s="1"/>
  <c r="I1630" i="7" s="1"/>
  <c r="I1634" i="7" s="1"/>
  <c r="I1660" i="7"/>
  <c r="E1569" i="7"/>
  <c r="H1569" i="7" s="1"/>
  <c r="I1569" i="7" s="1"/>
  <c r="I1574" i="7" s="1"/>
  <c r="H1539" i="7"/>
  <c r="I1539" i="7" s="1"/>
  <c r="I1542" i="7" s="1"/>
  <c r="I1334" i="7"/>
  <c r="H1083" i="7" l="1"/>
  <c r="I1083" i="7" s="1"/>
  <c r="H1056" i="7"/>
  <c r="I1056" i="7" s="1"/>
  <c r="I1036" i="7"/>
  <c r="H1031" i="7"/>
  <c r="I1031" i="7" s="1"/>
  <c r="E1035" i="7" s="1"/>
  <c r="H1035" i="7" s="1"/>
  <c r="I1035" i="7" s="1"/>
  <c r="H1029" i="7"/>
  <c r="I1029" i="7" s="1"/>
  <c r="H1028" i="7"/>
  <c r="I1028" i="7" s="1"/>
  <c r="H1027" i="7"/>
  <c r="I1027" i="7" s="1"/>
  <c r="H1026" i="7"/>
  <c r="I1026" i="7" s="1"/>
  <c r="H1001" i="7"/>
  <c r="I1001" i="7" s="1"/>
  <c r="H949" i="7"/>
  <c r="H931" i="7"/>
  <c r="I931" i="7" s="1"/>
  <c r="H930" i="7"/>
  <c r="I930" i="7" s="1"/>
  <c r="H929" i="7"/>
  <c r="I929" i="7" s="1"/>
  <c r="I925" i="7"/>
  <c r="I924" i="7"/>
  <c r="H923" i="7"/>
  <c r="I923" i="7" s="1"/>
  <c r="H921" i="7"/>
  <c r="I921" i="7" s="1"/>
  <c r="H920" i="7"/>
  <c r="I920" i="7" s="1"/>
  <c r="H919" i="7"/>
  <c r="I919" i="7" s="1"/>
  <c r="H918" i="7"/>
  <c r="I918" i="7" s="1"/>
  <c r="H917" i="7"/>
  <c r="I917" i="7" s="1"/>
  <c r="H683" i="7"/>
  <c r="I683" i="7" s="1"/>
  <c r="H682" i="7"/>
  <c r="I682" i="7" s="1"/>
  <c r="H681" i="7"/>
  <c r="I681" i="7" s="1"/>
  <c r="H680" i="7"/>
  <c r="I680" i="7" s="1"/>
  <c r="H676" i="7"/>
  <c r="I676" i="7" s="1"/>
  <c r="H675" i="7"/>
  <c r="I675" i="7" s="1"/>
  <c r="H674" i="7"/>
  <c r="I674" i="7" s="1"/>
  <c r="H672" i="7"/>
  <c r="I672" i="7" s="1"/>
  <c r="H671" i="7"/>
  <c r="I671" i="7" s="1"/>
  <c r="H670" i="7"/>
  <c r="I670" i="7" s="1"/>
  <c r="H669" i="7"/>
  <c r="I669" i="7" s="1"/>
  <c r="H668" i="7"/>
  <c r="I668" i="7" s="1"/>
  <c r="H667" i="7"/>
  <c r="I667" i="7" s="1"/>
  <c r="I651" i="7"/>
  <c r="I650" i="7"/>
  <c r="I649" i="7"/>
  <c r="H648" i="7"/>
  <c r="I648" i="7" s="1"/>
  <c r="H644" i="7"/>
  <c r="I644" i="7" s="1"/>
  <c r="H643" i="7"/>
  <c r="I643" i="7" s="1"/>
  <c r="H642" i="7"/>
  <c r="I642" i="7" s="1"/>
  <c r="H640" i="7"/>
  <c r="I640" i="7" s="1"/>
  <c r="H639" i="7"/>
  <c r="I639" i="7" s="1"/>
  <c r="H638" i="7"/>
  <c r="I638" i="7" s="1"/>
  <c r="H637" i="7"/>
  <c r="I637" i="7" s="1"/>
  <c r="H636" i="7"/>
  <c r="I636" i="7" s="1"/>
  <c r="H635" i="7"/>
  <c r="I635" i="7" s="1"/>
  <c r="H634" i="7"/>
  <c r="I634" i="7" s="1"/>
  <c r="H633" i="7"/>
  <c r="I633" i="7" s="1"/>
  <c r="H632" i="7"/>
  <c r="I632" i="7" s="1"/>
  <c r="H631" i="7"/>
  <c r="I631" i="7" s="1"/>
  <c r="I615" i="7"/>
  <c r="I614" i="7"/>
  <c r="I613" i="7"/>
  <c r="I612" i="7"/>
  <c r="H608" i="7"/>
  <c r="I608" i="7" s="1"/>
  <c r="H607" i="7"/>
  <c r="I607" i="7" s="1"/>
  <c r="H606" i="7"/>
  <c r="I606" i="7" s="1"/>
  <c r="H604" i="7"/>
  <c r="I604" i="7" s="1"/>
  <c r="H603" i="7"/>
  <c r="I603" i="7" s="1"/>
  <c r="H602" i="7"/>
  <c r="I602" i="7" s="1"/>
  <c r="H601" i="7"/>
  <c r="I601" i="7" s="1"/>
  <c r="H600" i="7"/>
  <c r="I600" i="7" s="1"/>
  <c r="H599" i="7"/>
  <c r="I599" i="7" s="1"/>
  <c r="I652" i="7" l="1"/>
  <c r="I1038" i="7"/>
  <c r="E928" i="7"/>
  <c r="H928" i="7" s="1"/>
  <c r="I928" i="7" s="1"/>
  <c r="I932" i="7" s="1"/>
  <c r="E679" i="7"/>
  <c r="H679" i="7" s="1"/>
  <c r="I679" i="7" s="1"/>
  <c r="I684" i="7" s="1"/>
  <c r="E611" i="7"/>
  <c r="H611" i="7" s="1"/>
  <c r="I611" i="7" s="1"/>
  <c r="I616" i="7" s="1"/>
  <c r="E647" i="7"/>
  <c r="H647" i="7" s="1"/>
  <c r="I647" i="7" s="1"/>
  <c r="I583" i="7" l="1"/>
  <c r="H582" i="7"/>
  <c r="I582" i="7" s="1"/>
  <c r="H581" i="7"/>
  <c r="I581" i="7" s="1"/>
  <c r="I576" i="7"/>
  <c r="H575" i="7"/>
  <c r="I575" i="7" s="1"/>
  <c r="I573" i="7"/>
  <c r="I572" i="7"/>
  <c r="H571" i="7"/>
  <c r="I571" i="7" s="1"/>
  <c r="H570" i="7"/>
  <c r="I570" i="7" s="1"/>
  <c r="H569" i="7"/>
  <c r="I569" i="7" s="1"/>
  <c r="H554" i="7"/>
  <c r="I554" i="7" s="1"/>
  <c r="H553" i="7"/>
  <c r="I553" i="7" s="1"/>
  <c r="I552" i="7"/>
  <c r="I548" i="7"/>
  <c r="I547" i="7"/>
  <c r="H546" i="7"/>
  <c r="I546" i="7" s="1"/>
  <c r="H544" i="7"/>
  <c r="I544" i="7" s="1"/>
  <c r="H543" i="7"/>
  <c r="I543" i="7" s="1"/>
  <c r="H542" i="7"/>
  <c r="I542" i="7" s="1"/>
  <c r="H541" i="7"/>
  <c r="I541" i="7" s="1"/>
  <c r="H540" i="7"/>
  <c r="I540" i="7" s="1"/>
  <c r="H539" i="7"/>
  <c r="I539" i="7" s="1"/>
  <c r="H538" i="7"/>
  <c r="I538" i="7" s="1"/>
  <c r="H537" i="7"/>
  <c r="I537" i="7" s="1"/>
  <c r="H536" i="7"/>
  <c r="I536" i="7" s="1"/>
  <c r="H535" i="7"/>
  <c r="I535" i="7" s="1"/>
  <c r="H534" i="7"/>
  <c r="I534" i="7" s="1"/>
  <c r="H297" i="7"/>
  <c r="I297" i="7" s="1"/>
  <c r="H296" i="7"/>
  <c r="I296" i="7" s="1"/>
  <c r="H137" i="7"/>
  <c r="I137" i="7" s="1"/>
  <c r="H138" i="7"/>
  <c r="I138" i="7" s="1"/>
  <c r="H139" i="7"/>
  <c r="I139" i="7" s="1"/>
  <c r="H140" i="7"/>
  <c r="I140" i="7" s="1"/>
  <c r="I238" i="7"/>
  <c r="I237" i="7"/>
  <c r="I236" i="7"/>
  <c r="H231" i="7"/>
  <c r="I231" i="7" s="1"/>
  <c r="H230" i="7"/>
  <c r="I230" i="7" s="1"/>
  <c r="E235" i="7" s="1"/>
  <c r="H235" i="7" s="1"/>
  <c r="I235" i="7" s="1"/>
  <c r="I226" i="7"/>
  <c r="H225" i="7"/>
  <c r="I225" i="7" s="1"/>
  <c r="I209" i="7"/>
  <c r="I208" i="7"/>
  <c r="I207" i="7"/>
  <c r="H202" i="7"/>
  <c r="I202" i="7" s="1"/>
  <c r="H201" i="7"/>
  <c r="I201" i="7" s="1"/>
  <c r="E206" i="7" s="1"/>
  <c r="H206" i="7" s="1"/>
  <c r="I206" i="7" s="1"/>
  <c r="I197" i="7"/>
  <c r="H196" i="7"/>
  <c r="I196" i="7" s="1"/>
  <c r="H1507" i="7"/>
  <c r="I1507" i="7" s="1"/>
  <c r="H1502" i="7"/>
  <c r="I1502" i="7" s="1"/>
  <c r="H1500" i="7"/>
  <c r="I1500" i="7" s="1"/>
  <c r="H1499" i="7"/>
  <c r="I1499" i="7" s="1"/>
  <c r="H1498" i="7"/>
  <c r="I1498" i="7" s="1"/>
  <c r="H1497" i="7"/>
  <c r="I1497" i="7" s="1"/>
  <c r="H1496" i="7"/>
  <c r="I1496" i="7" s="1"/>
  <c r="H1479" i="7"/>
  <c r="I1479" i="7" s="1"/>
  <c r="H1474" i="7"/>
  <c r="I1474" i="7" s="1"/>
  <c r="H1472" i="7"/>
  <c r="I1472" i="7" s="1"/>
  <c r="H1471" i="7"/>
  <c r="I1471" i="7" s="1"/>
  <c r="H1470" i="7"/>
  <c r="I1470" i="7" s="1"/>
  <c r="H1468" i="7"/>
  <c r="I1468" i="7" s="1"/>
  <c r="H1467" i="7"/>
  <c r="I1467" i="7" s="1"/>
  <c r="H1450" i="7"/>
  <c r="I1450" i="7" s="1"/>
  <c r="H1445" i="7"/>
  <c r="I1445" i="7" s="1"/>
  <c r="H1443" i="7"/>
  <c r="I1443" i="7" s="1"/>
  <c r="H1442" i="7"/>
  <c r="I1442" i="7" s="1"/>
  <c r="H1441" i="7"/>
  <c r="I1441" i="7" s="1"/>
  <c r="H1440" i="7"/>
  <c r="I1440" i="7" s="1"/>
  <c r="H1439" i="7"/>
  <c r="I1439" i="7" s="1"/>
  <c r="H1413" i="7"/>
  <c r="I1413" i="7" s="1"/>
  <c r="H1414" i="7"/>
  <c r="I1414" i="7" s="1"/>
  <c r="H1422" i="7"/>
  <c r="I1422" i="7" s="1"/>
  <c r="H1417" i="7"/>
  <c r="I1417" i="7" s="1"/>
  <c r="H1415" i="7"/>
  <c r="I1415" i="7" s="1"/>
  <c r="H1412" i="7"/>
  <c r="I1412" i="7" s="1"/>
  <c r="H1411" i="7"/>
  <c r="I1411" i="7" s="1"/>
  <c r="H1410" i="7"/>
  <c r="I1410" i="7" s="1"/>
  <c r="H1409" i="7"/>
  <c r="I1409" i="7" s="1"/>
  <c r="H1392" i="7"/>
  <c r="I1392" i="7" s="1"/>
  <c r="H1387" i="7"/>
  <c r="I1387" i="7" s="1"/>
  <c r="H1385" i="7"/>
  <c r="I1385" i="7" s="1"/>
  <c r="I1384" i="7"/>
  <c r="I1383" i="7"/>
  <c r="H1382" i="7"/>
  <c r="I1382" i="7" s="1"/>
  <c r="H1381" i="7"/>
  <c r="I1381" i="7" s="1"/>
  <c r="H1380" i="7"/>
  <c r="I1380" i="7" s="1"/>
  <c r="H1379" i="7"/>
  <c r="I1379" i="7" s="1"/>
  <c r="H1355" i="7"/>
  <c r="I1355" i="7" s="1"/>
  <c r="H1362" i="7"/>
  <c r="I1362" i="7" s="1"/>
  <c r="H1357" i="7"/>
  <c r="I1357" i="7" s="1"/>
  <c r="H1354" i="7"/>
  <c r="I1354" i="7" s="1"/>
  <c r="H1353" i="7"/>
  <c r="I1353" i="7" s="1"/>
  <c r="H1352" i="7"/>
  <c r="I1352" i="7" s="1"/>
  <c r="H1351" i="7"/>
  <c r="I1351" i="7" s="1"/>
  <c r="H1350" i="7"/>
  <c r="I1350" i="7" s="1"/>
  <c r="H1349" i="7"/>
  <c r="I1349" i="7" s="1"/>
  <c r="H1292" i="7"/>
  <c r="I1292" i="7" s="1"/>
  <c r="H1293" i="7"/>
  <c r="I1293" i="7" s="1"/>
  <c r="H1294" i="7"/>
  <c r="I1294" i="7" s="1"/>
  <c r="H1295" i="7"/>
  <c r="I1295" i="7" s="1"/>
  <c r="H1296" i="7"/>
  <c r="I1296" i="7" s="1"/>
  <c r="H1297" i="7"/>
  <c r="I1297" i="7" s="1"/>
  <c r="H1304" i="7"/>
  <c r="I1304" i="7" s="1"/>
  <c r="H1299" i="7"/>
  <c r="I1299" i="7" s="1"/>
  <c r="E1303" i="7" s="1"/>
  <c r="H1303" i="7" s="1"/>
  <c r="I1303" i="7" s="1"/>
  <c r="H1291" i="7"/>
  <c r="I1291" i="7" s="1"/>
  <c r="H1290" i="7"/>
  <c r="I1290" i="7" s="1"/>
  <c r="H1273" i="7"/>
  <c r="I1273" i="7" s="1"/>
  <c r="H1268" i="7"/>
  <c r="I1268" i="7" s="1"/>
  <c r="E1272" i="7" s="1"/>
  <c r="H1272" i="7" s="1"/>
  <c r="I1272" i="7" s="1"/>
  <c r="H1266" i="7"/>
  <c r="I1266" i="7" s="1"/>
  <c r="H1265" i="7"/>
  <c r="I1265" i="7" s="1"/>
  <c r="H1264" i="7"/>
  <c r="I1264" i="7" s="1"/>
  <c r="H1247" i="7"/>
  <c r="I1247" i="7" s="1"/>
  <c r="H1242" i="7"/>
  <c r="I1242" i="7" s="1"/>
  <c r="E1246" i="7" s="1"/>
  <c r="H1246" i="7" s="1"/>
  <c r="I1246" i="7" s="1"/>
  <c r="H1240" i="7"/>
  <c r="I1240" i="7" s="1"/>
  <c r="H1239" i="7"/>
  <c r="I1239" i="7" s="1"/>
  <c r="H1238" i="7"/>
  <c r="I1238" i="7" s="1"/>
  <c r="I1221" i="7"/>
  <c r="H1216" i="7"/>
  <c r="I1216" i="7" s="1"/>
  <c r="E1220" i="7" s="1"/>
  <c r="H1220" i="7" s="1"/>
  <c r="I1220" i="7" s="1"/>
  <c r="H1214" i="7"/>
  <c r="I1214" i="7" s="1"/>
  <c r="H1213" i="7"/>
  <c r="I1213" i="7" s="1"/>
  <c r="H1212" i="7"/>
  <c r="I1212" i="7" s="1"/>
  <c r="I1195" i="7"/>
  <c r="H1190" i="7"/>
  <c r="I1190" i="7" s="1"/>
  <c r="E1194" i="7" s="1"/>
  <c r="H1194" i="7" s="1"/>
  <c r="I1194" i="7" s="1"/>
  <c r="H1188" i="7"/>
  <c r="I1188" i="7" s="1"/>
  <c r="H1187" i="7"/>
  <c r="I1187" i="7" s="1"/>
  <c r="H1186" i="7"/>
  <c r="I1186" i="7" s="1"/>
  <c r="H1162" i="7"/>
  <c r="I1162" i="7" s="1"/>
  <c r="I1169" i="7"/>
  <c r="H1164" i="7"/>
  <c r="I1164" i="7" s="1"/>
  <c r="E1168" i="7" s="1"/>
  <c r="H1168" i="7" s="1"/>
  <c r="I1168" i="7" s="1"/>
  <c r="H1161" i="7"/>
  <c r="I1161" i="7" s="1"/>
  <c r="H1160" i="7"/>
  <c r="I1160" i="7" s="1"/>
  <c r="I1143" i="7"/>
  <c r="H1138" i="7"/>
  <c r="I1138" i="7" s="1"/>
  <c r="E1142" i="7" s="1"/>
  <c r="H1142" i="7" s="1"/>
  <c r="I1142" i="7" s="1"/>
  <c r="I1136" i="7"/>
  <c r="H1135" i="7"/>
  <c r="I1135" i="7" s="1"/>
  <c r="H1134" i="7"/>
  <c r="I1134" i="7" s="1"/>
  <c r="I1117" i="7"/>
  <c r="H1112" i="7"/>
  <c r="I1112" i="7" s="1"/>
  <c r="E1116" i="7" s="1"/>
  <c r="H1116" i="7" s="1"/>
  <c r="I1116" i="7" s="1"/>
  <c r="I1110" i="7"/>
  <c r="H1109" i="7"/>
  <c r="I1109" i="7" s="1"/>
  <c r="H1108" i="7"/>
  <c r="I1108" i="7" s="1"/>
  <c r="E1506" i="7" l="1"/>
  <c r="H1506" i="7" s="1"/>
  <c r="I1506" i="7" s="1"/>
  <c r="I1509" i="7" s="1"/>
  <c r="E1478" i="7"/>
  <c r="H1478" i="7" s="1"/>
  <c r="I1478" i="7" s="1"/>
  <c r="I1481" i="7" s="1"/>
  <c r="E1361" i="7"/>
  <c r="H1361" i="7" s="1"/>
  <c r="I1361" i="7" s="1"/>
  <c r="I1364" i="7" s="1"/>
  <c r="E1421" i="7"/>
  <c r="H1421" i="7" s="1"/>
  <c r="I1421" i="7" s="1"/>
  <c r="I1424" i="7" s="1"/>
  <c r="E1449" i="7"/>
  <c r="H1449" i="7" s="1"/>
  <c r="I1449" i="7" s="1"/>
  <c r="I1452" i="7" s="1"/>
  <c r="E1391" i="7"/>
  <c r="H1391" i="7" s="1"/>
  <c r="I1391" i="7" s="1"/>
  <c r="I1394" i="7" s="1"/>
  <c r="I1306" i="7"/>
  <c r="I1223" i="7"/>
  <c r="E580" i="7"/>
  <c r="H580" i="7" s="1"/>
  <c r="I580" i="7" s="1"/>
  <c r="I584" i="7" s="1"/>
  <c r="E551" i="7"/>
  <c r="H551" i="7" s="1"/>
  <c r="I551" i="7" s="1"/>
  <c r="I555" i="7" s="1"/>
  <c r="I239" i="7"/>
  <c r="I210" i="7"/>
  <c r="I1275" i="7"/>
  <c r="I1249" i="7"/>
  <c r="I1197" i="7"/>
  <c r="I1171" i="7"/>
  <c r="I1145" i="7"/>
  <c r="I1119" i="7"/>
  <c r="I1091" i="7" l="1"/>
  <c r="H1086" i="7"/>
  <c r="I1086" i="7" s="1"/>
  <c r="E1090" i="7" s="1"/>
  <c r="H1090" i="7" s="1"/>
  <c r="I1090" i="7" s="1"/>
  <c r="H1084" i="7"/>
  <c r="I1084" i="7" s="1"/>
  <c r="H1082" i="7"/>
  <c r="I1082" i="7" s="1"/>
  <c r="H1081" i="7"/>
  <c r="I1081" i="7" s="1"/>
  <c r="H1057" i="7"/>
  <c r="I1057" i="7" s="1"/>
  <c r="H1055" i="7"/>
  <c r="I1055" i="7" s="1"/>
  <c r="H1054" i="7"/>
  <c r="I1054" i="7" s="1"/>
  <c r="I1064" i="7"/>
  <c r="H1059" i="7"/>
  <c r="I1059" i="7" s="1"/>
  <c r="E1063" i="7" s="1"/>
  <c r="H1063" i="7" s="1"/>
  <c r="I1063" i="7" s="1"/>
  <c r="I1009" i="7"/>
  <c r="H1004" i="7"/>
  <c r="I1004" i="7" s="1"/>
  <c r="E1008" i="7" s="1"/>
  <c r="H1008" i="7" s="1"/>
  <c r="I1008" i="7" s="1"/>
  <c r="H1002" i="7"/>
  <c r="I1002" i="7" s="1"/>
  <c r="H1000" i="7"/>
  <c r="I1000" i="7" s="1"/>
  <c r="H999" i="7"/>
  <c r="I999" i="7" s="1"/>
  <c r="H975" i="7"/>
  <c r="I975" i="7" s="1"/>
  <c r="I982" i="7"/>
  <c r="H977" i="7"/>
  <c r="I977" i="7" s="1"/>
  <c r="E981" i="7" s="1"/>
  <c r="H981" i="7" s="1"/>
  <c r="I981" i="7" s="1"/>
  <c r="H974" i="7"/>
  <c r="I974" i="7" s="1"/>
  <c r="H973" i="7"/>
  <c r="I973" i="7" s="1"/>
  <c r="I956" i="7"/>
  <c r="H951" i="7"/>
  <c r="I951" i="7" s="1"/>
  <c r="E955" i="7" s="1"/>
  <c r="H955" i="7" s="1"/>
  <c r="I955" i="7" s="1"/>
  <c r="I949" i="7"/>
  <c r="H948" i="7"/>
  <c r="I948" i="7" s="1"/>
  <c r="H947" i="7"/>
  <c r="I947" i="7" s="1"/>
  <c r="H763" i="7"/>
  <c r="I763" i="7" s="1"/>
  <c r="H769" i="7"/>
  <c r="I769" i="7" s="1"/>
  <c r="H768" i="7"/>
  <c r="I768" i="7" s="1"/>
  <c r="H762" i="7"/>
  <c r="I762" i="7" s="1"/>
  <c r="H759" i="7"/>
  <c r="I759" i="7" s="1"/>
  <c r="H758" i="7"/>
  <c r="I758" i="7" s="1"/>
  <c r="H757" i="7"/>
  <c r="I757" i="7" s="1"/>
  <c r="I900" i="7"/>
  <c r="H895" i="7"/>
  <c r="I895" i="7" s="1"/>
  <c r="E899" i="7" s="1"/>
  <c r="H899" i="7" s="1"/>
  <c r="I899" i="7" s="1"/>
  <c r="I893" i="7"/>
  <c r="H892" i="7"/>
  <c r="I892" i="7" s="1"/>
  <c r="H891" i="7"/>
  <c r="I891" i="7" s="1"/>
  <c r="I874" i="7"/>
  <c r="H869" i="7"/>
  <c r="I869" i="7" s="1"/>
  <c r="E873" i="7" s="1"/>
  <c r="H873" i="7" s="1"/>
  <c r="I873" i="7" s="1"/>
  <c r="I867" i="7"/>
  <c r="H866" i="7"/>
  <c r="I866" i="7" s="1"/>
  <c r="H865" i="7"/>
  <c r="I865" i="7" s="1"/>
  <c r="I848" i="7"/>
  <c r="H843" i="7"/>
  <c r="I843" i="7" s="1"/>
  <c r="E847" i="7" s="1"/>
  <c r="H847" i="7" s="1"/>
  <c r="I847" i="7" s="1"/>
  <c r="I841" i="7"/>
  <c r="H840" i="7"/>
  <c r="I840" i="7" s="1"/>
  <c r="H839" i="7"/>
  <c r="I839" i="7" s="1"/>
  <c r="I822" i="7"/>
  <c r="H817" i="7"/>
  <c r="I817" i="7" s="1"/>
  <c r="E821" i="7" s="1"/>
  <c r="H821" i="7" s="1"/>
  <c r="I821" i="7" s="1"/>
  <c r="I815" i="7"/>
  <c r="H814" i="7"/>
  <c r="I814" i="7" s="1"/>
  <c r="H813" i="7"/>
  <c r="I813" i="7" s="1"/>
  <c r="I1093" i="7" l="1"/>
  <c r="I1066" i="7"/>
  <c r="I1011" i="7"/>
  <c r="I984" i="7"/>
  <c r="I958" i="7"/>
  <c r="E767" i="7"/>
  <c r="H767" i="7" s="1"/>
  <c r="I767" i="7" s="1"/>
  <c r="I771" i="7" s="1"/>
  <c r="I902" i="7"/>
  <c r="I876" i="7"/>
  <c r="I850" i="7"/>
  <c r="I824" i="7"/>
  <c r="I400" i="7" l="1"/>
  <c r="H399" i="7"/>
  <c r="I399" i="7" s="1"/>
  <c r="H398" i="7"/>
  <c r="I398" i="7" s="1"/>
  <c r="I393" i="7"/>
  <c r="H392" i="7"/>
  <c r="I392" i="7" s="1"/>
  <c r="I390" i="7"/>
  <c r="I389" i="7"/>
  <c r="H388" i="7"/>
  <c r="I388" i="7" s="1"/>
  <c r="H387" i="7"/>
  <c r="I387" i="7" s="1"/>
  <c r="H386" i="7"/>
  <c r="I386" i="7" s="1"/>
  <c r="H356" i="7"/>
  <c r="H305" i="7"/>
  <c r="H294" i="7"/>
  <c r="I294" i="7" s="1"/>
  <c r="E397" i="7" l="1"/>
  <c r="H397" i="7" s="1"/>
  <c r="I397" i="7" s="1"/>
  <c r="I401" i="7" s="1"/>
  <c r="H167" i="7"/>
  <c r="H141" i="7"/>
  <c r="I141" i="7" s="1"/>
  <c r="H109" i="7"/>
  <c r="I109" i="7" s="1"/>
  <c r="H103" i="7"/>
  <c r="I103" i="7" s="1"/>
  <c r="H104" i="7"/>
  <c r="I104" i="7" s="1"/>
  <c r="H105" i="7"/>
  <c r="I105" i="7" s="1"/>
  <c r="H106" i="7"/>
  <c r="I106" i="7" s="1"/>
  <c r="H107" i="7"/>
  <c r="I107" i="7" s="1"/>
  <c r="H108" i="7"/>
  <c r="I108" i="7" s="1"/>
  <c r="H110" i="7"/>
  <c r="I110" i="7" s="1"/>
  <c r="H111" i="7"/>
  <c r="I111" i="7" s="1"/>
  <c r="H788" i="7"/>
  <c r="H787" i="7"/>
  <c r="H791" i="7"/>
  <c r="H740" i="7" l="1"/>
  <c r="I740" i="7" s="1"/>
  <c r="H739" i="7"/>
  <c r="H733" i="7"/>
  <c r="H729" i="7"/>
  <c r="H730" i="7"/>
  <c r="H728" i="7"/>
  <c r="H517" i="7"/>
  <c r="I517" i="7" s="1"/>
  <c r="H516" i="7"/>
  <c r="I516" i="7" s="1"/>
  <c r="H488" i="7"/>
  <c r="I488" i="7" s="1"/>
  <c r="H487" i="7"/>
  <c r="I487" i="7" s="1"/>
  <c r="H481" i="7"/>
  <c r="I481" i="7" s="1"/>
  <c r="E486" i="7" s="1"/>
  <c r="H486" i="7" s="1"/>
  <c r="I486" i="7" s="1"/>
  <c r="I478" i="7"/>
  <c r="H477" i="7"/>
  <c r="I477" i="7" s="1"/>
  <c r="H476" i="7"/>
  <c r="I476" i="7" s="1"/>
  <c r="I460" i="7"/>
  <c r="I459" i="7"/>
  <c r="I458" i="7"/>
  <c r="I453" i="7"/>
  <c r="H452" i="7"/>
  <c r="I452" i="7" s="1"/>
  <c r="I450" i="7"/>
  <c r="I449" i="7"/>
  <c r="I448" i="7"/>
  <c r="H447" i="7"/>
  <c r="I447" i="7" s="1"/>
  <c r="H446" i="7"/>
  <c r="I446" i="7" s="1"/>
  <c r="H358" i="7"/>
  <c r="I180" i="7"/>
  <c r="H295" i="7"/>
  <c r="I295" i="7" s="1"/>
  <c r="I272" i="7"/>
  <c r="I178" i="7"/>
  <c r="I179" i="7"/>
  <c r="H173" i="7"/>
  <c r="I173" i="7" s="1"/>
  <c r="H172" i="7"/>
  <c r="I172" i="7" s="1"/>
  <c r="E177" i="7" s="1"/>
  <c r="H177" i="7" s="1"/>
  <c r="I177" i="7" s="1"/>
  <c r="I168" i="7"/>
  <c r="I167" i="7"/>
  <c r="I430" i="7"/>
  <c r="H429" i="7"/>
  <c r="I429" i="7" s="1"/>
  <c r="H428" i="7"/>
  <c r="I428" i="7" s="1"/>
  <c r="I423" i="7"/>
  <c r="H422" i="7"/>
  <c r="I422" i="7" s="1"/>
  <c r="I420" i="7"/>
  <c r="I419" i="7"/>
  <c r="I418" i="7"/>
  <c r="H417" i="7"/>
  <c r="I417" i="7" s="1"/>
  <c r="H416" i="7"/>
  <c r="I416" i="7" s="1"/>
  <c r="H699" i="7"/>
  <c r="H711" i="7"/>
  <c r="I711" i="7" s="1"/>
  <c r="H710" i="7"/>
  <c r="H704" i="7"/>
  <c r="H510" i="7"/>
  <c r="H505" i="7"/>
  <c r="H362" i="7"/>
  <c r="H369" i="7"/>
  <c r="H357" i="7"/>
  <c r="H340" i="7"/>
  <c r="I340" i="7" s="1"/>
  <c r="H339" i="7"/>
  <c r="I339" i="7" s="1"/>
  <c r="H338" i="7"/>
  <c r="I338" i="7" s="1"/>
  <c r="H337" i="7"/>
  <c r="I337" i="7" s="1"/>
  <c r="H333" i="7"/>
  <c r="I333" i="7" s="1"/>
  <c r="H332" i="7"/>
  <c r="I332" i="7" s="1"/>
  <c r="H331" i="7"/>
  <c r="I331" i="7" s="1"/>
  <c r="H329" i="7"/>
  <c r="I329" i="7" s="1"/>
  <c r="H328" i="7"/>
  <c r="I328" i="7" s="1"/>
  <c r="H327" i="7"/>
  <c r="I327" i="7" s="1"/>
  <c r="H326" i="7"/>
  <c r="I326" i="7" s="1"/>
  <c r="H325" i="7"/>
  <c r="I325" i="7" s="1"/>
  <c r="H324" i="7"/>
  <c r="I324" i="7" s="1"/>
  <c r="I308" i="7"/>
  <c r="H300" i="7"/>
  <c r="H301" i="7"/>
  <c r="I301" i="7" s="1"/>
  <c r="H299" i="7"/>
  <c r="H289" i="7"/>
  <c r="H290" i="7"/>
  <c r="H291" i="7"/>
  <c r="H292" i="7"/>
  <c r="I292" i="7" s="1"/>
  <c r="H293" i="7"/>
  <c r="H288" i="7"/>
  <c r="E336" i="7" l="1"/>
  <c r="H336" i="7" s="1"/>
  <c r="I336" i="7" s="1"/>
  <c r="I341" i="7" s="1"/>
  <c r="I490" i="7"/>
  <c r="E457" i="7"/>
  <c r="H457" i="7" s="1"/>
  <c r="I457" i="7" s="1"/>
  <c r="I461" i="7" s="1"/>
  <c r="I181" i="7"/>
  <c r="E427" i="7"/>
  <c r="H427" i="7" s="1"/>
  <c r="I427" i="7" s="1"/>
  <c r="I431" i="7" s="1"/>
  <c r="H151" i="7" l="1"/>
  <c r="I151" i="7" s="1"/>
  <c r="H150" i="7"/>
  <c r="I150" i="7" s="1"/>
  <c r="H149" i="7"/>
  <c r="I149" i="7" s="1"/>
  <c r="I145" i="7"/>
  <c r="I144" i="7"/>
  <c r="H143" i="7"/>
  <c r="I143" i="7" s="1"/>
  <c r="E148" i="7" l="1"/>
  <c r="H148" i="7" s="1"/>
  <c r="I148" i="7" s="1"/>
  <c r="I152" i="7" s="1"/>
  <c r="I271" i="7" l="1"/>
  <c r="H264" i="7"/>
  <c r="I264" i="7" s="1"/>
  <c r="H265" i="7"/>
  <c r="I265" i="7" s="1"/>
  <c r="H263" i="7"/>
  <c r="H257" i="7"/>
  <c r="H258" i="7"/>
  <c r="I258" i="7" s="1"/>
  <c r="H259" i="7"/>
  <c r="I259" i="7" s="1"/>
  <c r="H260" i="7"/>
  <c r="I260" i="7" s="1"/>
  <c r="H261" i="7"/>
  <c r="I261" i="7" s="1"/>
  <c r="H256" i="7"/>
  <c r="H121" i="7"/>
  <c r="I121" i="7" s="1"/>
  <c r="H120" i="7"/>
  <c r="I120" i="7" s="1"/>
  <c r="I115" i="7"/>
  <c r="I114" i="7"/>
  <c r="H113" i="7"/>
  <c r="H77" i="7"/>
  <c r="I85" i="7"/>
  <c r="I84" i="7"/>
  <c r="I83" i="7"/>
  <c r="H47" i="7"/>
  <c r="H53" i="7"/>
  <c r="I53" i="7" s="1"/>
  <c r="H19" i="7"/>
  <c r="I15" i="7"/>
  <c r="I16" i="7"/>
  <c r="I17" i="7"/>
  <c r="I14" i="7"/>
  <c r="I796" i="7" l="1"/>
  <c r="I791" i="7"/>
  <c r="E795" i="7" s="1"/>
  <c r="H795" i="7" s="1"/>
  <c r="I795" i="7" s="1"/>
  <c r="I789" i="7"/>
  <c r="I788" i="7"/>
  <c r="I787" i="7"/>
  <c r="I739" i="7"/>
  <c r="I733" i="7"/>
  <c r="I730" i="7"/>
  <c r="I729" i="7"/>
  <c r="I728" i="7"/>
  <c r="I710" i="7"/>
  <c r="I704" i="7"/>
  <c r="I701" i="7"/>
  <c r="I510" i="7"/>
  <c r="I507" i="7"/>
  <c r="I363" i="7"/>
  <c r="I356" i="7"/>
  <c r="I362" i="7"/>
  <c r="I369" i="7"/>
  <c r="I370" i="7"/>
  <c r="I368" i="7"/>
  <c r="I358" i="7"/>
  <c r="I359" i="7"/>
  <c r="I360" i="7"/>
  <c r="I306" i="7"/>
  <c r="I307" i="7"/>
  <c r="I305" i="7"/>
  <c r="I300" i="7"/>
  <c r="I299" i="7"/>
  <c r="I290" i="7"/>
  <c r="I291" i="7"/>
  <c r="I293" i="7"/>
  <c r="I288" i="7"/>
  <c r="I270" i="7"/>
  <c r="I269" i="7"/>
  <c r="I263" i="7"/>
  <c r="E268" i="7" s="1"/>
  <c r="H268" i="7" s="1"/>
  <c r="I256" i="7"/>
  <c r="I700" i="7"/>
  <c r="I699" i="7"/>
  <c r="I506" i="7"/>
  <c r="I505" i="7"/>
  <c r="I357" i="7"/>
  <c r="I289" i="7"/>
  <c r="I119" i="7"/>
  <c r="I113" i="7"/>
  <c r="I77" i="7"/>
  <c r="H74" i="7"/>
  <c r="I74" i="7" s="1"/>
  <c r="H75" i="7"/>
  <c r="I75" i="7" s="1"/>
  <c r="I47" i="7"/>
  <c r="H44" i="7"/>
  <c r="I44" i="7" s="1"/>
  <c r="H45" i="7"/>
  <c r="I45" i="7" s="1"/>
  <c r="I19" i="7"/>
  <c r="I257" i="7"/>
  <c r="H102" i="7"/>
  <c r="I102" i="7" s="1"/>
  <c r="H101" i="7"/>
  <c r="I101" i="7" s="1"/>
  <c r="H73" i="7"/>
  <c r="I73" i="7" s="1"/>
  <c r="H72" i="7"/>
  <c r="I72" i="7" s="1"/>
  <c r="H43" i="7"/>
  <c r="I43" i="7" s="1"/>
  <c r="H42" i="7"/>
  <c r="I42" i="7" s="1"/>
  <c r="E738" i="7" l="1"/>
  <c r="H738" i="7" s="1"/>
  <c r="I738" i="7" s="1"/>
  <c r="I742" i="7" s="1"/>
  <c r="H24" i="7"/>
  <c r="I24" i="7" s="1"/>
  <c r="I27" i="7" s="1"/>
  <c r="E367" i="7"/>
  <c r="H367" i="7" s="1"/>
  <c r="I367" i="7" s="1"/>
  <c r="I371" i="7" s="1"/>
  <c r="E709" i="7"/>
  <c r="H709" i="7" s="1"/>
  <c r="I709" i="7" s="1"/>
  <c r="I713" i="7" s="1"/>
  <c r="E515" i="7"/>
  <c r="H515" i="7" s="1"/>
  <c r="I515" i="7" s="1"/>
  <c r="I519" i="7" s="1"/>
  <c r="E304" i="7"/>
  <c r="H304" i="7" s="1"/>
  <c r="I304" i="7" s="1"/>
  <c r="I309" i="7" s="1"/>
  <c r="I268" i="7"/>
  <c r="I273" i="7" s="1"/>
  <c r="E118" i="7"/>
  <c r="H118" i="7" s="1"/>
  <c r="I118" i="7" s="1"/>
  <c r="I122" i="7" s="1"/>
  <c r="H82" i="7"/>
  <c r="I82" i="7" s="1"/>
  <c r="I86" i="7" s="1"/>
  <c r="E82" i="7"/>
  <c r="E52" i="7"/>
  <c r="H52" i="7" s="1"/>
  <c r="I52" i="7" s="1"/>
  <c r="I57" i="7" s="1"/>
  <c r="E24" i="7"/>
  <c r="I798" i="7"/>
</calcChain>
</file>

<file path=xl/sharedStrings.xml><?xml version="1.0" encoding="utf-8"?>
<sst xmlns="http://schemas.openxmlformats.org/spreadsheetml/2006/main" count="5737" uniqueCount="1690">
  <si>
    <t>DIRECCION GENERAL</t>
  </si>
  <si>
    <t>DIRECCION ADMINISTRATIVA Y FINANCIERA</t>
  </si>
  <si>
    <t>M2</t>
  </si>
  <si>
    <t>TALLERES</t>
  </si>
  <si>
    <t>LABORATORIOS</t>
  </si>
  <si>
    <t>AULAS</t>
  </si>
  <si>
    <t>AREAS ADMINISTRATIVAS</t>
  </si>
  <si>
    <t>ZONAS DEPORTIVAS</t>
  </si>
  <si>
    <t>CONSTRUCCIONES</t>
  </si>
  <si>
    <t>ZONAS COMUNES Y DE BIENESTAR: BIBLIOTECAS, CAFETERIAS, ETC.</t>
  </si>
  <si>
    <t>GRUPO DE CONSTRUCCIONES</t>
  </si>
  <si>
    <t>URBANISMO</t>
  </si>
  <si>
    <t>SALUD Y SEGURIDAD EN EL TRABAJO</t>
  </si>
  <si>
    <t>VULNERABILIDAD</t>
  </si>
  <si>
    <t>CUBIERTAS AMBIENTES DEPORTIVOS</t>
  </si>
  <si>
    <t>AMBIENTAL</t>
  </si>
  <si>
    <t xml:space="preserve">AGENCIA PUBLICA DE EMPLEO </t>
  </si>
  <si>
    <t>ENERGÍA</t>
  </si>
  <si>
    <t>SERVICIO NACIONAL DE APRENDIZAJE SENA</t>
  </si>
  <si>
    <t>ELECTRICAS</t>
  </si>
  <si>
    <t>HIDRAULICAS Y SANITARIAS</t>
  </si>
  <si>
    <t>TICS</t>
  </si>
  <si>
    <t>MANTENIMIENTOS</t>
  </si>
  <si>
    <t>CONCEPTO - AREAS</t>
  </si>
  <si>
    <t>ANALISIS DE PRECIOS UNITARIOS</t>
  </si>
  <si>
    <t>001</t>
  </si>
  <si>
    <t>CANTIDAD</t>
  </si>
  <si>
    <t>ANALISIS DE PRECIOS UNITARIOS (APUS)</t>
  </si>
  <si>
    <t>NOMBRE DE LA NECESIDAD</t>
  </si>
  <si>
    <t xml:space="preserve"> </t>
  </si>
  <si>
    <t>Fecha:</t>
  </si>
  <si>
    <t>No.</t>
  </si>
  <si>
    <t>MATERIALES</t>
  </si>
  <si>
    <t>UN</t>
  </si>
  <si>
    <t>DESP</t>
  </si>
  <si>
    <t>VR.UNITARIO</t>
  </si>
  <si>
    <t>SUB.TOTAL MATER.</t>
  </si>
  <si>
    <t>TOTALES</t>
  </si>
  <si>
    <t>MANO DE OBRA</t>
  </si>
  <si>
    <t>SUB.TOTAL M.OBRA.</t>
  </si>
  <si>
    <t xml:space="preserve">  </t>
  </si>
  <si>
    <t>EQUIPOS Y TRANSPORTE</t>
  </si>
  <si>
    <t>SUB.TOTAL</t>
  </si>
  <si>
    <t>Cod. Proyecto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</si>
  <si>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</si>
  <si>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</si>
  <si>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</si>
  <si>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</si>
  <si>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</si>
  <si>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</si>
  <si>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</si>
  <si>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</si>
  <si>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</si>
  <si>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</si>
  <si>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</si>
  <si>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</si>
  <si>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</si>
  <si>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</si>
  <si>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</si>
  <si>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</si>
  <si>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</si>
  <si>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</si>
  <si>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</si>
  <si>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</si>
  <si>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</si>
  <si>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</si>
  <si>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</si>
  <si>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</si>
  <si>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</si>
  <si>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</si>
  <si>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</si>
  <si>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</si>
  <si>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</si>
  <si>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</si>
  <si>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</si>
  <si>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</si>
  <si>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</si>
  <si>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</si>
  <si>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</si>
  <si>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</si>
  <si>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</si>
  <si>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</si>
  <si>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</si>
  <si>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</si>
  <si>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</si>
  <si>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</si>
  <si>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</si>
  <si>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</si>
  <si>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</si>
  <si>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</si>
  <si>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</si>
  <si>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</si>
  <si>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</si>
  <si>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</si>
  <si>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</si>
  <si>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</si>
  <si>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</si>
  <si>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</si>
  <si>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</si>
  <si>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</si>
  <si>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</si>
  <si>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</si>
  <si>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</si>
  <si>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</si>
  <si>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</si>
  <si>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</si>
  <si>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</si>
  <si>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</si>
  <si>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</si>
  <si>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</si>
  <si>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</si>
  <si>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</si>
  <si>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</si>
  <si>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</si>
  <si>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</si>
  <si>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</si>
  <si>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</si>
  <si>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</si>
  <si>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</si>
  <si>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</si>
  <si>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</si>
  <si>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</si>
  <si>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</si>
  <si>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</si>
  <si>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</si>
  <si>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</si>
  <si>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</si>
  <si>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</si>
  <si>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</si>
  <si>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</si>
  <si>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</si>
  <si>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</si>
  <si>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</si>
  <si>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</si>
  <si>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</si>
  <si>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</si>
  <si>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</si>
  <si>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</si>
  <si>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</si>
  <si>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</si>
  <si>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</si>
  <si>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</si>
  <si>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</si>
  <si>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</si>
  <si>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</si>
  <si>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</si>
  <si>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</si>
  <si>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</si>
  <si>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</si>
  <si>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</si>
  <si>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</si>
  <si>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</si>
  <si>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</si>
  <si>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</si>
  <si>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</si>
  <si>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</si>
  <si>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</si>
  <si>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</si>
  <si>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</si>
  <si>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</si>
  <si>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</si>
  <si>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</si>
  <si>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</si>
  <si>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</si>
  <si>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</si>
  <si>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</si>
  <si>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</si>
  <si>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</si>
  <si>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</si>
  <si>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</si>
  <si>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</si>
  <si>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</si>
  <si>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</si>
  <si>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</si>
  <si>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</si>
  <si>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</si>
  <si>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</si>
  <si>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</si>
  <si>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</si>
  <si>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</si>
  <si>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</si>
  <si>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</si>
  <si>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</si>
  <si>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</si>
  <si>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</si>
  <si>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</si>
  <si>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</si>
  <si>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</si>
  <si>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</si>
  <si>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</si>
  <si>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</si>
  <si>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</si>
  <si>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</si>
  <si>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</si>
  <si>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</si>
  <si>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</si>
  <si>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</si>
  <si>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</si>
  <si>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</si>
  <si>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</si>
  <si>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</si>
  <si>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</si>
  <si>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</si>
  <si>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</si>
  <si>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</si>
  <si>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</si>
  <si>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</si>
  <si>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</si>
  <si>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</si>
  <si>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</si>
  <si>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</si>
  <si>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</si>
  <si>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</si>
  <si>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</si>
  <si>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</si>
  <si>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</si>
  <si>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</si>
  <si>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</si>
  <si>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</si>
  <si>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</si>
  <si>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</si>
  <si>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</si>
  <si>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</si>
  <si>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</si>
  <si>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</si>
  <si>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</si>
  <si>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</si>
  <si>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</si>
  <si>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</si>
  <si>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</si>
  <si>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</si>
  <si>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</si>
  <si>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</si>
  <si>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</si>
  <si>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</si>
  <si>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</si>
  <si>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</si>
  <si>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</si>
  <si>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</si>
  <si>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</si>
  <si>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</si>
  <si>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</si>
  <si>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</si>
  <si>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</si>
  <si>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</si>
  <si>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</si>
  <si>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</si>
  <si>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</si>
  <si>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</si>
  <si>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</si>
  <si>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</si>
  <si>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</si>
  <si>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</si>
  <si>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</si>
  <si>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</si>
  <si>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</si>
  <si>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</si>
  <si>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</si>
  <si>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</si>
  <si>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</si>
  <si>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</si>
  <si>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</si>
  <si>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</si>
  <si>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</si>
  <si>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</si>
  <si>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</si>
  <si>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</si>
  <si>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</si>
  <si>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</si>
  <si>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</si>
  <si>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</si>
  <si>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</si>
  <si>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</si>
  <si>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</si>
  <si>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</si>
  <si>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</si>
  <si>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</si>
  <si>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</si>
  <si>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</si>
  <si>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</si>
  <si>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</si>
  <si>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</si>
  <si>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</si>
  <si>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</si>
  <si>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</si>
  <si>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</si>
  <si>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</si>
  <si>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</si>
  <si>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</si>
  <si>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</si>
  <si>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</si>
  <si>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</si>
  <si>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</si>
  <si>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</si>
  <si>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</si>
  <si>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</si>
  <si>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</si>
  <si>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</si>
  <si>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</si>
  <si>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</si>
  <si>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</si>
  <si>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</si>
  <si>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</si>
  <si>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</si>
  <si>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</si>
  <si>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</si>
  <si>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</si>
  <si>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</si>
  <si>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</si>
  <si>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</si>
  <si>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</si>
  <si>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</si>
  <si>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</si>
  <si>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</si>
  <si>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</si>
  <si>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</si>
  <si>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</si>
  <si>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</si>
  <si>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</si>
  <si>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</si>
  <si>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</si>
  <si>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</si>
  <si>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</si>
  <si>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</si>
  <si>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</si>
  <si>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</si>
  <si>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</si>
  <si>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</si>
  <si>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</si>
  <si>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</si>
  <si>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</si>
  <si>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</si>
  <si>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</si>
  <si>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</si>
  <si>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</si>
  <si>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</si>
  <si>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</si>
  <si>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</si>
  <si>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</si>
  <si>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</si>
  <si>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</si>
  <si>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</si>
  <si>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</si>
  <si>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</si>
  <si>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</si>
  <si>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</si>
  <si>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</si>
  <si>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</si>
  <si>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</si>
  <si>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</si>
  <si>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</si>
  <si>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</si>
  <si>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</si>
  <si>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</si>
  <si>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</si>
  <si>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</si>
  <si>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</si>
  <si>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</si>
  <si>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</si>
  <si>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</si>
  <si>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</si>
  <si>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</si>
  <si>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</si>
  <si>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</si>
  <si>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</si>
  <si>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</si>
  <si>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</si>
  <si>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</si>
  <si>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</si>
  <si>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</si>
  <si>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</si>
  <si>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</si>
  <si>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</si>
  <si>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</si>
  <si>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</si>
  <si>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</si>
  <si>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</si>
  <si>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</si>
  <si>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</si>
  <si>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</si>
  <si>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</si>
  <si>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</si>
  <si>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</si>
  <si>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</si>
  <si>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</si>
  <si>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</si>
  <si>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</si>
  <si>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</si>
  <si>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</si>
  <si>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</si>
  <si>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</si>
  <si>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</si>
  <si>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</si>
  <si>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</si>
  <si>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</si>
  <si>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</si>
  <si>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</si>
  <si>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</si>
  <si>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</si>
  <si>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</si>
  <si>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</si>
  <si>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</si>
  <si>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</si>
  <si>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</si>
  <si>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</si>
  <si>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</si>
  <si>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</si>
  <si>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</si>
  <si>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</si>
  <si>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</si>
  <si>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</si>
  <si>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</si>
  <si>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</si>
  <si>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</si>
  <si>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</si>
  <si>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</si>
  <si>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</si>
  <si>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</si>
  <si>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</si>
  <si>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</si>
  <si>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</si>
  <si>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</si>
  <si>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</si>
  <si>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</si>
  <si>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</si>
  <si>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</si>
  <si>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</si>
  <si>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</si>
  <si>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</si>
  <si>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</si>
  <si>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</si>
  <si>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</si>
  <si>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</si>
  <si>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</si>
  <si>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</si>
  <si>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</si>
  <si>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</si>
  <si>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</si>
  <si>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</si>
  <si>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</si>
  <si>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</si>
  <si>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</si>
  <si>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</si>
  <si>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</si>
  <si>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</si>
  <si>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</si>
  <si>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</si>
  <si>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</si>
  <si>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</si>
  <si>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</si>
  <si>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</si>
  <si>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</si>
  <si>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</si>
  <si>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</si>
  <si>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</si>
  <si>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</si>
  <si>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</si>
  <si>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</si>
  <si>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</si>
  <si>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</si>
  <si>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</si>
  <si>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</si>
  <si>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</si>
  <si>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</si>
  <si>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</si>
  <si>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</si>
  <si>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</si>
  <si>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</si>
  <si>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</si>
  <si>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</si>
  <si>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</si>
  <si>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</si>
  <si>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</si>
  <si>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</si>
  <si>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</si>
  <si>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</si>
  <si>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</si>
  <si>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</si>
  <si>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</si>
  <si>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</si>
  <si>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</si>
  <si>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</si>
  <si>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</si>
  <si>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</si>
  <si>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</si>
  <si>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</si>
  <si>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</si>
  <si>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</si>
  <si>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</si>
  <si>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</si>
  <si>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</si>
  <si>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</si>
  <si>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</si>
  <si>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</si>
  <si>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</si>
  <si>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</si>
  <si>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</si>
  <si>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</si>
  <si>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</si>
  <si>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</si>
  <si>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</si>
  <si>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</si>
  <si>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</si>
  <si>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</si>
  <si>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</si>
  <si>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</si>
  <si>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</si>
  <si>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</si>
  <si>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</si>
  <si>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</si>
  <si>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</si>
  <si>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</si>
  <si>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</si>
  <si>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</si>
  <si>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</si>
  <si>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</si>
  <si>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</si>
  <si>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</si>
  <si>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</si>
  <si>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</si>
  <si>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</si>
  <si>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</si>
  <si>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</si>
  <si>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</si>
  <si>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</si>
  <si>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</si>
  <si>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</si>
  <si>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</si>
  <si>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</si>
  <si>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</si>
  <si>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</si>
  <si>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</si>
  <si>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</si>
  <si>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</si>
  <si>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</si>
  <si>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</si>
  <si>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</si>
  <si>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</si>
  <si>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</si>
  <si>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</si>
  <si>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</si>
  <si>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</si>
  <si>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</si>
  <si>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</si>
  <si>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</si>
  <si>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</si>
  <si>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</si>
  <si>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</si>
  <si>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</si>
  <si>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</si>
  <si>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</si>
  <si>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</si>
  <si>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</si>
  <si>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</si>
  <si>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</si>
  <si>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</si>
  <si>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</si>
  <si>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</si>
  <si>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</si>
  <si>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</si>
  <si>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</si>
  <si>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</si>
  <si>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</si>
  <si>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</si>
  <si>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</si>
  <si>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</si>
  <si>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</si>
  <si>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</si>
  <si>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</si>
  <si>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</si>
  <si>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</si>
  <si>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</si>
  <si>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</si>
  <si>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</si>
  <si>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</si>
  <si>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</si>
  <si>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</si>
  <si>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</si>
  <si>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</si>
  <si>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</si>
  <si>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</si>
  <si>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</si>
  <si>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</si>
  <si>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</si>
  <si>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</si>
  <si>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</si>
  <si>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</si>
  <si>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</si>
  <si>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</si>
  <si>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</si>
  <si>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</si>
  <si>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</si>
  <si>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</si>
  <si>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</si>
  <si>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</si>
  <si>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</si>
  <si>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</si>
  <si>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</si>
  <si>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</si>
  <si>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</si>
  <si>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</si>
  <si>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</si>
  <si>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</si>
  <si>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</si>
  <si>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</si>
  <si>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</si>
  <si>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</si>
  <si>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</si>
  <si>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</si>
  <si>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</si>
  <si>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</si>
  <si>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</si>
  <si>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</si>
  <si>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</si>
  <si>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</si>
  <si>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</si>
  <si>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</si>
  <si>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</si>
  <si>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</si>
  <si>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</si>
  <si>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</si>
  <si>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</si>
  <si>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</si>
  <si>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</si>
  <si>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</si>
  <si>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</si>
  <si>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</si>
  <si>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</si>
  <si>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</si>
  <si>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</si>
  <si>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</si>
  <si>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</si>
  <si>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</si>
  <si>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</si>
  <si>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</si>
  <si>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</si>
  <si>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</si>
  <si>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</si>
  <si>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</si>
  <si>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</si>
  <si>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</si>
  <si>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</si>
  <si>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</si>
  <si>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</si>
  <si>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</si>
  <si>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</si>
  <si>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</si>
  <si>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</si>
  <si>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</si>
  <si>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</si>
  <si>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</si>
  <si>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</si>
  <si>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</si>
  <si>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</si>
  <si>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</si>
  <si>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</si>
  <si>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</si>
  <si>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</si>
  <si>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</si>
  <si>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</si>
  <si>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</si>
  <si>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</si>
  <si>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</si>
  <si>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</si>
  <si>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</si>
  <si>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</si>
  <si>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</si>
  <si>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</si>
  <si>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</si>
  <si>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</si>
  <si>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</si>
  <si>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</si>
  <si>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</si>
  <si>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</si>
  <si>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</si>
  <si>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</si>
  <si>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</si>
  <si>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</si>
  <si>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</si>
  <si>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</si>
  <si>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</si>
  <si>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</si>
  <si>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</si>
  <si>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</si>
  <si>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</si>
  <si>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</si>
  <si>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</si>
  <si>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</si>
  <si>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</si>
  <si>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</si>
  <si>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</si>
  <si>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</si>
  <si>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</si>
  <si>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</si>
  <si>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</si>
  <si>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</si>
  <si>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</si>
  <si>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</si>
  <si>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</si>
  <si>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</si>
  <si>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</si>
  <si>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</si>
  <si>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</si>
  <si>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</si>
  <si>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</si>
  <si>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</si>
  <si>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</si>
  <si>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</si>
  <si>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</si>
  <si>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</si>
  <si>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</si>
  <si>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</si>
  <si>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</si>
  <si>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</si>
  <si>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</si>
  <si>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</si>
  <si>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</si>
  <si>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</si>
  <si>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</si>
  <si>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</si>
  <si>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</si>
  <si>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</si>
  <si>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</si>
  <si>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</si>
  <si>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</si>
  <si>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</si>
  <si>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</si>
  <si>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</si>
  <si>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</si>
  <si>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</si>
  <si>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</si>
  <si>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</si>
  <si>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</si>
  <si>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</si>
  <si>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</si>
  <si>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</si>
  <si>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</si>
  <si>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</si>
  <si>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</si>
  <si>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</si>
  <si>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</si>
  <si>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</si>
  <si>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</si>
  <si>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</si>
  <si>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</si>
  <si>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</si>
  <si>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</si>
  <si>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</si>
  <si>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</si>
  <si>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</si>
  <si>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</si>
  <si>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</si>
  <si>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</si>
  <si>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</si>
  <si>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</si>
  <si>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</si>
  <si>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</si>
  <si>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</si>
  <si>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</si>
  <si>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</si>
  <si>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</si>
  <si>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</si>
  <si>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</si>
  <si>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</si>
  <si>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</si>
  <si>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</si>
  <si>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</si>
  <si>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</si>
  <si>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</si>
  <si>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</si>
  <si>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</si>
  <si>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</si>
  <si>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</si>
  <si>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</si>
  <si>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</si>
  <si>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</si>
  <si>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</si>
  <si>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</si>
  <si>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</si>
  <si>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</si>
  <si>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</si>
  <si>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</si>
  <si>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</si>
  <si>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</si>
  <si>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</si>
  <si>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</si>
  <si>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</si>
  <si>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</si>
  <si>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</si>
  <si>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</si>
  <si>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</si>
  <si>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</si>
  <si>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</si>
  <si>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</si>
  <si>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</si>
  <si>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</si>
  <si>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</si>
  <si>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</si>
  <si>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</si>
  <si>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</si>
  <si>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</si>
  <si>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</si>
  <si>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</si>
  <si>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</si>
  <si>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</si>
  <si>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</si>
  <si>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</si>
  <si>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</si>
  <si>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</si>
  <si>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</si>
  <si>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</si>
  <si>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</si>
  <si>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</si>
  <si>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</si>
  <si>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</si>
  <si>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</si>
  <si>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</si>
  <si>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</si>
  <si>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</si>
  <si>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</si>
  <si>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</si>
  <si>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</si>
  <si>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</si>
  <si>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</si>
  <si>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</si>
  <si>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</si>
  <si>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</si>
  <si>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</si>
  <si>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</si>
  <si>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</si>
  <si>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</si>
  <si>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</si>
  <si>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</si>
  <si>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</si>
  <si>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</si>
  <si>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</si>
  <si>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</si>
  <si>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</si>
  <si>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</si>
  <si>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</si>
  <si>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</si>
  <si>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</si>
  <si>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</si>
  <si>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</si>
  <si>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</si>
  <si>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</si>
  <si>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</si>
  <si>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</si>
  <si>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</si>
  <si>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</si>
  <si>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</si>
  <si>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</si>
  <si>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</si>
  <si>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</si>
  <si>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</si>
  <si>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</si>
  <si>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</si>
  <si>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</si>
  <si>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</si>
  <si>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</si>
  <si>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</si>
  <si>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</si>
  <si>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</si>
  <si>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</si>
  <si>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</si>
  <si>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</si>
  <si>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</si>
  <si>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</si>
  <si>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</si>
  <si>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</si>
  <si>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</si>
  <si>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</si>
  <si>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</si>
  <si>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</si>
  <si>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</si>
  <si>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</si>
  <si>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</si>
  <si>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</si>
  <si>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</si>
  <si>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</si>
  <si>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</si>
  <si>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</si>
  <si>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</si>
  <si>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</si>
  <si>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</si>
  <si>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</si>
  <si>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</si>
  <si>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</si>
  <si>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</si>
  <si>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</si>
  <si>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</si>
  <si>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</si>
  <si>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</si>
  <si>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</si>
  <si>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</si>
  <si>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</si>
  <si>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</si>
  <si>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</si>
  <si>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</si>
  <si>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</si>
  <si>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</si>
  <si>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</si>
  <si>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</si>
  <si>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</si>
  <si>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</si>
  <si>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</si>
  <si>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</si>
  <si>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</si>
  <si>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</si>
  <si>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</si>
  <si>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</si>
  <si>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</si>
  <si>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</si>
  <si>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</si>
  <si>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</si>
  <si>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</si>
  <si>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</si>
  <si>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</si>
  <si>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</si>
  <si>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</si>
  <si>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</si>
  <si>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</si>
  <si>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</si>
  <si>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</si>
  <si>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</si>
  <si>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</si>
  <si>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</si>
  <si>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</si>
  <si>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</si>
  <si>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</si>
  <si>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</si>
  <si>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</si>
  <si>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</si>
  <si>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</si>
  <si>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</si>
  <si>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</si>
  <si>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</si>
  <si>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</si>
  <si>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</si>
  <si>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</si>
  <si>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</si>
  <si>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</si>
  <si>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</si>
  <si>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</si>
  <si>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</si>
  <si>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</si>
  <si>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</si>
  <si>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</si>
  <si>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</si>
  <si>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</si>
  <si>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</si>
  <si>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</si>
  <si>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</si>
  <si>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</si>
  <si>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</si>
  <si>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</si>
  <si>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</si>
  <si>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</si>
  <si>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</si>
  <si>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</si>
  <si>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</si>
  <si>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</si>
  <si>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</si>
  <si>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</si>
  <si>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</si>
  <si>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</si>
  <si>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</si>
  <si>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</si>
  <si>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</si>
  <si>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</si>
  <si>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</si>
  <si>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</si>
  <si>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</si>
  <si>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</si>
  <si>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</si>
  <si>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</si>
  <si>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</si>
  <si>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</si>
  <si>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</si>
  <si>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</si>
  <si>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</si>
  <si>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</si>
  <si>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</si>
  <si>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</si>
  <si>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</si>
  <si>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</si>
  <si>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</si>
  <si>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</si>
  <si>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</si>
  <si>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</si>
  <si>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</si>
  <si>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</si>
  <si>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</si>
  <si>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</si>
  <si>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</si>
  <si>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</si>
  <si>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</si>
  <si>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</si>
  <si>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</si>
  <si>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</si>
  <si>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</si>
  <si>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</si>
  <si>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</si>
  <si>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</si>
  <si>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</si>
  <si>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</si>
  <si>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</si>
  <si>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</si>
  <si>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</si>
  <si>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</si>
  <si>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</si>
  <si>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</si>
  <si>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</si>
  <si>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</si>
  <si>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</si>
  <si>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</si>
  <si>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</si>
  <si>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</si>
  <si>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</si>
  <si>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</si>
  <si>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</si>
  <si>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</si>
  <si>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</si>
  <si>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</si>
  <si>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</si>
  <si>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</si>
  <si>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</si>
  <si>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</si>
  <si>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</si>
  <si>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</si>
  <si>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</si>
  <si>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</si>
  <si>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</si>
  <si>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</si>
  <si>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</si>
  <si>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</si>
  <si>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</si>
  <si>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</si>
  <si>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</si>
  <si>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</si>
  <si>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</si>
  <si>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</si>
  <si>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</si>
  <si>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</si>
  <si>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Cod_Regional</t>
  </si>
  <si>
    <t>Regional</t>
  </si>
  <si>
    <t>DIRECCION_GENERAL</t>
  </si>
  <si>
    <t>005</t>
  </si>
  <si>
    <t>ANTIOQUIA</t>
  </si>
  <si>
    <t>008</t>
  </si>
  <si>
    <t>ATLANTICO</t>
  </si>
  <si>
    <t>011</t>
  </si>
  <si>
    <t>DISTRITO</t>
  </si>
  <si>
    <t>013</t>
  </si>
  <si>
    <t>BOLIVAR</t>
  </si>
  <si>
    <t>015</t>
  </si>
  <si>
    <t>BOYACA</t>
  </si>
  <si>
    <t>017</t>
  </si>
  <si>
    <t>CALDAS</t>
  </si>
  <si>
    <t>018</t>
  </si>
  <si>
    <t>CAQUETA</t>
  </si>
  <si>
    <t>019</t>
  </si>
  <si>
    <t>CAUCA</t>
  </si>
  <si>
    <t>020</t>
  </si>
  <si>
    <t>CESAR</t>
  </si>
  <si>
    <t>023</t>
  </si>
  <si>
    <t>CORDOBA</t>
  </si>
  <si>
    <t>025</t>
  </si>
  <si>
    <t>CUNDINAMARCA</t>
  </si>
  <si>
    <t>027</t>
  </si>
  <si>
    <t>CHOCO</t>
  </si>
  <si>
    <t>041</t>
  </si>
  <si>
    <t>HUILA</t>
  </si>
  <si>
    <t>044</t>
  </si>
  <si>
    <t>GUAJIRA</t>
  </si>
  <si>
    <t>047</t>
  </si>
  <si>
    <t>MAGDALENA</t>
  </si>
  <si>
    <t>050</t>
  </si>
  <si>
    <t>META</t>
  </si>
  <si>
    <t>052</t>
  </si>
  <si>
    <t>NARIÑO</t>
  </si>
  <si>
    <t>054</t>
  </si>
  <si>
    <t>NORTE_DE_SANTANDER</t>
  </si>
  <si>
    <t>063</t>
  </si>
  <si>
    <t>QUINDIO</t>
  </si>
  <si>
    <t>066</t>
  </si>
  <si>
    <t>RISARALDA</t>
  </si>
  <si>
    <t>068</t>
  </si>
  <si>
    <t>SANTANDER</t>
  </si>
  <si>
    <t>070</t>
  </si>
  <si>
    <t>SUCRE</t>
  </si>
  <si>
    <t>073</t>
  </si>
  <si>
    <t>TOLIMA</t>
  </si>
  <si>
    <t>076</t>
  </si>
  <si>
    <t>VALLE</t>
  </si>
  <si>
    <t>081</t>
  </si>
  <si>
    <t>ARAUCA</t>
  </si>
  <si>
    <t>085</t>
  </si>
  <si>
    <t>CASANARE</t>
  </si>
  <si>
    <t>086</t>
  </si>
  <si>
    <t>PUTUMAYO</t>
  </si>
  <si>
    <t>088</t>
  </si>
  <si>
    <t>SAN_ANDRES</t>
  </si>
  <si>
    <t>091</t>
  </si>
  <si>
    <t>AMAZONAS</t>
  </si>
  <si>
    <t>094</t>
  </si>
  <si>
    <t>GUAINIA</t>
  </si>
  <si>
    <t>095</t>
  </si>
  <si>
    <t>GUAVIARE</t>
  </si>
  <si>
    <t>097</t>
  </si>
  <si>
    <t>VAUPES</t>
  </si>
  <si>
    <t>099</t>
  </si>
  <si>
    <t>VICHADA</t>
  </si>
  <si>
    <t>36-02-00-001-000000</t>
  </si>
  <si>
    <t>36-02-00-005-000000</t>
  </si>
  <si>
    <t>36-02-00-008-000000</t>
  </si>
  <si>
    <t>36-02-00-011-000000</t>
  </si>
  <si>
    <t>36-02-00-013-000000</t>
  </si>
  <si>
    <t>36-02-00-015-000000</t>
  </si>
  <si>
    <t>36-02-00-017-000000</t>
  </si>
  <si>
    <t>36-02-00-018-000000</t>
  </si>
  <si>
    <t>36-02-00-019-000000</t>
  </si>
  <si>
    <t>36-02-00-020-000000</t>
  </si>
  <si>
    <t>36-02-00-023-000000</t>
  </si>
  <si>
    <t>36-02-00-025-000000</t>
  </si>
  <si>
    <t>36-02-00-027-000000</t>
  </si>
  <si>
    <t>36-02-00-041-000000</t>
  </si>
  <si>
    <t>36-02-00-044-000000</t>
  </si>
  <si>
    <t>36-02-00-047-000000</t>
  </si>
  <si>
    <t>36-02-00-050-000000</t>
  </si>
  <si>
    <t>36-02-00-052-000000</t>
  </si>
  <si>
    <t>36-02-00-054-000000</t>
  </si>
  <si>
    <t>36-02-00-063-000000</t>
  </si>
  <si>
    <t>36-02-00-066-000000</t>
  </si>
  <si>
    <t>36-02-00-068-000000</t>
  </si>
  <si>
    <t>36-02-00-070-000000</t>
  </si>
  <si>
    <t>36-02-00-073-000000</t>
  </si>
  <si>
    <t>36-02-00-076-000000</t>
  </si>
  <si>
    <t>36-02-00-081-000000</t>
  </si>
  <si>
    <t>36-02-00-085-000000</t>
  </si>
  <si>
    <t>36-02-00-086-000000</t>
  </si>
  <si>
    <t>36-02-00-088-000000</t>
  </si>
  <si>
    <t>36-02-00-091-000000</t>
  </si>
  <si>
    <t>36-02-00-094-000000</t>
  </si>
  <si>
    <t>36-02-00-095-000000</t>
  </si>
  <si>
    <t>36-02-00-097-000000</t>
  </si>
  <si>
    <t>36-02-00-099-000000</t>
  </si>
  <si>
    <t>36-02-00-005-910110</t>
  </si>
  <si>
    <t>36-02-00-008-910310</t>
  </si>
  <si>
    <t>36-02-00-011-920910</t>
  </si>
  <si>
    <t>36-02-00-013-910410</t>
  </si>
  <si>
    <t>36-02-00-015-911010</t>
  </si>
  <si>
    <t>36-02-00-017-911210</t>
  </si>
  <si>
    <t>36-02-00-018-951610</t>
  </si>
  <si>
    <t>36-02-00-019-911310</t>
  </si>
  <si>
    <t>36-02-00-020-911410</t>
  </si>
  <si>
    <t>36-02-00-023-911510</t>
  </si>
  <si>
    <t>36-02-00-025-923210</t>
  </si>
  <si>
    <t>36-02-00-027-952210</t>
  </si>
  <si>
    <t>36-02-00-041-911610</t>
  </si>
  <si>
    <t>36-02-00-044-922210</t>
  </si>
  <si>
    <t>36-02-00-047-911810</t>
  </si>
  <si>
    <t>36-02-00-050-911710</t>
  </si>
  <si>
    <t>36-02-00-052-953410</t>
  </si>
  <si>
    <t>36-02-00-054-911910</t>
  </si>
  <si>
    <t>36-02-00-063-912010</t>
  </si>
  <si>
    <t>36-02-00-066-912110</t>
  </si>
  <si>
    <t>36-02-00-068-912210</t>
  </si>
  <si>
    <t>36-02-00-070-954210</t>
  </si>
  <si>
    <t>36-02-00-073-912310</t>
  </si>
  <si>
    <t>36-02-00-076-912410</t>
  </si>
  <si>
    <t>36-02-00-081-953010</t>
  </si>
  <si>
    <t>36-02-00-085-951910</t>
  </si>
  <si>
    <t>36-02-00-086-951810</t>
  </si>
  <si>
    <t>36-02-00-088-953910</t>
  </si>
  <si>
    <t>36-02-00-091-951710</t>
  </si>
  <si>
    <t>36-02-00-094-954710</t>
  </si>
  <si>
    <t>36-02-00-095-953310</t>
  </si>
  <si>
    <t>36-02-00-097-954810</t>
  </si>
  <si>
    <t>36-02-00-099-953110</t>
  </si>
  <si>
    <t>36-02-00-005-912710</t>
  </si>
  <si>
    <t>36-02-00-008-920710</t>
  </si>
  <si>
    <t>36-02-00-011-921010</t>
  </si>
  <si>
    <t>36-02-00-013-910510</t>
  </si>
  <si>
    <t>36-02-00-015-911110</t>
  </si>
  <si>
    <t>36-02-00-017-921910</t>
  </si>
  <si>
    <t>36-02-00-019-922110</t>
  </si>
  <si>
    <t>36-02-00-020-952010</t>
  </si>
  <si>
    <t>36-02-00-023-952310</t>
  </si>
  <si>
    <t>36-02-00-025-950910</t>
  </si>
  <si>
    <t>36-02-00-041-952510</t>
  </si>
  <si>
    <t>36-02-00-044-952410</t>
  </si>
  <si>
    <t>36-02-00-047-952910</t>
  </si>
  <si>
    <t>36-02-00-050-953210</t>
  </si>
  <si>
    <t>36-02-00-052-953510</t>
  </si>
  <si>
    <t>36-02-00-054-953710</t>
  </si>
  <si>
    <t>36-02-00-063-923110</t>
  </si>
  <si>
    <t>36-02-00-066-922310</t>
  </si>
  <si>
    <t>36-02-00-068-922410</t>
  </si>
  <si>
    <t>36-02-00-073-922610</t>
  </si>
  <si>
    <t>36-02-00-076-912510</t>
  </si>
  <si>
    <t>36-02-00-005-920110</t>
  </si>
  <si>
    <t>36-02-00-008-920810</t>
  </si>
  <si>
    <t>36-02-00-011-921110</t>
  </si>
  <si>
    <t>36-02-00-013-921810</t>
  </si>
  <si>
    <t>36-02-00-015-930510</t>
  </si>
  <si>
    <t>36-02-00-017-922010</t>
  </si>
  <si>
    <t>36-02-00-019-930710</t>
  </si>
  <si>
    <t>36-02-00-020-952110</t>
  </si>
  <si>
    <t>36-02-00-025-951010</t>
  </si>
  <si>
    <t>36-02-00-041-952610</t>
  </si>
  <si>
    <t>36-02-00-052-953610</t>
  </si>
  <si>
    <t>36-02-00-063-953810</t>
  </si>
  <si>
    <t>36-02-00-066-930810</t>
  </si>
  <si>
    <t>36-02-00-068-922510</t>
  </si>
  <si>
    <t>36-02-00-073-931010</t>
  </si>
  <si>
    <t>36-02-00-076-912610</t>
  </si>
  <si>
    <t>36-02-00-005-920210</t>
  </si>
  <si>
    <t>36-02-00-008-930210</t>
  </si>
  <si>
    <t>36-02-00-011-921210</t>
  </si>
  <si>
    <t>36-02-00-013-930410</t>
  </si>
  <si>
    <t>36-02-00-015-951410</t>
  </si>
  <si>
    <t>36-02-00-017-930610</t>
  </si>
  <si>
    <t>36-02-00-025-951110</t>
  </si>
  <si>
    <t>36-02-00-041-952710</t>
  </si>
  <si>
    <t>36-02-00-068-930910</t>
  </si>
  <si>
    <t>36-02-00-076-922710</t>
  </si>
  <si>
    <t>36-02-00-005-920310</t>
  </si>
  <si>
    <t>36-02-00-011-921310</t>
  </si>
  <si>
    <t>36-02-00-017-951510</t>
  </si>
  <si>
    <t>36-02-00-025-951210</t>
  </si>
  <si>
    <t>36-02-00-041-952810</t>
  </si>
  <si>
    <t>36-02-00-068-954010</t>
  </si>
  <si>
    <t>36-02-00-076-922810</t>
  </si>
  <si>
    <t>36-02-00-005-920410</t>
  </si>
  <si>
    <t>36-02-00-011-921410</t>
  </si>
  <si>
    <t>36-02-00-025-951310</t>
  </si>
  <si>
    <t>36-02-00-068-954110</t>
  </si>
  <si>
    <t>36-02-00-076-922910</t>
  </si>
  <si>
    <t>36-02-00-005-920510</t>
  </si>
  <si>
    <t>36-02-00-011-921510</t>
  </si>
  <si>
    <t>36-02-00-068-954510</t>
  </si>
  <si>
    <t>36-02-00-076-923010</t>
  </si>
  <si>
    <t>36-02-00-005-920610</t>
  </si>
  <si>
    <t>36-02-00-011-921610</t>
  </si>
  <si>
    <t>36-02-00-068-954610</t>
  </si>
  <si>
    <t>36-02-00-076-931110</t>
  </si>
  <si>
    <t>36-02-00-005-930110</t>
  </si>
  <si>
    <t>36-02-00-011-921710</t>
  </si>
  <si>
    <t>36-02-00-076-954310</t>
  </si>
  <si>
    <t>36-02-00-005-940110</t>
  </si>
  <si>
    <t>36-02-00-011-930310</t>
  </si>
  <si>
    <t>36-02-00-076-954410</t>
  </si>
  <si>
    <t>36-02-00-005-940210</t>
  </si>
  <si>
    <t>36-02-00-011-940310</t>
  </si>
  <si>
    <t>36-02-00-005-950110</t>
  </si>
  <si>
    <t>36-02-00-011-940410</t>
  </si>
  <si>
    <t>36-02-00-005-950210</t>
  </si>
  <si>
    <t>36-02-00-011-940510</t>
  </si>
  <si>
    <t>36-02-00-005-950310</t>
  </si>
  <si>
    <t>36-02-00-011-940610</t>
  </si>
  <si>
    <t>36-02-00-005-950410</t>
  </si>
  <si>
    <t>36-02-00-011-950810</t>
  </si>
  <si>
    <t>36-02-00-005-954910</t>
  </si>
  <si>
    <t>Cod_Centro</t>
  </si>
  <si>
    <t>Dependencia</t>
  </si>
  <si>
    <t>Municipio</t>
  </si>
  <si>
    <t>BOGOTA</t>
  </si>
  <si>
    <t>SENA REGIONAL ANTIOQUIA</t>
  </si>
  <si>
    <t>MEDELLIN</t>
  </si>
  <si>
    <t>CENTRO DE LOS RECURSOS NATURALES RENOVABLES -LA SALADA</t>
  </si>
  <si>
    <t>CALDAS ANTIOQUIA</t>
  </si>
  <si>
    <t>CENTRO DE FORMACION MINERO AMBIENTAL</t>
  </si>
  <si>
    <t>EL BAGRE</t>
  </si>
  <si>
    <t>CENTRO DEL DISEÑO Y MANUFACTURA DEL CUERO</t>
  </si>
  <si>
    <t>ITAGUI</t>
  </si>
  <si>
    <t>CENTRO DE FORMACION EN DISEÑO, CONFECCION Y MODA.</t>
  </si>
  <si>
    <t>CENTRO PARA EL DESARROLLO DEL HABITAT Y LA CONSTRUCCION</t>
  </si>
  <si>
    <t>CENTRO DE TECNOLOGIA DE LA MANUFACTURA AVANZADA.</t>
  </si>
  <si>
    <t>CENTRO TECNOLOGICO DEL MOBILIARIO</t>
  </si>
  <si>
    <t>CENTRO TEXTIL Y DE GESTION INDUSTRIAL</t>
  </si>
  <si>
    <t>CENTRO DE COMERCIO</t>
  </si>
  <si>
    <t>CENTRO DE SERVICIOS DE SALUD</t>
  </si>
  <si>
    <t>CENTRO DE SERVICIOS Y GESTION EMPRESARIAL</t>
  </si>
  <si>
    <t>COMPLEJO TECNOLOGICO PARA LA GESTION AGROEMPRESARIAL</t>
  </si>
  <si>
    <t>CAUCASIA</t>
  </si>
  <si>
    <t>COMPLEJO TECNOLOGICO MINERO AGROEMPRESARIAL</t>
  </si>
  <si>
    <t>PUERTO BERRIO</t>
  </si>
  <si>
    <t>CENTRO DE LA INNOVACION, LA AGROINDUSTRIA Y LA AVIACION</t>
  </si>
  <si>
    <t>RIONEGRO</t>
  </si>
  <si>
    <t>COMPLEJO TECNOLOGICO AGROINDUSTRIAL, PECUARIO Y TURISTICO</t>
  </si>
  <si>
    <t>APARTADO</t>
  </si>
  <si>
    <t>COMPLEJO TECNOLOGICO, TURISTICO Y AGROINDUSTRIAL DEL OCCIDENTE ANTIOQUEÑO</t>
  </si>
  <si>
    <t>SANTAFE DE ANTIOQUIA</t>
  </si>
  <si>
    <t>SENA REGIONAL ATLANTICO</t>
  </si>
  <si>
    <t>BARRANQUILLA</t>
  </si>
  <si>
    <t>CENTRO PARA EL DESARROLLO AGROECOLOGICO Y AGROINDUSTRIAL</t>
  </si>
  <si>
    <t>SABANALARGA</t>
  </si>
  <si>
    <t>CENTRO NACIONAL COLOMBO ALEMAN</t>
  </si>
  <si>
    <t>CENTRO INDUSTRIAL Y DE AVIACION</t>
  </si>
  <si>
    <t>CENTRO DE COMERCIO Y SERVICIOS</t>
  </si>
  <si>
    <t>SENA REGIONAL DISTRITO CAPITAL</t>
  </si>
  <si>
    <t>DISTRITO CAPITAL</t>
  </si>
  <si>
    <t>CENTRO DE TECNOLOGIAS PARA LA CONSTRUCCION Y LA MADERA</t>
  </si>
  <si>
    <t>CENTRO DE ELECTRICIDAD, ELECTRONICA Y TELECOMUNICACIONES</t>
  </si>
  <si>
    <t>CENTRO DE GESTION INDUSTRIAL</t>
  </si>
  <si>
    <t>CENTRO DE MANUFACTURA EN TEXTIL Y CUERO</t>
  </si>
  <si>
    <t>CENTRO DE TECNOLOGIAS DEL TRANSPORTE</t>
  </si>
  <si>
    <t>CENTRO METALMECANICO</t>
  </si>
  <si>
    <t>CENTRO DE MATERIALES Y ENSAYOS</t>
  </si>
  <si>
    <t>CENTRO DE DISEÑO Y METROLOGIA</t>
  </si>
  <si>
    <t>CENTRO PARA LA INDUSTRIA DE LA COMUNICACION GRAFICA</t>
  </si>
  <si>
    <t>CENTRO DE GESTION DE MERCADOS, LOGISTICA Y TECNOLOGIAS DE LA INFORMACION</t>
  </si>
  <si>
    <t>CENTRO DE FORMACION DE TALENTO HUMANO EN SALUD</t>
  </si>
  <si>
    <t>CENTRO DE GESTION ADMINISTRATIVA</t>
  </si>
  <si>
    <t>CENTRO DE SERVICIOS FINANCIEROS</t>
  </si>
  <si>
    <t>CENTRO NACIONAL DE HOTELERIA, TURISMO Y ALIMENTOS</t>
  </si>
  <si>
    <t>CENTRO DE FORMACION EN ACTIVIDAD FISICA Y CULTURA</t>
  </si>
  <si>
    <t>SENA REGIONAL BOLIVAR</t>
  </si>
  <si>
    <t>CARTAGENA</t>
  </si>
  <si>
    <t>CENTRO AGROEMPRESARIAL Y MINERO</t>
  </si>
  <si>
    <t>CENTRO INTERNACIONAL NAUTICO, FLUVIAL Y PORTUARIO</t>
  </si>
  <si>
    <t>CENTRO PARA LA INDUSTRIA PETROQUIMICA</t>
  </si>
  <si>
    <t>SENA REGIONAL BOYACA</t>
  </si>
  <si>
    <t>SOGAMOSO</t>
  </si>
  <si>
    <t>CENTRO DE DESARROLLO AGROPECUARIO Y AGROINDUSTRIAL</t>
  </si>
  <si>
    <t>DUITAMA</t>
  </si>
  <si>
    <t>CENTRO MINERO</t>
  </si>
  <si>
    <t>CENTRO DE GESTION ADMINISTRATIVA Y FORTALECIMIENTO EMPRESARIAL</t>
  </si>
  <si>
    <t>TUNJA</t>
  </si>
  <si>
    <t>CENTRO INDUSTRIAL DE MANTENIMIENTO Y MANUFACTURA</t>
  </si>
  <si>
    <t>SENA REGIONAL CALDAS</t>
  </si>
  <si>
    <t>MANIZALES</t>
  </si>
  <si>
    <t>CENTRO PARA LA FORMACION CAFETERA</t>
  </si>
  <si>
    <t>CENTRO DE AUTOMATIZACION INDUSTRIAL</t>
  </si>
  <si>
    <t>CENTRO DE PROCESOS INDUSTRIALES Y CONSTRUCCION</t>
  </si>
  <si>
    <t>CENTRO PECUARIO Y AGROEMPRESARIAL</t>
  </si>
  <si>
    <t>LA DORADA</t>
  </si>
  <si>
    <t>SENA REGIONAL CAQUETA</t>
  </si>
  <si>
    <t>FLORENCIA</t>
  </si>
  <si>
    <t>CENTRO TECNOLOGICO DE LA AMAZONIA</t>
  </si>
  <si>
    <t>SENA REGIONAL CAUCA</t>
  </si>
  <si>
    <t>POPAYAN</t>
  </si>
  <si>
    <t>CENTRO AGROPECUARIO</t>
  </si>
  <si>
    <t>CENTRO DE TELEINFORMATICA Y PRODUCCION INDUSTRIAL</t>
  </si>
  <si>
    <t>SENA REGIONAL CESAR</t>
  </si>
  <si>
    <t>VALLEDUPAR</t>
  </si>
  <si>
    <t>CENTRO BIOTECNOLOGICO DEL CARIBE</t>
  </si>
  <si>
    <t>CENTRO AGROEMPRESARIAL</t>
  </si>
  <si>
    <t>AGUACHICA</t>
  </si>
  <si>
    <t>CENTRO DE OPERACION Y MANTENIMIENTO MINERO</t>
  </si>
  <si>
    <t>SENA REGIONAL CORDOBA</t>
  </si>
  <si>
    <t>MONTERIA</t>
  </si>
  <si>
    <t>CENTRO AGROPECUARIO Y DE BIOTECNOLOGIA EL PORVENIR</t>
  </si>
  <si>
    <t>CENTRO DE COMERCIO, INDUSTRIA Y TURISMO DE CORDOBA</t>
  </si>
  <si>
    <t>SENA REGIONAL CUNDINAMARCA</t>
  </si>
  <si>
    <t>CENTRO INDUSTRIAL Y DE DESARROLLO EMPRESARIAL DE SOACHA</t>
  </si>
  <si>
    <t>SOACHA</t>
  </si>
  <si>
    <t>CENTRO DE DESARROLLO AGROINDUSTRIAL Y EMPRESARIAL</t>
  </si>
  <si>
    <t>VILLETA</t>
  </si>
  <si>
    <t>CENTRO AGROECOLOGICO Y EMPRESARIAL</t>
  </si>
  <si>
    <t>FUSAGASUGA</t>
  </si>
  <si>
    <t>CENTRO DE LA TECNOLOGIA DE DISEÑO Y LA PRODUCTIVIDAD EMPRESARIAL</t>
  </si>
  <si>
    <t>GIRARDOT</t>
  </si>
  <si>
    <t>CENTRO DE BIOTECNOLOGIA AGROPECUARIA</t>
  </si>
  <si>
    <t>MOSQUERA</t>
  </si>
  <si>
    <t>CENTRO DE DESARROLLO AGROEMPRESARIAL</t>
  </si>
  <si>
    <t>CHIA</t>
  </si>
  <si>
    <t>SENA REGIONAL CHOCO</t>
  </si>
  <si>
    <t>QUIBDO</t>
  </si>
  <si>
    <t>CENTRO DE RECURSOS NATURALES, INDUSTRIA Y BIODIVERSIDAD</t>
  </si>
  <si>
    <t>SENA REGIONAL HUILA</t>
  </si>
  <si>
    <t>NEIVA</t>
  </si>
  <si>
    <t>CENTRO DE FORMACION AGROINDUSTRIAL</t>
  </si>
  <si>
    <t>CAMPOALEGRE</t>
  </si>
  <si>
    <t>CENTRO AGROEMPRESARIAL Y DESARROLLO PECUARIO DEL HUILA</t>
  </si>
  <si>
    <t>GARZON</t>
  </si>
  <si>
    <t>CENTRO DE DESARROLLO AGROEMPRESARIAL Y TURISTICO DEL HUILA</t>
  </si>
  <si>
    <t>LA PLATA</t>
  </si>
  <si>
    <t>CENTRO DE LA INDUSTRIA, LA EMPRESA Y LOS SERVICIOS</t>
  </si>
  <si>
    <t>CENTRO DE GESTION Y DESARROLLO SOSTENIBLE SURCOLOMBIANO</t>
  </si>
  <si>
    <t>PITALITO</t>
  </si>
  <si>
    <t>SENA REGIONAL GUAJIRA</t>
  </si>
  <si>
    <t>RIOHACHA</t>
  </si>
  <si>
    <t>CENTRO INDUSTRIAL Y DE ENERGIAS ALTERNATIVAS</t>
  </si>
  <si>
    <t>CENTRO AGROEMPRESARIAL Y ACUICOLA</t>
  </si>
  <si>
    <t>FONSECA</t>
  </si>
  <si>
    <t>SENA REGIONAL MAGDALENA</t>
  </si>
  <si>
    <t>SANTA MARTA</t>
  </si>
  <si>
    <t>CENTRO ACUICOLA Y AGROINDUSTRIAL DE GAIRA</t>
  </si>
  <si>
    <t>CENTRO DE LOGISTICA Y PROMOCION ECOTURISTICA DEL MAGDALENA</t>
  </si>
  <si>
    <t>SENA REGIONAL META</t>
  </si>
  <si>
    <t>VILLAVICENCIO</t>
  </si>
  <si>
    <t>CENTRO AGROINDUSTRIAL DEL META</t>
  </si>
  <si>
    <t>CENTRO DE INDUSTRIA Y SERVICIOS DEL META</t>
  </si>
  <si>
    <t>SENA REGIONAL NARIÑO</t>
  </si>
  <si>
    <t>PASTO</t>
  </si>
  <si>
    <t>CENTRO SUR COLOMBIANO DE LOGISTICA INTERNACIONAL</t>
  </si>
  <si>
    <t>IPIALES</t>
  </si>
  <si>
    <t>CENTRO AGROINDUSTRIAL Y PESQUERO DE LA COSTA PACIFICA</t>
  </si>
  <si>
    <t>TUMACO</t>
  </si>
  <si>
    <t>CENTRO INTERNACIONAL DE PRODUCCION LIMPIA - LOPE</t>
  </si>
  <si>
    <t>SENA REGIONAL NORTE DE SANTANDER</t>
  </si>
  <si>
    <t>CUCUTA</t>
  </si>
  <si>
    <t>NORTE DE SANTANDER</t>
  </si>
  <si>
    <t>CENTRO DE FORMACION PARA EL DESARROLLO RURAL Y MINERO</t>
  </si>
  <si>
    <t>SENA REGIONAL QUINDIO</t>
  </si>
  <si>
    <t>ARMENIA</t>
  </si>
  <si>
    <t>CENTRO AGROINDUSTRIAL</t>
  </si>
  <si>
    <t>CENTRO PARA EL DESARROLLO TECNOLOGICO DE LA CONSTRUCCION Y LA INDUSTRIA</t>
  </si>
  <si>
    <t>CENTRO DE COMERCIO Y TURISMO</t>
  </si>
  <si>
    <t>SENA REGIONAL RISARALDA</t>
  </si>
  <si>
    <t>PEREIRA</t>
  </si>
  <si>
    <t>CENTRO ATENCION SECTOR AGROPECUARIO</t>
  </si>
  <si>
    <t>CENTRO DE DISEÑO E INNOVACION TECNOLOGICA INDUSTRIAL</t>
  </si>
  <si>
    <t>DOS QUEBRADAS</t>
  </si>
  <si>
    <t>SENA REGIONAL SANTANDER</t>
  </si>
  <si>
    <t>BUCARAMANGA</t>
  </si>
  <si>
    <t>PIEDECUESTA</t>
  </si>
  <si>
    <t>CENTRO INDUSTRIAL DE MANTENIMIENTO INTEGRAL</t>
  </si>
  <si>
    <t>GIRON</t>
  </si>
  <si>
    <t>CENTRO INDUSTRIAL DEL DISEÑO Y LA MANUFACTURA</t>
  </si>
  <si>
    <t>FLORIDABLANCA</t>
  </si>
  <si>
    <t>CENTRO DE SERVICIOS EMPRESARIALES Y TURISTICOS</t>
  </si>
  <si>
    <t>CENTRO INDUSTRIAL Y DEL DESARROLLO TECNOLOGICO</t>
  </si>
  <si>
    <t>BARRANCABERMEJA</t>
  </si>
  <si>
    <t>CENTRO AGROTURISTICO</t>
  </si>
  <si>
    <t>SAN GIL</t>
  </si>
  <si>
    <t>CENTRO AGROEMPRESARIAL Y TURISTICO DE LOS ANDES</t>
  </si>
  <si>
    <t>MALAGA</t>
  </si>
  <si>
    <t>CENTRO DE GESTION AGROEMPRESARIAL DEL ORIENTE</t>
  </si>
  <si>
    <t>VELEZ</t>
  </si>
  <si>
    <t>SENA REGIONAL SUCRE</t>
  </si>
  <si>
    <t>SINCELEJO</t>
  </si>
  <si>
    <t>CENTRO DE LA INNOVACION, LA TECNOLOGIA Y LOS SERVICIOS</t>
  </si>
  <si>
    <t>SENA REGIONAL TOLIMA</t>
  </si>
  <si>
    <t>IBAGUE</t>
  </si>
  <si>
    <t>CENTRO AGROPECUARIO LA GRANJA</t>
  </si>
  <si>
    <t>ESPINAL</t>
  </si>
  <si>
    <t>CENTRO DE INDUSTRIA Y CONSTRUCCION</t>
  </si>
  <si>
    <t>SENA REGIONAL VALLE</t>
  </si>
  <si>
    <t>CALI</t>
  </si>
  <si>
    <t>CENTRO AGROPECUARIO DE BUGA</t>
  </si>
  <si>
    <t>BUGA</t>
  </si>
  <si>
    <t>CENTRO LATINOAMERICANO DE ESPECIES MENORES</t>
  </si>
  <si>
    <t>TULUA</t>
  </si>
  <si>
    <t>CENTRO NAUTICO PESQUERO DE BUENAVENTURA</t>
  </si>
  <si>
    <t>BUENAVENTURA</t>
  </si>
  <si>
    <t>CENTRO DE ELECTRICIDAD Y AUTOMATIZACION INDUSTRIAL -CEAI</t>
  </si>
  <si>
    <t>CENTRO DE LA CONSTRUCCION</t>
  </si>
  <si>
    <t>CENTRO DE DISEÑO TECNOLOGICO INDUSTRIAL</t>
  </si>
  <si>
    <t>CENTRO NACIONAL DE ASISTENCIA TECNICA A LA INDUSTRIA -ASTIN</t>
  </si>
  <si>
    <t>CENTRO DE GESTION TECNOLOGICA DE SERVICIOS</t>
  </si>
  <si>
    <t>CENTRO DE TECNOLOGIAS AGROINDUSTRIALES</t>
  </si>
  <si>
    <t>CARTAGO</t>
  </si>
  <si>
    <t>CENTRO DE BIOTECNOLOGIA INDUSTRIAL</t>
  </si>
  <si>
    <t>PALMIRA</t>
  </si>
  <si>
    <t>SENA REGIONAL ARAUCA</t>
  </si>
  <si>
    <t>CENTRO DE GESTION Y DESARROLLO AGROINDUSTRIAL DE ARAUCA</t>
  </si>
  <si>
    <t>SENA REGIONAL CASANARE</t>
  </si>
  <si>
    <t>YOPAL</t>
  </si>
  <si>
    <t>CENTRO AGROINDUSTRIAL Y FORTALECIMIENTO EMPRESARIAL DE CASANARE</t>
  </si>
  <si>
    <t>SENA REGIONAL PUTUMAYO</t>
  </si>
  <si>
    <t>PUERTO ASIS</t>
  </si>
  <si>
    <t>CENTRO AGROFORESTAL Y ACUICOLA ARAPAIMA</t>
  </si>
  <si>
    <t>SENA REGIONAL SAN ANDRES</t>
  </si>
  <si>
    <t>SAN ANDRES</t>
  </si>
  <si>
    <t>CENTRO DE FORMACION TURISTICA, GENTE DE MAR Y DE SERVICIOS</t>
  </si>
  <si>
    <t>SENA REGIONAL AMAZONAS</t>
  </si>
  <si>
    <t>LETICIA</t>
  </si>
  <si>
    <t>CENTRO PARA LA BIODIVERSIDAD Y EL TURISMO DEL AMAZONAS</t>
  </si>
  <si>
    <t>SENA REGIONAL GUAINIA</t>
  </si>
  <si>
    <t>INIRIDA</t>
  </si>
  <si>
    <t>CENTRO AMBIENTAL Y ECOTURISTICO DEL NORORIENTE AMAZONICO</t>
  </si>
  <si>
    <t>SENA REGIONAL GUAVIARE</t>
  </si>
  <si>
    <t>SAN JOSE</t>
  </si>
  <si>
    <t>CENTRO DE DESARROLLO AGROINDUSTRIAL, TURISTICO Y TECNOLOGICO DEL GUAVIARE</t>
  </si>
  <si>
    <t>SENA REGIONAL VAUPES</t>
  </si>
  <si>
    <t>MITU</t>
  </si>
  <si>
    <t>CENTRO AGROPECUARIO Y DE SERVICIOS AMBIENTALES "JIRI-JIRIMO"</t>
  </si>
  <si>
    <t>SENA REGIONAL VICHADA</t>
  </si>
  <si>
    <t>PUERTO CARREÑO</t>
  </si>
  <si>
    <t>CENTRO DE PRODUCCION Y TRANSFORMACION AGROINDUSTRIAL DE LA ORINOQUIA</t>
  </si>
  <si>
    <t>CONSULTORIA PARA DIAGNOSTICO NECESIDADES
( Estudios, Diseños y Licenciamiento )</t>
  </si>
  <si>
    <t>CONCEPTO</t>
  </si>
  <si>
    <r>
      <t xml:space="preserve">VALOR TOTAL  APU    </t>
    </r>
    <r>
      <rPr>
        <sz val="11"/>
        <rFont val="Calibri"/>
        <family val="2"/>
        <scheme val="minor"/>
      </rPr>
      <t>(Sin AU)</t>
    </r>
  </si>
  <si>
    <t>ADECUACION Y/O 
REMODELACION DE EDIFICIOS</t>
  </si>
  <si>
    <t xml:space="preserve">COD. PROYECTO
</t>
  </si>
  <si>
    <t>VALOR UNITARIO</t>
  </si>
  <si>
    <t>RENDIMIENTO</t>
  </si>
  <si>
    <t>TARIFA/HORA</t>
  </si>
  <si>
    <t xml:space="preserve">UND: </t>
  </si>
  <si>
    <t>ML</t>
  </si>
  <si>
    <t>M3</t>
  </si>
  <si>
    <t>ING CARLOS ALBERTO HERNANDEZ CORTES</t>
  </si>
  <si>
    <t>APOYO INFRAESTRUCTURA</t>
  </si>
  <si>
    <t>REGIONAL GUAVIARE</t>
  </si>
  <si>
    <t>Nombre APU:  CIELO RASO SUSPENDIDO EN LÁMINA PVC MEXICANO 10MM, BLANCO MATE</t>
  </si>
  <si>
    <t>UND</t>
  </si>
  <si>
    <t>GAL</t>
  </si>
  <si>
    <t>CUADRILA 3: 1 OF + 2 AYU</t>
  </si>
  <si>
    <t>DIA</t>
  </si>
  <si>
    <t>HERRAMIENTA Y EQUIPO MENOR (3% M.O.)</t>
  </si>
  <si>
    <t>%</t>
  </si>
  <si>
    <t>KG</t>
  </si>
  <si>
    <t>CUADRILLA 1: 2 AYU</t>
  </si>
  <si>
    <t>VOLQUETA DE 5 Y 6 M3 VIAJE DE 1 A 5 KM</t>
  </si>
  <si>
    <t>VJ</t>
  </si>
  <si>
    <t xml:space="preserve">ARNES Y LINEA DE VIDA </t>
  </si>
  <si>
    <t>ANDAMIO METALICO TUBULAR CON TABLONES</t>
  </si>
  <si>
    <t>SM</t>
  </si>
  <si>
    <t>CUADRILLA 8: PINTURA 1 OF + 1 AYU</t>
  </si>
  <si>
    <t>CUADRILLA11: CARPINTERIAS 1 OF + 1 AYU</t>
  </si>
  <si>
    <t>M</t>
  </si>
  <si>
    <t>CUADRILLA 5: INSTALACIONES I OF + 1 AYU</t>
  </si>
  <si>
    <t>HERRAMIENTA Y EQUIPO MENOR (10% M.O.)</t>
  </si>
  <si>
    <t>ARENA FINA</t>
  </si>
  <si>
    <t>CEMENTO GRIS (Compra por bulto de 50kg)</t>
  </si>
  <si>
    <t>SIKA # 1 (compra por 2 ó 4 kg)</t>
  </si>
  <si>
    <t>HERRAMIENTA Y EQUIPO MENOR (5% M.O.)</t>
  </si>
  <si>
    <t>LIJA</t>
  </si>
  <si>
    <t>PLG</t>
  </si>
  <si>
    <t>MASILLA SIKA MASTICK X28KG</t>
  </si>
  <si>
    <t xml:space="preserve">CINTA MALLA PARA DRY WALL (ROLLO X 90M) </t>
  </si>
  <si>
    <t xml:space="preserve"> Nombre APU: MASILLA E IMPERMEHABILIZACION DE MURO EN SUPERBOARD</t>
  </si>
  <si>
    <r>
      <t>Nombre APU: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 PINTURA VINILO EXTERIOR TIPO CORAZA O SIMILAR SOBRE MUROS 3 MANOS</t>
    </r>
  </si>
  <si>
    <t xml:space="preserve"> KORAZA PINTUCO TIPO EXTERIOR</t>
  </si>
  <si>
    <r>
      <t>Nombre APU: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 DESMONTE DE ADOQUIN</t>
    </r>
  </si>
  <si>
    <t>BASE No 6 MURO (DRY WALL Y/O SUPERBOARD) L=2.4M</t>
  </si>
  <si>
    <t>CARGA FULMINANTE FUERTE 330</t>
  </si>
  <si>
    <t>CINTA MALLA PARA DRY WALL (ROLLO X 90M)</t>
  </si>
  <si>
    <t xml:space="preserve">LAMINA SUPERBOARD 6 MM 1.2X2.4M </t>
  </si>
  <si>
    <t>PARAL No 6 MURO (DRY WALL Y/O SUPERBOARD) L=2.44M</t>
  </si>
  <si>
    <t>TORNILLERIA PARA ESTRUCTURA SUPERBOARD</t>
  </si>
  <si>
    <t xml:space="preserve"> TORNILLO STANDARD PARA DRY WALL</t>
  </si>
  <si>
    <t>CUADRILLA12: CARPINTERIAS 1 OF + 2 AYU</t>
  </si>
  <si>
    <r>
      <t>Nombre APU: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 MURO SUPERBOARD DOBLE CARA E=12CM, INCLUYE DILATACION EN PVC</t>
    </r>
  </si>
  <si>
    <t>DILATACION PARA CIELO RASO DE DRYWALL Y SUPERBOARD EN PVC</t>
  </si>
  <si>
    <t>CONCRETO 1:2:3 MEZCLADO EN OBRA 3000 PSI, 21 MPA, CLASE D</t>
  </si>
  <si>
    <t>PUNTILLA CON CABEZA 2"</t>
  </si>
  <si>
    <t>LB</t>
  </si>
  <si>
    <t>MALLA ELECTROSOLDADA 6,0mx2,35mx15cmx4mm</t>
  </si>
  <si>
    <r>
      <t>Nombre APU: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PINTURA EPÓXICA BICOMPONENTE TIPO PINTUCOAT SOBRE PLACAS  3 MANOS.</t>
    </r>
  </si>
  <si>
    <t>PINTUCOAT</t>
  </si>
  <si>
    <t xml:space="preserve">ADAPTADOR TERMINAL EMT 1/2" </t>
  </si>
  <si>
    <t xml:space="preserve"> CAJA GALVANIZADA 5800 RETIE</t>
  </si>
  <si>
    <t xml:space="preserve"> TORNILLO LAMINA 3/8"</t>
  </si>
  <si>
    <t>TUBERIA EMT  1/2" X 3M</t>
  </si>
  <si>
    <t>Cable Aislado No 12 AWG Cobre HFFR Libre Halogenos (ROLLO *100ML)</t>
  </si>
  <si>
    <t xml:space="preserve">CUADRILLA 5: INSTALACIONES I OF + 1 AYU </t>
  </si>
  <si>
    <t xml:space="preserve"> ALAMBRE COBRE DESNUDO 12 AWG</t>
  </si>
  <si>
    <t xml:space="preserve"> CONECTOR RESORTE ROJO/AMARILLO 18 8AWG </t>
  </si>
  <si>
    <t xml:space="preserve"> INTERRUPTOR SENCILLO LUMINEX</t>
  </si>
  <si>
    <t>Nombre APU:  DESMONTE DE VENTANERÍA ALUMINIO. INCLUYE TRASLADO HASTA SITIO DE CARGUE O DE ALMACENAMIENTO</t>
  </si>
  <si>
    <t xml:space="preserve">CUADRILLA 1: 2 AYU </t>
  </si>
  <si>
    <t>DIVISION EN ALUMINIO PROYECTANTE 38-31CON VIDRIO CRISTAL Y PISAVIDRIOS REDONDO</t>
  </si>
  <si>
    <t>Nombre APU:  PUERTA EN VIDRÍO TEMPLADO DE 10MM, ANCLADAS EN BOTELLAS DE 3 PUNTOS EN ACERO Y EN BOTELLAS DE 3 PUNTOS EN ACERO Y DISTANCIADORES EN L, CON DOS CHAPAS YALE</t>
  </si>
  <si>
    <t>Nombre APU:   DIVISIÓN EN ALUMINIO PROYECTANTE 38-31CON VIDRIO 3+3 Y PISA VIDRIOS REDONDO INCLUYE PUERTAS CORREDIZAS</t>
  </si>
  <si>
    <t>PUERTA EN VIDRÍO TEMPLADO DE 10MM, ANCLADAS EN BOTELLAS DE 3 PUNTOS EN ACERO Y EN BOTELLAS DE 3 PUNTOS EN ACERO Y DISTANCIADORES EN L, CON DOS CHAPAS YALE</t>
  </si>
  <si>
    <t>m2</t>
  </si>
  <si>
    <t>Nombre APU: CARCAMO DE DESAGUE EN ACERO INOXIDABLE CON CANAL, REJILLA EN EJES Y FILTRO INTERMEDIO EN LAMINA PERFORADA ANCHO : 30CM</t>
  </si>
  <si>
    <t>ml</t>
  </si>
  <si>
    <t>CARCAMO  EN ACERO INOXIDABLE CON  REJILLA Y FILTRO INTERMEDIO EN LAMINA PERFORADA ANCHO : 30CM</t>
  </si>
  <si>
    <t>VENTANA EN ALUMINIO CORREDIZA P7-44 + ALFAJÍA + VIDRIO INCOLORO 4MM, EMPAQUES Y SEGURO</t>
  </si>
  <si>
    <t>LISTON PARA FORMALETA</t>
  </si>
  <si>
    <t xml:space="preserve">CUADRILLA 8: PINTURA 1 OF + 1 AYU </t>
  </si>
  <si>
    <t>Nombre APU:   DEMOLICION MANUAL BALDOSA PISO E= 0.07 M. INCLUYE TRASIEGO Y CARGUE MANUAL</t>
  </si>
  <si>
    <t>Nombre APU:   DEMOLICION MANUAL MURO LADRILLO TOLETE MACIZO/COMÚN. INCLUYE TRASIEGO Y CARGUE MANUAL.</t>
  </si>
  <si>
    <t>Nombre APU:   DESMONTE DE APARATO SANITARIO, ORINAL O SANITARIO. INCLUYE TRASLADO HASTA SITIO DE CARGUE O DE ALMACENAMIENTO</t>
  </si>
  <si>
    <t>Nombre APU:   DESMONTE DE LAVAMANOS. INCLUYE TRASLADO HASTA SITIO DE CARGUE O DE ALMACENAMIENTO</t>
  </si>
  <si>
    <t>Nombre APU:   DESMONTE DE MARCO Y PUERTA. INCLUYE TRASLADO HASTA SITIO DE CARGUE O DE ALMACENAMIENTO.</t>
  </si>
  <si>
    <t>Nombre APU:  DESMONTE DE PUNTO HIDRÁULICO (RETIRO DE LLAVE, DEMOLICIÓN DE MURO, CORTE Y RETIRO DE TUBERÍA)</t>
  </si>
  <si>
    <t>Nombre APU:  DESMONTE DE PUNTO SANITARIO (DEMOLICIÓN DE MURO Y PISO, EXCAVACIÓN, CORTE Y RETIRO DE TUBERÍA Y ACCESORIOS)</t>
  </si>
  <si>
    <t>CUADRILLA DE DEMOLICION 2 MACHINEROS</t>
  </si>
  <si>
    <t>COMPRESOR 2 MARTILLOS 185 PCM</t>
  </si>
  <si>
    <t>HR</t>
  </si>
  <si>
    <t>Nombre APU:  ALISTADO PISO 4CM</t>
  </si>
  <si>
    <t>Nombre APU: CENEFA O BOCAPUERTA EN GRAVILLA LAVADA NO 2 A=25CM</t>
  </si>
  <si>
    <t xml:space="preserve"> DILATACION EN BRONCE MM4</t>
  </si>
  <si>
    <t>GRAVILLA DE RIO (MIXTO), INCLUYE EXTRACCIÓN, CARGUE Y TRANSPORTE URBANO</t>
  </si>
  <si>
    <t>MORTERO 1:4, ARENA LAVADA</t>
  </si>
  <si>
    <t>PEGACOR CERAMICO</t>
  </si>
  <si>
    <t xml:space="preserve">BOQUILLA JUNTA PARA ENCHAPES </t>
  </si>
  <si>
    <t>Nombre APU: GUARDAESCOBA EN TABLETA CERÁMICA H=10CM</t>
  </si>
  <si>
    <t>Nombre APU: MESON PARA LAVAMANOS EN GRANITO NEGRO TIPO SAN GABRIEL E:2,0 CM ANCHO 60CM, SALPICADERO DE 15CM Y FRENTE DE 15CM.</t>
  </si>
  <si>
    <t>LAMINA DE GRANITO NEGRO DE 60 CM ANCHO</t>
  </si>
  <si>
    <t>APOYOS DE ANCLAJE</t>
  </si>
  <si>
    <t>Nombre APU: LAVAMANOS DE INCRUSTAR EN MESÓN, CUMPLE REQUERIMIENTO ADA PARA PERSONAS DISCAPACITADAS - TIPO CORONA SAN LORENZO O SIMILAR</t>
  </si>
  <si>
    <t>LAVAMANOS DE INCRUSTAR MESÓN 49X42CM CUMPLE REQUERIMIENTO ADA.- TIPO CORONA SAN LORENZO O SIMILAR</t>
  </si>
  <si>
    <t>ACOPLE DE 1/2 X 1/2" X60CM ACERO LAVAMANOS</t>
  </si>
  <si>
    <t>Nombre APU: SANITARIO BLANCO TIPO MONTECARLO REDONDO CORONA</t>
  </si>
  <si>
    <t>SANITARIO BLANCO TIPO MONTECARLO REDONDO CORONA</t>
  </si>
  <si>
    <t>CEMENTO BLANCO</t>
  </si>
  <si>
    <t>ACOPLE 1/2 X 7/8 55CM ACERO SANITARIO</t>
  </si>
  <si>
    <t>ORINAL  DE PORCELANA  BLANCO - LÍNEA INSTITUCIONAL - TIPO PETITE CORONA O SIMILAR</t>
  </si>
  <si>
    <t>VALVULA PARA ORINAL TRACICIONAL ENTRADA SUPERIOR CROMADA</t>
  </si>
  <si>
    <t>Nombre APU:  VINILO TIPO 1 SOBRE MUROS 3 MANOS</t>
  </si>
  <si>
    <t xml:space="preserve"> VINILO TIPO 1, TIPO VINILTEX O SIMILAR</t>
  </si>
  <si>
    <t>SOLDADURA LIQUIDA PVC 1/4 GAL</t>
  </si>
  <si>
    <t>LIMPIADOR PVC 1/4 GAL</t>
  </si>
  <si>
    <t xml:space="preserve">ADAPTADOR MACHO PRESION 1/2" (PROVEEDORES PAVCO, GENFOR, DURMAN U OTROS) </t>
  </si>
  <si>
    <t xml:space="preserve">CINTA TEFLON </t>
  </si>
  <si>
    <t xml:space="preserve">CODO 90* PRESION PVCP 1/2" (PROVEEDORES PAVCO, GENFOR, DURMAN U OTROS) </t>
  </si>
  <si>
    <t>TAPON ROSCADO PVC 1/2" (PROVEEDORES PAVCO, GENFOR, DURMAN U OTROS)</t>
  </si>
  <si>
    <t>TEE PRESION 1/2" (PROVEEDORES PAVCO, GENFOR, DURMAN U OTROS)</t>
  </si>
  <si>
    <t>TUBERIA PVC PRESION 1/2" RDE 9 (500PSI) (PROVEEDORES PAVCO, GENFOR, DURMAN U OTROS)</t>
  </si>
  <si>
    <t>Nombre APU:  PUNTO DE AGUA FRÍA LAVAMANOS, ORINAL E INODORO</t>
  </si>
  <si>
    <t>CELOCSIA RETRACTIL</t>
  </si>
  <si>
    <t xml:space="preserve">Nombre APU:  CELOSIA RETRACTIL </t>
  </si>
  <si>
    <t xml:space="preserve">SILICONA TRANSPARENTE TUBO PISTOLA X 300 MM </t>
  </si>
  <si>
    <t>CIELO RASO EN LAMINA PVC MEXICANO 10MM, INCLUYE  PERFILERIA METALICA C.24 Y RINCONERAS</t>
  </si>
  <si>
    <t>Nombre APU:  SALIDA SANITARIA SIFÓN DE PISO 3"</t>
  </si>
  <si>
    <t>CODO 90* 1/4 SANITARIO 3" PVC CXC - CXE (PROVEEDORES PAVCO, GENFOR, DURMAN U OTROS)</t>
  </si>
  <si>
    <t>REJILLA SIFON 4 X 3" ALUMINIO</t>
  </si>
  <si>
    <t>SIFON SANITARIO DE 3"</t>
  </si>
  <si>
    <t>TUBO PVC SANITARIO 3"</t>
  </si>
  <si>
    <t>YEE PVC SANITARIA REDUCIDA 4"X3"</t>
  </si>
  <si>
    <t>Nombre APU:  SALIDA SANITARIA LAVAMANOS PVC 2"</t>
  </si>
  <si>
    <t>Nombre APU:  SALIDAS SANITARIA INODORO PVC 4"</t>
  </si>
  <si>
    <t>CODO 90* 1/4 SANITARIO 4" PVC CXC - CXE (PROVEEDORES PAVCO, GENFOR, DURMAN U OTROS)</t>
  </si>
  <si>
    <t>TAPON PVC SANITARIO DE PRUEBA 4" (PROVEEDORES PAVCO, GENFOR, DURMAN U OTROS)</t>
  </si>
  <si>
    <t>TUBO PVC SANITARIO 4" (PROVEEDORES PAVCO, GENFOR, DURMAN U OTROS)</t>
  </si>
  <si>
    <t>YEE PVC SANITARIA 4"</t>
  </si>
  <si>
    <t>Nombre APU:  SUMINISTRO E INSTALACIÓN TUBERÍA PVCS 4"</t>
  </si>
  <si>
    <t>Nombre APU:  RED DE SUMINISTRO PVC 3/4"</t>
  </si>
  <si>
    <t>TUBERIA PVC PRESION 3/4" RDE 11 (400PSI) (PROVEEDORES PAVCO, GENFOR, DURMAN U
OTROS)</t>
  </si>
  <si>
    <t xml:space="preserve">UNION PVC PRESION 3/4" - PESADA (PROVEEDORES PAVCO, GENFOR, DURMAN U OTROS) </t>
  </si>
  <si>
    <t>CINTA TEFLON</t>
  </si>
  <si>
    <r>
      <t>Nombre APU: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PUERTA EN ALUMINIO (0.60X1.8M) MARCO EN ALUMINIO 3X1, HOJA CON TABLERO ENCHAPADO COMPLETO, SISTEMA CORREDIZO</t>
    </r>
  </si>
  <si>
    <t>PUERTA EN ALUMINIO</t>
  </si>
  <si>
    <t>CUADRILLA12:  CARPINTERIAS 1 OF + 2 AYU</t>
  </si>
  <si>
    <r>
      <t>Nombre APU: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 PLACA DE PISO REFORZADA E=10CM, CONCRETO DE 3000 PSI,  INCLUYE MALLA ELECTROSOLDADA 6X2.35MX4MM</t>
    </r>
  </si>
  <si>
    <t>CUADRILLA 3: 1 OF + 2 AYU</t>
  </si>
  <si>
    <r>
      <t>Nombre APU: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>PUERTA EN ALUMINIO, MARCO 3X1, HOJA EN ALUMINIO ENTAMBORADA COLOR NATURAL + VIDRIO INCOLORO 4MM, BISAGRAS REDONDAS 5/8X68MM, CERRADURA DE SEGURIDAD TIPO ALCOBA CON POMO O MANIJA MARCA YALE O SIMILAR</t>
    </r>
  </si>
  <si>
    <r>
      <t>Nombre APU: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 SALIDA DE LÁMPARA GENERAL TUBO EMT F 3/4</t>
    </r>
  </si>
  <si>
    <t>ALAMBRE DE COBRE THW 12 CENTELSA O SIMILAR (ROLLO *100ML)</t>
  </si>
  <si>
    <t>CAJA RAWELL EMT ENTRADA 3/4</t>
  </si>
  <si>
    <t>TERMINALES EMT DE 3/4"</t>
  </si>
  <si>
    <t>TUBO EMT DIAM 3/4</t>
  </si>
  <si>
    <t>UNION GALVANIZADA CONDUIT DE 3/4"</t>
  </si>
  <si>
    <r>
      <t>Nombre APU: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 SALIDA SENCILLA + INTERRUPTOR, TUBO EMT 1/2" </t>
    </r>
  </si>
  <si>
    <r>
      <t>Nombre APU:</t>
    </r>
    <r>
      <rPr>
        <sz val="11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 LÁMPARA BALA TIPO LED ECO 24W</t>
    </r>
  </si>
  <si>
    <t>PANEL LED BALA ECO 24W</t>
  </si>
  <si>
    <t>CUADRILLA11:  CARPINTERIAS 1 OF + 1 AYU</t>
  </si>
  <si>
    <t xml:space="preserve">Nombre APU:   VENTANA EN ALUMINIO CORREDIZA P7-44 + ALFAJÍA + VIDRIO INCOLORO 3+3MM, EMPAQUES Y SEGURO </t>
  </si>
  <si>
    <t>AGUA</t>
  </si>
  <si>
    <t>LT</t>
  </si>
  <si>
    <t>ANDAMIO CONVENCIONAL SECCIÓN. INCLUYE ACCESORIOS: TIJERAS, CAMILLAS Y RUEDAS</t>
  </si>
  <si>
    <t>Nombre APU:    DEMOLICION CONCRETO REFORZADO. INCLUYE TRASIEGO Y CARGUE MANUAL.</t>
  </si>
  <si>
    <t>Nombre APU: PISO COMERCIAL DUROPISO BLANCO, NEGRO 33.8X33.8CM - T. COMERCIAL  - TIPO CORONA O SIMILAR</t>
  </si>
  <si>
    <t>PISO DUROPISO BLANCO, NEGRO 33,8X33,8  T. COMERCIAL - TIPO CORONA AQUAJET  O SIMILAR</t>
  </si>
  <si>
    <t>Nombre APU: PISO PORCELANATO COLOR GRIS OSCURO, PERLA 56.6X56.6CM, T. COMERCIAL, TODAS LAS ÁREAS  - TIPO CORONA O SIMILAR</t>
  </si>
  <si>
    <t>PEGACOR PORCELANICO BLANCO</t>
  </si>
  <si>
    <t>PORCELANATO 56.6X56.6, 28.3X56.6 COLOR GRIS OSCURO, PERLAT. COMERCIAL - COLEGIOS PISOS Y PAREDES TODAS LAS AREAS  - TIPO CORONA O SIMILAR</t>
  </si>
  <si>
    <t>ECOCERAMICA NEVADA CREMA 20X20  TIPO ALFA O SIMILAR</t>
  </si>
  <si>
    <t>PEGACOR CERAMICO BLANCO</t>
  </si>
  <si>
    <t>Nombre APU: PISO PARED PORCELANATO CEMENTO GRIS MATE 60X60CM, T. COMERCIAL  - TIPO CORONA O SIMILAR</t>
  </si>
  <si>
    <t>PORCELANATO CEMENTO 60X60CM COLOR GRIS MATE  T. COMERCIAL, PISO Y PARED  - TIPO ALFA  O SIMILAR</t>
  </si>
  <si>
    <t>Nombre APU: ORINAL BLANCO - LÍNEA INSTITUCIONAL  - TIPO CORONA GOTTA O SIMILAR</t>
  </si>
  <si>
    <t>ACCESORIOS DE INSTALACION APARATOS SANITARIOS</t>
  </si>
  <si>
    <t>Nombre APU:  ESPEJO 3 MM</t>
  </si>
  <si>
    <t>ESPEJO CRISTAL 3 MM</t>
  </si>
  <si>
    <t>Nombre APU:  CAJAS DE INSPECCIÓN DE 60*60*80CM, CONCRETO DE 3000 PSI E=10CM</t>
  </si>
  <si>
    <t>TAPA CAJA DE INSPECCION 06X0.6M</t>
  </si>
  <si>
    <t>FORMALETA (DEPENDE PARA QUE SEA EL CONCRETO)</t>
  </si>
  <si>
    <t>HERRAMIENTA Y EQUIPO MENOR (10% APU)</t>
  </si>
  <si>
    <t>CODO 90* 1/4 SANITARIO 2" PVC CXC - CXE (PROVEEDORES PAVCO, GENFOR, DURMAN U OTROS)</t>
  </si>
  <si>
    <t>TAPON PVC SANITARIO DE PRUEBA 2" (PROVEEDORES PAVCO, GENFOR, DURMAN U OTROS)</t>
  </si>
  <si>
    <t>TEE PVC SANITARIA REDUCIDA 4"X2" (PROVEEDORES PAVCO, GENFOR, DURMAN U OTROS)</t>
  </si>
  <si>
    <t>TUBO PVC SANITARIO 2" (PROVEEDORES PAVCO, GENFOR, DURMAN U OTROS)</t>
  </si>
  <si>
    <t>HERRAMIENTA Y EQUIPO MENOR (10% APU.)</t>
  </si>
  <si>
    <t>UNION PVC SANITARIO 4" (PROVEEDORES PAVCO, GENFOR, DURMAN U OTROS)</t>
  </si>
  <si>
    <t>BANDA SOPORTE PARA TUBO APRETADO 1"</t>
  </si>
  <si>
    <t>Nombre APU:  REGISTRO DE 3/4"</t>
  </si>
  <si>
    <t>REGISTRO DE PASO 3/4 RDE 11</t>
  </si>
  <si>
    <t>UNIVERSAL PVC 3/4" (PROVEEDORES PAVCO, GENFOR, DURMAN U OTROS)</t>
  </si>
  <si>
    <t>Nombre APU:  SALIDA + INTERRUPTOR DOBLE, TUBO PVC 3/4"</t>
  </si>
  <si>
    <t>ADAPTADOR CONDUIT PVC 3/4" (Proveedores Pavco, Genfor, Durman U Otros)</t>
  </si>
  <si>
    <t>ALAMBRE COBRE DESNUDO 12 AWG</t>
  </si>
  <si>
    <t>CAJA GALVANIZADA 5800 RETIE</t>
  </si>
  <si>
    <t>CONECTOR RESORTE ROJO/AMARILLO 18 8AWG</t>
  </si>
  <si>
    <t>INTERRUPTOR DOBLE LUMINEX</t>
  </si>
  <si>
    <t>TORNILLO LAMINA  3/8"</t>
  </si>
  <si>
    <t>TUBO CONDUIT CONSTRUCCION 3/4" X 3M  (Proveedores Pavco, Genfor, Durman U Otros)</t>
  </si>
  <si>
    <t xml:space="preserve">Nombre APU:   INSTALACION  DE DIVISIONES EN ACERO NOXIDABLE </t>
  </si>
  <si>
    <t>Nombre APU:   DESMONTE DE DIVISIONES MODULARES METALICAS. INCLUYE TRASLADO HASTA SITIO DE CARGUE O DE ALMACENAMIENTO.</t>
  </si>
  <si>
    <t>PULIDORA MANUAL CON DISCO DE CORTE</t>
  </si>
  <si>
    <t>Nombre APU:  SALIDAS + TOMACORRIENTE GFCI-, TUBO PVC 3/4"</t>
  </si>
  <si>
    <t>CAJA PLASTICA 2400 (102x102x38.5)</t>
  </si>
  <si>
    <t>TOMACORRIENTE DE SEGURIDAD GFCI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</si>
</sst>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(* #,##0.00_);_(* \(#,##0.00\);_(* &quot;-&quot;??_);_(@_)"/>
    <numFmt numFmtId="165" formatCode="_ * #,##0.00_ ;_ * \-#,##0.00_ ;_ * &quot;-&quot;??_ ;_ @_ "/>
    <numFmt numFmtId="166" formatCode="_(&quot;$&quot;* #,##0.00_);_(&quot;$&quot;* \(#,##0.00\);_(&quot;$&quot;* &quot;-&quot;??_);_(@_)"/>
    <numFmt numFmtId="167" formatCode="&quot;$&quot;\ #,##0.00"/>
    <numFmt numFmtId="168" formatCode="#,##0.000"/>
    <numFmt numFmtId="169" formatCode="0.000"/>
    <numFmt numFmtId="170" formatCode="0.0000"/>
    <numFmt numFmtId="171" formatCode="0.0%"/>
  </numFmts>
  <fonts count="15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24"/>
      <name val="Calibri"/>
      <family val="2"/>
      <scheme val="minor"/>
    </font>
    <font>
      <sz val="16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94">
    <xf numFmtId="0" fontId="0" fillId="0" borderId="0" xfId="0"/>
    <xf numFmtId="0" fontId="3" fillId="6" borderId="0" xfId="0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49" fontId="3" fillId="5" borderId="14" xfId="0" applyNumberFormat="1" applyFont="1" applyFill="1" applyBorder="1" applyAlignment="1">
      <alignment horizontal="center" vertical="center" wrapText="1"/>
    </xf>
    <xf numFmtId="0" fontId="6" fillId="0" borderId="0" xfId="0" applyFont="1"/>
    <xf numFmtId="49" fontId="2" fillId="2" borderId="14" xfId="0" applyNumberFormat="1" applyFont="1" applyFill="1" applyBorder="1" applyAlignment="1" applyProtection="1">
      <alignment horizontal="left" vertical="center"/>
      <protection hidden="1"/>
    </xf>
    <xf numFmtId="49" fontId="6" fillId="0" borderId="0" xfId="0" applyNumberFormat="1" applyFont="1"/>
    <xf numFmtId="0" fontId="3" fillId="8" borderId="0" xfId="0" applyFont="1" applyFill="1" applyAlignment="1">
      <alignment vertical="center"/>
    </xf>
    <xf numFmtId="0" fontId="6" fillId="0" borderId="0" xfId="0" applyFont="1" applyAlignment="1">
      <alignment wrapText="1"/>
    </xf>
    <xf numFmtId="0" fontId="11" fillId="0" borderId="0" xfId="1" applyFont="1" applyAlignment="1" applyProtection="1">
      <alignment horizontal="center" vertical="center"/>
      <protection locked="0"/>
    </xf>
    <xf numFmtId="0" fontId="11" fillId="0" borderId="0" xfId="1" applyFont="1" applyAlignment="1">
      <alignment horizontal="center" vertical="center"/>
    </xf>
    <xf numFmtId="0" fontId="7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25" xfId="1" applyFont="1" applyBorder="1" applyAlignment="1" applyProtection="1">
      <alignment horizontal="center" vertical="center"/>
      <protection locked="0"/>
    </xf>
    <xf numFmtId="0" fontId="7" fillId="0" borderId="24" xfId="1" applyFont="1" applyBorder="1" applyAlignment="1" applyProtection="1">
      <alignment horizontal="center" vertical="center"/>
      <protection locked="0"/>
    </xf>
    <xf numFmtId="0" fontId="6" fillId="0" borderId="5" xfId="1" applyFont="1" applyBorder="1" applyAlignment="1" applyProtection="1">
      <alignment horizontal="center" vertical="center"/>
      <protection locked="0"/>
    </xf>
    <xf numFmtId="0" fontId="7" fillId="0" borderId="12" xfId="1" applyFont="1" applyBorder="1" applyAlignment="1" applyProtection="1">
      <alignment horizontal="center" vertical="center" wrapText="1"/>
      <protection locked="0"/>
    </xf>
    <xf numFmtId="0" fontId="6" fillId="0" borderId="4" xfId="1" applyFont="1" applyBorder="1" applyAlignment="1" applyProtection="1">
      <alignment horizontal="center" vertical="center"/>
      <protection locked="0"/>
    </xf>
    <xf numFmtId="4" fontId="6" fillId="0" borderId="19" xfId="1" applyNumberFormat="1" applyFont="1" applyBorder="1" applyAlignment="1" applyProtection="1">
      <alignment horizontal="center" vertical="center"/>
      <protection locked="0"/>
    </xf>
    <xf numFmtId="0" fontId="6" fillId="0" borderId="6" xfId="1" applyFont="1" applyBorder="1" applyAlignment="1" applyProtection="1">
      <alignment horizontal="center" vertical="center"/>
      <protection locked="0"/>
    </xf>
    <xf numFmtId="0" fontId="6" fillId="0" borderId="14" xfId="1" applyFont="1" applyBorder="1" applyAlignment="1" applyProtection="1">
      <alignment horizontal="center" vertical="center" wrapText="1"/>
      <protection locked="0"/>
    </xf>
    <xf numFmtId="4" fontId="6" fillId="0" borderId="14" xfId="1" applyNumberFormat="1" applyFont="1" applyBorder="1" applyAlignment="1" applyProtection="1">
      <alignment horizontal="center" vertical="center"/>
      <protection locked="0"/>
    </xf>
    <xf numFmtId="166" fontId="6" fillId="0" borderId="14" xfId="1" applyNumberFormat="1" applyFont="1" applyBorder="1" applyAlignment="1" applyProtection="1">
      <alignment horizontal="center" vertical="center"/>
      <protection locked="0"/>
    </xf>
    <xf numFmtId="0" fontId="6" fillId="0" borderId="19" xfId="1" applyFont="1" applyBorder="1" applyAlignment="1" applyProtection="1">
      <alignment horizontal="center" vertical="center"/>
      <protection locked="0"/>
    </xf>
    <xf numFmtId="0" fontId="6" fillId="0" borderId="14" xfId="1" applyFont="1" applyBorder="1" applyAlignment="1" applyProtection="1">
      <alignment horizontal="center" vertical="center"/>
      <protection locked="0"/>
    </xf>
    <xf numFmtId="0" fontId="6" fillId="0" borderId="23" xfId="1" applyFont="1" applyBorder="1" applyAlignment="1" applyProtection="1">
      <alignment horizontal="center" vertical="center"/>
      <protection locked="0"/>
    </xf>
    <xf numFmtId="0" fontId="6" fillId="0" borderId="41" xfId="1" applyFont="1" applyBorder="1" applyAlignment="1" applyProtection="1">
      <alignment horizontal="center" vertical="center"/>
      <protection locked="0"/>
    </xf>
    <xf numFmtId="166" fontId="6" fillId="0" borderId="41" xfId="1" applyNumberFormat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0" fontId="6" fillId="0" borderId="30" xfId="1" applyFont="1" applyBorder="1" applyAlignment="1" applyProtection="1">
      <alignment horizontal="center" vertical="center"/>
      <protection locked="0"/>
    </xf>
    <xf numFmtId="166" fontId="6" fillId="0" borderId="30" xfId="1" applyNumberFormat="1" applyFont="1" applyBorder="1" applyAlignment="1" applyProtection="1">
      <alignment horizontal="center" vertical="center"/>
      <protection locked="0"/>
    </xf>
    <xf numFmtId="0" fontId="6" fillId="0" borderId="11" xfId="1" applyFont="1" applyBorder="1" applyAlignment="1" applyProtection="1">
      <alignment horizontal="center" vertical="center"/>
      <protection locked="0"/>
    </xf>
    <xf numFmtId="0" fontId="7" fillId="0" borderId="17" xfId="1" applyFont="1" applyBorder="1" applyAlignment="1" applyProtection="1">
      <alignment horizontal="center" vertical="center"/>
      <protection locked="0"/>
    </xf>
    <xf numFmtId="0" fontId="6" fillId="0" borderId="17" xfId="1" applyFont="1" applyBorder="1" applyAlignment="1" applyProtection="1">
      <alignment horizontal="center" vertical="center"/>
      <protection locked="0"/>
    </xf>
    <xf numFmtId="166" fontId="6" fillId="0" borderId="17" xfId="1" applyNumberFormat="1" applyFont="1" applyBorder="1" applyAlignment="1" applyProtection="1">
      <alignment horizontal="center" vertical="center"/>
      <protection locked="0"/>
    </xf>
    <xf numFmtId="164" fontId="6" fillId="0" borderId="17" xfId="1" applyNumberFormat="1" applyFont="1" applyBorder="1" applyAlignment="1" applyProtection="1">
      <alignment horizontal="center" vertical="center"/>
      <protection locked="0"/>
    </xf>
    <xf numFmtId="166" fontId="6" fillId="0" borderId="0" xfId="1" applyNumberFormat="1" applyFont="1" applyAlignment="1" applyProtection="1">
      <alignment horizontal="center" vertical="center"/>
      <protection locked="0"/>
    </xf>
    <xf numFmtId="164" fontId="6" fillId="0" borderId="0" xfId="1" applyNumberFormat="1" applyFont="1" applyAlignment="1" applyProtection="1">
      <alignment horizontal="center" vertical="center"/>
      <protection locked="0"/>
    </xf>
    <xf numFmtId="164" fontId="6" fillId="0" borderId="8" xfId="1" applyNumberFormat="1" applyFont="1" applyBorder="1" applyAlignment="1" applyProtection="1">
      <alignment horizontal="center" vertical="center"/>
      <protection locked="0"/>
    </xf>
    <xf numFmtId="0" fontId="6" fillId="0" borderId="25" xfId="1" applyFont="1" applyBorder="1" applyAlignment="1" applyProtection="1">
      <alignment horizontal="center" vertical="center"/>
      <protection locked="0"/>
    </xf>
    <xf numFmtId="0" fontId="6" fillId="0" borderId="34" xfId="1" applyFont="1" applyBorder="1" applyAlignment="1" applyProtection="1">
      <alignment horizontal="center" vertical="center"/>
      <protection locked="0"/>
    </xf>
    <xf numFmtId="0" fontId="6" fillId="0" borderId="9" xfId="1" applyFont="1" applyBorder="1" applyAlignment="1" applyProtection="1">
      <alignment horizontal="center" vertical="center"/>
      <protection locked="0"/>
    </xf>
    <xf numFmtId="0" fontId="6" fillId="0" borderId="10" xfId="1" applyFont="1" applyBorder="1" applyAlignment="1" applyProtection="1">
      <alignment horizontal="center" vertical="center"/>
      <protection locked="0"/>
    </xf>
    <xf numFmtId="0" fontId="7" fillId="0" borderId="12" xfId="1" applyFont="1" applyBorder="1" applyAlignment="1" applyProtection="1">
      <alignment horizontal="center" vertical="top" wrapText="1"/>
      <protection locked="0"/>
    </xf>
    <xf numFmtId="0" fontId="5" fillId="3" borderId="29" xfId="1" applyFont="1" applyFill="1" applyBorder="1" applyAlignment="1" applyProtection="1">
      <alignment vertical="center"/>
      <protection locked="0"/>
    </xf>
    <xf numFmtId="0" fontId="5" fillId="3" borderId="26" xfId="1" applyFont="1" applyFill="1" applyBorder="1" applyAlignment="1" applyProtection="1">
      <alignment vertical="center"/>
      <protection locked="0"/>
    </xf>
    <xf numFmtId="0" fontId="12" fillId="0" borderId="21" xfId="1" applyFont="1" applyBorder="1" applyAlignment="1" applyProtection="1">
      <alignment horizontal="center" vertical="center"/>
      <protection locked="0"/>
    </xf>
    <xf numFmtId="0" fontId="11" fillId="0" borderId="21" xfId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alignment vertical="center" wrapText="1"/>
      <protection locked="0"/>
    </xf>
    <xf numFmtId="0" fontId="6" fillId="0" borderId="19" xfId="1" applyFont="1" applyBorder="1" applyAlignment="1" applyProtection="1">
      <alignment horizontal="left" vertical="center" wrapText="1"/>
      <protection locked="0"/>
    </xf>
    <xf numFmtId="0" fontId="7" fillId="0" borderId="12" xfId="1" applyFont="1" applyBorder="1" applyAlignment="1" applyProtection="1">
      <alignment horizontal="left" vertical="center" wrapText="1"/>
      <protection locked="0"/>
    </xf>
    <xf numFmtId="0" fontId="6" fillId="0" borderId="14" xfId="1" applyFont="1" applyBorder="1" applyAlignment="1" applyProtection="1">
      <alignment horizontal="left" vertical="center" wrapText="1"/>
      <protection locked="0"/>
    </xf>
    <xf numFmtId="0" fontId="6" fillId="0" borderId="19" xfId="1" applyFont="1" applyBorder="1" applyAlignment="1" applyProtection="1">
      <alignment horizontal="left" vertical="center"/>
      <protection locked="0"/>
    </xf>
    <xf numFmtId="2" fontId="6" fillId="0" borderId="19" xfId="1" applyNumberFormat="1" applyFont="1" applyBorder="1" applyAlignment="1" applyProtection="1">
      <alignment horizontal="center" vertical="center"/>
      <protection locked="0"/>
    </xf>
    <xf numFmtId="0" fontId="5" fillId="3" borderId="32" xfId="1" applyFont="1" applyFill="1" applyBorder="1" applyAlignment="1" applyProtection="1">
      <alignment vertical="center"/>
      <protection locked="0"/>
    </xf>
    <xf numFmtId="0" fontId="5" fillId="3" borderId="44" xfId="1" applyFont="1" applyFill="1" applyBorder="1" applyAlignment="1" applyProtection="1">
      <alignment vertical="center"/>
      <protection locked="0"/>
    </xf>
    <xf numFmtId="0" fontId="5" fillId="3" borderId="5" xfId="1" applyFont="1" applyFill="1" applyBorder="1" applyAlignment="1" applyProtection="1">
      <alignment vertical="center"/>
      <protection locked="0"/>
    </xf>
    <xf numFmtId="0" fontId="5" fillId="3" borderId="38" xfId="1" applyFont="1" applyFill="1" applyBorder="1" applyAlignment="1" applyProtection="1">
      <alignment vertical="center"/>
      <protection locked="0"/>
    </xf>
    <xf numFmtId="0" fontId="12" fillId="0" borderId="37" xfId="1" applyFont="1" applyBorder="1" applyAlignment="1" applyProtection="1">
      <alignment horizontal="center" vertical="center"/>
      <protection locked="0"/>
    </xf>
    <xf numFmtId="0" fontId="12" fillId="0" borderId="22" xfId="1" applyFont="1" applyBorder="1" applyAlignment="1" applyProtection="1">
      <alignment horizontal="center" vertical="center"/>
      <protection locked="0"/>
    </xf>
    <xf numFmtId="0" fontId="7" fillId="0" borderId="8" xfId="1" applyFont="1" applyBorder="1" applyAlignment="1" applyProtection="1">
      <alignment vertical="center" wrapText="1"/>
      <protection locked="0"/>
    </xf>
    <xf numFmtId="0" fontId="7" fillId="0" borderId="38" xfId="1" applyFont="1" applyBorder="1" applyAlignment="1" applyProtection="1">
      <alignment horizontal="center" vertical="center"/>
      <protection locked="0"/>
    </xf>
    <xf numFmtId="0" fontId="7" fillId="0" borderId="27" xfId="1" applyFont="1" applyBorder="1" applyAlignment="1" applyProtection="1">
      <alignment horizontal="center" vertical="center"/>
      <protection locked="0"/>
    </xf>
    <xf numFmtId="0" fontId="7" fillId="0" borderId="9" xfId="1" applyFont="1" applyBorder="1" applyAlignment="1" applyProtection="1">
      <alignment horizontal="center" vertical="center"/>
      <protection locked="0"/>
    </xf>
    <xf numFmtId="167" fontId="6" fillId="0" borderId="33" xfId="1" applyNumberFormat="1" applyFont="1" applyBorder="1" applyAlignment="1" applyProtection="1">
      <alignment horizontal="right" vertical="center"/>
      <protection locked="0"/>
    </xf>
    <xf numFmtId="167" fontId="6" fillId="0" borderId="19" xfId="1" applyNumberFormat="1" applyFont="1" applyBorder="1" applyAlignment="1" applyProtection="1">
      <alignment horizontal="right" vertical="center"/>
      <protection locked="0"/>
    </xf>
    <xf numFmtId="167" fontId="6" fillId="0" borderId="14" xfId="1" applyNumberFormat="1" applyFont="1" applyBorder="1" applyAlignment="1" applyProtection="1">
      <alignment horizontal="right" vertical="center"/>
      <protection locked="0"/>
    </xf>
    <xf numFmtId="167" fontId="6" fillId="0" borderId="40" xfId="1" applyNumberFormat="1" applyFont="1" applyBorder="1" applyAlignment="1" applyProtection="1">
      <alignment horizontal="right" vertical="center"/>
      <protection locked="0"/>
    </xf>
    <xf numFmtId="167" fontId="6" fillId="0" borderId="20" xfId="1" applyNumberFormat="1" applyFont="1" applyBorder="1" applyAlignment="1" applyProtection="1">
      <alignment horizontal="right" vertical="center"/>
      <protection locked="0"/>
    </xf>
    <xf numFmtId="167" fontId="6" fillId="0" borderId="18" xfId="1" applyNumberFormat="1" applyFont="1" applyBorder="1" applyAlignment="1" applyProtection="1">
      <alignment horizontal="right" vertical="center"/>
      <protection locked="0"/>
    </xf>
    <xf numFmtId="167" fontId="6" fillId="0" borderId="15" xfId="1" applyNumberFormat="1" applyFont="1" applyBorder="1" applyAlignment="1" applyProtection="1">
      <alignment horizontal="right" vertical="center"/>
      <protection locked="0"/>
    </xf>
    <xf numFmtId="167" fontId="6" fillId="0" borderId="42" xfId="1" applyNumberFormat="1" applyFont="1" applyBorder="1" applyAlignment="1" applyProtection="1">
      <alignment horizontal="right" vertical="center"/>
      <protection locked="0"/>
    </xf>
    <xf numFmtId="167" fontId="6" fillId="0" borderId="31" xfId="1" applyNumberFormat="1" applyFont="1" applyBorder="1" applyAlignment="1" applyProtection="1">
      <alignment horizontal="right" vertical="center"/>
      <protection locked="0"/>
    </xf>
    <xf numFmtId="2" fontId="6" fillId="0" borderId="14" xfId="1" applyNumberFormat="1" applyFont="1" applyBorder="1" applyAlignment="1" applyProtection="1">
      <alignment horizontal="center" vertical="center"/>
      <protection locked="0"/>
    </xf>
    <xf numFmtId="0" fontId="6" fillId="0" borderId="14" xfId="1" applyFont="1" applyBorder="1" applyAlignment="1" applyProtection="1">
      <alignment horizontal="left" vertical="center"/>
      <protection locked="0"/>
    </xf>
    <xf numFmtId="0" fontId="7" fillId="0" borderId="14" xfId="1" applyFont="1" applyBorder="1" applyAlignment="1" applyProtection="1">
      <alignment horizontal="center" vertical="center"/>
      <protection locked="0"/>
    </xf>
    <xf numFmtId="0" fontId="7" fillId="0" borderId="48" xfId="1" applyFont="1" applyBorder="1" applyAlignment="1" applyProtection="1">
      <alignment horizontal="center" vertical="center" wrapText="1"/>
      <protection locked="0"/>
    </xf>
    <xf numFmtId="0" fontId="7" fillId="0" borderId="48" xfId="1" applyFont="1" applyBorder="1" applyAlignment="1" applyProtection="1">
      <alignment horizontal="left" vertical="center" wrapText="1"/>
      <protection locked="0"/>
    </xf>
    <xf numFmtId="0" fontId="7" fillId="0" borderId="17" xfId="1" applyFont="1" applyBorder="1" applyAlignment="1" applyProtection="1">
      <alignment horizontal="center" vertical="center" wrapText="1"/>
      <protection locked="0"/>
    </xf>
    <xf numFmtId="0" fontId="7" fillId="0" borderId="18" xfId="1" applyFont="1" applyBorder="1" applyAlignment="1" applyProtection="1">
      <alignment horizontal="center" vertical="center" wrapText="1"/>
      <protection locked="0"/>
    </xf>
    <xf numFmtId="4" fontId="6" fillId="0" borderId="30" xfId="1" applyNumberFormat="1" applyFont="1" applyBorder="1" applyAlignment="1" applyProtection="1">
      <alignment horizontal="center" vertical="center"/>
      <protection locked="0"/>
    </xf>
    <xf numFmtId="167" fontId="6" fillId="0" borderId="30" xfId="1" applyNumberFormat="1" applyFont="1" applyBorder="1" applyAlignment="1" applyProtection="1">
      <alignment horizontal="right" vertical="center"/>
      <protection locked="0"/>
    </xf>
    <xf numFmtId="0" fontId="6" fillId="0" borderId="30" xfId="1" applyFont="1" applyBorder="1" applyAlignment="1" applyProtection="1">
      <alignment horizontal="left" vertical="center"/>
      <protection locked="0"/>
    </xf>
    <xf numFmtId="2" fontId="6" fillId="0" borderId="30" xfId="1" applyNumberFormat="1" applyFont="1" applyBorder="1" applyAlignment="1" applyProtection="1">
      <alignment horizontal="center" vertical="center"/>
      <protection locked="0"/>
    </xf>
    <xf numFmtId="0" fontId="6" fillId="0" borderId="51" xfId="1" applyFont="1" applyBorder="1" applyAlignment="1" applyProtection="1">
      <alignment horizontal="center" vertical="center"/>
      <protection locked="0"/>
    </xf>
    <xf numFmtId="0" fontId="6" fillId="0" borderId="33" xfId="1" applyFont="1" applyBorder="1" applyAlignment="1" applyProtection="1">
      <alignment horizontal="left" vertical="center" wrapText="1"/>
      <protection locked="0"/>
    </xf>
    <xf numFmtId="0" fontId="6" fillId="0" borderId="33" xfId="1" applyFont="1" applyBorder="1" applyAlignment="1" applyProtection="1">
      <alignment horizontal="center" vertical="center"/>
      <protection locked="0"/>
    </xf>
    <xf numFmtId="4" fontId="6" fillId="0" borderId="33" xfId="1" applyNumberFormat="1" applyFont="1" applyBorder="1" applyAlignment="1" applyProtection="1">
      <alignment horizontal="center" vertical="center"/>
      <protection locked="0"/>
    </xf>
    <xf numFmtId="167" fontId="6" fillId="0" borderId="52" xfId="1" applyNumberFormat="1" applyFont="1" applyBorder="1" applyAlignment="1" applyProtection="1">
      <alignment horizontal="right" vertical="center"/>
      <protection locked="0"/>
    </xf>
    <xf numFmtId="167" fontId="6" fillId="0" borderId="53" xfId="1" applyNumberFormat="1" applyFont="1" applyBorder="1" applyAlignment="1" applyProtection="1">
      <alignment horizontal="right" vertical="center"/>
      <protection locked="0"/>
    </xf>
    <xf numFmtId="166" fontId="6" fillId="0" borderId="35" xfId="1" applyNumberFormat="1" applyFont="1" applyBorder="1" applyAlignment="1" applyProtection="1">
      <alignment horizontal="center" vertical="center"/>
      <protection locked="0"/>
    </xf>
    <xf numFmtId="167" fontId="11" fillId="0" borderId="0" xfId="1" applyNumberFormat="1" applyFont="1" applyAlignment="1" applyProtection="1">
      <alignment horizontal="center" vertical="center"/>
      <protection locked="0"/>
    </xf>
    <xf numFmtId="167" fontId="6" fillId="9" borderId="18" xfId="1" applyNumberFormat="1" applyFont="1" applyFill="1" applyBorder="1" applyAlignment="1" applyProtection="1">
      <alignment horizontal="right" vertical="center"/>
      <protection locked="0"/>
    </xf>
    <xf numFmtId="168" fontId="6" fillId="0" borderId="14" xfId="1" applyNumberFormat="1" applyFont="1" applyBorder="1" applyAlignment="1" applyProtection="1">
      <alignment horizontal="center" vertical="center"/>
      <protection locked="0"/>
    </xf>
    <xf numFmtId="169" fontId="6" fillId="0" borderId="14" xfId="1" applyNumberFormat="1" applyFont="1" applyBorder="1" applyAlignment="1" applyProtection="1">
      <alignment horizontal="center" vertical="center"/>
      <protection locked="0"/>
    </xf>
    <xf numFmtId="15" fontId="6" fillId="0" borderId="27" xfId="1" applyNumberFormat="1" applyFont="1" applyBorder="1" applyAlignment="1" applyProtection="1">
      <alignment horizontal="center" vertical="center"/>
      <protection locked="0"/>
    </xf>
    <xf numFmtId="170" fontId="6" fillId="0" borderId="19" xfId="1" applyNumberFormat="1" applyFont="1" applyBorder="1" applyAlignment="1" applyProtection="1">
      <alignment horizontal="center" vertical="center"/>
      <protection locked="0"/>
    </xf>
    <xf numFmtId="171" fontId="6" fillId="0" borderId="19" xfId="1" applyNumberFormat="1" applyFont="1" applyBorder="1" applyAlignment="1" applyProtection="1">
      <alignment horizontal="center" vertical="center"/>
      <protection locked="0"/>
    </xf>
    <xf numFmtId="0" fontId="7" fillId="0" borderId="2" xfId="1" applyFont="1" applyBorder="1" applyAlignment="1" applyProtection="1">
      <alignment horizontal="center" vertical="center" wrapText="1"/>
      <protection locked="0"/>
    </xf>
    <xf numFmtId="0" fontId="7" fillId="0" borderId="54" xfId="1" applyFont="1" applyBorder="1" applyAlignment="1" applyProtection="1">
      <alignment horizontal="center" vertical="center" wrapText="1"/>
      <protection locked="0"/>
    </xf>
    <xf numFmtId="164" fontId="6" fillId="0" borderId="55" xfId="1" applyNumberFormat="1" applyFont="1" applyBorder="1" applyAlignment="1" applyProtection="1">
      <alignment horizontal="center" vertical="center"/>
      <protection locked="0"/>
    </xf>
    <xf numFmtId="0" fontId="6" fillId="0" borderId="57" xfId="1" applyFont="1" applyBorder="1" applyAlignment="1" applyProtection="1">
      <alignment horizontal="center" vertical="center"/>
      <protection locked="0"/>
    </xf>
    <xf numFmtId="0" fontId="6" fillId="0" borderId="55" xfId="1" applyFont="1" applyBorder="1" applyAlignment="1" applyProtection="1">
      <alignment horizontal="center" vertical="center"/>
      <protection locked="0"/>
    </xf>
    <xf numFmtId="0" fontId="7" fillId="0" borderId="54" xfId="1" applyFont="1" applyBorder="1" applyAlignment="1" applyProtection="1">
      <alignment horizontal="center" vertical="top" wrapText="1"/>
      <protection locked="0"/>
    </xf>
    <xf numFmtId="0" fontId="7" fillId="0" borderId="55" xfId="1" applyFont="1" applyBorder="1" applyAlignment="1" applyProtection="1">
      <alignment horizontal="center" vertical="center"/>
      <protection locked="0"/>
    </xf>
    <xf numFmtId="166" fontId="6" fillId="0" borderId="55" xfId="1" applyNumberFormat="1" applyFont="1" applyBorder="1" applyAlignment="1" applyProtection="1">
      <alignment horizontal="center" vertical="center"/>
      <protection locked="0"/>
    </xf>
    <xf numFmtId="167" fontId="6" fillId="0" borderId="60" xfId="1" applyNumberFormat="1" applyFont="1" applyBorder="1" applyAlignment="1" applyProtection="1">
      <alignment horizontal="right" vertical="center"/>
      <protection locked="0"/>
    </xf>
    <xf numFmtId="0" fontId="6" fillId="0" borderId="33" xfId="1" applyFont="1" applyBorder="1" applyAlignment="1" applyProtection="1">
      <alignment horizontal="left" vertical="center"/>
      <protection locked="0"/>
    </xf>
    <xf numFmtId="171" fontId="6" fillId="0" borderId="33" xfId="1" applyNumberFormat="1" applyFont="1" applyBorder="1" applyAlignment="1" applyProtection="1">
      <alignment horizontal="center" vertical="center"/>
      <protection locked="0"/>
    </xf>
    <xf numFmtId="0" fontId="6" fillId="0" borderId="30" xfId="1" applyFont="1" applyBorder="1" applyAlignment="1" applyProtection="1">
      <alignment horizontal="left" vertical="center" wrapText="1"/>
      <protection locked="0"/>
    </xf>
    <xf numFmtId="0" fontId="7" fillId="0" borderId="11" xfId="1" applyFont="1" applyBorder="1" applyAlignment="1" applyProtection="1">
      <alignment horizontal="left" vertical="center" wrapText="1"/>
      <protection locked="0"/>
    </xf>
    <xf numFmtId="167" fontId="6" fillId="0" borderId="56" xfId="1" applyNumberFormat="1" applyFont="1" applyBorder="1" applyAlignment="1" applyProtection="1">
      <alignment horizontal="right" vertical="center"/>
      <protection locked="0"/>
    </xf>
    <xf numFmtId="169" fontId="6" fillId="0" borderId="19" xfId="1" applyNumberFormat="1" applyFont="1" applyBorder="1" applyAlignment="1" applyProtection="1">
      <alignment horizontal="center" vertical="center"/>
      <protection locked="0"/>
    </xf>
    <xf numFmtId="168" fontId="6" fillId="0" borderId="19" xfId="1" applyNumberFormat="1" applyFont="1" applyBorder="1" applyAlignment="1" applyProtection="1">
      <alignment horizontal="center" vertical="center"/>
      <protection locked="0"/>
    </xf>
    <xf numFmtId="0" fontId="1" fillId="0" borderId="0" xfId="0" applyFont="1"/>
    <xf numFmtId="0" fontId="1" fillId="0" borderId="19" xfId="0" applyFont="1" applyBorder="1"/>
    <xf numFmtId="0" fontId="1" fillId="0" borderId="14" xfId="0" applyFont="1" applyBorder="1"/>
    <xf numFmtId="0" fontId="1" fillId="0" borderId="33" xfId="0" applyFont="1" applyBorder="1"/>
    <xf numFmtId="0" fontId="6" fillId="0" borderId="41" xfId="1" applyFont="1" applyBorder="1" applyAlignment="1" applyProtection="1">
      <alignment horizontal="left" vertical="center"/>
      <protection locked="0"/>
    </xf>
    <xf numFmtId="4" fontId="6" fillId="0" borderId="41" xfId="1" applyNumberFormat="1" applyFont="1" applyBorder="1" applyAlignment="1" applyProtection="1">
      <alignment horizontal="center" vertical="center"/>
      <protection locked="0"/>
    </xf>
    <xf numFmtId="167" fontId="6" fillId="0" borderId="41" xfId="1" applyNumberFormat="1" applyFont="1" applyBorder="1" applyAlignment="1" applyProtection="1">
      <alignment horizontal="right" vertical="center"/>
      <protection locked="0"/>
    </xf>
    <xf numFmtId="0" fontId="6" fillId="0" borderId="41" xfId="1" applyFont="1" applyBorder="1" applyAlignment="1" applyProtection="1">
      <alignment horizontal="left" vertical="center" wrapText="1"/>
      <protection locked="0"/>
    </xf>
    <xf numFmtId="2" fontId="6" fillId="0" borderId="40" xfId="1" applyNumberFormat="1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wrapText="1"/>
    </xf>
    <xf numFmtId="0" fontId="1" fillId="0" borderId="14" xfId="0" applyFont="1" applyBorder="1" applyAlignment="1">
      <alignment wrapText="1"/>
    </xf>
    <xf numFmtId="0" fontId="6" fillId="0" borderId="0" xfId="1" applyFont="1" applyAlignment="1" applyProtection="1">
      <alignment horizontal="left" vertical="center" wrapText="1"/>
      <protection locked="0"/>
    </xf>
    <xf numFmtId="168" fontId="6" fillId="0" borderId="0" xfId="1" applyNumberFormat="1" applyFont="1" applyAlignment="1" applyProtection="1">
      <alignment horizontal="center" vertical="center"/>
      <protection locked="0"/>
    </xf>
    <xf numFmtId="167" fontId="6" fillId="0" borderId="0" xfId="1" applyNumberFormat="1" applyFont="1" applyAlignment="1" applyProtection="1">
      <alignment horizontal="right" vertical="center"/>
      <protection locked="0"/>
    </xf>
    <xf numFmtId="167" fontId="6" fillId="0" borderId="8" xfId="1" applyNumberFormat="1" applyFont="1" applyBorder="1" applyAlignment="1" applyProtection="1">
      <alignment horizontal="right" vertical="center"/>
      <protection locked="0"/>
    </xf>
    <xf numFmtId="0" fontId="6" fillId="0" borderId="40" xfId="1" applyFont="1" applyBorder="1" applyAlignment="1" applyProtection="1">
      <alignment horizontal="center" vertical="center"/>
      <protection locked="0"/>
    </xf>
    <xf numFmtId="0" fontId="6" fillId="10" borderId="5" xfId="1" applyFont="1" applyFill="1" applyBorder="1" applyAlignment="1" applyProtection="1">
      <alignment horizontal="center" vertical="center"/>
      <protection locked="0"/>
    </xf>
    <xf numFmtId="167" fontId="6" fillId="9" borderId="8" xfId="1" applyNumberFormat="1" applyFont="1" applyFill="1" applyBorder="1" applyAlignment="1" applyProtection="1">
      <alignment horizontal="right" vertical="center"/>
      <protection locked="0"/>
    </xf>
    <xf numFmtId="0" fontId="6" fillId="0" borderId="14" xfId="1" applyFont="1" applyBorder="1" applyAlignment="1" applyProtection="1">
      <alignment horizontal="center" vertical="center"/>
      <protection locked="0"/>
    </xf>
    <xf numFmtId="0" fontId="6" fillId="0" borderId="13" xfId="1" applyFont="1" applyBorder="1" applyAlignment="1" applyProtection="1">
      <alignment horizontal="center" vertical="center"/>
      <protection locked="0"/>
    </xf>
    <xf numFmtId="0" fontId="6" fillId="0" borderId="43" xfId="1" applyFont="1" applyBorder="1" applyAlignment="1" applyProtection="1">
      <alignment horizontal="center" vertical="center"/>
      <protection locked="0"/>
    </xf>
    <xf numFmtId="0" fontId="9" fillId="3" borderId="45" xfId="1" applyFont="1" applyFill="1" applyBorder="1" applyAlignment="1" applyProtection="1">
      <alignment horizontal="center"/>
      <protection locked="0"/>
    </xf>
    <xf numFmtId="0" fontId="9" fillId="3" borderId="16" xfId="1" applyFont="1" applyFill="1" applyBorder="1" applyAlignment="1" applyProtection="1">
      <alignment horizontal="center"/>
      <protection locked="0"/>
    </xf>
    <xf numFmtId="0" fontId="9" fillId="3" borderId="7" xfId="1" applyFont="1" applyFill="1" applyBorder="1" applyAlignment="1" applyProtection="1">
      <alignment horizontal="center"/>
      <protection locked="0"/>
    </xf>
    <xf numFmtId="0" fontId="10" fillId="3" borderId="39" xfId="1" applyFont="1" applyFill="1" applyBorder="1" applyAlignment="1" applyProtection="1">
      <alignment horizontal="center" vertical="center"/>
      <protection locked="0"/>
    </xf>
    <xf numFmtId="0" fontId="10" fillId="3" borderId="0" xfId="1" applyFont="1" applyFill="1" applyAlignment="1" applyProtection="1">
      <alignment horizontal="center" vertical="center"/>
      <protection locked="0"/>
    </xf>
    <xf numFmtId="0" fontId="10" fillId="3" borderId="8" xfId="1" applyFont="1" applyFill="1" applyBorder="1" applyAlignment="1" applyProtection="1">
      <alignment horizontal="center" vertical="center"/>
      <protection locked="0"/>
    </xf>
    <xf numFmtId="0" fontId="8" fillId="3" borderId="24" xfId="1" applyFont="1" applyFill="1" applyBorder="1" applyAlignment="1" applyProtection="1">
      <alignment horizontal="center" vertical="center"/>
      <protection locked="0"/>
    </xf>
    <xf numFmtId="0" fontId="8" fillId="3" borderId="25" xfId="1" applyFont="1" applyFill="1" applyBorder="1" applyAlignment="1" applyProtection="1">
      <alignment horizontal="center" vertical="center"/>
      <protection locked="0"/>
    </xf>
    <xf numFmtId="0" fontId="8" fillId="3" borderId="27" xfId="1" applyFont="1" applyFill="1" applyBorder="1" applyAlignment="1" applyProtection="1">
      <alignment horizontal="center" vertical="center"/>
      <protection locked="0"/>
    </xf>
    <xf numFmtId="0" fontId="4" fillId="3" borderId="6" xfId="0" applyFont="1" applyFill="1" applyBorder="1" applyAlignment="1" applyProtection="1">
      <alignment horizontal="left" vertical="top" wrapText="1"/>
      <protection locked="0"/>
    </xf>
    <xf numFmtId="0" fontId="4" fillId="3" borderId="35" xfId="0" applyFont="1" applyFill="1" applyBorder="1" applyAlignment="1" applyProtection="1">
      <alignment horizontal="left" vertical="top" wrapText="1"/>
      <protection locked="0"/>
    </xf>
    <xf numFmtId="49" fontId="13" fillId="0" borderId="14" xfId="1" applyNumberFormat="1" applyFont="1" applyBorder="1" applyAlignment="1" applyProtection="1">
      <alignment horizontal="center" vertical="center" wrapText="1"/>
      <protection hidden="1"/>
    </xf>
    <xf numFmtId="0" fontId="13" fillId="0" borderId="14" xfId="1" applyFont="1" applyBorder="1" applyAlignment="1" applyProtection="1">
      <alignment horizontal="center" vertical="center" wrapText="1"/>
      <protection hidden="1"/>
    </xf>
    <xf numFmtId="0" fontId="7" fillId="0" borderId="6" xfId="1" applyFont="1" applyBorder="1" applyAlignment="1" applyProtection="1">
      <alignment horizontal="center" vertical="center" wrapText="1"/>
      <protection locked="0"/>
    </xf>
    <xf numFmtId="0" fontId="7" fillId="0" borderId="14" xfId="1" applyFont="1" applyBorder="1" applyAlignment="1" applyProtection="1">
      <alignment horizontal="center" vertical="center" wrapText="1"/>
      <protection locked="0"/>
    </xf>
    <xf numFmtId="0" fontId="7" fillId="0" borderId="35" xfId="1" applyFont="1" applyBorder="1" applyAlignment="1" applyProtection="1">
      <alignment horizontal="center" vertical="center" wrapText="1"/>
      <protection locked="0"/>
    </xf>
    <xf numFmtId="0" fontId="7" fillId="0" borderId="28" xfId="1" applyFont="1" applyBorder="1" applyAlignment="1" applyProtection="1">
      <alignment horizontal="center" vertical="center" wrapText="1"/>
      <protection locked="0"/>
    </xf>
    <xf numFmtId="0" fontId="7" fillId="0" borderId="46" xfId="1" applyFont="1" applyBorder="1" applyAlignment="1" applyProtection="1">
      <alignment horizontal="center" vertical="center" wrapText="1"/>
      <protection locked="0"/>
    </xf>
    <xf numFmtId="0" fontId="7" fillId="4" borderId="47" xfId="1" applyFont="1" applyFill="1" applyBorder="1" applyAlignment="1" applyProtection="1">
      <alignment horizontal="center" vertical="center"/>
      <protection locked="0"/>
    </xf>
    <xf numFmtId="0" fontId="7" fillId="4" borderId="28" xfId="1" applyFont="1" applyFill="1" applyBorder="1" applyAlignment="1" applyProtection="1">
      <alignment horizontal="center" vertical="center"/>
      <protection locked="0"/>
    </xf>
    <xf numFmtId="0" fontId="7" fillId="4" borderId="46" xfId="1" applyFont="1" applyFill="1" applyBorder="1" applyAlignment="1" applyProtection="1">
      <alignment horizontal="center" vertical="center"/>
      <protection locked="0"/>
    </xf>
    <xf numFmtId="0" fontId="7" fillId="0" borderId="47" xfId="1" applyFont="1" applyBorder="1" applyAlignment="1" applyProtection="1">
      <alignment horizontal="left" vertical="center" wrapText="1"/>
      <protection locked="0"/>
    </xf>
    <xf numFmtId="0" fontId="7" fillId="0" borderId="28" xfId="1" applyFont="1" applyBorder="1" applyAlignment="1" applyProtection="1">
      <alignment horizontal="left" vertical="center" wrapText="1"/>
      <protection locked="0"/>
    </xf>
    <xf numFmtId="0" fontId="7" fillId="0" borderId="36" xfId="1" applyFont="1" applyBorder="1" applyAlignment="1" applyProtection="1">
      <alignment horizontal="left" vertical="center" wrapText="1"/>
      <protection locked="0"/>
    </xf>
    <xf numFmtId="0" fontId="7" fillId="0" borderId="2" xfId="1" applyFont="1" applyBorder="1" applyAlignment="1" applyProtection="1">
      <alignment horizontal="center" vertical="center" wrapText="1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167" fontId="6" fillId="0" borderId="19" xfId="1" applyNumberFormat="1" applyFont="1" applyBorder="1" applyAlignment="1" applyProtection="1">
      <alignment horizontal="center" vertical="center"/>
      <protection locked="0"/>
    </xf>
    <xf numFmtId="167" fontId="6" fillId="0" borderId="49" xfId="1" applyNumberFormat="1" applyFont="1" applyBorder="1" applyAlignment="1" applyProtection="1">
      <alignment horizontal="center" vertical="center"/>
      <protection locked="0"/>
    </xf>
    <xf numFmtId="0" fontId="6" fillId="0" borderId="50" xfId="1" applyFont="1" applyBorder="1" applyAlignment="1" applyProtection="1">
      <alignment horizontal="center" vertical="center"/>
      <protection locked="0"/>
    </xf>
    <xf numFmtId="167" fontId="6" fillId="0" borderId="14" xfId="1" applyNumberFormat="1" applyFont="1" applyBorder="1" applyAlignment="1" applyProtection="1">
      <alignment horizontal="center" vertical="center"/>
      <protection locked="0"/>
    </xf>
    <xf numFmtId="0" fontId="6" fillId="0" borderId="41" xfId="1" applyFont="1" applyBorder="1" applyAlignment="1" applyProtection="1">
      <alignment horizontal="center" vertical="center"/>
      <protection locked="0"/>
    </xf>
    <xf numFmtId="167" fontId="6" fillId="0" borderId="45" xfId="1" applyNumberFormat="1" applyFont="1" applyBorder="1" applyAlignment="1" applyProtection="1">
      <alignment horizontal="center" vertical="center"/>
      <protection locked="0"/>
    </xf>
    <xf numFmtId="0" fontId="6" fillId="0" borderId="44" xfId="1" applyFont="1" applyBorder="1" applyAlignment="1" applyProtection="1">
      <alignment horizontal="center" vertical="center"/>
      <protection locked="0"/>
    </xf>
    <xf numFmtId="167" fontId="6" fillId="0" borderId="35" xfId="1" applyNumberFormat="1" applyFont="1" applyBorder="1" applyAlignment="1" applyProtection="1">
      <alignment horizontal="center" vertical="center"/>
      <protection locked="0"/>
    </xf>
    <xf numFmtId="167" fontId="6" fillId="0" borderId="36" xfId="1" applyNumberFormat="1" applyFont="1" applyBorder="1" applyAlignment="1" applyProtection="1">
      <alignment horizontal="center" vertical="center"/>
      <protection locked="0"/>
    </xf>
    <xf numFmtId="0" fontId="7" fillId="0" borderId="34" xfId="1" applyFont="1" applyBorder="1" applyAlignment="1" applyProtection="1">
      <alignment horizontal="center" vertical="center" wrapText="1"/>
      <protection locked="0"/>
    </xf>
    <xf numFmtId="0" fontId="7" fillId="0" borderId="10" xfId="1" applyFont="1" applyBorder="1" applyAlignment="1" applyProtection="1">
      <alignment horizontal="center" vertical="center" wrapText="1"/>
      <protection locked="0"/>
    </xf>
    <xf numFmtId="0" fontId="7" fillId="0" borderId="32" xfId="1" applyFont="1" applyBorder="1" applyAlignment="1" applyProtection="1">
      <alignment horizontal="center" vertical="center" wrapText="1"/>
      <protection locked="0"/>
    </xf>
    <xf numFmtId="0" fontId="7" fillId="0" borderId="7" xfId="1" applyFont="1" applyBorder="1" applyAlignment="1" applyProtection="1">
      <alignment horizontal="center" vertical="center" wrapText="1"/>
      <protection locked="0"/>
    </xf>
    <xf numFmtId="167" fontId="6" fillId="0" borderId="61" xfId="1" applyNumberFormat="1" applyFont="1" applyBorder="1" applyAlignment="1" applyProtection="1">
      <alignment horizontal="center" vertical="center"/>
      <protection locked="0"/>
    </xf>
    <xf numFmtId="167" fontId="6" fillId="0" borderId="62" xfId="1" applyNumberFormat="1" applyFont="1" applyBorder="1" applyAlignment="1" applyProtection="1">
      <alignment horizontal="center" vertical="center"/>
      <protection locked="0"/>
    </xf>
    <xf numFmtId="0" fontId="6" fillId="0" borderId="58" xfId="1" applyFont="1" applyBorder="1" applyAlignment="1" applyProtection="1">
      <alignment horizontal="center" vertical="center"/>
      <protection locked="0"/>
    </xf>
    <xf numFmtId="0" fontId="6" fillId="0" borderId="59" xfId="1" applyFont="1" applyBorder="1" applyAlignment="1" applyProtection="1">
      <alignment horizontal="center" vertical="center"/>
      <protection locked="0"/>
    </xf>
    <xf numFmtId="0" fontId="7" fillId="0" borderId="17" xfId="1" applyFont="1" applyBorder="1" applyAlignment="1" applyProtection="1">
      <alignment horizontal="center" vertical="center" wrapText="1"/>
      <protection locked="0"/>
    </xf>
    <xf numFmtId="0" fontId="6" fillId="0" borderId="19" xfId="1" applyFont="1" applyBorder="1" applyAlignment="1" applyProtection="1">
      <alignment horizontal="center" vertical="center"/>
      <protection locked="0"/>
    </xf>
    <xf numFmtId="0" fontId="6" fillId="0" borderId="40" xfId="1" applyFont="1" applyBorder="1" applyAlignment="1" applyProtection="1">
      <alignment horizontal="center" vertical="center"/>
      <protection locked="0"/>
    </xf>
    <xf numFmtId="167" fontId="6" fillId="0" borderId="63" xfId="1" applyNumberFormat="1" applyFont="1" applyBorder="1" applyAlignment="1" applyProtection="1">
      <alignment horizontal="center" vertical="center"/>
      <protection locked="0"/>
    </xf>
    <xf numFmtId="167" fontId="6" fillId="0" borderId="64" xfId="1" applyNumberFormat="1" applyFont="1" applyBorder="1" applyAlignment="1" applyProtection="1">
      <alignment horizontal="center" vertical="center"/>
      <protection locked="0"/>
    </xf>
    <xf numFmtId="0" fontId="7" fillId="4" borderId="21" xfId="1" applyFont="1" applyFill="1" applyBorder="1" applyAlignment="1" applyProtection="1">
      <alignment horizontal="center" vertical="center"/>
      <protection locked="0"/>
    </xf>
    <xf numFmtId="0" fontId="7" fillId="0" borderId="47" xfId="1" applyFont="1" applyBorder="1" applyAlignment="1" applyProtection="1">
      <alignment horizontal="center" vertical="center" wrapText="1"/>
      <protection locked="0"/>
    </xf>
    <xf numFmtId="0" fontId="7" fillId="0" borderId="36" xfId="1" applyFont="1" applyBorder="1" applyAlignment="1" applyProtection="1">
      <alignment horizontal="center" vertical="center" wrapText="1"/>
      <protection locked="0"/>
    </xf>
    <xf numFmtId="167" fontId="6" fillId="0" borderId="41" xfId="1" applyNumberFormat="1" applyFont="1" applyBorder="1" applyAlignment="1" applyProtection="1">
      <alignment horizontal="center" vertical="center"/>
      <protection locked="0"/>
    </xf>
    <xf numFmtId="0" fontId="6" fillId="0" borderId="9" xfId="1" applyFont="1" applyBorder="1" applyAlignment="1" applyProtection="1">
      <alignment horizontal="center" vertical="center"/>
      <protection locked="0"/>
    </xf>
    <xf numFmtId="0" fontId="6" fillId="0" borderId="0" xfId="1" applyFont="1" applyBorder="1" applyAlignment="1" applyProtection="1">
      <alignment horizontal="center" vertical="center"/>
      <protection locked="0"/>
    </xf>
    <xf numFmtId="0" fontId="11" fillId="0" borderId="0" xfId="1" applyFont="1" applyBorder="1" applyAlignment="1">
      <alignment horizontal="center" vertical="center"/>
    </xf>
    <xf numFmtId="164" fontId="6" fillId="0" borderId="0" xfId="1" applyNumberFormat="1" applyFont="1" applyBorder="1" applyAlignment="1" applyProtection="1">
      <alignment horizontal="center" vertical="center"/>
      <protection locked="0"/>
    </xf>
    <xf numFmtId="0" fontId="11" fillId="0" borderId="0" xfId="1" applyFont="1" applyBorder="1" applyAlignment="1" applyProtection="1">
      <alignment horizontal="center" vertical="center"/>
      <protection locked="0"/>
    </xf>
  </cellXfs>
  <cellStyles count="4">
    <cellStyle name="Millares 2" xfId="2" xr:uid="{00000000-0005-0000-0000-000002000000}"/>
    <cellStyle name="Normal" xfId="0" builtinId="0"/>
    <cellStyle name="Normal 2" xfId="1" xr:uid="{00000000-0005-0000-0000-000005000000}"/>
    <cellStyle name="Porcentaje 2" xfId="3" xr:uid="{00000000-0005-0000-0000-000006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E593"/>
      <color rgb="FFFFD757"/>
      <color rgb="FFFFCF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285750</xdr:colOff>
      <xdr:row>1</xdr:row>
      <xdr:rowOff>131822</xdr:rowOff>
    </xdr:from>
    <xdr:ext cx="1750140" cy="975458"/>
    <xdr:pic>
      <xdr:nvPicPr>
        <xdr:cNvPr id="3" name="Imagen 3">
          <a:extLst>
            <a:ext uri="{FF2B5EF4-FFF2-40B4-BE49-F238E27FC236}">
              <a16:creationId xmlns:a16="http://schemas.microsoft.com/office/drawing/2014/main" id="{385D7B07-BEBB-4840-914F-72FB289AE7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6704072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29</xdr:row>
      <xdr:rowOff>131823</xdr:rowOff>
    </xdr:from>
    <xdr:ext cx="1750140" cy="975458"/>
    <xdr:pic>
      <xdr:nvPicPr>
        <xdr:cNvPr id="4" name="Imagen 3">
          <a:extLst>
            <a:ext uri="{FF2B5EF4-FFF2-40B4-BE49-F238E27FC236}">
              <a16:creationId xmlns:a16="http://schemas.microsoft.com/office/drawing/2014/main" id="{6645D7BF-45A2-4CB7-9CD1-0BA9443A7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2907229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273844</xdr:colOff>
      <xdr:row>59</xdr:row>
      <xdr:rowOff>131822</xdr:rowOff>
    </xdr:from>
    <xdr:ext cx="1750140" cy="975458"/>
    <xdr:pic>
      <xdr:nvPicPr>
        <xdr:cNvPr id="5" name="Imagen 3">
          <a:extLst>
            <a:ext uri="{FF2B5EF4-FFF2-40B4-BE49-F238E27FC236}">
              <a16:creationId xmlns:a16="http://schemas.microsoft.com/office/drawing/2014/main" id="{56C7C750-0B6A-4D0F-ACE3-7BEF9327F6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1094" y="18931791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202406</xdr:colOff>
      <xdr:row>88</xdr:row>
      <xdr:rowOff>96103</xdr:rowOff>
    </xdr:from>
    <xdr:ext cx="1750140" cy="975458"/>
    <xdr:pic>
      <xdr:nvPicPr>
        <xdr:cNvPr id="6" name="Imagen 3">
          <a:extLst>
            <a:ext uri="{FF2B5EF4-FFF2-40B4-BE49-F238E27FC236}">
              <a16:creationId xmlns:a16="http://schemas.microsoft.com/office/drawing/2014/main" id="{37D2A215-16DE-4DB3-A762-C8A742ADA4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656" y="25682634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243</xdr:row>
      <xdr:rowOff>108010</xdr:rowOff>
    </xdr:from>
    <xdr:ext cx="1750140" cy="975458"/>
    <xdr:pic>
      <xdr:nvPicPr>
        <xdr:cNvPr id="12" name="Imagen 3">
          <a:extLst>
            <a:ext uri="{FF2B5EF4-FFF2-40B4-BE49-F238E27FC236}">
              <a16:creationId xmlns:a16="http://schemas.microsoft.com/office/drawing/2014/main" id="{09171E8C-202D-460C-BDD9-96AC5B161A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63234948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275</xdr:row>
      <xdr:rowOff>119916</xdr:rowOff>
    </xdr:from>
    <xdr:ext cx="1750140" cy="975458"/>
    <xdr:pic>
      <xdr:nvPicPr>
        <xdr:cNvPr id="13" name="Imagen 3">
          <a:extLst>
            <a:ext uri="{FF2B5EF4-FFF2-40B4-BE49-F238E27FC236}">
              <a16:creationId xmlns:a16="http://schemas.microsoft.com/office/drawing/2014/main" id="{249DDD91-629C-4165-BAD3-3658C50E4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69271416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343</xdr:row>
      <xdr:rowOff>215166</xdr:rowOff>
    </xdr:from>
    <xdr:ext cx="1750140" cy="975458"/>
    <xdr:pic>
      <xdr:nvPicPr>
        <xdr:cNvPr id="16" name="Imagen 3">
          <a:extLst>
            <a:ext uri="{FF2B5EF4-FFF2-40B4-BE49-F238E27FC236}">
              <a16:creationId xmlns:a16="http://schemas.microsoft.com/office/drawing/2014/main" id="{51A770FE-DEB4-442B-962D-31EB629DD2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69188072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492</xdr:row>
      <xdr:rowOff>96103</xdr:rowOff>
    </xdr:from>
    <xdr:ext cx="1750140" cy="975458"/>
    <xdr:pic>
      <xdr:nvPicPr>
        <xdr:cNvPr id="17" name="Imagen 3">
          <a:extLst>
            <a:ext uri="{FF2B5EF4-FFF2-40B4-BE49-F238E27FC236}">
              <a16:creationId xmlns:a16="http://schemas.microsoft.com/office/drawing/2014/main" id="{6A73F1D6-36B7-4993-90BD-A258BFAECC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95369916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686</xdr:row>
      <xdr:rowOff>108010</xdr:rowOff>
    </xdr:from>
    <xdr:ext cx="1750140" cy="975458"/>
    <xdr:pic>
      <xdr:nvPicPr>
        <xdr:cNvPr id="25" name="Imagen 3">
          <a:extLst>
            <a:ext uri="{FF2B5EF4-FFF2-40B4-BE49-F238E27FC236}">
              <a16:creationId xmlns:a16="http://schemas.microsoft.com/office/drawing/2014/main" id="{7498A4E0-9A58-4960-8F54-CEA68B8F93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38518166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715</xdr:row>
      <xdr:rowOff>108010</xdr:rowOff>
    </xdr:from>
    <xdr:ext cx="1750140" cy="975458"/>
    <xdr:pic>
      <xdr:nvPicPr>
        <xdr:cNvPr id="27" name="Imagen 3">
          <a:extLst>
            <a:ext uri="{FF2B5EF4-FFF2-40B4-BE49-F238E27FC236}">
              <a16:creationId xmlns:a16="http://schemas.microsoft.com/office/drawing/2014/main" id="{97EE42C3-8179-4127-8A02-2A3B8143CE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4149076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774</xdr:row>
      <xdr:rowOff>108010</xdr:rowOff>
    </xdr:from>
    <xdr:ext cx="1750140" cy="975458"/>
    <xdr:pic>
      <xdr:nvPicPr>
        <xdr:cNvPr id="28" name="Imagen 3">
          <a:extLst>
            <a:ext uri="{FF2B5EF4-FFF2-40B4-BE49-F238E27FC236}">
              <a16:creationId xmlns:a16="http://schemas.microsoft.com/office/drawing/2014/main" id="{DA49CAAE-088D-4110-9613-1972E6645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4149076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202406</xdr:colOff>
      <xdr:row>124</xdr:row>
      <xdr:rowOff>96103</xdr:rowOff>
    </xdr:from>
    <xdr:ext cx="1750140" cy="975458"/>
    <xdr:pic>
      <xdr:nvPicPr>
        <xdr:cNvPr id="24" name="Imagen 3">
          <a:extLst>
            <a:ext uri="{FF2B5EF4-FFF2-40B4-BE49-F238E27FC236}">
              <a16:creationId xmlns:a16="http://schemas.microsoft.com/office/drawing/2014/main" id="{5BA9DA29-0D70-4E91-9E7F-E956D9CDA9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656" y="26397009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311</xdr:row>
      <xdr:rowOff>119916</xdr:rowOff>
    </xdr:from>
    <xdr:ext cx="1750140" cy="975458"/>
    <xdr:pic>
      <xdr:nvPicPr>
        <xdr:cNvPr id="34" name="Imagen 3">
          <a:extLst>
            <a:ext uri="{FF2B5EF4-FFF2-40B4-BE49-F238E27FC236}">
              <a16:creationId xmlns:a16="http://schemas.microsoft.com/office/drawing/2014/main" id="{800EB9FE-6F43-453E-804C-242985FC16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14991416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178593</xdr:colOff>
      <xdr:row>403</xdr:row>
      <xdr:rowOff>131822</xdr:rowOff>
    </xdr:from>
    <xdr:ext cx="1750140" cy="975458"/>
    <xdr:pic>
      <xdr:nvPicPr>
        <xdr:cNvPr id="36" name="Imagen 3">
          <a:extLst>
            <a:ext uri="{FF2B5EF4-FFF2-40B4-BE49-F238E27FC236}">
              <a16:creationId xmlns:a16="http://schemas.microsoft.com/office/drawing/2014/main" id="{5FEABEA8-B191-4CA2-913A-0164EF3508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843" y="154996416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202406</xdr:colOff>
      <xdr:row>154</xdr:row>
      <xdr:rowOff>84197</xdr:rowOff>
    </xdr:from>
    <xdr:ext cx="1750140" cy="975458"/>
    <xdr:pic>
      <xdr:nvPicPr>
        <xdr:cNvPr id="37" name="Imagen 3">
          <a:extLst>
            <a:ext uri="{FF2B5EF4-FFF2-40B4-BE49-F238E27FC236}">
              <a16:creationId xmlns:a16="http://schemas.microsoft.com/office/drawing/2014/main" id="{8A9543EA-209C-4FAC-9FB4-6023B3E8AE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656" y="7169859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178593</xdr:colOff>
      <xdr:row>433</xdr:row>
      <xdr:rowOff>131822</xdr:rowOff>
    </xdr:from>
    <xdr:ext cx="1750140" cy="975458"/>
    <xdr:pic>
      <xdr:nvPicPr>
        <xdr:cNvPr id="39" name="Imagen 3">
          <a:extLst>
            <a:ext uri="{FF2B5EF4-FFF2-40B4-BE49-F238E27FC236}">
              <a16:creationId xmlns:a16="http://schemas.microsoft.com/office/drawing/2014/main" id="{FE0EB094-7F7E-4A62-B610-6702DCEF39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5843" y="73950572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261937</xdr:colOff>
      <xdr:row>463</xdr:row>
      <xdr:rowOff>84198</xdr:rowOff>
    </xdr:from>
    <xdr:ext cx="1750140" cy="975458"/>
    <xdr:pic>
      <xdr:nvPicPr>
        <xdr:cNvPr id="41" name="Imagen 3">
          <a:extLst>
            <a:ext uri="{FF2B5EF4-FFF2-40B4-BE49-F238E27FC236}">
              <a16:creationId xmlns:a16="http://schemas.microsoft.com/office/drawing/2014/main" id="{E6590AB5-A96F-4170-B66C-AA7E177F0B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9187" y="106668948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373</xdr:row>
      <xdr:rowOff>215166</xdr:rowOff>
    </xdr:from>
    <xdr:ext cx="1750140" cy="975458"/>
    <xdr:pic>
      <xdr:nvPicPr>
        <xdr:cNvPr id="43" name="Imagen 3">
          <a:extLst>
            <a:ext uri="{FF2B5EF4-FFF2-40B4-BE49-F238E27FC236}">
              <a16:creationId xmlns:a16="http://schemas.microsoft.com/office/drawing/2014/main" id="{399FC610-A64C-4E05-AC49-634CC5E833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66862952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800</xdr:row>
      <xdr:rowOff>108010</xdr:rowOff>
    </xdr:from>
    <xdr:ext cx="1750140" cy="975458"/>
    <xdr:pic>
      <xdr:nvPicPr>
        <xdr:cNvPr id="2" name="Imagen 3">
          <a:extLst>
            <a:ext uri="{FF2B5EF4-FFF2-40B4-BE49-F238E27FC236}">
              <a16:creationId xmlns:a16="http://schemas.microsoft.com/office/drawing/2014/main" id="{CD983AD0-676B-459E-9BB1-864C648EE5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65292677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826</xdr:row>
      <xdr:rowOff>108010</xdr:rowOff>
    </xdr:from>
    <xdr:ext cx="1750140" cy="975458"/>
    <xdr:pic>
      <xdr:nvPicPr>
        <xdr:cNvPr id="7" name="Imagen 3">
          <a:extLst>
            <a:ext uri="{FF2B5EF4-FFF2-40B4-BE49-F238E27FC236}">
              <a16:creationId xmlns:a16="http://schemas.microsoft.com/office/drawing/2014/main" id="{0D749198-E577-49E7-A6F5-688279B7B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712405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852</xdr:row>
      <xdr:rowOff>108010</xdr:rowOff>
    </xdr:from>
    <xdr:ext cx="1750140" cy="975458"/>
    <xdr:pic>
      <xdr:nvPicPr>
        <xdr:cNvPr id="8" name="Imagen 3">
          <a:extLst>
            <a:ext uri="{FF2B5EF4-FFF2-40B4-BE49-F238E27FC236}">
              <a16:creationId xmlns:a16="http://schemas.microsoft.com/office/drawing/2014/main" id="{1CCD85FD-E50D-49D0-A923-78A5A27CA9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77188343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878</xdr:row>
      <xdr:rowOff>108010</xdr:rowOff>
    </xdr:from>
    <xdr:ext cx="1750140" cy="975458"/>
    <xdr:pic>
      <xdr:nvPicPr>
        <xdr:cNvPr id="9" name="Imagen 3">
          <a:extLst>
            <a:ext uri="{FF2B5EF4-FFF2-40B4-BE49-F238E27FC236}">
              <a16:creationId xmlns:a16="http://schemas.microsoft.com/office/drawing/2014/main" id="{6746B20C-AE2D-43E0-8B99-E096BCAD51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83136177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744</xdr:row>
      <xdr:rowOff>108010</xdr:rowOff>
    </xdr:from>
    <xdr:ext cx="1750140" cy="975458"/>
    <xdr:pic>
      <xdr:nvPicPr>
        <xdr:cNvPr id="10" name="Imagen 3">
          <a:extLst>
            <a:ext uri="{FF2B5EF4-FFF2-40B4-BE49-F238E27FC236}">
              <a16:creationId xmlns:a16="http://schemas.microsoft.com/office/drawing/2014/main" id="{B296FA5D-D998-4954-BBA4-D6695C77D5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58593427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934</xdr:row>
      <xdr:rowOff>108010</xdr:rowOff>
    </xdr:from>
    <xdr:ext cx="1750140" cy="975458"/>
    <xdr:pic>
      <xdr:nvPicPr>
        <xdr:cNvPr id="11" name="Imagen 3">
          <a:extLst>
            <a:ext uri="{FF2B5EF4-FFF2-40B4-BE49-F238E27FC236}">
              <a16:creationId xmlns:a16="http://schemas.microsoft.com/office/drawing/2014/main" id="{390183B8-71FD-4490-84CF-B925FDF72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958150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960</xdr:row>
      <xdr:rowOff>108010</xdr:rowOff>
    </xdr:from>
    <xdr:ext cx="1750140" cy="975458"/>
    <xdr:pic>
      <xdr:nvPicPr>
        <xdr:cNvPr id="15" name="Imagen 3">
          <a:extLst>
            <a:ext uri="{FF2B5EF4-FFF2-40B4-BE49-F238E27FC236}">
              <a16:creationId xmlns:a16="http://schemas.microsoft.com/office/drawing/2014/main" id="{5D8C1156-9F0E-4362-B2B2-8E00D5C06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07710677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986</xdr:row>
      <xdr:rowOff>108010</xdr:rowOff>
    </xdr:from>
    <xdr:ext cx="1750140" cy="975458"/>
    <xdr:pic>
      <xdr:nvPicPr>
        <xdr:cNvPr id="18" name="Imagen 3">
          <a:extLst>
            <a:ext uri="{FF2B5EF4-FFF2-40B4-BE49-F238E27FC236}">
              <a16:creationId xmlns:a16="http://schemas.microsoft.com/office/drawing/2014/main" id="{5D576754-AF37-4141-9FCB-81F4616E7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14505177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1041</xdr:row>
      <xdr:rowOff>108010</xdr:rowOff>
    </xdr:from>
    <xdr:ext cx="1750140" cy="975458"/>
    <xdr:pic>
      <xdr:nvPicPr>
        <xdr:cNvPr id="21" name="Imagen 3">
          <a:extLst>
            <a:ext uri="{FF2B5EF4-FFF2-40B4-BE49-F238E27FC236}">
              <a16:creationId xmlns:a16="http://schemas.microsoft.com/office/drawing/2014/main" id="{4D4BF2A1-3636-4586-9345-EA58E0A21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206435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1068</xdr:row>
      <xdr:rowOff>108010</xdr:rowOff>
    </xdr:from>
    <xdr:ext cx="1750140" cy="975458"/>
    <xdr:pic>
      <xdr:nvPicPr>
        <xdr:cNvPr id="26" name="Imagen 3">
          <a:extLst>
            <a:ext uri="{FF2B5EF4-FFF2-40B4-BE49-F238E27FC236}">
              <a16:creationId xmlns:a16="http://schemas.microsoft.com/office/drawing/2014/main" id="{A4E82EE0-1876-4288-B2EB-7ACF485ECB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2664426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1095</xdr:row>
      <xdr:rowOff>108010</xdr:rowOff>
    </xdr:from>
    <xdr:ext cx="1750140" cy="975458"/>
    <xdr:pic>
      <xdr:nvPicPr>
        <xdr:cNvPr id="29" name="Imagen 3">
          <a:extLst>
            <a:ext uri="{FF2B5EF4-FFF2-40B4-BE49-F238E27FC236}">
              <a16:creationId xmlns:a16="http://schemas.microsoft.com/office/drawing/2014/main" id="{41569045-9102-4C40-B655-FA1784A88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326450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1121</xdr:row>
      <xdr:rowOff>108010</xdr:rowOff>
    </xdr:from>
    <xdr:ext cx="1750140" cy="975458"/>
    <xdr:pic>
      <xdr:nvPicPr>
        <xdr:cNvPr id="30" name="Imagen 3">
          <a:extLst>
            <a:ext uri="{FF2B5EF4-FFF2-40B4-BE49-F238E27FC236}">
              <a16:creationId xmlns:a16="http://schemas.microsoft.com/office/drawing/2014/main" id="{300E6476-56F0-42BD-9790-A79F29C89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3883626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1147</xdr:row>
      <xdr:rowOff>108010</xdr:rowOff>
    </xdr:from>
    <xdr:ext cx="1750140" cy="975458"/>
    <xdr:pic>
      <xdr:nvPicPr>
        <xdr:cNvPr id="32" name="Imagen 3">
          <a:extLst>
            <a:ext uri="{FF2B5EF4-FFF2-40B4-BE49-F238E27FC236}">
              <a16:creationId xmlns:a16="http://schemas.microsoft.com/office/drawing/2014/main" id="{E141ADC4-BEC2-423E-8432-7DF98EADC8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448370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1173</xdr:row>
      <xdr:rowOff>108010</xdr:rowOff>
    </xdr:from>
    <xdr:ext cx="1750140" cy="975458"/>
    <xdr:pic>
      <xdr:nvPicPr>
        <xdr:cNvPr id="33" name="Imagen 3">
          <a:extLst>
            <a:ext uri="{FF2B5EF4-FFF2-40B4-BE49-F238E27FC236}">
              <a16:creationId xmlns:a16="http://schemas.microsoft.com/office/drawing/2014/main" id="{EDAA342C-27C2-4AE5-B1C0-90233D4288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5121876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1199</xdr:row>
      <xdr:rowOff>108010</xdr:rowOff>
    </xdr:from>
    <xdr:ext cx="1750140" cy="975458"/>
    <xdr:pic>
      <xdr:nvPicPr>
        <xdr:cNvPr id="35" name="Imagen 3">
          <a:extLst>
            <a:ext uri="{FF2B5EF4-FFF2-40B4-BE49-F238E27FC236}">
              <a16:creationId xmlns:a16="http://schemas.microsoft.com/office/drawing/2014/main" id="{6D6C0CE3-3901-4923-A8C0-35AE11A49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574100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1225</xdr:row>
      <xdr:rowOff>108010</xdr:rowOff>
    </xdr:from>
    <xdr:ext cx="1750140" cy="975458"/>
    <xdr:pic>
      <xdr:nvPicPr>
        <xdr:cNvPr id="38" name="Imagen 3">
          <a:extLst>
            <a:ext uri="{FF2B5EF4-FFF2-40B4-BE49-F238E27FC236}">
              <a16:creationId xmlns:a16="http://schemas.microsoft.com/office/drawing/2014/main" id="{1F3F1AB2-FB33-4DA1-8743-AEB53ED81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639505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1251</xdr:row>
      <xdr:rowOff>108010</xdr:rowOff>
    </xdr:from>
    <xdr:ext cx="1750140" cy="975458"/>
    <xdr:pic>
      <xdr:nvPicPr>
        <xdr:cNvPr id="44" name="Imagen 3">
          <a:extLst>
            <a:ext uri="{FF2B5EF4-FFF2-40B4-BE49-F238E27FC236}">
              <a16:creationId xmlns:a16="http://schemas.microsoft.com/office/drawing/2014/main" id="{4C5F9A13-11C5-48FF-934B-BD530DE7B2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701735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1277</xdr:row>
      <xdr:rowOff>108010</xdr:rowOff>
    </xdr:from>
    <xdr:ext cx="1750140" cy="975458"/>
    <xdr:pic>
      <xdr:nvPicPr>
        <xdr:cNvPr id="45" name="Imagen 3">
          <a:extLst>
            <a:ext uri="{FF2B5EF4-FFF2-40B4-BE49-F238E27FC236}">
              <a16:creationId xmlns:a16="http://schemas.microsoft.com/office/drawing/2014/main" id="{A87A41F6-A6EE-475B-9EE9-47AAAFD219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7649176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1336</xdr:row>
      <xdr:rowOff>108010</xdr:rowOff>
    </xdr:from>
    <xdr:ext cx="1750140" cy="975458"/>
    <xdr:pic>
      <xdr:nvPicPr>
        <xdr:cNvPr id="53" name="Imagen 3">
          <a:extLst>
            <a:ext uri="{FF2B5EF4-FFF2-40B4-BE49-F238E27FC236}">
              <a16:creationId xmlns:a16="http://schemas.microsoft.com/office/drawing/2014/main" id="{41B0683C-5AA0-4A86-91D0-91E0CBE148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333459198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1366</xdr:row>
      <xdr:rowOff>108010</xdr:rowOff>
    </xdr:from>
    <xdr:ext cx="1750140" cy="975458"/>
    <xdr:pic>
      <xdr:nvPicPr>
        <xdr:cNvPr id="54" name="Imagen 3">
          <a:extLst>
            <a:ext uri="{FF2B5EF4-FFF2-40B4-BE49-F238E27FC236}">
              <a16:creationId xmlns:a16="http://schemas.microsoft.com/office/drawing/2014/main" id="{7EE61AFA-D305-4B8C-B8E7-A61D65A758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341329229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1396</xdr:row>
      <xdr:rowOff>108010</xdr:rowOff>
    </xdr:from>
    <xdr:ext cx="1750140" cy="975458"/>
    <xdr:pic>
      <xdr:nvPicPr>
        <xdr:cNvPr id="55" name="Imagen 3">
          <a:extLst>
            <a:ext uri="{FF2B5EF4-FFF2-40B4-BE49-F238E27FC236}">
              <a16:creationId xmlns:a16="http://schemas.microsoft.com/office/drawing/2014/main" id="{FC121D72-3D68-4921-9E8F-1E18438CF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348544416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1426</xdr:row>
      <xdr:rowOff>108010</xdr:rowOff>
    </xdr:from>
    <xdr:ext cx="1750140" cy="975458"/>
    <xdr:pic>
      <xdr:nvPicPr>
        <xdr:cNvPr id="56" name="Imagen 3">
          <a:extLst>
            <a:ext uri="{FF2B5EF4-FFF2-40B4-BE49-F238E27FC236}">
              <a16:creationId xmlns:a16="http://schemas.microsoft.com/office/drawing/2014/main" id="{68DB908C-5AC7-4BE1-87D8-3CB083F47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355759604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1454</xdr:row>
      <xdr:rowOff>108010</xdr:rowOff>
    </xdr:from>
    <xdr:ext cx="1750140" cy="975458"/>
    <xdr:pic>
      <xdr:nvPicPr>
        <xdr:cNvPr id="57" name="Imagen 3">
          <a:extLst>
            <a:ext uri="{FF2B5EF4-FFF2-40B4-BE49-F238E27FC236}">
              <a16:creationId xmlns:a16="http://schemas.microsoft.com/office/drawing/2014/main" id="{D8EA6189-3133-424A-A561-74245CDAF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363367698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1483</xdr:row>
      <xdr:rowOff>108010</xdr:rowOff>
    </xdr:from>
    <xdr:ext cx="1750140" cy="975458"/>
    <xdr:pic>
      <xdr:nvPicPr>
        <xdr:cNvPr id="58" name="Imagen 3">
          <a:extLst>
            <a:ext uri="{FF2B5EF4-FFF2-40B4-BE49-F238E27FC236}">
              <a16:creationId xmlns:a16="http://schemas.microsoft.com/office/drawing/2014/main" id="{42A2147F-6BC3-49AE-AE0C-35AF18A8E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370225698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202406</xdr:colOff>
      <xdr:row>183</xdr:row>
      <xdr:rowOff>84197</xdr:rowOff>
    </xdr:from>
    <xdr:ext cx="1750140" cy="975458"/>
    <xdr:pic>
      <xdr:nvPicPr>
        <xdr:cNvPr id="59" name="Imagen 3">
          <a:extLst>
            <a:ext uri="{FF2B5EF4-FFF2-40B4-BE49-F238E27FC236}">
              <a16:creationId xmlns:a16="http://schemas.microsoft.com/office/drawing/2014/main" id="{B5090BD8-C4A2-4826-ADEE-EDE8956A4E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656" y="414465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202406</xdr:colOff>
      <xdr:row>212</xdr:row>
      <xdr:rowOff>84197</xdr:rowOff>
    </xdr:from>
    <xdr:ext cx="1750140" cy="975458"/>
    <xdr:pic>
      <xdr:nvPicPr>
        <xdr:cNvPr id="60" name="Imagen 3">
          <a:extLst>
            <a:ext uri="{FF2B5EF4-FFF2-40B4-BE49-F238E27FC236}">
              <a16:creationId xmlns:a16="http://schemas.microsoft.com/office/drawing/2014/main" id="{27C18A54-5CDA-4545-A239-CB348BC3DF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656" y="48185447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202406</xdr:colOff>
      <xdr:row>521</xdr:row>
      <xdr:rowOff>96103</xdr:rowOff>
    </xdr:from>
    <xdr:ext cx="1750140" cy="975458"/>
    <xdr:pic>
      <xdr:nvPicPr>
        <xdr:cNvPr id="62" name="Imagen 3">
          <a:extLst>
            <a:ext uri="{FF2B5EF4-FFF2-40B4-BE49-F238E27FC236}">
              <a16:creationId xmlns:a16="http://schemas.microsoft.com/office/drawing/2014/main" id="{9286638D-CAA4-460E-BDC3-0382CD3F7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656" y="19848572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556</xdr:row>
      <xdr:rowOff>215166</xdr:rowOff>
    </xdr:from>
    <xdr:ext cx="1750140" cy="975458"/>
    <xdr:pic>
      <xdr:nvPicPr>
        <xdr:cNvPr id="63" name="Imagen 3">
          <a:extLst>
            <a:ext uri="{FF2B5EF4-FFF2-40B4-BE49-F238E27FC236}">
              <a16:creationId xmlns:a16="http://schemas.microsoft.com/office/drawing/2014/main" id="{79C27699-7C3F-4681-9567-8DF086BF2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91345604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586</xdr:row>
      <xdr:rowOff>108010</xdr:rowOff>
    </xdr:from>
    <xdr:ext cx="1750140" cy="975458"/>
    <xdr:pic>
      <xdr:nvPicPr>
        <xdr:cNvPr id="64" name="Imagen 3">
          <a:extLst>
            <a:ext uri="{FF2B5EF4-FFF2-40B4-BE49-F238E27FC236}">
              <a16:creationId xmlns:a16="http://schemas.microsoft.com/office/drawing/2014/main" id="{5FCEFD78-4F5F-49C6-96DE-5346A35A1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624015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618</xdr:row>
      <xdr:rowOff>119916</xdr:rowOff>
    </xdr:from>
    <xdr:ext cx="1750140" cy="975458"/>
    <xdr:pic>
      <xdr:nvPicPr>
        <xdr:cNvPr id="65" name="Imagen 3">
          <a:extLst>
            <a:ext uri="{FF2B5EF4-FFF2-40B4-BE49-F238E27FC236}">
              <a16:creationId xmlns:a16="http://schemas.microsoft.com/office/drawing/2014/main" id="{9BF7A002-6939-4530-8A69-4EB2C24158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69795291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654</xdr:row>
      <xdr:rowOff>119916</xdr:rowOff>
    </xdr:from>
    <xdr:ext cx="1750140" cy="975458"/>
    <xdr:pic>
      <xdr:nvPicPr>
        <xdr:cNvPr id="66" name="Imagen 3">
          <a:extLst>
            <a:ext uri="{FF2B5EF4-FFF2-40B4-BE49-F238E27FC236}">
              <a16:creationId xmlns:a16="http://schemas.microsoft.com/office/drawing/2014/main" id="{8B01B1D6-467F-420F-BDE5-F3415770D5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77665322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202406</xdr:colOff>
      <xdr:row>904</xdr:row>
      <xdr:rowOff>96103</xdr:rowOff>
    </xdr:from>
    <xdr:ext cx="1750140" cy="975458"/>
    <xdr:pic>
      <xdr:nvPicPr>
        <xdr:cNvPr id="68" name="Imagen 3">
          <a:extLst>
            <a:ext uri="{FF2B5EF4-FFF2-40B4-BE49-F238E27FC236}">
              <a16:creationId xmlns:a16="http://schemas.microsoft.com/office/drawing/2014/main" id="{F1B227E2-D839-4DD7-B45A-3DD98E1B11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9656" y="28063884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1013</xdr:row>
      <xdr:rowOff>108010</xdr:rowOff>
    </xdr:from>
    <xdr:ext cx="1750140" cy="975458"/>
    <xdr:pic>
      <xdr:nvPicPr>
        <xdr:cNvPr id="69" name="Imagen 3">
          <a:extLst>
            <a:ext uri="{FF2B5EF4-FFF2-40B4-BE49-F238E27FC236}">
              <a16:creationId xmlns:a16="http://schemas.microsoft.com/office/drawing/2014/main" id="{322B1C33-47EA-4EA2-8295-9DA71D4D15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78654729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1308</xdr:row>
      <xdr:rowOff>108010</xdr:rowOff>
    </xdr:from>
    <xdr:ext cx="1750140" cy="975458"/>
    <xdr:pic>
      <xdr:nvPicPr>
        <xdr:cNvPr id="22" name="Imagen 3">
          <a:extLst>
            <a:ext uri="{FF2B5EF4-FFF2-40B4-BE49-F238E27FC236}">
              <a16:creationId xmlns:a16="http://schemas.microsoft.com/office/drawing/2014/main" id="{CE7FBFA3-C435-465C-9675-054B4CD8EA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34910401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1511</xdr:row>
      <xdr:rowOff>108010</xdr:rowOff>
    </xdr:from>
    <xdr:ext cx="1750140" cy="975458"/>
    <xdr:pic>
      <xdr:nvPicPr>
        <xdr:cNvPr id="40" name="Imagen 3">
          <a:extLst>
            <a:ext uri="{FF2B5EF4-FFF2-40B4-BE49-F238E27FC236}">
              <a16:creationId xmlns:a16="http://schemas.microsoft.com/office/drawing/2014/main" id="{67F9B18C-2836-4931-BE17-ED914EB0B1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00681885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1544</xdr:row>
      <xdr:rowOff>119916</xdr:rowOff>
    </xdr:from>
    <xdr:ext cx="1750140" cy="975458"/>
    <xdr:pic>
      <xdr:nvPicPr>
        <xdr:cNvPr id="47" name="Imagen 3">
          <a:extLst>
            <a:ext uri="{FF2B5EF4-FFF2-40B4-BE49-F238E27FC236}">
              <a16:creationId xmlns:a16="http://schemas.microsoft.com/office/drawing/2014/main" id="{9E99C35B-F331-45C9-A6E5-B68177F992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96453979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1576</xdr:row>
      <xdr:rowOff>215166</xdr:rowOff>
    </xdr:from>
    <xdr:ext cx="1750140" cy="975458"/>
    <xdr:pic>
      <xdr:nvPicPr>
        <xdr:cNvPr id="49" name="Imagen 3">
          <a:extLst>
            <a:ext uri="{FF2B5EF4-FFF2-40B4-BE49-F238E27FC236}">
              <a16:creationId xmlns:a16="http://schemas.microsoft.com/office/drawing/2014/main" id="{B191A744-B9B4-44CA-AA56-CDB4F9CF59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174010697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1606</xdr:row>
      <xdr:rowOff>215166</xdr:rowOff>
    </xdr:from>
    <xdr:ext cx="1750140" cy="975458"/>
    <xdr:pic>
      <xdr:nvPicPr>
        <xdr:cNvPr id="50" name="Imagen 3">
          <a:extLst>
            <a:ext uri="{FF2B5EF4-FFF2-40B4-BE49-F238E27FC236}">
              <a16:creationId xmlns:a16="http://schemas.microsoft.com/office/drawing/2014/main" id="{1CDE2D4C-F921-4836-B815-B621B5E093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29137822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1636</xdr:row>
      <xdr:rowOff>108010</xdr:rowOff>
    </xdr:from>
    <xdr:ext cx="1750140" cy="975458"/>
    <xdr:pic>
      <xdr:nvPicPr>
        <xdr:cNvPr id="51" name="Imagen 3">
          <a:extLst>
            <a:ext uri="{FF2B5EF4-FFF2-40B4-BE49-F238E27FC236}">
              <a16:creationId xmlns:a16="http://schemas.microsoft.com/office/drawing/2014/main" id="{CEC66EAC-33F5-4C36-A355-D0028ED994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23290666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1662</xdr:row>
      <xdr:rowOff>108010</xdr:rowOff>
    </xdr:from>
    <xdr:ext cx="1750140" cy="975458"/>
    <xdr:pic>
      <xdr:nvPicPr>
        <xdr:cNvPr id="71" name="Imagen 3">
          <a:extLst>
            <a:ext uri="{FF2B5EF4-FFF2-40B4-BE49-F238E27FC236}">
              <a16:creationId xmlns:a16="http://schemas.microsoft.com/office/drawing/2014/main" id="{F441AF34-7CFE-4638-BD8A-C95E9D9C46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41185760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1688</xdr:row>
      <xdr:rowOff>108010</xdr:rowOff>
    </xdr:from>
    <xdr:ext cx="1750140" cy="975458"/>
    <xdr:pic>
      <xdr:nvPicPr>
        <xdr:cNvPr id="72" name="Imagen 3">
          <a:extLst>
            <a:ext uri="{FF2B5EF4-FFF2-40B4-BE49-F238E27FC236}">
              <a16:creationId xmlns:a16="http://schemas.microsoft.com/office/drawing/2014/main" id="{2BFFCEEC-3253-4622-9B0B-617C008680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47150791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1714</xdr:row>
      <xdr:rowOff>108010</xdr:rowOff>
    </xdr:from>
    <xdr:ext cx="1750140" cy="975458"/>
    <xdr:pic>
      <xdr:nvPicPr>
        <xdr:cNvPr id="73" name="Imagen 3">
          <a:extLst>
            <a:ext uri="{FF2B5EF4-FFF2-40B4-BE49-F238E27FC236}">
              <a16:creationId xmlns:a16="http://schemas.microsoft.com/office/drawing/2014/main" id="{35E8CBBB-491F-4917-B544-1898ED25D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03228635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1743</xdr:row>
      <xdr:rowOff>108010</xdr:rowOff>
    </xdr:from>
    <xdr:ext cx="1750140" cy="975458"/>
    <xdr:pic>
      <xdr:nvPicPr>
        <xdr:cNvPr id="75" name="Imagen 3">
          <a:extLst>
            <a:ext uri="{FF2B5EF4-FFF2-40B4-BE49-F238E27FC236}">
              <a16:creationId xmlns:a16="http://schemas.microsoft.com/office/drawing/2014/main" id="{00E02541-E8C2-4438-A67B-F93289E04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467333073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1775</xdr:row>
      <xdr:rowOff>108010</xdr:rowOff>
    </xdr:from>
    <xdr:ext cx="1750140" cy="975458"/>
    <xdr:pic>
      <xdr:nvPicPr>
        <xdr:cNvPr id="19" name="Imagen 3">
          <a:extLst>
            <a:ext uri="{FF2B5EF4-FFF2-40B4-BE49-F238E27FC236}">
              <a16:creationId xmlns:a16="http://schemas.microsoft.com/office/drawing/2014/main" id="{DB46A049-4801-4250-87CA-891355231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0" y="239042635"/>
          <a:ext cx="1750140" cy="97545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678656</xdr:colOff>
      <xdr:row>1800</xdr:row>
      <xdr:rowOff>71436</xdr:rowOff>
    </xdr:from>
    <xdr:to>
      <xdr:col>2</xdr:col>
      <xdr:colOff>2462643</xdr:colOff>
      <xdr:row>1805</xdr:row>
      <xdr:rowOff>166687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E65890CC-F5B1-4F0A-B6DF-51212C1E03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5906" y="421135967"/>
          <a:ext cx="1783987" cy="104775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810"/>
  <sheetViews>
    <sheetView showGridLines="0" tabSelected="1" view="pageBreakPreview" zoomScale="80" zoomScaleNormal="90" zoomScaleSheetLayoutView="80" workbookViewId="0">
      <selection activeCell="I11" sqref="I11"/>
    </sheetView>
  </sheetViews>
  <sheetFormatPr baseColWidth="10" defaultRowHeight="12" x14ac:dyDescent="0.2"/>
  <cols>
    <col min="1" max="1" width="3.7109375" style="12" customWidth="1"/>
    <col min="2" max="2" width="9.140625" style="11" customWidth="1"/>
    <col min="3" max="3" width="49.85546875" style="11" customWidth="1"/>
    <col min="4" max="4" width="7.140625" style="11" customWidth="1"/>
    <col min="5" max="5" width="14.140625" style="11" customWidth="1"/>
    <col min="6" max="6" width="10.140625" style="11" customWidth="1"/>
    <col min="7" max="7" width="18.28515625" style="11" customWidth="1"/>
    <col min="8" max="8" width="19.140625" style="11" customWidth="1"/>
    <col min="9" max="9" width="19.5703125" style="11" customWidth="1"/>
    <col min="10" max="10" width="3.28515625" style="11" customWidth="1"/>
    <col min="11" max="11" width="11.42578125" style="11"/>
    <col min="12" max="16384" width="11.42578125" style="12"/>
  </cols>
  <sheetData>
    <row r="1" spans="2:9" ht="15.75" thickBot="1" x14ac:dyDescent="0.25">
      <c r="B1" s="14"/>
      <c r="C1" s="13"/>
      <c r="D1" s="14"/>
      <c r="E1" s="14"/>
      <c r="F1" s="14"/>
      <c r="G1" s="38"/>
      <c r="H1" s="39"/>
      <c r="I1" s="39"/>
    </row>
    <row r="2" spans="2:9" ht="31.5" x14ac:dyDescent="0.5">
      <c r="B2" s="56"/>
      <c r="C2" s="57"/>
      <c r="D2" s="137" t="s">
        <v>18</v>
      </c>
      <c r="E2" s="138"/>
      <c r="F2" s="138"/>
      <c r="G2" s="138"/>
      <c r="H2" s="138"/>
      <c r="I2" s="139"/>
    </row>
    <row r="3" spans="2:9" ht="21" x14ac:dyDescent="0.2">
      <c r="B3" s="58"/>
      <c r="C3" s="46"/>
      <c r="D3" s="140" t="s">
        <v>1</v>
      </c>
      <c r="E3" s="141"/>
      <c r="F3" s="141"/>
      <c r="G3" s="141"/>
      <c r="H3" s="141"/>
      <c r="I3" s="142"/>
    </row>
    <row r="4" spans="2:9" ht="21" x14ac:dyDescent="0.2">
      <c r="B4" s="58"/>
      <c r="C4" s="46"/>
      <c r="D4" s="140" t="s">
        <v>10</v>
      </c>
      <c r="E4" s="141"/>
      <c r="F4" s="141"/>
      <c r="G4" s="141"/>
      <c r="H4" s="141"/>
      <c r="I4" s="142"/>
    </row>
    <row r="5" spans="2:9" ht="21" x14ac:dyDescent="0.2">
      <c r="B5" s="59"/>
      <c r="C5" s="47"/>
      <c r="D5" s="143" t="s">
        <v>27</v>
      </c>
      <c r="E5" s="144"/>
      <c r="F5" s="144"/>
      <c r="G5" s="144"/>
      <c r="H5" s="144"/>
      <c r="I5" s="145"/>
    </row>
    <row r="6" spans="2:9" x14ac:dyDescent="0.2">
      <c r="B6" s="60"/>
      <c r="C6" s="48"/>
      <c r="D6" s="48"/>
      <c r="E6" s="48"/>
      <c r="F6" s="48"/>
      <c r="G6" s="48"/>
      <c r="H6" s="49"/>
      <c r="I6" s="61"/>
    </row>
    <row r="7" spans="2:9" ht="15" customHeight="1" x14ac:dyDescent="0.2">
      <c r="B7" s="146" t="s">
        <v>1487</v>
      </c>
      <c r="C7" s="147"/>
      <c r="D7" s="148"/>
      <c r="E7" s="149"/>
      <c r="F7" s="149"/>
      <c r="G7" s="50"/>
      <c r="H7" s="50"/>
      <c r="I7" s="62"/>
    </row>
    <row r="8" spans="2:9" ht="15" x14ac:dyDescent="0.2">
      <c r="B8" s="63"/>
      <c r="C8" s="15"/>
      <c r="D8" s="15"/>
      <c r="E8" s="15"/>
      <c r="F8" s="15"/>
      <c r="G8" s="15"/>
      <c r="H8" s="41"/>
      <c r="I8" s="64"/>
    </row>
    <row r="9" spans="2:9" ht="15" x14ac:dyDescent="0.2">
      <c r="B9" s="150" t="s">
        <v>28</v>
      </c>
      <c r="C9" s="151"/>
      <c r="D9" s="152"/>
      <c r="E9" s="153"/>
      <c r="F9" s="153"/>
      <c r="G9" s="153"/>
      <c r="H9" s="153"/>
      <c r="I9" s="154"/>
    </row>
    <row r="10" spans="2:9" ht="15" x14ac:dyDescent="0.2">
      <c r="B10" s="155" t="s">
        <v>24</v>
      </c>
      <c r="C10" s="156"/>
      <c r="D10" s="156"/>
      <c r="E10" s="156"/>
      <c r="F10" s="156"/>
      <c r="G10" s="156"/>
      <c r="H10" s="156"/>
      <c r="I10" s="157"/>
    </row>
    <row r="11" spans="2:9" ht="29.25" customHeight="1" x14ac:dyDescent="0.2">
      <c r="B11" s="186" t="s">
        <v>1524</v>
      </c>
      <c r="C11" s="153"/>
      <c r="D11" s="153"/>
      <c r="E11" s="187"/>
      <c r="F11" s="16" t="s">
        <v>1491</v>
      </c>
      <c r="G11" s="26" t="s">
        <v>2</v>
      </c>
      <c r="H11" s="16" t="s">
        <v>30</v>
      </c>
      <c r="I11" s="97">
        <v>45628</v>
      </c>
    </row>
    <row r="12" spans="2:9" ht="15.75" thickBot="1" x14ac:dyDescent="0.25">
      <c r="B12" s="42"/>
      <c r="C12" s="65"/>
      <c r="D12" s="43"/>
      <c r="E12" s="43"/>
      <c r="F12" s="65" t="s">
        <v>29</v>
      </c>
      <c r="G12" s="43"/>
      <c r="H12" s="43"/>
      <c r="I12" s="44"/>
    </row>
    <row r="13" spans="2:9" ht="30.75" customHeight="1" thickBot="1" x14ac:dyDescent="0.25">
      <c r="B13" s="18" t="s">
        <v>31</v>
      </c>
      <c r="C13" s="52" t="s">
        <v>32</v>
      </c>
      <c r="D13" s="18" t="s">
        <v>33</v>
      </c>
      <c r="E13" s="18" t="s">
        <v>26</v>
      </c>
      <c r="F13" s="18" t="s">
        <v>34</v>
      </c>
      <c r="G13" s="18" t="s">
        <v>35</v>
      </c>
      <c r="H13" s="18" t="s">
        <v>36</v>
      </c>
      <c r="I13" s="18" t="s">
        <v>37</v>
      </c>
    </row>
    <row r="14" spans="2:9" ht="15" x14ac:dyDescent="0.2">
      <c r="B14" s="19">
        <v>1</v>
      </c>
      <c r="C14" s="51" t="s">
        <v>1522</v>
      </c>
      <c r="D14" s="25" t="s">
        <v>1504</v>
      </c>
      <c r="E14" s="20">
        <v>0.09</v>
      </c>
      <c r="F14" s="25"/>
      <c r="G14" s="67">
        <v>2250</v>
      </c>
      <c r="H14" s="67"/>
      <c r="I14" s="70">
        <f>E14*G14</f>
        <v>202.5</v>
      </c>
    </row>
    <row r="15" spans="2:9" ht="15" x14ac:dyDescent="0.2">
      <c r="B15" s="21">
        <v>2</v>
      </c>
      <c r="C15" s="53" t="s">
        <v>1520</v>
      </c>
      <c r="D15" s="26" t="s">
        <v>1521</v>
      </c>
      <c r="E15" s="23">
        <v>0.5</v>
      </c>
      <c r="F15" s="26" t="s">
        <v>29</v>
      </c>
      <c r="G15" s="68">
        <v>2000</v>
      </c>
      <c r="H15" s="67"/>
      <c r="I15" s="70">
        <f>E15*G15</f>
        <v>1000</v>
      </c>
    </row>
    <row r="16" spans="2:9" ht="15" x14ac:dyDescent="0.2">
      <c r="B16" s="21">
        <v>3</v>
      </c>
      <c r="C16" s="53" t="s">
        <v>1523</v>
      </c>
      <c r="D16" s="26" t="s">
        <v>1492</v>
      </c>
      <c r="E16" s="23">
        <v>2</v>
      </c>
      <c r="F16" s="26" t="s">
        <v>29</v>
      </c>
      <c r="G16" s="68">
        <v>270</v>
      </c>
      <c r="H16" s="68" t="s">
        <v>29</v>
      </c>
      <c r="I16" s="70">
        <f>E16*G16</f>
        <v>540</v>
      </c>
    </row>
    <row r="17" spans="2:9" ht="15.75" thickBot="1" x14ac:dyDescent="0.25">
      <c r="B17" s="21">
        <v>4</v>
      </c>
      <c r="C17" t="s">
        <v>1518</v>
      </c>
      <c r="D17" s="26" t="s">
        <v>1504</v>
      </c>
      <c r="E17" s="23">
        <v>0.13</v>
      </c>
      <c r="F17" s="26"/>
      <c r="G17" s="68">
        <v>15350</v>
      </c>
      <c r="H17" s="68"/>
      <c r="I17" s="70">
        <f>E17*G17</f>
        <v>1995.5</v>
      </c>
    </row>
    <row r="18" spans="2:9" ht="30.75" thickBot="1" x14ac:dyDescent="0.25">
      <c r="B18" s="18" t="s">
        <v>31</v>
      </c>
      <c r="C18" s="52" t="s">
        <v>38</v>
      </c>
      <c r="D18" s="18" t="s">
        <v>33</v>
      </c>
      <c r="E18" s="161" t="s">
        <v>1488</v>
      </c>
      <c r="F18" s="162"/>
      <c r="G18" s="18" t="s">
        <v>1489</v>
      </c>
      <c r="H18" s="18" t="s">
        <v>39</v>
      </c>
      <c r="I18" s="18" t="s">
        <v>37</v>
      </c>
    </row>
    <row r="19" spans="2:9" ht="15" x14ac:dyDescent="0.2">
      <c r="B19" s="19">
        <v>1</v>
      </c>
      <c r="C19" s="54" t="s">
        <v>1630</v>
      </c>
      <c r="D19" s="25" t="s">
        <v>1501</v>
      </c>
      <c r="E19" s="163">
        <v>496593</v>
      </c>
      <c r="F19" s="163"/>
      <c r="G19" s="98">
        <v>0.03</v>
      </c>
      <c r="H19" s="69">
        <f>E19*G19</f>
        <v>14897.789999999999</v>
      </c>
      <c r="I19" s="70">
        <f>H19</f>
        <v>14897.789999999999</v>
      </c>
    </row>
    <row r="20" spans="2:9" ht="15" x14ac:dyDescent="0.2">
      <c r="B20" s="21">
        <v>2</v>
      </c>
      <c r="C20" s="26" t="s">
        <v>29</v>
      </c>
      <c r="D20" s="26" t="s">
        <v>29</v>
      </c>
      <c r="E20" s="134" t="s">
        <v>29</v>
      </c>
      <c r="F20" s="134" t="s">
        <v>29</v>
      </c>
      <c r="G20" s="24" t="s">
        <v>40</v>
      </c>
      <c r="H20" s="68" t="s">
        <v>29</v>
      </c>
      <c r="I20" s="72"/>
    </row>
    <row r="21" spans="2:9" ht="15" x14ac:dyDescent="0.2">
      <c r="B21" s="21">
        <v>3</v>
      </c>
      <c r="C21" s="26" t="s">
        <v>29</v>
      </c>
      <c r="D21" s="26" t="s">
        <v>29</v>
      </c>
      <c r="E21" s="134" t="s">
        <v>40</v>
      </c>
      <c r="F21" s="134" t="s">
        <v>29</v>
      </c>
      <c r="G21" s="24" t="s">
        <v>29</v>
      </c>
      <c r="H21" s="68" t="s">
        <v>29</v>
      </c>
      <c r="I21" s="72"/>
    </row>
    <row r="22" spans="2:9" ht="15.75" thickBot="1" x14ac:dyDescent="0.25">
      <c r="B22" s="27">
        <v>4</v>
      </c>
      <c r="C22" s="28" t="s">
        <v>29</v>
      </c>
      <c r="D22" s="28" t="s">
        <v>29</v>
      </c>
      <c r="E22" s="167" t="s">
        <v>29</v>
      </c>
      <c r="F22" s="167" t="s">
        <v>29</v>
      </c>
      <c r="G22" s="29" t="s">
        <v>40</v>
      </c>
      <c r="H22" s="69" t="s">
        <v>29</v>
      </c>
      <c r="I22" s="73" t="s">
        <v>29</v>
      </c>
    </row>
    <row r="23" spans="2:9" ht="15.75" thickBot="1" x14ac:dyDescent="0.25">
      <c r="B23" s="18" t="s">
        <v>31</v>
      </c>
      <c r="C23" s="45" t="s">
        <v>41</v>
      </c>
      <c r="D23" s="18" t="s">
        <v>33</v>
      </c>
      <c r="E23" s="161" t="s">
        <v>1490</v>
      </c>
      <c r="F23" s="162"/>
      <c r="G23" s="18" t="s">
        <v>1489</v>
      </c>
      <c r="H23" s="18" t="s">
        <v>42</v>
      </c>
      <c r="I23" s="18" t="s">
        <v>37</v>
      </c>
    </row>
    <row r="24" spans="2:9" ht="15" x14ac:dyDescent="0.2">
      <c r="B24" s="19">
        <v>1</v>
      </c>
      <c r="C24" s="54" t="s">
        <v>1515</v>
      </c>
      <c r="D24" s="25"/>
      <c r="E24" s="163">
        <f>I19</f>
        <v>14897.789999999999</v>
      </c>
      <c r="F24" s="181"/>
      <c r="G24" s="99">
        <v>0.1</v>
      </c>
      <c r="H24" s="66">
        <f>I19*G24</f>
        <v>1489.779</v>
      </c>
      <c r="I24" s="70">
        <f>H24</f>
        <v>1489.779</v>
      </c>
    </row>
    <row r="25" spans="2:9" ht="15" x14ac:dyDescent="0.2">
      <c r="B25" s="21">
        <v>2</v>
      </c>
      <c r="C25" s="54"/>
      <c r="D25" s="25"/>
      <c r="E25" s="166"/>
      <c r="F25" s="166"/>
      <c r="G25" s="75"/>
      <c r="H25" s="68"/>
      <c r="I25" s="72"/>
    </row>
    <row r="26" spans="2:9" ht="15.75" thickBot="1" x14ac:dyDescent="0.25">
      <c r="B26" s="21">
        <v>3</v>
      </c>
      <c r="C26" s="76"/>
      <c r="D26" s="26"/>
      <c r="E26" s="166"/>
      <c r="F26" s="166"/>
      <c r="G26" s="75"/>
      <c r="H26" s="68"/>
      <c r="I26" s="72"/>
    </row>
    <row r="27" spans="2:9" ht="15.75" thickBot="1" x14ac:dyDescent="0.25">
      <c r="B27" s="33"/>
      <c r="C27" s="34" t="s">
        <v>1485</v>
      </c>
      <c r="D27" s="35"/>
      <c r="E27" s="135"/>
      <c r="F27" s="136"/>
      <c r="G27" s="36"/>
      <c r="H27" s="37" t="s">
        <v>29</v>
      </c>
      <c r="I27" s="71">
        <f>I14+I15+I16+I17+I19+I24</f>
        <v>20125.569</v>
      </c>
    </row>
    <row r="28" spans="2:9" ht="15" x14ac:dyDescent="0.2">
      <c r="B28" s="14"/>
      <c r="C28" s="13"/>
      <c r="D28" s="14"/>
      <c r="E28" s="14"/>
      <c r="F28" s="14"/>
      <c r="G28" s="38"/>
      <c r="H28" s="39"/>
      <c r="I28" s="39"/>
    </row>
    <row r="29" spans="2:9" ht="15.75" thickBot="1" x14ac:dyDescent="0.25">
      <c r="B29" s="14"/>
      <c r="C29" s="13"/>
      <c r="D29" s="14"/>
      <c r="E29" s="14"/>
      <c r="F29" s="14"/>
      <c r="G29" s="38"/>
      <c r="H29" s="39"/>
      <c r="I29" s="39"/>
    </row>
    <row r="30" spans="2:9" ht="31.5" x14ac:dyDescent="0.5">
      <c r="B30" s="56"/>
      <c r="C30" s="57"/>
      <c r="D30" s="137" t="s">
        <v>18</v>
      </c>
      <c r="E30" s="138"/>
      <c r="F30" s="138"/>
      <c r="G30" s="138"/>
      <c r="H30" s="138"/>
      <c r="I30" s="139"/>
    </row>
    <row r="31" spans="2:9" ht="21" x14ac:dyDescent="0.2">
      <c r="B31" s="58"/>
      <c r="C31" s="46"/>
      <c r="D31" s="140" t="s">
        <v>1</v>
      </c>
      <c r="E31" s="141"/>
      <c r="F31" s="141"/>
      <c r="G31" s="141"/>
      <c r="H31" s="141"/>
      <c r="I31" s="142"/>
    </row>
    <row r="32" spans="2:9" ht="21" x14ac:dyDescent="0.2">
      <c r="B32" s="58"/>
      <c r="C32" s="46"/>
      <c r="D32" s="140" t="s">
        <v>10</v>
      </c>
      <c r="E32" s="141"/>
      <c r="F32" s="141"/>
      <c r="G32" s="141"/>
      <c r="H32" s="141"/>
      <c r="I32" s="142"/>
    </row>
    <row r="33" spans="2:9" ht="21" x14ac:dyDescent="0.2">
      <c r="B33" s="59"/>
      <c r="C33" s="47"/>
      <c r="D33" s="143" t="s">
        <v>27</v>
      </c>
      <c r="E33" s="144"/>
      <c r="F33" s="144"/>
      <c r="G33" s="144"/>
      <c r="H33" s="144"/>
      <c r="I33" s="145"/>
    </row>
    <row r="34" spans="2:9" x14ac:dyDescent="0.2">
      <c r="B34" s="60"/>
      <c r="C34" s="48"/>
      <c r="D34" s="48"/>
      <c r="E34" s="48"/>
      <c r="F34" s="48"/>
      <c r="G34" s="48"/>
      <c r="H34" s="49"/>
      <c r="I34" s="61"/>
    </row>
    <row r="35" spans="2:9" ht="15" customHeight="1" x14ac:dyDescent="0.2">
      <c r="B35" s="146" t="s">
        <v>1487</v>
      </c>
      <c r="C35" s="147"/>
      <c r="D35" s="148"/>
      <c r="E35" s="149"/>
      <c r="F35" s="149"/>
      <c r="G35" s="50"/>
      <c r="H35" s="50"/>
      <c r="I35" s="62"/>
    </row>
    <row r="36" spans="2:9" ht="15" x14ac:dyDescent="0.2">
      <c r="B36" s="63"/>
      <c r="C36" s="15"/>
      <c r="D36" s="15"/>
      <c r="E36" s="15"/>
      <c r="F36" s="15"/>
      <c r="G36" s="15"/>
      <c r="H36" s="41"/>
      <c r="I36" s="64"/>
    </row>
    <row r="37" spans="2:9" ht="15" x14ac:dyDescent="0.2">
      <c r="B37" s="150" t="s">
        <v>28</v>
      </c>
      <c r="C37" s="151"/>
      <c r="D37" s="152"/>
      <c r="E37" s="153"/>
      <c r="F37" s="153"/>
      <c r="G37" s="153"/>
      <c r="H37" s="153"/>
      <c r="I37" s="154"/>
    </row>
    <row r="38" spans="2:9" ht="15" x14ac:dyDescent="0.2">
      <c r="B38" s="155" t="s">
        <v>24</v>
      </c>
      <c r="C38" s="156"/>
      <c r="D38" s="156"/>
      <c r="E38" s="156"/>
      <c r="F38" s="156"/>
      <c r="G38" s="156"/>
      <c r="H38" s="156"/>
      <c r="I38" s="157"/>
    </row>
    <row r="39" spans="2:9" ht="28.5" customHeight="1" x14ac:dyDescent="0.2">
      <c r="B39" s="158" t="s">
        <v>1525</v>
      </c>
      <c r="C39" s="159"/>
      <c r="D39" s="159"/>
      <c r="E39" s="160"/>
      <c r="F39" s="16" t="s">
        <v>1491</v>
      </c>
      <c r="G39" s="26" t="s">
        <v>2</v>
      </c>
      <c r="H39" s="16" t="s">
        <v>30</v>
      </c>
      <c r="I39" s="97">
        <v>45628</v>
      </c>
    </row>
    <row r="40" spans="2:9" ht="15.75" thickBot="1" x14ac:dyDescent="0.25">
      <c r="B40" s="42"/>
      <c r="C40" s="65"/>
      <c r="D40" s="43"/>
      <c r="E40" s="43"/>
      <c r="F40" s="65" t="s">
        <v>29</v>
      </c>
      <c r="G40" s="43"/>
      <c r="H40" s="43"/>
      <c r="I40" s="44"/>
    </row>
    <row r="41" spans="2:9" ht="27.75" customHeight="1" thickBot="1" x14ac:dyDescent="0.25">
      <c r="B41" s="18" t="s">
        <v>31</v>
      </c>
      <c r="C41" s="52" t="s">
        <v>32</v>
      </c>
      <c r="D41" s="18" t="s">
        <v>33</v>
      </c>
      <c r="E41" s="18" t="s">
        <v>26</v>
      </c>
      <c r="F41" s="18" t="s">
        <v>34</v>
      </c>
      <c r="G41" s="18" t="s">
        <v>35</v>
      </c>
      <c r="H41" s="18" t="s">
        <v>36</v>
      </c>
      <c r="I41" s="18" t="s">
        <v>37</v>
      </c>
    </row>
    <row r="42" spans="2:9" ht="15" x14ac:dyDescent="0.2">
      <c r="B42" s="19">
        <v>1</v>
      </c>
      <c r="C42" s="51" t="s">
        <v>1526</v>
      </c>
      <c r="D42" s="25" t="s">
        <v>1499</v>
      </c>
      <c r="E42" s="115">
        <v>6.8000000000000005E-2</v>
      </c>
      <c r="F42" s="25"/>
      <c r="G42" s="67">
        <v>79900</v>
      </c>
      <c r="H42" s="67">
        <f>E42*G42</f>
        <v>5433.2000000000007</v>
      </c>
      <c r="I42" s="70">
        <f>H42</f>
        <v>5433.2000000000007</v>
      </c>
    </row>
    <row r="43" spans="2:9" ht="15" x14ac:dyDescent="0.2">
      <c r="B43" s="21">
        <v>2</v>
      </c>
      <c r="C43" s="53"/>
      <c r="D43" s="26"/>
      <c r="E43" s="23"/>
      <c r="F43" s="26"/>
      <c r="G43" s="68"/>
      <c r="H43" s="67">
        <f>E43*G43</f>
        <v>0</v>
      </c>
      <c r="I43" s="70">
        <f>H43</f>
        <v>0</v>
      </c>
    </row>
    <row r="44" spans="2:9" ht="15" x14ac:dyDescent="0.2">
      <c r="B44" s="21">
        <v>3</v>
      </c>
      <c r="C44" s="53"/>
      <c r="D44" s="26"/>
      <c r="E44" s="23"/>
      <c r="F44" s="26"/>
      <c r="G44" s="68"/>
      <c r="H44" s="67">
        <f>E44*G44</f>
        <v>0</v>
      </c>
      <c r="I44" s="70">
        <f>H44</f>
        <v>0</v>
      </c>
    </row>
    <row r="45" spans="2:9" ht="15.75" thickBot="1" x14ac:dyDescent="0.25">
      <c r="B45" s="21">
        <v>4</v>
      </c>
      <c r="C45" s="76"/>
      <c r="D45" s="26"/>
      <c r="E45" s="23"/>
      <c r="F45" s="26"/>
      <c r="G45" s="68"/>
      <c r="H45" s="67">
        <f>E45*G45</f>
        <v>0</v>
      </c>
      <c r="I45" s="70">
        <f>H45</f>
        <v>0</v>
      </c>
    </row>
    <row r="46" spans="2:9" ht="30.75" thickBot="1" x14ac:dyDescent="0.25">
      <c r="B46" s="18" t="s">
        <v>31</v>
      </c>
      <c r="C46" s="52" t="s">
        <v>38</v>
      </c>
      <c r="D46" s="18" t="s">
        <v>33</v>
      </c>
      <c r="E46" s="161" t="s">
        <v>1488</v>
      </c>
      <c r="F46" s="162"/>
      <c r="G46" s="18" t="s">
        <v>1489</v>
      </c>
      <c r="H46" s="18" t="s">
        <v>39</v>
      </c>
      <c r="I46" s="18" t="s">
        <v>37</v>
      </c>
    </row>
    <row r="47" spans="2:9" ht="15" x14ac:dyDescent="0.2">
      <c r="B47" s="19">
        <v>1</v>
      </c>
      <c r="C47" s="54" t="s">
        <v>1511</v>
      </c>
      <c r="D47" s="25" t="s">
        <v>1501</v>
      </c>
      <c r="E47" s="163">
        <v>326091</v>
      </c>
      <c r="F47" s="163"/>
      <c r="G47" s="98">
        <v>3.3300000000000003E-2</v>
      </c>
      <c r="H47" s="69">
        <f>E47*G47</f>
        <v>10858.830300000001</v>
      </c>
      <c r="I47" s="70">
        <f>H47</f>
        <v>10858.830300000001</v>
      </c>
    </row>
    <row r="48" spans="2:9" ht="15" x14ac:dyDescent="0.2">
      <c r="B48" s="21">
        <v>2</v>
      </c>
      <c r="C48" s="26" t="s">
        <v>29</v>
      </c>
      <c r="D48" s="26" t="s">
        <v>29</v>
      </c>
      <c r="E48" s="134" t="s">
        <v>29</v>
      </c>
      <c r="F48" s="134" t="s">
        <v>29</v>
      </c>
      <c r="G48" s="24" t="s">
        <v>40</v>
      </c>
      <c r="H48" s="68" t="s">
        <v>29</v>
      </c>
      <c r="I48" s="72"/>
    </row>
    <row r="49" spans="2:9" ht="15" x14ac:dyDescent="0.2">
      <c r="B49" s="21">
        <v>3</v>
      </c>
      <c r="C49" s="26" t="s">
        <v>29</v>
      </c>
      <c r="D49" s="26" t="s">
        <v>29</v>
      </c>
      <c r="E49" s="134" t="s">
        <v>40</v>
      </c>
      <c r="F49" s="134" t="s">
        <v>29</v>
      </c>
      <c r="G49" s="24" t="s">
        <v>29</v>
      </c>
      <c r="H49" s="68" t="s">
        <v>29</v>
      </c>
      <c r="I49" s="72"/>
    </row>
    <row r="50" spans="2:9" ht="15.75" thickBot="1" x14ac:dyDescent="0.25">
      <c r="B50" s="27">
        <v>4</v>
      </c>
      <c r="C50" s="28" t="s">
        <v>29</v>
      </c>
      <c r="D50" s="28" t="s">
        <v>29</v>
      </c>
      <c r="E50" s="167" t="s">
        <v>29</v>
      </c>
      <c r="F50" s="167" t="s">
        <v>29</v>
      </c>
      <c r="G50" s="29" t="s">
        <v>40</v>
      </c>
      <c r="H50" s="69" t="s">
        <v>29</v>
      </c>
      <c r="I50" s="73" t="s">
        <v>29</v>
      </c>
    </row>
    <row r="51" spans="2:9" ht="15.75" thickBot="1" x14ac:dyDescent="0.25">
      <c r="B51" s="18" t="s">
        <v>31</v>
      </c>
      <c r="C51" s="45" t="s">
        <v>41</v>
      </c>
      <c r="D51" s="18" t="s">
        <v>33</v>
      </c>
      <c r="E51" s="161" t="s">
        <v>1490</v>
      </c>
      <c r="F51" s="162"/>
      <c r="G51" s="18" t="s">
        <v>1489</v>
      </c>
      <c r="H51" s="18" t="s">
        <v>42</v>
      </c>
      <c r="I51" s="18" t="s">
        <v>37</v>
      </c>
    </row>
    <row r="52" spans="2:9" ht="15" x14ac:dyDescent="0.2">
      <c r="B52" s="19">
        <v>1</v>
      </c>
      <c r="C52" s="54" t="s">
        <v>1502</v>
      </c>
      <c r="D52" s="25"/>
      <c r="E52" s="163">
        <f>I47</f>
        <v>10858.830300000001</v>
      </c>
      <c r="F52" s="181"/>
      <c r="G52" s="99">
        <v>0.03</v>
      </c>
      <c r="H52" s="66">
        <f>G52*E52</f>
        <v>325.76490900000005</v>
      </c>
      <c r="I52" s="70">
        <f>H52</f>
        <v>325.76490900000005</v>
      </c>
    </row>
    <row r="53" spans="2:9" ht="15" x14ac:dyDescent="0.2">
      <c r="B53" s="21">
        <v>2</v>
      </c>
      <c r="C53" s="53" t="s">
        <v>1509</v>
      </c>
      <c r="D53" s="26" t="s">
        <v>29</v>
      </c>
      <c r="E53" s="166">
        <v>47850</v>
      </c>
      <c r="F53" s="166" t="s">
        <v>29</v>
      </c>
      <c r="G53" s="75">
        <v>0.1</v>
      </c>
      <c r="H53" s="68">
        <f>E53*G53</f>
        <v>4785</v>
      </c>
      <c r="I53" s="72">
        <f>H53</f>
        <v>4785</v>
      </c>
    </row>
    <row r="54" spans="2:9" ht="15" x14ac:dyDescent="0.2">
      <c r="B54" s="19">
        <v>3</v>
      </c>
      <c r="C54" s="53"/>
      <c r="D54" s="26"/>
      <c r="E54" s="170"/>
      <c r="F54" s="171"/>
      <c r="G54" s="75"/>
      <c r="H54" s="68"/>
      <c r="I54" s="72"/>
    </row>
    <row r="55" spans="2:9" ht="15" x14ac:dyDescent="0.2">
      <c r="B55" s="21">
        <v>4</v>
      </c>
      <c r="C55" s="76"/>
      <c r="D55" s="26"/>
      <c r="E55" s="166"/>
      <c r="F55" s="166"/>
      <c r="G55" s="75"/>
      <c r="H55" s="68"/>
      <c r="I55" s="72"/>
    </row>
    <row r="56" spans="2:9" ht="15.75" thickBot="1" x14ac:dyDescent="0.25">
      <c r="B56" s="19">
        <v>5</v>
      </c>
      <c r="C56" s="84"/>
      <c r="D56" s="31"/>
      <c r="E56" s="188"/>
      <c r="F56" s="188"/>
      <c r="G56" s="85"/>
      <c r="H56" s="68"/>
      <c r="I56" s="72"/>
    </row>
    <row r="57" spans="2:9" ht="15.75" thickBot="1" x14ac:dyDescent="0.25">
      <c r="B57" s="33"/>
      <c r="C57" s="34" t="s">
        <v>1485</v>
      </c>
      <c r="D57" s="35"/>
      <c r="E57" s="135"/>
      <c r="F57" s="136"/>
      <c r="G57" s="36"/>
      <c r="H57" s="37" t="s">
        <v>29</v>
      </c>
      <c r="I57" s="71">
        <f>I42+I43+I44+I45+I47+I52+I53+I55+I56+I54</f>
        <v>21402.795209000004</v>
      </c>
    </row>
    <row r="58" spans="2:9" ht="15" x14ac:dyDescent="0.2">
      <c r="B58" s="14"/>
      <c r="C58" s="13"/>
      <c r="D58" s="14"/>
      <c r="E58" s="14"/>
      <c r="F58" s="14"/>
      <c r="G58" s="38"/>
      <c r="H58" s="39"/>
      <c r="I58" s="39"/>
    </row>
    <row r="59" spans="2:9" ht="15.75" thickBot="1" x14ac:dyDescent="0.25">
      <c r="B59" s="14"/>
      <c r="C59" s="13"/>
      <c r="D59" s="14"/>
      <c r="E59" s="14"/>
      <c r="F59" s="14"/>
      <c r="G59" s="38"/>
      <c r="H59" s="39"/>
      <c r="I59" s="39"/>
    </row>
    <row r="60" spans="2:9" ht="31.5" x14ac:dyDescent="0.5">
      <c r="B60" s="56"/>
      <c r="C60" s="57"/>
      <c r="D60" s="137" t="s">
        <v>18</v>
      </c>
      <c r="E60" s="138"/>
      <c r="F60" s="138"/>
      <c r="G60" s="138"/>
      <c r="H60" s="138"/>
      <c r="I60" s="139"/>
    </row>
    <row r="61" spans="2:9" ht="21" x14ac:dyDescent="0.2">
      <c r="B61" s="58"/>
      <c r="C61" s="46"/>
      <c r="D61" s="140" t="s">
        <v>1</v>
      </c>
      <c r="E61" s="141"/>
      <c r="F61" s="141"/>
      <c r="G61" s="141"/>
      <c r="H61" s="141"/>
      <c r="I61" s="142"/>
    </row>
    <row r="62" spans="2:9" ht="21" x14ac:dyDescent="0.2">
      <c r="B62" s="58"/>
      <c r="C62" s="46"/>
      <c r="D62" s="140" t="s">
        <v>10</v>
      </c>
      <c r="E62" s="141"/>
      <c r="F62" s="141"/>
      <c r="G62" s="141"/>
      <c r="H62" s="141"/>
      <c r="I62" s="142"/>
    </row>
    <row r="63" spans="2:9" ht="21" x14ac:dyDescent="0.2">
      <c r="B63" s="59"/>
      <c r="C63" s="47"/>
      <c r="D63" s="143" t="s">
        <v>27</v>
      </c>
      <c r="E63" s="144"/>
      <c r="F63" s="144"/>
      <c r="G63" s="144"/>
      <c r="H63" s="144"/>
      <c r="I63" s="145"/>
    </row>
    <row r="64" spans="2:9" x14ac:dyDescent="0.2">
      <c r="B64" s="60"/>
      <c r="C64" s="48"/>
      <c r="D64" s="48"/>
      <c r="E64" s="48"/>
      <c r="F64" s="48"/>
      <c r="G64" s="48"/>
      <c r="H64" s="49"/>
      <c r="I64" s="61"/>
    </row>
    <row r="65" spans="2:9" ht="15" customHeight="1" x14ac:dyDescent="0.2">
      <c r="B65" s="146" t="s">
        <v>1487</v>
      </c>
      <c r="C65" s="147"/>
      <c r="D65" s="148"/>
      <c r="E65" s="149"/>
      <c r="F65" s="149"/>
      <c r="G65" s="50"/>
      <c r="H65" s="50"/>
      <c r="I65" s="62"/>
    </row>
    <row r="66" spans="2:9" ht="15" x14ac:dyDescent="0.2">
      <c r="B66" s="63"/>
      <c r="C66" s="15"/>
      <c r="D66" s="15"/>
      <c r="E66" s="15"/>
      <c r="F66" s="15"/>
      <c r="G66" s="15"/>
      <c r="H66" s="41"/>
      <c r="I66" s="64"/>
    </row>
    <row r="67" spans="2:9" ht="15" x14ac:dyDescent="0.2">
      <c r="B67" s="150" t="s">
        <v>28</v>
      </c>
      <c r="C67" s="151"/>
      <c r="D67" s="152"/>
      <c r="E67" s="153"/>
      <c r="F67" s="153"/>
      <c r="G67" s="153"/>
      <c r="H67" s="153"/>
      <c r="I67" s="154"/>
    </row>
    <row r="68" spans="2:9" ht="15" x14ac:dyDescent="0.2">
      <c r="B68" s="155" t="s">
        <v>24</v>
      </c>
      <c r="C68" s="156"/>
      <c r="D68" s="156"/>
      <c r="E68" s="156"/>
      <c r="F68" s="185"/>
      <c r="G68" s="185"/>
      <c r="H68" s="156"/>
      <c r="I68" s="157"/>
    </row>
    <row r="69" spans="2:9" ht="31.5" customHeight="1" x14ac:dyDescent="0.2">
      <c r="B69" s="158" t="s">
        <v>1527</v>
      </c>
      <c r="C69" s="159"/>
      <c r="D69" s="159"/>
      <c r="E69" s="159"/>
      <c r="F69" s="77" t="s">
        <v>1491</v>
      </c>
      <c r="G69" s="26" t="s">
        <v>2</v>
      </c>
      <c r="H69" s="16" t="s">
        <v>30</v>
      </c>
      <c r="I69" s="97">
        <v>45628</v>
      </c>
    </row>
    <row r="70" spans="2:9" ht="15.75" thickBot="1" x14ac:dyDescent="0.25">
      <c r="B70" s="42"/>
      <c r="C70" s="65"/>
      <c r="D70" s="43"/>
      <c r="E70" s="43"/>
      <c r="F70" s="65" t="s">
        <v>29</v>
      </c>
      <c r="G70" s="43"/>
      <c r="H70" s="43"/>
      <c r="I70" s="44"/>
    </row>
    <row r="71" spans="2:9" ht="15.75" thickBot="1" x14ac:dyDescent="0.25">
      <c r="B71" s="18" t="s">
        <v>31</v>
      </c>
      <c r="C71" s="52" t="s">
        <v>32</v>
      </c>
      <c r="D71" s="18" t="s">
        <v>33</v>
      </c>
      <c r="E71" s="18" t="s">
        <v>26</v>
      </c>
      <c r="F71" s="18" t="s">
        <v>34</v>
      </c>
      <c r="G71" s="18" t="s">
        <v>35</v>
      </c>
      <c r="H71" s="18" t="s">
        <v>36</v>
      </c>
      <c r="I71" s="18" t="s">
        <v>37</v>
      </c>
    </row>
    <row r="72" spans="2:9" ht="15" x14ac:dyDescent="0.2">
      <c r="B72" s="19">
        <v>1</v>
      </c>
      <c r="C72" s="51"/>
      <c r="D72" s="25"/>
      <c r="E72" s="20"/>
      <c r="F72" s="25"/>
      <c r="G72" s="67"/>
      <c r="H72" s="67">
        <f>E72*G72</f>
        <v>0</v>
      </c>
      <c r="I72" s="70">
        <f>H72</f>
        <v>0</v>
      </c>
    </row>
    <row r="73" spans="2:9" ht="15" x14ac:dyDescent="0.2">
      <c r="B73" s="21">
        <v>2</v>
      </c>
      <c r="C73" s="53"/>
      <c r="D73" s="26"/>
      <c r="E73" s="23"/>
      <c r="F73" s="26"/>
      <c r="G73" s="68"/>
      <c r="H73" s="67">
        <f>E73*G73</f>
        <v>0</v>
      </c>
      <c r="I73" s="70">
        <f>H73</f>
        <v>0</v>
      </c>
    </row>
    <row r="74" spans="2:9" ht="15" x14ac:dyDescent="0.2">
      <c r="B74" s="21">
        <v>3</v>
      </c>
      <c r="C74" s="53"/>
      <c r="D74" s="26"/>
      <c r="E74" s="23"/>
      <c r="F74" s="26"/>
      <c r="G74" s="68"/>
      <c r="H74" s="67">
        <f>E74*G74</f>
        <v>0</v>
      </c>
      <c r="I74" s="70">
        <f>H74</f>
        <v>0</v>
      </c>
    </row>
    <row r="75" spans="2:9" ht="15.75" thickBot="1" x14ac:dyDescent="0.25">
      <c r="B75" s="19">
        <v>4</v>
      </c>
      <c r="C75" s="53"/>
      <c r="D75" s="26"/>
      <c r="E75" s="23"/>
      <c r="F75" s="26"/>
      <c r="G75" s="68"/>
      <c r="H75" s="67">
        <f>E75*G75</f>
        <v>0</v>
      </c>
      <c r="I75" s="70">
        <f>H75</f>
        <v>0</v>
      </c>
    </row>
    <row r="76" spans="2:9" ht="30.75" thickBot="1" x14ac:dyDescent="0.25">
      <c r="B76" s="18" t="s">
        <v>31</v>
      </c>
      <c r="C76" s="52" t="s">
        <v>38</v>
      </c>
      <c r="D76" s="18" t="s">
        <v>33</v>
      </c>
      <c r="E76" s="161" t="s">
        <v>1488</v>
      </c>
      <c r="F76" s="162"/>
      <c r="G76" s="18" t="s">
        <v>1489</v>
      </c>
      <c r="H76" s="18" t="s">
        <v>39</v>
      </c>
      <c r="I76" s="18" t="s">
        <v>37</v>
      </c>
    </row>
    <row r="77" spans="2:9" ht="15" x14ac:dyDescent="0.2">
      <c r="B77" s="19">
        <v>1</v>
      </c>
      <c r="C77" s="54" t="s">
        <v>1505</v>
      </c>
      <c r="D77" s="25" t="s">
        <v>1501</v>
      </c>
      <c r="E77" s="163">
        <v>260538</v>
      </c>
      <c r="F77" s="163"/>
      <c r="G77" s="98">
        <v>0.04</v>
      </c>
      <c r="H77" s="69">
        <f>E77*G77</f>
        <v>10421.52</v>
      </c>
      <c r="I77" s="70">
        <f>H77</f>
        <v>10421.52</v>
      </c>
    </row>
    <row r="78" spans="2:9" ht="15" x14ac:dyDescent="0.2">
      <c r="B78" s="21">
        <v>2</v>
      </c>
      <c r="C78" s="26" t="s">
        <v>29</v>
      </c>
      <c r="D78" s="26" t="s">
        <v>29</v>
      </c>
      <c r="E78" s="134" t="s">
        <v>29</v>
      </c>
      <c r="F78" s="134" t="s">
        <v>29</v>
      </c>
      <c r="G78" s="24" t="s">
        <v>40</v>
      </c>
      <c r="H78" s="68" t="s">
        <v>29</v>
      </c>
      <c r="I78" s="72"/>
    </row>
    <row r="79" spans="2:9" ht="15" x14ac:dyDescent="0.2">
      <c r="B79" s="21">
        <v>3</v>
      </c>
      <c r="C79" s="26" t="s">
        <v>29</v>
      </c>
      <c r="D79" s="26" t="s">
        <v>29</v>
      </c>
      <c r="E79" s="134" t="s">
        <v>40</v>
      </c>
      <c r="F79" s="134" t="s">
        <v>29</v>
      </c>
      <c r="G79" s="24" t="s">
        <v>29</v>
      </c>
      <c r="H79" s="68" t="s">
        <v>29</v>
      </c>
      <c r="I79" s="72"/>
    </row>
    <row r="80" spans="2:9" ht="15.75" thickBot="1" x14ac:dyDescent="0.25">
      <c r="B80" s="27">
        <v>4</v>
      </c>
      <c r="C80" s="28" t="s">
        <v>29</v>
      </c>
      <c r="D80" s="28" t="s">
        <v>29</v>
      </c>
      <c r="E80" s="167" t="s">
        <v>29</v>
      </c>
      <c r="F80" s="167" t="s">
        <v>29</v>
      </c>
      <c r="G80" s="29" t="s">
        <v>40</v>
      </c>
      <c r="H80" s="69" t="s">
        <v>29</v>
      </c>
      <c r="I80" s="73" t="s">
        <v>29</v>
      </c>
    </row>
    <row r="81" spans="2:9" ht="15.75" thickBot="1" x14ac:dyDescent="0.25">
      <c r="B81" s="18" t="s">
        <v>31</v>
      </c>
      <c r="C81" s="45" t="s">
        <v>41</v>
      </c>
      <c r="D81" s="18" t="s">
        <v>33</v>
      </c>
      <c r="E81" s="161" t="s">
        <v>1490</v>
      </c>
      <c r="F81" s="162"/>
      <c r="G81" s="18" t="s">
        <v>1489</v>
      </c>
      <c r="H81" s="18" t="s">
        <v>42</v>
      </c>
      <c r="I81" s="18" t="s">
        <v>37</v>
      </c>
    </row>
    <row r="82" spans="2:9" ht="15" x14ac:dyDescent="0.2">
      <c r="B82" s="19">
        <v>1</v>
      </c>
      <c r="C82" s="54" t="s">
        <v>1502</v>
      </c>
      <c r="D82" s="25"/>
      <c r="E82" s="163">
        <f>I77</f>
        <v>10421.52</v>
      </c>
      <c r="F82" s="181"/>
      <c r="G82" s="99">
        <v>0.03</v>
      </c>
      <c r="H82" s="66">
        <f>I77*2%*G82</f>
        <v>6.2529120000000002</v>
      </c>
      <c r="I82" s="70">
        <f>H82</f>
        <v>6.2529120000000002</v>
      </c>
    </row>
    <row r="83" spans="2:9" ht="15" x14ac:dyDescent="0.2">
      <c r="B83" s="21">
        <v>2</v>
      </c>
      <c r="C83" s="53"/>
      <c r="D83" s="26"/>
      <c r="E83" s="166"/>
      <c r="F83" s="166"/>
      <c r="G83" s="75"/>
      <c r="H83" s="68"/>
      <c r="I83" s="72">
        <f>H83</f>
        <v>0</v>
      </c>
    </row>
    <row r="84" spans="2:9" ht="15" x14ac:dyDescent="0.2">
      <c r="B84" s="21">
        <v>3</v>
      </c>
      <c r="C84" s="53"/>
      <c r="D84" s="26"/>
      <c r="E84" s="170"/>
      <c r="F84" s="171"/>
      <c r="G84" s="75"/>
      <c r="H84" s="68"/>
      <c r="I84" s="72">
        <f>H84</f>
        <v>0</v>
      </c>
    </row>
    <row r="85" spans="2:9" ht="15.75" thickBot="1" x14ac:dyDescent="0.25">
      <c r="B85" s="30">
        <v>4</v>
      </c>
      <c r="C85" s="76"/>
      <c r="D85" s="26"/>
      <c r="E85" s="166"/>
      <c r="F85" s="166"/>
      <c r="G85" s="75"/>
      <c r="H85" s="68"/>
      <c r="I85" s="74">
        <f>H85</f>
        <v>0</v>
      </c>
    </row>
    <row r="86" spans="2:9" ht="15.75" thickBot="1" x14ac:dyDescent="0.25">
      <c r="B86" s="33"/>
      <c r="C86" s="34" t="s">
        <v>1485</v>
      </c>
      <c r="D86" s="35"/>
      <c r="E86" s="135"/>
      <c r="F86" s="136"/>
      <c r="G86" s="36"/>
      <c r="H86" s="37" t="s">
        <v>29</v>
      </c>
      <c r="I86" s="71">
        <f>I77+I83+I82+I84+I85</f>
        <v>10427.772912</v>
      </c>
    </row>
    <row r="87" spans="2:9" ht="15" x14ac:dyDescent="0.2">
      <c r="B87" s="14"/>
      <c r="C87" s="13"/>
      <c r="D87" s="14"/>
      <c r="E87" s="14"/>
      <c r="F87" s="14"/>
      <c r="G87" s="38"/>
      <c r="H87" s="39"/>
      <c r="I87" s="39"/>
    </row>
    <row r="88" spans="2:9" ht="15.75" thickBot="1" x14ac:dyDescent="0.25">
      <c r="B88" s="14"/>
      <c r="C88" s="13"/>
      <c r="D88" s="14"/>
      <c r="E88" s="14"/>
      <c r="F88" s="14"/>
      <c r="G88" s="38"/>
      <c r="H88" s="39"/>
      <c r="I88" s="39"/>
    </row>
    <row r="89" spans="2:9" ht="31.5" x14ac:dyDescent="0.5">
      <c r="B89" s="56"/>
      <c r="C89" s="57"/>
      <c r="D89" s="137" t="s">
        <v>18</v>
      </c>
      <c r="E89" s="138"/>
      <c r="F89" s="138"/>
      <c r="G89" s="138"/>
      <c r="H89" s="138"/>
      <c r="I89" s="139"/>
    </row>
    <row r="90" spans="2:9" ht="21" x14ac:dyDescent="0.2">
      <c r="B90" s="58"/>
      <c r="C90" s="46"/>
      <c r="D90" s="140" t="s">
        <v>1</v>
      </c>
      <c r="E90" s="141"/>
      <c r="F90" s="141"/>
      <c r="G90" s="141"/>
      <c r="H90" s="141"/>
      <c r="I90" s="142"/>
    </row>
    <row r="91" spans="2:9" ht="21" x14ac:dyDescent="0.2">
      <c r="B91" s="58"/>
      <c r="C91" s="46"/>
      <c r="D91" s="140" t="s">
        <v>10</v>
      </c>
      <c r="E91" s="141"/>
      <c r="F91" s="141"/>
      <c r="G91" s="141"/>
      <c r="H91" s="141"/>
      <c r="I91" s="142"/>
    </row>
    <row r="92" spans="2:9" ht="21" x14ac:dyDescent="0.2">
      <c r="B92" s="59"/>
      <c r="C92" s="47"/>
      <c r="D92" s="143" t="s">
        <v>27</v>
      </c>
      <c r="E92" s="144"/>
      <c r="F92" s="144"/>
      <c r="G92" s="144"/>
      <c r="H92" s="144"/>
      <c r="I92" s="145"/>
    </row>
    <row r="93" spans="2:9" x14ac:dyDescent="0.2">
      <c r="B93" s="60"/>
      <c r="C93" s="48"/>
      <c r="D93" s="48"/>
      <c r="E93" s="48"/>
      <c r="F93" s="48"/>
      <c r="G93" s="48"/>
      <c r="H93" s="49"/>
      <c r="I93" s="61"/>
    </row>
    <row r="94" spans="2:9" ht="15" customHeight="1" x14ac:dyDescent="0.2">
      <c r="B94" s="146" t="s">
        <v>1487</v>
      </c>
      <c r="C94" s="147"/>
      <c r="D94" s="148"/>
      <c r="E94" s="149"/>
      <c r="F94" s="149"/>
      <c r="G94" s="50"/>
      <c r="H94" s="50"/>
      <c r="I94" s="62"/>
    </row>
    <row r="95" spans="2:9" ht="15" x14ac:dyDescent="0.2">
      <c r="B95" s="63"/>
      <c r="C95" s="15"/>
      <c r="D95" s="15"/>
      <c r="E95" s="15"/>
      <c r="F95" s="15"/>
      <c r="G95" s="15"/>
      <c r="H95" s="41"/>
      <c r="I95" s="64"/>
    </row>
    <row r="96" spans="2:9" ht="15" x14ac:dyDescent="0.2">
      <c r="B96" s="150" t="s">
        <v>28</v>
      </c>
      <c r="C96" s="151"/>
      <c r="D96" s="152"/>
      <c r="E96" s="153"/>
      <c r="F96" s="153"/>
      <c r="G96" s="153"/>
      <c r="H96" s="153"/>
      <c r="I96" s="154"/>
    </row>
    <row r="97" spans="2:9" ht="15" x14ac:dyDescent="0.2">
      <c r="B97" s="155" t="s">
        <v>24</v>
      </c>
      <c r="C97" s="156"/>
      <c r="D97" s="156"/>
      <c r="E97" s="156"/>
      <c r="F97" s="156"/>
      <c r="G97" s="156"/>
      <c r="H97" s="156"/>
      <c r="I97" s="157"/>
    </row>
    <row r="98" spans="2:9" ht="21" customHeight="1" x14ac:dyDescent="0.2">
      <c r="B98" s="158" t="s">
        <v>1536</v>
      </c>
      <c r="C98" s="159"/>
      <c r="D98" s="159"/>
      <c r="E98" s="160"/>
      <c r="F98" s="16" t="s">
        <v>1491</v>
      </c>
      <c r="G98" s="26" t="s">
        <v>2</v>
      </c>
      <c r="H98" s="16" t="s">
        <v>30</v>
      </c>
      <c r="I98" s="97">
        <v>45628</v>
      </c>
    </row>
    <row r="99" spans="2:9" ht="15.75" thickBot="1" x14ac:dyDescent="0.25">
      <c r="B99" s="42"/>
      <c r="C99" s="65"/>
      <c r="D99" s="43"/>
      <c r="E99" s="43"/>
      <c r="F99" s="65" t="s">
        <v>29</v>
      </c>
      <c r="G99" s="43"/>
      <c r="H99" s="43"/>
      <c r="I99" s="44"/>
    </row>
    <row r="100" spans="2:9" ht="15.75" thickBot="1" x14ac:dyDescent="0.25">
      <c r="B100" s="18" t="s">
        <v>31</v>
      </c>
      <c r="C100" s="52" t="s">
        <v>32</v>
      </c>
      <c r="D100" s="18" t="s">
        <v>33</v>
      </c>
      <c r="E100" s="18" t="s">
        <v>26</v>
      </c>
      <c r="F100" s="18" t="s">
        <v>34</v>
      </c>
      <c r="G100" s="18" t="s">
        <v>35</v>
      </c>
      <c r="H100" s="18" t="s">
        <v>36</v>
      </c>
      <c r="I100" s="18" t="s">
        <v>37</v>
      </c>
    </row>
    <row r="101" spans="2:9" ht="15" x14ac:dyDescent="0.2">
      <c r="B101" s="19">
        <v>1</v>
      </c>
      <c r="C101" t="s">
        <v>1518</v>
      </c>
      <c r="D101" s="25" t="s">
        <v>1504</v>
      </c>
      <c r="E101" s="20">
        <v>0.13</v>
      </c>
      <c r="F101" s="25"/>
      <c r="G101" s="67">
        <v>15350</v>
      </c>
      <c r="H101" s="67">
        <f>E101*G101</f>
        <v>1995.5</v>
      </c>
      <c r="I101" s="70">
        <f>H101</f>
        <v>1995.5</v>
      </c>
    </row>
    <row r="102" spans="2:9" ht="31.5" customHeight="1" x14ac:dyDescent="0.2">
      <c r="B102" s="21">
        <v>2</v>
      </c>
      <c r="C102" s="53" t="s">
        <v>1528</v>
      </c>
      <c r="D102" s="26" t="s">
        <v>33</v>
      </c>
      <c r="E102" s="23">
        <v>0.35</v>
      </c>
      <c r="F102" s="26" t="s">
        <v>29</v>
      </c>
      <c r="G102" s="68">
        <v>8495</v>
      </c>
      <c r="H102" s="67">
        <f>E102*G102</f>
        <v>2973.25</v>
      </c>
      <c r="I102" s="70">
        <f>H102</f>
        <v>2973.25</v>
      </c>
    </row>
    <row r="103" spans="2:9" ht="15" x14ac:dyDescent="0.2">
      <c r="B103" s="19">
        <v>3</v>
      </c>
      <c r="C103" s="53" t="s">
        <v>1529</v>
      </c>
      <c r="D103" s="26" t="s">
        <v>33</v>
      </c>
      <c r="E103" s="23">
        <v>1.61</v>
      </c>
      <c r="F103" s="26"/>
      <c r="G103" s="68">
        <v>1086</v>
      </c>
      <c r="H103" s="67">
        <f t="shared" ref="H103:H111" si="0">E103*G103</f>
        <v>1748.46</v>
      </c>
      <c r="I103" s="70">
        <f t="shared" ref="I103:I111" si="1">H103</f>
        <v>1748.46</v>
      </c>
    </row>
    <row r="104" spans="2:9" ht="15" x14ac:dyDescent="0.2">
      <c r="B104" s="21">
        <v>4</v>
      </c>
      <c r="C104" s="53" t="s">
        <v>1530</v>
      </c>
      <c r="D104" s="26" t="s">
        <v>1513</v>
      </c>
      <c r="E104" s="23">
        <v>2</v>
      </c>
      <c r="F104" s="26"/>
      <c r="G104" s="68">
        <v>270</v>
      </c>
      <c r="H104" s="67">
        <f t="shared" si="0"/>
        <v>540</v>
      </c>
      <c r="I104" s="70">
        <f t="shared" si="1"/>
        <v>540</v>
      </c>
    </row>
    <row r="105" spans="2:9" ht="15" x14ac:dyDescent="0.2">
      <c r="B105" s="19">
        <v>5</v>
      </c>
      <c r="C105" s="53" t="s">
        <v>1531</v>
      </c>
      <c r="D105" s="26" t="s">
        <v>33</v>
      </c>
      <c r="E105" s="23">
        <v>0.71</v>
      </c>
      <c r="F105" s="26"/>
      <c r="G105" s="68">
        <v>54390</v>
      </c>
      <c r="H105" s="67">
        <f t="shared" si="0"/>
        <v>38616.9</v>
      </c>
      <c r="I105" s="70">
        <f t="shared" si="1"/>
        <v>38616.9</v>
      </c>
    </row>
    <row r="106" spans="2:9" ht="15" x14ac:dyDescent="0.2">
      <c r="B106" s="21">
        <v>6</v>
      </c>
      <c r="C106" s="53" t="s">
        <v>1520</v>
      </c>
      <c r="D106" s="26" t="s">
        <v>1521</v>
      </c>
      <c r="E106" s="23">
        <v>0.42</v>
      </c>
      <c r="F106" s="26"/>
      <c r="G106" s="68">
        <v>2000</v>
      </c>
      <c r="H106" s="67">
        <f t="shared" si="0"/>
        <v>840</v>
      </c>
      <c r="I106" s="70">
        <f t="shared" si="1"/>
        <v>840</v>
      </c>
    </row>
    <row r="107" spans="2:9" ht="15" x14ac:dyDescent="0.2">
      <c r="B107" s="19">
        <v>7</v>
      </c>
      <c r="C107" s="53" t="s">
        <v>1522</v>
      </c>
      <c r="D107" s="26" t="s">
        <v>1504</v>
      </c>
      <c r="E107" s="23">
        <v>0.09</v>
      </c>
      <c r="F107" s="26"/>
      <c r="G107" s="68">
        <v>2250</v>
      </c>
      <c r="H107" s="67">
        <f t="shared" si="0"/>
        <v>202.5</v>
      </c>
      <c r="I107" s="70">
        <f t="shared" si="1"/>
        <v>202.5</v>
      </c>
    </row>
    <row r="108" spans="2:9" ht="30" x14ac:dyDescent="0.2">
      <c r="B108" s="21">
        <v>8</v>
      </c>
      <c r="C108" s="53" t="s">
        <v>1532</v>
      </c>
      <c r="D108" s="26" t="s">
        <v>33</v>
      </c>
      <c r="E108" s="23">
        <v>1.86</v>
      </c>
      <c r="F108" s="26"/>
      <c r="G108" s="68">
        <v>8633</v>
      </c>
      <c r="H108" s="67">
        <f t="shared" si="0"/>
        <v>16057.380000000001</v>
      </c>
      <c r="I108" s="70">
        <f t="shared" si="1"/>
        <v>16057.380000000001</v>
      </c>
    </row>
    <row r="109" spans="2:9" ht="30" x14ac:dyDescent="0.2">
      <c r="B109" s="19">
        <v>9</v>
      </c>
      <c r="C109" s="53" t="s">
        <v>1537</v>
      </c>
      <c r="D109" s="26" t="s">
        <v>1492</v>
      </c>
      <c r="E109" s="23">
        <v>1</v>
      </c>
      <c r="F109" s="26"/>
      <c r="G109" s="68">
        <v>16000</v>
      </c>
      <c r="H109" s="67">
        <f t="shared" si="0"/>
        <v>16000</v>
      </c>
      <c r="I109" s="70">
        <f t="shared" si="1"/>
        <v>16000</v>
      </c>
    </row>
    <row r="110" spans="2:9" ht="15" x14ac:dyDescent="0.2">
      <c r="B110" s="21">
        <v>10</v>
      </c>
      <c r="C110" t="s">
        <v>1533</v>
      </c>
      <c r="D110" s="26" t="s">
        <v>33</v>
      </c>
      <c r="E110" s="23">
        <v>27</v>
      </c>
      <c r="F110" s="26" t="s">
        <v>29</v>
      </c>
      <c r="G110" s="68">
        <v>62</v>
      </c>
      <c r="H110" s="67">
        <f t="shared" si="0"/>
        <v>1674</v>
      </c>
      <c r="I110" s="70">
        <f t="shared" si="1"/>
        <v>1674</v>
      </c>
    </row>
    <row r="111" spans="2:9" ht="15.75" thickBot="1" x14ac:dyDescent="0.25">
      <c r="B111" s="19">
        <v>11</v>
      </c>
      <c r="C111" s="76" t="s">
        <v>1534</v>
      </c>
      <c r="D111" s="26" t="s">
        <v>33</v>
      </c>
      <c r="E111" s="23">
        <v>4</v>
      </c>
      <c r="F111" s="26" t="s">
        <v>29</v>
      </c>
      <c r="G111" s="68">
        <v>100</v>
      </c>
      <c r="H111" s="67">
        <f t="shared" si="0"/>
        <v>400</v>
      </c>
      <c r="I111" s="70">
        <f t="shared" si="1"/>
        <v>400</v>
      </c>
    </row>
    <row r="112" spans="2:9" ht="30.75" thickBot="1" x14ac:dyDescent="0.25">
      <c r="B112" s="18" t="s">
        <v>31</v>
      </c>
      <c r="C112" s="52" t="s">
        <v>38</v>
      </c>
      <c r="D112" s="18" t="s">
        <v>33</v>
      </c>
      <c r="E112" s="161" t="s">
        <v>1488</v>
      </c>
      <c r="F112" s="162"/>
      <c r="G112" s="18" t="s">
        <v>1489</v>
      </c>
      <c r="H112" s="18" t="s">
        <v>39</v>
      </c>
      <c r="I112" s="18" t="s">
        <v>37</v>
      </c>
    </row>
    <row r="113" spans="2:9" ht="15" x14ac:dyDescent="0.2">
      <c r="B113" s="19">
        <v>1</v>
      </c>
      <c r="C113" s="54" t="s">
        <v>1535</v>
      </c>
      <c r="D113" s="25" t="s">
        <v>1501</v>
      </c>
      <c r="E113" s="163">
        <v>496593</v>
      </c>
      <c r="F113" s="163"/>
      <c r="G113" s="98">
        <v>0.13</v>
      </c>
      <c r="H113" s="69">
        <f>E113*G113</f>
        <v>64557.090000000004</v>
      </c>
      <c r="I113" s="70">
        <f>H113</f>
        <v>64557.090000000004</v>
      </c>
    </row>
    <row r="114" spans="2:9" ht="15" x14ac:dyDescent="0.2">
      <c r="B114" s="21">
        <v>2</v>
      </c>
      <c r="C114" s="53"/>
      <c r="D114" s="26"/>
      <c r="E114" s="166"/>
      <c r="F114" s="166"/>
      <c r="G114" s="75"/>
      <c r="H114" s="68"/>
      <c r="I114" s="72">
        <f>H114</f>
        <v>0</v>
      </c>
    </row>
    <row r="115" spans="2:9" ht="15" x14ac:dyDescent="0.2">
      <c r="B115" s="21">
        <v>3</v>
      </c>
      <c r="C115" s="53"/>
      <c r="D115" s="26"/>
      <c r="E115" s="170"/>
      <c r="F115" s="171"/>
      <c r="G115" s="75"/>
      <c r="H115" s="68"/>
      <c r="I115" s="72">
        <f>H115</f>
        <v>0</v>
      </c>
    </row>
    <row r="116" spans="2:9" ht="15.75" thickBot="1" x14ac:dyDescent="0.25">
      <c r="B116" s="27">
        <v>4</v>
      </c>
      <c r="C116" s="28" t="s">
        <v>29</v>
      </c>
      <c r="D116" s="28" t="s">
        <v>29</v>
      </c>
      <c r="E116" s="167" t="s">
        <v>29</v>
      </c>
      <c r="F116" s="167" t="s">
        <v>29</v>
      </c>
      <c r="G116" s="29" t="s">
        <v>40</v>
      </c>
      <c r="H116" s="69" t="s">
        <v>29</v>
      </c>
      <c r="I116" s="73" t="s">
        <v>29</v>
      </c>
    </row>
    <row r="117" spans="2:9" ht="15.75" thickBot="1" x14ac:dyDescent="0.25">
      <c r="B117" s="18" t="s">
        <v>31</v>
      </c>
      <c r="C117" s="45" t="s">
        <v>41</v>
      </c>
      <c r="D117" s="18" t="s">
        <v>33</v>
      </c>
      <c r="E117" s="161" t="s">
        <v>1490</v>
      </c>
      <c r="F117" s="162"/>
      <c r="G117" s="18" t="s">
        <v>1489</v>
      </c>
      <c r="H117" s="18" t="s">
        <v>42</v>
      </c>
      <c r="I117" s="18" t="s">
        <v>37</v>
      </c>
    </row>
    <row r="118" spans="2:9" ht="15" x14ac:dyDescent="0.2">
      <c r="B118" s="19">
        <v>1</v>
      </c>
      <c r="C118" s="54" t="s">
        <v>1515</v>
      </c>
      <c r="D118" s="25"/>
      <c r="E118" s="163">
        <f>I113</f>
        <v>64557.090000000004</v>
      </c>
      <c r="F118" s="181"/>
      <c r="G118" s="99">
        <v>0.1</v>
      </c>
      <c r="H118" s="66">
        <f>E118*G118</f>
        <v>6455.7090000000007</v>
      </c>
      <c r="I118" s="70">
        <f>H118</f>
        <v>6455.7090000000007</v>
      </c>
    </row>
    <row r="119" spans="2:9" ht="15" x14ac:dyDescent="0.2">
      <c r="B119" s="21">
        <v>2</v>
      </c>
      <c r="C119" s="53"/>
      <c r="D119" s="26"/>
      <c r="E119" s="166"/>
      <c r="F119" s="166"/>
      <c r="G119" s="75"/>
      <c r="H119" s="68"/>
      <c r="I119" s="72">
        <f>H119</f>
        <v>0</v>
      </c>
    </row>
    <row r="120" spans="2:9" ht="15" x14ac:dyDescent="0.2">
      <c r="B120" s="21">
        <v>3</v>
      </c>
      <c r="C120" s="53"/>
      <c r="D120" s="26"/>
      <c r="E120" s="170"/>
      <c r="F120" s="171"/>
      <c r="G120" s="75"/>
      <c r="H120" s="68">
        <f>E120*G120</f>
        <v>0</v>
      </c>
      <c r="I120" s="72">
        <f>H120</f>
        <v>0</v>
      </c>
    </row>
    <row r="121" spans="2:9" ht="15.75" thickBot="1" x14ac:dyDescent="0.25">
      <c r="B121" s="30">
        <v>4</v>
      </c>
      <c r="C121" s="76"/>
      <c r="D121" s="26"/>
      <c r="E121" s="166"/>
      <c r="F121" s="166"/>
      <c r="G121" s="75"/>
      <c r="H121" s="68">
        <f>E121*G121</f>
        <v>0</v>
      </c>
      <c r="I121" s="72">
        <f>H121</f>
        <v>0</v>
      </c>
    </row>
    <row r="122" spans="2:9" ht="15.75" thickBot="1" x14ac:dyDescent="0.25">
      <c r="B122" s="33"/>
      <c r="C122" s="34" t="s">
        <v>1485</v>
      </c>
      <c r="D122" s="35"/>
      <c r="E122" s="135"/>
      <c r="F122" s="136"/>
      <c r="G122" s="36"/>
      <c r="H122" s="37" t="s">
        <v>29</v>
      </c>
      <c r="I122" s="71">
        <f>I113+I118+I119+I120+I121+I111+I110+I108+I107+I106+I105+I104+I103+I102+I101+I109</f>
        <v>152060.78899999999</v>
      </c>
    </row>
    <row r="123" spans="2:9" ht="15" x14ac:dyDescent="0.2">
      <c r="B123" s="14"/>
      <c r="C123" s="13"/>
      <c r="D123" s="14"/>
      <c r="E123" s="14"/>
      <c r="F123" s="14"/>
      <c r="G123" s="38"/>
      <c r="H123" s="39"/>
      <c r="I123" s="39"/>
    </row>
    <row r="124" spans="2:9" ht="15.75" thickBot="1" x14ac:dyDescent="0.25">
      <c r="B124" s="14"/>
      <c r="C124" s="13"/>
      <c r="D124" s="14"/>
      <c r="E124" s="14"/>
      <c r="F124" s="14"/>
      <c r="G124" s="38"/>
      <c r="H124" s="39"/>
      <c r="I124" s="39"/>
    </row>
    <row r="125" spans="2:9" ht="31.5" x14ac:dyDescent="0.5">
      <c r="B125" s="56"/>
      <c r="C125" s="57"/>
      <c r="D125" s="137" t="s">
        <v>18</v>
      </c>
      <c r="E125" s="138"/>
      <c r="F125" s="138"/>
      <c r="G125" s="138"/>
      <c r="H125" s="138"/>
      <c r="I125" s="139"/>
    </row>
    <row r="126" spans="2:9" ht="21" x14ac:dyDescent="0.2">
      <c r="B126" s="58"/>
      <c r="C126" s="46"/>
      <c r="D126" s="140" t="s">
        <v>1</v>
      </c>
      <c r="E126" s="141"/>
      <c r="F126" s="141"/>
      <c r="G126" s="141"/>
      <c r="H126" s="141"/>
      <c r="I126" s="142"/>
    </row>
    <row r="127" spans="2:9" ht="21" x14ac:dyDescent="0.2">
      <c r="B127" s="58"/>
      <c r="C127" s="46"/>
      <c r="D127" s="140" t="s">
        <v>10</v>
      </c>
      <c r="E127" s="141"/>
      <c r="F127" s="141"/>
      <c r="G127" s="141"/>
      <c r="H127" s="141"/>
      <c r="I127" s="142"/>
    </row>
    <row r="128" spans="2:9" ht="21" x14ac:dyDescent="0.2">
      <c r="B128" s="59"/>
      <c r="C128" s="47"/>
      <c r="D128" s="143" t="s">
        <v>27</v>
      </c>
      <c r="E128" s="144"/>
      <c r="F128" s="144"/>
      <c r="G128" s="144"/>
      <c r="H128" s="144"/>
      <c r="I128" s="145"/>
    </row>
    <row r="129" spans="2:9" x14ac:dyDescent="0.2">
      <c r="B129" s="60"/>
      <c r="C129" s="48"/>
      <c r="D129" s="48"/>
      <c r="E129" s="48"/>
      <c r="F129" s="48"/>
      <c r="G129" s="48"/>
      <c r="H129" s="49"/>
      <c r="I129" s="61"/>
    </row>
    <row r="130" spans="2:9" ht="15" x14ac:dyDescent="0.2">
      <c r="B130" s="146" t="s">
        <v>1487</v>
      </c>
      <c r="C130" s="147"/>
      <c r="D130" s="148"/>
      <c r="E130" s="149"/>
      <c r="F130" s="149"/>
      <c r="G130" s="50"/>
      <c r="H130" s="50"/>
      <c r="I130" s="62"/>
    </row>
    <row r="131" spans="2:9" ht="15" x14ac:dyDescent="0.2">
      <c r="B131" s="63"/>
      <c r="C131" s="15"/>
      <c r="D131" s="15"/>
      <c r="E131" s="15"/>
      <c r="F131" s="15"/>
      <c r="G131" s="15"/>
      <c r="H131" s="41"/>
      <c r="I131" s="64"/>
    </row>
    <row r="132" spans="2:9" ht="15" x14ac:dyDescent="0.2">
      <c r="B132" s="150" t="s">
        <v>28</v>
      </c>
      <c r="C132" s="151"/>
      <c r="D132" s="152"/>
      <c r="E132" s="153"/>
      <c r="F132" s="153"/>
      <c r="G132" s="153"/>
      <c r="H132" s="153"/>
      <c r="I132" s="154"/>
    </row>
    <row r="133" spans="2:9" ht="15" x14ac:dyDescent="0.2">
      <c r="B133" s="155" t="s">
        <v>24</v>
      </c>
      <c r="C133" s="156"/>
      <c r="D133" s="156"/>
      <c r="E133" s="156"/>
      <c r="F133" s="156"/>
      <c r="G133" s="156"/>
      <c r="H133" s="156"/>
      <c r="I133" s="157"/>
    </row>
    <row r="134" spans="2:9" ht="30.75" customHeight="1" x14ac:dyDescent="0.2">
      <c r="B134" s="158" t="s">
        <v>1631</v>
      </c>
      <c r="C134" s="159"/>
      <c r="D134" s="159"/>
      <c r="E134" s="160"/>
      <c r="F134" s="16" t="s">
        <v>1491</v>
      </c>
      <c r="G134" s="26" t="s">
        <v>2</v>
      </c>
      <c r="H134" s="16" t="s">
        <v>30</v>
      </c>
      <c r="I134" s="97">
        <v>45628</v>
      </c>
    </row>
    <row r="135" spans="2:9" ht="15.75" thickBot="1" x14ac:dyDescent="0.25">
      <c r="B135" s="42"/>
      <c r="C135" s="65"/>
      <c r="D135" s="43"/>
      <c r="E135" s="43"/>
      <c r="F135" s="65" t="s">
        <v>29</v>
      </c>
      <c r="G135" s="43"/>
      <c r="H135" s="43"/>
      <c r="I135" s="44"/>
    </row>
    <row r="136" spans="2:9" ht="15.75" thickBot="1" x14ac:dyDescent="0.25">
      <c r="B136" s="18" t="s">
        <v>31</v>
      </c>
      <c r="C136" s="52" t="s">
        <v>32</v>
      </c>
      <c r="D136" s="18" t="s">
        <v>33</v>
      </c>
      <c r="E136" s="18" t="s">
        <v>26</v>
      </c>
      <c r="F136" s="18" t="s">
        <v>34</v>
      </c>
      <c r="G136" s="18" t="s">
        <v>35</v>
      </c>
      <c r="H136" s="18" t="s">
        <v>36</v>
      </c>
      <c r="I136" s="18" t="s">
        <v>37</v>
      </c>
    </row>
    <row r="137" spans="2:9" ht="30.75" customHeight="1" x14ac:dyDescent="0.2">
      <c r="B137" s="19">
        <v>1</v>
      </c>
      <c r="C137" s="51" t="s">
        <v>1538</v>
      </c>
      <c r="D137" s="25" t="s">
        <v>1493</v>
      </c>
      <c r="E137" s="20">
        <v>0.105</v>
      </c>
      <c r="F137" s="25"/>
      <c r="G137" s="67">
        <v>552616.43999999994</v>
      </c>
      <c r="H137" s="67">
        <f>E137*G137</f>
        <v>58024.72619999999</v>
      </c>
      <c r="I137" s="70">
        <f>H137</f>
        <v>58024.72619999999</v>
      </c>
    </row>
    <row r="138" spans="2:9" ht="15" x14ac:dyDescent="0.2">
      <c r="B138" s="21">
        <v>2</v>
      </c>
      <c r="C138" s="118" t="s">
        <v>1564</v>
      </c>
      <c r="D138" s="26" t="s">
        <v>1540</v>
      </c>
      <c r="E138" s="23">
        <v>1</v>
      </c>
      <c r="F138" s="26" t="s">
        <v>29</v>
      </c>
      <c r="G138" s="68">
        <v>2500</v>
      </c>
      <c r="H138" s="67">
        <f>E138*G138</f>
        <v>2500</v>
      </c>
      <c r="I138" s="70">
        <f>H138</f>
        <v>2500</v>
      </c>
    </row>
    <row r="139" spans="2:9" ht="15" x14ac:dyDescent="0.2">
      <c r="B139" s="19">
        <v>3</v>
      </c>
      <c r="C139" s="117" t="s">
        <v>1541</v>
      </c>
      <c r="D139" s="26" t="s">
        <v>33</v>
      </c>
      <c r="E139" s="23">
        <v>0.08</v>
      </c>
      <c r="F139" s="26"/>
      <c r="G139" s="68">
        <v>142000</v>
      </c>
      <c r="H139" s="67">
        <f>E139*G139</f>
        <v>11360</v>
      </c>
      <c r="I139" s="70">
        <f>H139</f>
        <v>11360</v>
      </c>
    </row>
    <row r="140" spans="2:9" ht="15" x14ac:dyDescent="0.2">
      <c r="B140" s="21">
        <v>4</v>
      </c>
      <c r="C140" s="118" t="s">
        <v>1539</v>
      </c>
      <c r="D140" s="26" t="s">
        <v>1492</v>
      </c>
      <c r="E140" s="23">
        <v>0.05</v>
      </c>
      <c r="F140" s="26" t="s">
        <v>29</v>
      </c>
      <c r="G140" s="68">
        <v>3500</v>
      </c>
      <c r="H140" s="67">
        <f>E140*G140</f>
        <v>175</v>
      </c>
      <c r="I140" s="70">
        <f>H140</f>
        <v>175</v>
      </c>
    </row>
    <row r="141" spans="2:9" ht="15.75" thickBot="1" x14ac:dyDescent="0.25">
      <c r="B141" s="19">
        <v>5</v>
      </c>
      <c r="C141" s="116"/>
      <c r="D141" s="26"/>
      <c r="E141" s="23"/>
      <c r="F141" s="26" t="s">
        <v>29</v>
      </c>
      <c r="G141" s="68"/>
      <c r="H141" s="67">
        <f>E141*G141</f>
        <v>0</v>
      </c>
      <c r="I141" s="70">
        <f>H141</f>
        <v>0</v>
      </c>
    </row>
    <row r="142" spans="2:9" ht="30.75" thickBot="1" x14ac:dyDescent="0.25">
      <c r="B142" s="18" t="s">
        <v>31</v>
      </c>
      <c r="C142" s="52" t="s">
        <v>38</v>
      </c>
      <c r="D142" s="18" t="s">
        <v>33</v>
      </c>
      <c r="E142" s="161" t="s">
        <v>1488</v>
      </c>
      <c r="F142" s="162"/>
      <c r="G142" s="18" t="s">
        <v>1489</v>
      </c>
      <c r="H142" s="18" t="s">
        <v>39</v>
      </c>
      <c r="I142" s="18" t="s">
        <v>37</v>
      </c>
    </row>
    <row r="143" spans="2:9" ht="15" x14ac:dyDescent="0.2">
      <c r="B143" s="19">
        <v>1</v>
      </c>
      <c r="C143" s="54" t="s">
        <v>1632</v>
      </c>
      <c r="D143" s="25" t="s">
        <v>1501</v>
      </c>
      <c r="E143" s="163">
        <v>413827</v>
      </c>
      <c r="F143" s="163"/>
      <c r="G143" s="98">
        <v>9.0899999999999995E-2</v>
      </c>
      <c r="H143" s="69">
        <f>E143*G143</f>
        <v>37616.874299999996</v>
      </c>
      <c r="I143" s="70">
        <f>H143</f>
        <v>37616.874299999996</v>
      </c>
    </row>
    <row r="144" spans="2:9" ht="15" x14ac:dyDescent="0.2">
      <c r="B144" s="21">
        <v>2</v>
      </c>
      <c r="C144" s="53"/>
      <c r="D144" s="26"/>
      <c r="E144" s="166"/>
      <c r="F144" s="166"/>
      <c r="G144" s="75"/>
      <c r="H144" s="68"/>
      <c r="I144" s="72">
        <f>H144</f>
        <v>0</v>
      </c>
    </row>
    <row r="145" spans="2:9" ht="15" x14ac:dyDescent="0.2">
      <c r="B145" s="21">
        <v>3</v>
      </c>
      <c r="C145" s="53"/>
      <c r="D145" s="26"/>
      <c r="E145" s="170"/>
      <c r="F145" s="171"/>
      <c r="G145" s="75"/>
      <c r="H145" s="68"/>
      <c r="I145" s="72">
        <f>H145</f>
        <v>0</v>
      </c>
    </row>
    <row r="146" spans="2:9" ht="15.75" thickBot="1" x14ac:dyDescent="0.25">
      <c r="B146" s="27">
        <v>4</v>
      </c>
      <c r="C146" s="28" t="s">
        <v>29</v>
      </c>
      <c r="D146" s="28" t="s">
        <v>29</v>
      </c>
      <c r="E146" s="167" t="s">
        <v>29</v>
      </c>
      <c r="F146" s="167" t="s">
        <v>29</v>
      </c>
      <c r="G146" s="29" t="s">
        <v>40</v>
      </c>
      <c r="H146" s="69" t="s">
        <v>29</v>
      </c>
      <c r="I146" s="73" t="s">
        <v>29</v>
      </c>
    </row>
    <row r="147" spans="2:9" ht="15.75" thickBot="1" x14ac:dyDescent="0.25">
      <c r="B147" s="18" t="s">
        <v>31</v>
      </c>
      <c r="C147" s="45" t="s">
        <v>41</v>
      </c>
      <c r="D147" s="18" t="s">
        <v>33</v>
      </c>
      <c r="E147" s="161" t="s">
        <v>1490</v>
      </c>
      <c r="F147" s="162"/>
      <c r="G147" s="18" t="s">
        <v>1489</v>
      </c>
      <c r="H147" s="18" t="s">
        <v>42</v>
      </c>
      <c r="I147" s="18" t="s">
        <v>37</v>
      </c>
    </row>
    <row r="148" spans="2:9" ht="15" x14ac:dyDescent="0.2">
      <c r="B148" s="19">
        <v>1</v>
      </c>
      <c r="C148" s="54" t="s">
        <v>1502</v>
      </c>
      <c r="D148" s="25"/>
      <c r="E148" s="163">
        <f>I143</f>
        <v>37616.874299999996</v>
      </c>
      <c r="F148" s="181"/>
      <c r="G148" s="99">
        <v>0.03</v>
      </c>
      <c r="H148" s="66">
        <f>E148*G148</f>
        <v>1128.5062289999998</v>
      </c>
      <c r="I148" s="70">
        <f>H148</f>
        <v>1128.5062289999998</v>
      </c>
    </row>
    <row r="149" spans="2:9" ht="15" x14ac:dyDescent="0.2">
      <c r="B149" s="21">
        <v>2</v>
      </c>
      <c r="C149" s="116"/>
      <c r="D149" s="26"/>
      <c r="E149" s="166"/>
      <c r="F149" s="166"/>
      <c r="G149" s="75"/>
      <c r="H149" s="68">
        <f>E149*G149</f>
        <v>0</v>
      </c>
      <c r="I149" s="72">
        <f>H149</f>
        <v>0</v>
      </c>
    </row>
    <row r="150" spans="2:9" ht="15" x14ac:dyDescent="0.2">
      <c r="B150" s="21">
        <v>3</v>
      </c>
      <c r="C150" s="53"/>
      <c r="D150" s="26"/>
      <c r="E150" s="170"/>
      <c r="F150" s="171"/>
      <c r="G150" s="75"/>
      <c r="H150" s="68">
        <f>E150*G150</f>
        <v>0</v>
      </c>
      <c r="I150" s="72">
        <f>H150</f>
        <v>0</v>
      </c>
    </row>
    <row r="151" spans="2:9" ht="15.75" thickBot="1" x14ac:dyDescent="0.25">
      <c r="B151" s="30">
        <v>4</v>
      </c>
      <c r="C151" s="76"/>
      <c r="D151" s="26"/>
      <c r="E151" s="166"/>
      <c r="F151" s="166"/>
      <c r="G151" s="75"/>
      <c r="H151" s="68">
        <f>E151*G151</f>
        <v>0</v>
      </c>
      <c r="I151" s="72">
        <f>H151</f>
        <v>0</v>
      </c>
    </row>
    <row r="152" spans="2:9" ht="15.75" thickBot="1" x14ac:dyDescent="0.25">
      <c r="B152" s="33"/>
      <c r="C152" s="34" t="s">
        <v>1485</v>
      </c>
      <c r="D152" s="35"/>
      <c r="E152" s="135"/>
      <c r="F152" s="136"/>
      <c r="G152" s="36"/>
      <c r="H152" s="37" t="s">
        <v>29</v>
      </c>
      <c r="I152" s="71">
        <f>I143+I148+I149+I150+I151+I141+I140+I139+I138+I137</f>
        <v>110805.10672899999</v>
      </c>
    </row>
    <row r="153" spans="2:9" ht="15" x14ac:dyDescent="0.2">
      <c r="B153" s="14"/>
      <c r="C153" s="13"/>
      <c r="D153" s="14"/>
      <c r="E153" s="14"/>
      <c r="F153" s="14"/>
      <c r="G153" s="38"/>
      <c r="H153" s="39"/>
      <c r="I153" s="39"/>
    </row>
    <row r="154" spans="2:9" ht="15.75" thickBot="1" x14ac:dyDescent="0.25">
      <c r="B154" s="14"/>
      <c r="C154" s="13"/>
      <c r="D154" s="14"/>
      <c r="E154" s="14"/>
      <c r="F154" s="14"/>
      <c r="G154" s="38"/>
      <c r="H154" s="39"/>
      <c r="I154" s="39"/>
    </row>
    <row r="155" spans="2:9" ht="31.5" x14ac:dyDescent="0.5">
      <c r="B155" s="56"/>
      <c r="C155" s="57"/>
      <c r="D155" s="137" t="s">
        <v>18</v>
      </c>
      <c r="E155" s="138"/>
      <c r="F155" s="138"/>
      <c r="G155" s="138"/>
      <c r="H155" s="138"/>
      <c r="I155" s="139"/>
    </row>
    <row r="156" spans="2:9" ht="21" x14ac:dyDescent="0.2">
      <c r="B156" s="58"/>
      <c r="C156" s="46"/>
      <c r="D156" s="140" t="s">
        <v>1</v>
      </c>
      <c r="E156" s="141"/>
      <c r="F156" s="141"/>
      <c r="G156" s="141"/>
      <c r="H156" s="141"/>
      <c r="I156" s="142"/>
    </row>
    <row r="157" spans="2:9" ht="21" x14ac:dyDescent="0.2">
      <c r="B157" s="58"/>
      <c r="C157" s="46"/>
      <c r="D157" s="140" t="s">
        <v>10</v>
      </c>
      <c r="E157" s="141"/>
      <c r="F157" s="141"/>
      <c r="G157" s="141"/>
      <c r="H157" s="141"/>
      <c r="I157" s="142"/>
    </row>
    <row r="158" spans="2:9" ht="21" x14ac:dyDescent="0.2">
      <c r="B158" s="59"/>
      <c r="C158" s="47"/>
      <c r="D158" s="143" t="s">
        <v>27</v>
      </c>
      <c r="E158" s="144"/>
      <c r="F158" s="144"/>
      <c r="G158" s="144"/>
      <c r="H158" s="144"/>
      <c r="I158" s="145"/>
    </row>
    <row r="159" spans="2:9" x14ac:dyDescent="0.2">
      <c r="B159" s="60"/>
      <c r="C159" s="48"/>
      <c r="D159" s="48"/>
      <c r="E159" s="48"/>
      <c r="F159" s="48"/>
      <c r="G159" s="48"/>
      <c r="H159" s="49"/>
      <c r="I159" s="61"/>
    </row>
    <row r="160" spans="2:9" ht="15" x14ac:dyDescent="0.2">
      <c r="B160" s="146" t="s">
        <v>1487</v>
      </c>
      <c r="C160" s="147"/>
      <c r="D160" s="148"/>
      <c r="E160" s="149"/>
      <c r="F160" s="149"/>
      <c r="G160" s="50"/>
      <c r="H160" s="50"/>
      <c r="I160" s="62"/>
    </row>
    <row r="161" spans="2:9" ht="15" x14ac:dyDescent="0.2">
      <c r="B161" s="63"/>
      <c r="C161" s="15"/>
      <c r="D161" s="15"/>
      <c r="E161" s="15"/>
      <c r="F161" s="15"/>
      <c r="G161" s="15"/>
      <c r="H161" s="41"/>
      <c r="I161" s="64"/>
    </row>
    <row r="162" spans="2:9" ht="15" x14ac:dyDescent="0.2">
      <c r="B162" s="150" t="s">
        <v>28</v>
      </c>
      <c r="C162" s="151"/>
      <c r="D162" s="152"/>
      <c r="E162" s="153"/>
      <c r="F162" s="153"/>
      <c r="G162" s="153"/>
      <c r="H162" s="153"/>
      <c r="I162" s="154"/>
    </row>
    <row r="163" spans="2:9" ht="15" x14ac:dyDescent="0.2">
      <c r="B163" s="155" t="s">
        <v>24</v>
      </c>
      <c r="C163" s="156"/>
      <c r="D163" s="156"/>
      <c r="E163" s="156"/>
      <c r="F163" s="156"/>
      <c r="G163" s="156"/>
      <c r="H163" s="156"/>
      <c r="I163" s="157"/>
    </row>
    <row r="164" spans="2:9" ht="40.5" customHeight="1" x14ac:dyDescent="0.2">
      <c r="B164" s="158" t="s">
        <v>1542</v>
      </c>
      <c r="C164" s="159"/>
      <c r="D164" s="159"/>
      <c r="E164" s="160"/>
      <c r="F164" s="16" t="s">
        <v>1491</v>
      </c>
      <c r="G164" s="26" t="s">
        <v>2</v>
      </c>
      <c r="H164" s="16" t="s">
        <v>30</v>
      </c>
      <c r="I164" s="97">
        <v>45628</v>
      </c>
    </row>
    <row r="165" spans="2:9" ht="15.75" thickBot="1" x14ac:dyDescent="0.25">
      <c r="B165" s="42"/>
      <c r="C165" s="65"/>
      <c r="D165" s="43"/>
      <c r="E165" s="43"/>
      <c r="F165" s="65" t="s">
        <v>29</v>
      </c>
      <c r="G165" s="43"/>
      <c r="H165" s="43"/>
      <c r="I165" s="44"/>
    </row>
    <row r="166" spans="2:9" ht="31.5" customHeight="1" thickBot="1" x14ac:dyDescent="0.25">
      <c r="B166" s="18" t="s">
        <v>31</v>
      </c>
      <c r="C166" s="52" t="s">
        <v>32</v>
      </c>
      <c r="D166" s="18" t="s">
        <v>33</v>
      </c>
      <c r="E166" s="18" t="s">
        <v>26</v>
      </c>
      <c r="F166" s="18" t="s">
        <v>34</v>
      </c>
      <c r="G166" s="18" t="s">
        <v>35</v>
      </c>
      <c r="H166" s="18" t="s">
        <v>36</v>
      </c>
      <c r="I166" s="18" t="s">
        <v>37</v>
      </c>
    </row>
    <row r="167" spans="2:9" ht="15" x14ac:dyDescent="0.2">
      <c r="B167" s="19">
        <v>1</v>
      </c>
      <c r="C167" s="51" t="s">
        <v>1543</v>
      </c>
      <c r="D167" s="25" t="s">
        <v>1499</v>
      </c>
      <c r="E167" s="20">
        <v>7.4999999999999997E-2</v>
      </c>
      <c r="F167" s="25"/>
      <c r="G167" s="67">
        <v>290000</v>
      </c>
      <c r="H167" s="67">
        <f>G167*E167</f>
        <v>21750</v>
      </c>
      <c r="I167" s="70">
        <f>H167</f>
        <v>21750</v>
      </c>
    </row>
    <row r="168" spans="2:9" ht="15" x14ac:dyDescent="0.2">
      <c r="B168" s="21">
        <v>2</v>
      </c>
      <c r="C168" s="53"/>
      <c r="D168" s="26"/>
      <c r="E168" s="23"/>
      <c r="F168" s="26"/>
      <c r="G168" s="68"/>
      <c r="H168" s="67"/>
      <c r="I168" s="70">
        <f>H168</f>
        <v>0</v>
      </c>
    </row>
    <row r="169" spans="2:9" ht="15" x14ac:dyDescent="0.2">
      <c r="B169" s="21">
        <v>3</v>
      </c>
      <c r="C169" s="22"/>
      <c r="D169" s="26"/>
      <c r="E169" s="23"/>
      <c r="F169" s="26" t="s">
        <v>29</v>
      </c>
      <c r="G169" s="68" t="s">
        <v>29</v>
      </c>
      <c r="H169" s="68" t="s">
        <v>29</v>
      </c>
      <c r="I169" s="72"/>
    </row>
    <row r="170" spans="2:9" ht="15.75" thickBot="1" x14ac:dyDescent="0.25">
      <c r="B170" s="21">
        <v>4</v>
      </c>
      <c r="C170" s="26" t="s">
        <v>29</v>
      </c>
      <c r="D170" s="26" t="s">
        <v>29</v>
      </c>
      <c r="E170" s="23" t="s">
        <v>29</v>
      </c>
      <c r="F170" s="26" t="s">
        <v>29</v>
      </c>
      <c r="G170" s="68" t="s">
        <v>29</v>
      </c>
      <c r="H170" s="68" t="s">
        <v>29</v>
      </c>
      <c r="I170" s="72"/>
    </row>
    <row r="171" spans="2:9" ht="30.75" thickBot="1" x14ac:dyDescent="0.25">
      <c r="B171" s="18" t="s">
        <v>31</v>
      </c>
      <c r="C171" s="52" t="s">
        <v>38</v>
      </c>
      <c r="D171" s="18" t="s">
        <v>33</v>
      </c>
      <c r="E171" s="161" t="s">
        <v>1488</v>
      </c>
      <c r="F171" s="162"/>
      <c r="G171" s="18" t="s">
        <v>1489</v>
      </c>
      <c r="H171" s="18" t="s">
        <v>39</v>
      </c>
      <c r="I171" s="18" t="s">
        <v>37</v>
      </c>
    </row>
    <row r="172" spans="2:9" ht="15" x14ac:dyDescent="0.2">
      <c r="B172" s="19">
        <v>1</v>
      </c>
      <c r="C172" s="119" t="s">
        <v>1511</v>
      </c>
      <c r="D172" s="26" t="s">
        <v>29</v>
      </c>
      <c r="E172" s="166">
        <v>326091</v>
      </c>
      <c r="F172" s="166" t="s">
        <v>29</v>
      </c>
      <c r="G172" s="55">
        <v>0.05</v>
      </c>
      <c r="H172" s="69">
        <f>E172*G172</f>
        <v>16304.550000000001</v>
      </c>
      <c r="I172" s="70">
        <f>H172</f>
        <v>16304.550000000001</v>
      </c>
    </row>
    <row r="173" spans="2:9" ht="15" x14ac:dyDescent="0.2">
      <c r="B173" s="21">
        <v>2</v>
      </c>
      <c r="C173" s="12"/>
      <c r="D173" s="26" t="s">
        <v>29</v>
      </c>
      <c r="E173" s="166"/>
      <c r="F173" s="166" t="s">
        <v>29</v>
      </c>
      <c r="G173" s="75"/>
      <c r="H173" s="68">
        <f>E173*G173</f>
        <v>0</v>
      </c>
      <c r="I173" s="70">
        <f>H173</f>
        <v>0</v>
      </c>
    </row>
    <row r="174" spans="2:9" ht="15" x14ac:dyDescent="0.2">
      <c r="B174" s="21">
        <v>3</v>
      </c>
      <c r="C174" s="26" t="s">
        <v>29</v>
      </c>
      <c r="D174" s="26" t="s">
        <v>29</v>
      </c>
      <c r="E174" s="134" t="s">
        <v>40</v>
      </c>
      <c r="F174" s="134" t="s">
        <v>29</v>
      </c>
      <c r="G174" s="24" t="s">
        <v>29</v>
      </c>
      <c r="H174" s="68" t="s">
        <v>29</v>
      </c>
      <c r="I174" s="72"/>
    </row>
    <row r="175" spans="2:9" ht="15.75" thickBot="1" x14ac:dyDescent="0.25">
      <c r="B175" s="27">
        <v>4</v>
      </c>
      <c r="C175" s="28" t="s">
        <v>29</v>
      </c>
      <c r="D175" s="28" t="s">
        <v>29</v>
      </c>
      <c r="E175" s="167" t="s">
        <v>29</v>
      </c>
      <c r="F175" s="167" t="s">
        <v>29</v>
      </c>
      <c r="G175" s="29" t="s">
        <v>40</v>
      </c>
      <c r="H175" s="69" t="s">
        <v>29</v>
      </c>
      <c r="I175" s="73" t="s">
        <v>29</v>
      </c>
    </row>
    <row r="176" spans="2:9" ht="15.75" thickBot="1" x14ac:dyDescent="0.25">
      <c r="B176" s="18" t="s">
        <v>31</v>
      </c>
      <c r="C176" s="45" t="s">
        <v>41</v>
      </c>
      <c r="D176" s="18" t="s">
        <v>33</v>
      </c>
      <c r="E176" s="161" t="s">
        <v>1490</v>
      </c>
      <c r="F176" s="162"/>
      <c r="G176" s="18" t="s">
        <v>1489</v>
      </c>
      <c r="H176" s="18" t="s">
        <v>42</v>
      </c>
      <c r="I176" s="18" t="s">
        <v>37</v>
      </c>
    </row>
    <row r="177" spans="2:9" ht="15" x14ac:dyDescent="0.2">
      <c r="B177" s="19">
        <v>1</v>
      </c>
      <c r="C177" s="54" t="s">
        <v>1515</v>
      </c>
      <c r="D177" s="25"/>
      <c r="E177" s="163">
        <f>I172</f>
        <v>16304.550000000001</v>
      </c>
      <c r="F177" s="181"/>
      <c r="G177" s="99">
        <v>0.1</v>
      </c>
      <c r="H177" s="66">
        <f>E177*G177</f>
        <v>1630.4550000000002</v>
      </c>
      <c r="I177" s="70">
        <f>H177</f>
        <v>1630.4550000000002</v>
      </c>
    </row>
    <row r="178" spans="2:9" ht="15" x14ac:dyDescent="0.2">
      <c r="B178" s="21">
        <v>3</v>
      </c>
      <c r="C178" s="76"/>
      <c r="D178" s="26"/>
      <c r="E178" s="166"/>
      <c r="F178" s="166"/>
      <c r="G178" s="75"/>
      <c r="H178" s="68"/>
      <c r="I178" s="72">
        <f>H178</f>
        <v>0</v>
      </c>
    </row>
    <row r="179" spans="2:9" ht="15" x14ac:dyDescent="0.2">
      <c r="B179" s="21">
        <v>4</v>
      </c>
      <c r="C179" s="53"/>
      <c r="D179" s="26"/>
      <c r="E179" s="166"/>
      <c r="F179" s="166"/>
      <c r="G179" s="75"/>
      <c r="H179" s="68"/>
      <c r="I179" s="72">
        <f>H179</f>
        <v>0</v>
      </c>
    </row>
    <row r="180" spans="2:9" ht="15.75" thickBot="1" x14ac:dyDescent="0.25">
      <c r="B180" s="30">
        <v>4</v>
      </c>
      <c r="C180" s="53"/>
      <c r="D180" s="26"/>
      <c r="E180" s="170"/>
      <c r="F180" s="171"/>
      <c r="G180" s="75"/>
      <c r="H180" s="68"/>
      <c r="I180" s="72">
        <f>H180</f>
        <v>0</v>
      </c>
    </row>
    <row r="181" spans="2:9" ht="15.75" thickBot="1" x14ac:dyDescent="0.25">
      <c r="B181" s="33"/>
      <c r="C181" s="34" t="s">
        <v>1485</v>
      </c>
      <c r="D181" s="35"/>
      <c r="E181" s="135"/>
      <c r="F181" s="136"/>
      <c r="G181" s="36"/>
      <c r="H181" s="37" t="s">
        <v>29</v>
      </c>
      <c r="I181" s="71">
        <f>I177+I172+I167+I168+I173+I178+I179+I180</f>
        <v>39685.005000000005</v>
      </c>
    </row>
    <row r="182" spans="2:9" ht="15" x14ac:dyDescent="0.2">
      <c r="B182" s="14"/>
      <c r="C182" s="13"/>
      <c r="D182" s="14"/>
      <c r="E182" s="14"/>
      <c r="F182" s="14"/>
      <c r="G182" s="38"/>
      <c r="H182" s="39"/>
      <c r="I182" s="39"/>
    </row>
    <row r="183" spans="2:9" ht="15.75" thickBot="1" x14ac:dyDescent="0.25">
      <c r="B183" s="14"/>
      <c r="C183" s="13"/>
      <c r="D183" s="14"/>
      <c r="E183" s="14"/>
      <c r="F183" s="14"/>
      <c r="G183" s="38"/>
      <c r="H183" s="39"/>
      <c r="I183" s="39"/>
    </row>
    <row r="184" spans="2:9" ht="31.5" x14ac:dyDescent="0.5">
      <c r="B184" s="56"/>
      <c r="C184" s="57"/>
      <c r="D184" s="137" t="s">
        <v>18</v>
      </c>
      <c r="E184" s="138"/>
      <c r="F184" s="138"/>
      <c r="G184" s="138"/>
      <c r="H184" s="138"/>
      <c r="I184" s="139"/>
    </row>
    <row r="185" spans="2:9" ht="21" x14ac:dyDescent="0.2">
      <c r="B185" s="58"/>
      <c r="C185" s="46"/>
      <c r="D185" s="140" t="s">
        <v>1</v>
      </c>
      <c r="E185" s="141"/>
      <c r="F185" s="141"/>
      <c r="G185" s="141"/>
      <c r="H185" s="141"/>
      <c r="I185" s="142"/>
    </row>
    <row r="186" spans="2:9" ht="21" x14ac:dyDescent="0.2">
      <c r="B186" s="58"/>
      <c r="C186" s="46"/>
      <c r="D186" s="140" t="s">
        <v>10</v>
      </c>
      <c r="E186" s="141"/>
      <c r="F186" s="141"/>
      <c r="G186" s="141"/>
      <c r="H186" s="141"/>
      <c r="I186" s="142"/>
    </row>
    <row r="187" spans="2:9" ht="21" x14ac:dyDescent="0.2">
      <c r="B187" s="59"/>
      <c r="C187" s="47"/>
      <c r="D187" s="143" t="s">
        <v>27</v>
      </c>
      <c r="E187" s="144"/>
      <c r="F187" s="144"/>
      <c r="G187" s="144"/>
      <c r="H187" s="144"/>
      <c r="I187" s="145"/>
    </row>
    <row r="188" spans="2:9" x14ac:dyDescent="0.2">
      <c r="B188" s="60"/>
      <c r="C188" s="48"/>
      <c r="D188" s="48"/>
      <c r="E188" s="48"/>
      <c r="F188" s="48"/>
      <c r="G188" s="48"/>
      <c r="H188" s="49"/>
      <c r="I188" s="61"/>
    </row>
    <row r="189" spans="2:9" ht="15" x14ac:dyDescent="0.2">
      <c r="B189" s="146" t="s">
        <v>1487</v>
      </c>
      <c r="C189" s="147"/>
      <c r="D189" s="148"/>
      <c r="E189" s="149"/>
      <c r="F189" s="149"/>
      <c r="G189" s="50"/>
      <c r="H189" s="50"/>
      <c r="I189" s="62"/>
    </row>
    <row r="190" spans="2:9" ht="15" x14ac:dyDescent="0.2">
      <c r="B190" s="63"/>
      <c r="C190" s="15"/>
      <c r="D190" s="15"/>
      <c r="E190" s="15"/>
      <c r="F190" s="15"/>
      <c r="G190" s="15"/>
      <c r="H190" s="41"/>
      <c r="I190" s="64"/>
    </row>
    <row r="191" spans="2:9" ht="15" x14ac:dyDescent="0.2">
      <c r="B191" s="150" t="s">
        <v>28</v>
      </c>
      <c r="C191" s="151"/>
      <c r="D191" s="152"/>
      <c r="E191" s="153"/>
      <c r="F191" s="153"/>
      <c r="G191" s="153"/>
      <c r="H191" s="153"/>
      <c r="I191" s="154"/>
    </row>
    <row r="192" spans="2:9" ht="15" x14ac:dyDescent="0.2">
      <c r="B192" s="155" t="s">
        <v>24</v>
      </c>
      <c r="C192" s="156"/>
      <c r="D192" s="156"/>
      <c r="E192" s="156"/>
      <c r="F192" s="156"/>
      <c r="G192" s="156"/>
      <c r="H192" s="156"/>
      <c r="I192" s="157"/>
    </row>
    <row r="193" spans="2:9" ht="40.5" customHeight="1" x14ac:dyDescent="0.2">
      <c r="B193" s="158" t="s">
        <v>1628</v>
      </c>
      <c r="C193" s="159"/>
      <c r="D193" s="159"/>
      <c r="E193" s="160"/>
      <c r="F193" s="16" t="s">
        <v>1491</v>
      </c>
      <c r="G193" s="26" t="s">
        <v>2</v>
      </c>
      <c r="H193" s="16" t="s">
        <v>30</v>
      </c>
      <c r="I193" s="97">
        <v>45628</v>
      </c>
    </row>
    <row r="194" spans="2:9" ht="15.75" thickBot="1" x14ac:dyDescent="0.25">
      <c r="B194" s="42"/>
      <c r="C194" s="65"/>
      <c r="D194" s="43"/>
      <c r="E194" s="43"/>
      <c r="F194" s="65" t="s">
        <v>29</v>
      </c>
      <c r="G194" s="43"/>
      <c r="H194" s="43"/>
      <c r="I194" s="44"/>
    </row>
    <row r="195" spans="2:9" ht="31.5" customHeight="1" thickBot="1" x14ac:dyDescent="0.25">
      <c r="B195" s="18" t="s">
        <v>31</v>
      </c>
      <c r="C195" s="52" t="s">
        <v>32</v>
      </c>
      <c r="D195" s="18" t="s">
        <v>33</v>
      </c>
      <c r="E195" s="18" t="s">
        <v>26</v>
      </c>
      <c r="F195" s="18" t="s">
        <v>34</v>
      </c>
      <c r="G195" s="18" t="s">
        <v>35</v>
      </c>
      <c r="H195" s="18" t="s">
        <v>36</v>
      </c>
      <c r="I195" s="18" t="s">
        <v>37</v>
      </c>
    </row>
    <row r="196" spans="2:9" ht="15" x14ac:dyDescent="0.2">
      <c r="B196" s="19">
        <v>1</v>
      </c>
      <c r="C196" s="51" t="s">
        <v>1629</v>
      </c>
      <c r="D196" s="25" t="s">
        <v>2</v>
      </c>
      <c r="E196" s="20">
        <v>1.05</v>
      </c>
      <c r="F196" s="25"/>
      <c r="G196" s="67">
        <v>422000</v>
      </c>
      <c r="H196" s="67">
        <f>G196*E196</f>
        <v>443100</v>
      </c>
      <c r="I196" s="70">
        <f>H196</f>
        <v>443100</v>
      </c>
    </row>
    <row r="197" spans="2:9" ht="15" x14ac:dyDescent="0.2">
      <c r="B197" s="21">
        <v>2</v>
      </c>
      <c r="C197" s="53"/>
      <c r="D197" s="26"/>
      <c r="E197" s="23"/>
      <c r="F197" s="26"/>
      <c r="G197" s="68"/>
      <c r="H197" s="67"/>
      <c r="I197" s="70">
        <f>H197</f>
        <v>0</v>
      </c>
    </row>
    <row r="198" spans="2:9" ht="15" x14ac:dyDescent="0.2">
      <c r="B198" s="21">
        <v>3</v>
      </c>
      <c r="C198" s="22"/>
      <c r="D198" s="26"/>
      <c r="E198" s="23"/>
      <c r="F198" s="26" t="s">
        <v>29</v>
      </c>
      <c r="G198" s="68" t="s">
        <v>29</v>
      </c>
      <c r="H198" s="68" t="s">
        <v>29</v>
      </c>
      <c r="I198" s="72"/>
    </row>
    <row r="199" spans="2:9" ht="15.75" thickBot="1" x14ac:dyDescent="0.25">
      <c r="B199" s="21">
        <v>4</v>
      </c>
      <c r="C199" s="26" t="s">
        <v>29</v>
      </c>
      <c r="D199" s="26" t="s">
        <v>29</v>
      </c>
      <c r="E199" s="23" t="s">
        <v>29</v>
      </c>
      <c r="F199" s="26" t="s">
        <v>29</v>
      </c>
      <c r="G199" s="68" t="s">
        <v>29</v>
      </c>
      <c r="H199" s="68" t="s">
        <v>29</v>
      </c>
      <c r="I199" s="72"/>
    </row>
    <row r="200" spans="2:9" ht="30.75" thickBot="1" x14ac:dyDescent="0.25">
      <c r="B200" s="18" t="s">
        <v>31</v>
      </c>
      <c r="C200" s="52" t="s">
        <v>38</v>
      </c>
      <c r="D200" s="18" t="s">
        <v>33</v>
      </c>
      <c r="E200" s="161" t="s">
        <v>1488</v>
      </c>
      <c r="F200" s="162"/>
      <c r="G200" s="18" t="s">
        <v>1489</v>
      </c>
      <c r="H200" s="18" t="s">
        <v>39</v>
      </c>
      <c r="I200" s="18" t="s">
        <v>37</v>
      </c>
    </row>
    <row r="201" spans="2:9" ht="15" x14ac:dyDescent="0.2">
      <c r="B201" s="19">
        <v>1</v>
      </c>
      <c r="C201" s="119" t="s">
        <v>1512</v>
      </c>
      <c r="D201" s="26" t="s">
        <v>29</v>
      </c>
      <c r="E201" s="166">
        <v>340270</v>
      </c>
      <c r="F201" s="166" t="s">
        <v>29</v>
      </c>
      <c r="G201" s="55">
        <v>0.33</v>
      </c>
      <c r="H201" s="69">
        <f>E201*G201</f>
        <v>112289.1</v>
      </c>
      <c r="I201" s="70">
        <f>H201</f>
        <v>112289.1</v>
      </c>
    </row>
    <row r="202" spans="2:9" ht="15" x14ac:dyDescent="0.2">
      <c r="B202" s="21">
        <v>2</v>
      </c>
      <c r="C202" s="12"/>
      <c r="D202" s="26" t="s">
        <v>29</v>
      </c>
      <c r="E202" s="166"/>
      <c r="F202" s="166" t="s">
        <v>29</v>
      </c>
      <c r="G202" s="75"/>
      <c r="H202" s="68">
        <f>E202*G202</f>
        <v>0</v>
      </c>
      <c r="I202" s="70">
        <f>H202</f>
        <v>0</v>
      </c>
    </row>
    <row r="203" spans="2:9" ht="15" x14ac:dyDescent="0.2">
      <c r="B203" s="21">
        <v>3</v>
      </c>
      <c r="C203" s="26" t="s">
        <v>29</v>
      </c>
      <c r="D203" s="26" t="s">
        <v>29</v>
      </c>
      <c r="E203" s="134" t="s">
        <v>40</v>
      </c>
      <c r="F203" s="134" t="s">
        <v>29</v>
      </c>
      <c r="G203" s="24" t="s">
        <v>29</v>
      </c>
      <c r="H203" s="68" t="s">
        <v>29</v>
      </c>
      <c r="I203" s="72"/>
    </row>
    <row r="204" spans="2:9" ht="15.75" thickBot="1" x14ac:dyDescent="0.25">
      <c r="B204" s="27">
        <v>4</v>
      </c>
      <c r="C204" s="28" t="s">
        <v>29</v>
      </c>
      <c r="D204" s="28" t="s">
        <v>29</v>
      </c>
      <c r="E204" s="167" t="s">
        <v>29</v>
      </c>
      <c r="F204" s="167" t="s">
        <v>29</v>
      </c>
      <c r="G204" s="29" t="s">
        <v>40</v>
      </c>
      <c r="H204" s="69" t="s">
        <v>29</v>
      </c>
      <c r="I204" s="73" t="s">
        <v>29</v>
      </c>
    </row>
    <row r="205" spans="2:9" ht="15.75" thickBot="1" x14ac:dyDescent="0.25">
      <c r="B205" s="18" t="s">
        <v>31</v>
      </c>
      <c r="C205" s="45" t="s">
        <v>41</v>
      </c>
      <c r="D205" s="18" t="s">
        <v>33</v>
      </c>
      <c r="E205" s="161" t="s">
        <v>1490</v>
      </c>
      <c r="F205" s="162"/>
      <c r="G205" s="18" t="s">
        <v>1489</v>
      </c>
      <c r="H205" s="18" t="s">
        <v>42</v>
      </c>
      <c r="I205" s="18" t="s">
        <v>37</v>
      </c>
    </row>
    <row r="206" spans="2:9" ht="15" x14ac:dyDescent="0.2">
      <c r="B206" s="19">
        <v>1</v>
      </c>
      <c r="C206" s="54" t="s">
        <v>1502</v>
      </c>
      <c r="D206" s="25"/>
      <c r="E206" s="163">
        <f>I201</f>
        <v>112289.1</v>
      </c>
      <c r="F206" s="181"/>
      <c r="G206" s="99">
        <v>0.03</v>
      </c>
      <c r="H206" s="66">
        <f>E206*G206</f>
        <v>3368.6730000000002</v>
      </c>
      <c r="I206" s="70">
        <f>H206</f>
        <v>3368.6730000000002</v>
      </c>
    </row>
    <row r="207" spans="2:9" ht="15" x14ac:dyDescent="0.2">
      <c r="B207" s="21">
        <v>3</v>
      </c>
      <c r="C207" s="76"/>
      <c r="D207" s="26"/>
      <c r="E207" s="166"/>
      <c r="F207" s="166"/>
      <c r="G207" s="75"/>
      <c r="H207" s="68"/>
      <c r="I207" s="72">
        <f>H207</f>
        <v>0</v>
      </c>
    </row>
    <row r="208" spans="2:9" ht="15" x14ac:dyDescent="0.2">
      <c r="B208" s="21">
        <v>4</v>
      </c>
      <c r="C208" s="53"/>
      <c r="D208" s="26"/>
      <c r="E208" s="166"/>
      <c r="F208" s="166"/>
      <c r="G208" s="75"/>
      <c r="H208" s="68"/>
      <c r="I208" s="72">
        <f>H208</f>
        <v>0</v>
      </c>
    </row>
    <row r="209" spans="2:9" ht="15.75" thickBot="1" x14ac:dyDescent="0.25">
      <c r="B209" s="30">
        <v>4</v>
      </c>
      <c r="C209" s="53"/>
      <c r="D209" s="26"/>
      <c r="E209" s="170"/>
      <c r="F209" s="171"/>
      <c r="G209" s="75"/>
      <c r="H209" s="68"/>
      <c r="I209" s="72">
        <f>H209</f>
        <v>0</v>
      </c>
    </row>
    <row r="210" spans="2:9" ht="15.75" thickBot="1" x14ac:dyDescent="0.25">
      <c r="B210" s="33"/>
      <c r="C210" s="34" t="s">
        <v>1485</v>
      </c>
      <c r="D210" s="35"/>
      <c r="E210" s="135"/>
      <c r="F210" s="136"/>
      <c r="G210" s="36"/>
      <c r="H210" s="37" t="s">
        <v>29</v>
      </c>
      <c r="I210" s="71">
        <f>I206+I201+I196+I197+I202+I207+I208+I209</f>
        <v>558757.77300000004</v>
      </c>
    </row>
    <row r="211" spans="2:9" ht="15" x14ac:dyDescent="0.2">
      <c r="B211" s="14"/>
      <c r="C211" s="13"/>
      <c r="D211" s="14"/>
      <c r="E211" s="14"/>
      <c r="F211" s="14"/>
      <c r="G211" s="38"/>
      <c r="H211" s="39"/>
      <c r="I211" s="39"/>
    </row>
    <row r="212" spans="2:9" ht="15.75" thickBot="1" x14ac:dyDescent="0.25">
      <c r="B212" s="14"/>
      <c r="C212" s="13"/>
      <c r="D212" s="14"/>
      <c r="E212" s="14"/>
      <c r="F212" s="14"/>
      <c r="G212" s="38"/>
      <c r="H212" s="39"/>
      <c r="I212" s="39"/>
    </row>
    <row r="213" spans="2:9" ht="31.5" x14ac:dyDescent="0.5">
      <c r="B213" s="56"/>
      <c r="C213" s="57"/>
      <c r="D213" s="137" t="s">
        <v>18</v>
      </c>
      <c r="E213" s="138"/>
      <c r="F213" s="138"/>
      <c r="G213" s="138"/>
      <c r="H213" s="138"/>
      <c r="I213" s="139"/>
    </row>
    <row r="214" spans="2:9" ht="21" x14ac:dyDescent="0.2">
      <c r="B214" s="58"/>
      <c r="C214" s="46"/>
      <c r="D214" s="140" t="s">
        <v>1</v>
      </c>
      <c r="E214" s="141"/>
      <c r="F214" s="141"/>
      <c r="G214" s="141"/>
      <c r="H214" s="141"/>
      <c r="I214" s="142"/>
    </row>
    <row r="215" spans="2:9" ht="21" x14ac:dyDescent="0.2">
      <c r="B215" s="58"/>
      <c r="C215" s="46"/>
      <c r="D215" s="140" t="s">
        <v>10</v>
      </c>
      <c r="E215" s="141"/>
      <c r="F215" s="141"/>
      <c r="G215" s="141"/>
      <c r="H215" s="141"/>
      <c r="I215" s="142"/>
    </row>
    <row r="216" spans="2:9" ht="21" x14ac:dyDescent="0.2">
      <c r="B216" s="59"/>
      <c r="C216" s="47"/>
      <c r="D216" s="143" t="s">
        <v>27</v>
      </c>
      <c r="E216" s="144"/>
      <c r="F216" s="144"/>
      <c r="G216" s="144"/>
      <c r="H216" s="144"/>
      <c r="I216" s="145"/>
    </row>
    <row r="217" spans="2:9" x14ac:dyDescent="0.2">
      <c r="B217" s="60"/>
      <c r="C217" s="48"/>
      <c r="D217" s="48"/>
      <c r="E217" s="48"/>
      <c r="F217" s="48"/>
      <c r="G217" s="48"/>
      <c r="H217" s="49"/>
      <c r="I217" s="61"/>
    </row>
    <row r="218" spans="2:9" ht="15" x14ac:dyDescent="0.2">
      <c r="B218" s="146" t="s">
        <v>1487</v>
      </c>
      <c r="C218" s="147"/>
      <c r="D218" s="148"/>
      <c r="E218" s="149"/>
      <c r="F218" s="149"/>
      <c r="G218" s="50"/>
      <c r="H218" s="50"/>
      <c r="I218" s="62"/>
    </row>
    <row r="219" spans="2:9" ht="15" x14ac:dyDescent="0.2">
      <c r="B219" s="63"/>
      <c r="C219" s="15"/>
      <c r="D219" s="15"/>
      <c r="E219" s="15"/>
      <c r="F219" s="15"/>
      <c r="G219" s="15"/>
      <c r="H219" s="41"/>
      <c r="I219" s="64"/>
    </row>
    <row r="220" spans="2:9" ht="15" x14ac:dyDescent="0.2">
      <c r="B220" s="150" t="s">
        <v>28</v>
      </c>
      <c r="C220" s="151"/>
      <c r="D220" s="152"/>
      <c r="E220" s="153"/>
      <c r="F220" s="153"/>
      <c r="G220" s="153"/>
      <c r="H220" s="153"/>
      <c r="I220" s="154"/>
    </row>
    <row r="221" spans="2:9" ht="15" x14ac:dyDescent="0.2">
      <c r="B221" s="155" t="s">
        <v>24</v>
      </c>
      <c r="C221" s="156"/>
      <c r="D221" s="156"/>
      <c r="E221" s="156"/>
      <c r="F221" s="156"/>
      <c r="G221" s="156"/>
      <c r="H221" s="156"/>
      <c r="I221" s="157"/>
    </row>
    <row r="222" spans="2:9" ht="66" customHeight="1" x14ac:dyDescent="0.2">
      <c r="B222" s="158" t="s">
        <v>1633</v>
      </c>
      <c r="C222" s="159"/>
      <c r="D222" s="159"/>
      <c r="E222" s="160"/>
      <c r="F222" s="16" t="s">
        <v>1491</v>
      </c>
      <c r="G222" s="26" t="s">
        <v>2</v>
      </c>
      <c r="H222" s="16" t="s">
        <v>30</v>
      </c>
      <c r="I222" s="97">
        <v>45628</v>
      </c>
    </row>
    <row r="223" spans="2:9" ht="15.75" thickBot="1" x14ac:dyDescent="0.25">
      <c r="B223" s="42"/>
      <c r="C223" s="65"/>
      <c r="D223" s="43"/>
      <c r="E223" s="43"/>
      <c r="F223" s="65" t="s">
        <v>29</v>
      </c>
      <c r="G223" s="43"/>
      <c r="H223" s="43"/>
      <c r="I223" s="44"/>
    </row>
    <row r="224" spans="2:9" ht="31.5" customHeight="1" thickBot="1" x14ac:dyDescent="0.25">
      <c r="B224" s="18" t="s">
        <v>31</v>
      </c>
      <c r="C224" s="52" t="s">
        <v>32</v>
      </c>
      <c r="D224" s="18" t="s">
        <v>33</v>
      </c>
      <c r="E224" s="18" t="s">
        <v>26</v>
      </c>
      <c r="F224" s="18" t="s">
        <v>34</v>
      </c>
      <c r="G224" s="18" t="s">
        <v>35</v>
      </c>
      <c r="H224" s="18" t="s">
        <v>36</v>
      </c>
      <c r="I224" s="18" t="s">
        <v>37</v>
      </c>
    </row>
    <row r="225" spans="2:9" ht="15" x14ac:dyDescent="0.2">
      <c r="B225" s="19">
        <v>1</v>
      </c>
      <c r="C225" s="51" t="s">
        <v>1629</v>
      </c>
      <c r="D225" s="25" t="s">
        <v>2</v>
      </c>
      <c r="E225" s="20">
        <v>1.05</v>
      </c>
      <c r="F225" s="25"/>
      <c r="G225" s="67">
        <v>355000</v>
      </c>
      <c r="H225" s="67">
        <f>G225*E225</f>
        <v>372750</v>
      </c>
      <c r="I225" s="70">
        <f>H225</f>
        <v>372750</v>
      </c>
    </row>
    <row r="226" spans="2:9" ht="15" x14ac:dyDescent="0.2">
      <c r="B226" s="21">
        <v>2</v>
      </c>
      <c r="C226" s="53"/>
      <c r="D226" s="26"/>
      <c r="E226" s="23"/>
      <c r="F226" s="26"/>
      <c r="G226" s="68"/>
      <c r="H226" s="67"/>
      <c r="I226" s="70">
        <f>H226</f>
        <v>0</v>
      </c>
    </row>
    <row r="227" spans="2:9" ht="15" x14ac:dyDescent="0.2">
      <c r="B227" s="21">
        <v>3</v>
      </c>
      <c r="C227" s="22"/>
      <c r="D227" s="26"/>
      <c r="E227" s="23"/>
      <c r="F227" s="26" t="s">
        <v>29</v>
      </c>
      <c r="G227" s="68" t="s">
        <v>29</v>
      </c>
      <c r="H227" s="68" t="s">
        <v>29</v>
      </c>
      <c r="I227" s="72"/>
    </row>
    <row r="228" spans="2:9" ht="15.75" thickBot="1" x14ac:dyDescent="0.25">
      <c r="B228" s="21">
        <v>4</v>
      </c>
      <c r="C228" s="26" t="s">
        <v>29</v>
      </c>
      <c r="D228" s="26" t="s">
        <v>29</v>
      </c>
      <c r="E228" s="23" t="s">
        <v>29</v>
      </c>
      <c r="F228" s="26" t="s">
        <v>29</v>
      </c>
      <c r="G228" s="68" t="s">
        <v>29</v>
      </c>
      <c r="H228" s="68" t="s">
        <v>29</v>
      </c>
      <c r="I228" s="72"/>
    </row>
    <row r="229" spans="2:9" ht="30.75" thickBot="1" x14ac:dyDescent="0.25">
      <c r="B229" s="18" t="s">
        <v>31</v>
      </c>
      <c r="C229" s="52" t="s">
        <v>38</v>
      </c>
      <c r="D229" s="18" t="s">
        <v>33</v>
      </c>
      <c r="E229" s="161" t="s">
        <v>1488</v>
      </c>
      <c r="F229" s="162"/>
      <c r="G229" s="18" t="s">
        <v>1489</v>
      </c>
      <c r="H229" s="18" t="s">
        <v>39</v>
      </c>
      <c r="I229" s="18" t="s">
        <v>37</v>
      </c>
    </row>
    <row r="230" spans="2:9" ht="15" x14ac:dyDescent="0.2">
      <c r="B230" s="19">
        <v>1</v>
      </c>
      <c r="C230" s="119" t="s">
        <v>1512</v>
      </c>
      <c r="D230" s="26" t="s">
        <v>29</v>
      </c>
      <c r="E230" s="166">
        <v>340270</v>
      </c>
      <c r="F230" s="166" t="s">
        <v>29</v>
      </c>
      <c r="G230" s="98">
        <v>0.33329999999999999</v>
      </c>
      <c r="H230" s="69">
        <f>E230*G230</f>
        <v>113411.99099999999</v>
      </c>
      <c r="I230" s="70">
        <f>H230</f>
        <v>113411.99099999999</v>
      </c>
    </row>
    <row r="231" spans="2:9" ht="15" x14ac:dyDescent="0.2">
      <c r="B231" s="21">
        <v>2</v>
      </c>
      <c r="C231" s="12"/>
      <c r="D231" s="26" t="s">
        <v>29</v>
      </c>
      <c r="E231" s="166"/>
      <c r="F231" s="166" t="s">
        <v>29</v>
      </c>
      <c r="G231" s="75"/>
      <c r="H231" s="68">
        <f>E231*G231</f>
        <v>0</v>
      </c>
      <c r="I231" s="70">
        <f>H231</f>
        <v>0</v>
      </c>
    </row>
    <row r="232" spans="2:9" ht="15" x14ac:dyDescent="0.2">
      <c r="B232" s="21">
        <v>3</v>
      </c>
      <c r="C232" s="26" t="s">
        <v>29</v>
      </c>
      <c r="D232" s="26" t="s">
        <v>29</v>
      </c>
      <c r="E232" s="134" t="s">
        <v>40</v>
      </c>
      <c r="F232" s="134" t="s">
        <v>29</v>
      </c>
      <c r="G232" s="24" t="s">
        <v>29</v>
      </c>
      <c r="H232" s="68" t="s">
        <v>29</v>
      </c>
      <c r="I232" s="72"/>
    </row>
    <row r="233" spans="2:9" ht="15.75" thickBot="1" x14ac:dyDescent="0.25">
      <c r="B233" s="27">
        <v>4</v>
      </c>
      <c r="C233" s="28" t="s">
        <v>29</v>
      </c>
      <c r="D233" s="28" t="s">
        <v>29</v>
      </c>
      <c r="E233" s="167" t="s">
        <v>29</v>
      </c>
      <c r="F233" s="167" t="s">
        <v>29</v>
      </c>
      <c r="G233" s="29" t="s">
        <v>40</v>
      </c>
      <c r="H233" s="69" t="s">
        <v>29</v>
      </c>
      <c r="I233" s="73" t="s">
        <v>29</v>
      </c>
    </row>
    <row r="234" spans="2:9" ht="15.75" thickBot="1" x14ac:dyDescent="0.25">
      <c r="B234" s="18" t="s">
        <v>31</v>
      </c>
      <c r="C234" s="45" t="s">
        <v>41</v>
      </c>
      <c r="D234" s="18" t="s">
        <v>33</v>
      </c>
      <c r="E234" s="161" t="s">
        <v>1490</v>
      </c>
      <c r="F234" s="162"/>
      <c r="G234" s="18" t="s">
        <v>1489</v>
      </c>
      <c r="H234" s="18" t="s">
        <v>42</v>
      </c>
      <c r="I234" s="18" t="s">
        <v>37</v>
      </c>
    </row>
    <row r="235" spans="2:9" ht="15" x14ac:dyDescent="0.2">
      <c r="B235" s="19">
        <v>1</v>
      </c>
      <c r="C235" s="54" t="s">
        <v>1502</v>
      </c>
      <c r="D235" s="25"/>
      <c r="E235" s="163">
        <f>I230</f>
        <v>113411.99099999999</v>
      </c>
      <c r="F235" s="181"/>
      <c r="G235" s="99">
        <v>0.03</v>
      </c>
      <c r="H235" s="66">
        <f>E235*G235</f>
        <v>3402.3597299999997</v>
      </c>
      <c r="I235" s="70">
        <f>H235</f>
        <v>3402.3597299999997</v>
      </c>
    </row>
    <row r="236" spans="2:9" ht="15" x14ac:dyDescent="0.2">
      <c r="B236" s="21">
        <v>3</v>
      </c>
      <c r="C236" s="76"/>
      <c r="D236" s="26"/>
      <c r="E236" s="166"/>
      <c r="F236" s="166"/>
      <c r="G236" s="75"/>
      <c r="H236" s="68"/>
      <c r="I236" s="72">
        <f>H236</f>
        <v>0</v>
      </c>
    </row>
    <row r="237" spans="2:9" ht="15" x14ac:dyDescent="0.2">
      <c r="B237" s="21">
        <v>4</v>
      </c>
      <c r="C237" s="53"/>
      <c r="D237" s="26"/>
      <c r="E237" s="166"/>
      <c r="F237" s="166"/>
      <c r="G237" s="75"/>
      <c r="H237" s="68"/>
      <c r="I237" s="72">
        <f>H237</f>
        <v>0</v>
      </c>
    </row>
    <row r="238" spans="2:9" ht="15.75" thickBot="1" x14ac:dyDescent="0.25">
      <c r="B238" s="30">
        <v>4</v>
      </c>
      <c r="C238" s="53"/>
      <c r="D238" s="26"/>
      <c r="E238" s="170"/>
      <c r="F238" s="171"/>
      <c r="G238" s="75"/>
      <c r="H238" s="68"/>
      <c r="I238" s="72">
        <f>H238</f>
        <v>0</v>
      </c>
    </row>
    <row r="239" spans="2:9" ht="15.75" thickBot="1" x14ac:dyDescent="0.25">
      <c r="B239" s="33"/>
      <c r="C239" s="34" t="s">
        <v>1485</v>
      </c>
      <c r="D239" s="35"/>
      <c r="E239" s="135"/>
      <c r="F239" s="136"/>
      <c r="G239" s="36"/>
      <c r="H239" s="37" t="s">
        <v>29</v>
      </c>
      <c r="I239" s="71">
        <f>I235+I230+I225+I226+I231+I236+I237+I238</f>
        <v>489564.35073000001</v>
      </c>
    </row>
    <row r="240" spans="2:9" ht="15" x14ac:dyDescent="0.2">
      <c r="B240" s="14"/>
      <c r="C240" s="13"/>
      <c r="D240" s="14"/>
      <c r="E240" s="14"/>
      <c r="F240" s="14"/>
      <c r="G240" s="38"/>
      <c r="H240" s="39"/>
      <c r="I240" s="39"/>
    </row>
    <row r="241" spans="2:9" ht="15" x14ac:dyDescent="0.2">
      <c r="B241" s="14"/>
      <c r="C241" s="13"/>
      <c r="D241" s="14"/>
      <c r="E241" s="14"/>
      <c r="F241" s="14"/>
      <c r="G241" s="38"/>
      <c r="H241" s="39"/>
      <c r="I241" s="39"/>
    </row>
    <row r="242" spans="2:9" ht="15" x14ac:dyDescent="0.2">
      <c r="B242" s="14"/>
      <c r="C242" s="13"/>
      <c r="D242" s="14"/>
      <c r="E242" s="14"/>
      <c r="F242" s="14"/>
      <c r="G242" s="38"/>
      <c r="H242" s="39"/>
      <c r="I242" s="39"/>
    </row>
    <row r="243" spans="2:9" ht="15.75" thickBot="1" x14ac:dyDescent="0.25">
      <c r="B243" s="14"/>
      <c r="C243" s="13"/>
      <c r="D243" s="14"/>
      <c r="E243" s="14"/>
      <c r="F243" s="14"/>
      <c r="G243" s="38"/>
      <c r="H243" s="39"/>
      <c r="I243" s="39"/>
    </row>
    <row r="244" spans="2:9" ht="31.5" x14ac:dyDescent="0.5">
      <c r="B244" s="56"/>
      <c r="C244" s="57"/>
      <c r="D244" s="137" t="s">
        <v>18</v>
      </c>
      <c r="E244" s="138"/>
      <c r="F244" s="138"/>
      <c r="G244" s="138"/>
      <c r="H244" s="138"/>
      <c r="I244" s="139"/>
    </row>
    <row r="245" spans="2:9" ht="21" x14ac:dyDescent="0.2">
      <c r="B245" s="58"/>
      <c r="C245" s="46"/>
      <c r="D245" s="140" t="s">
        <v>1</v>
      </c>
      <c r="E245" s="141"/>
      <c r="F245" s="141"/>
      <c r="G245" s="141"/>
      <c r="H245" s="141"/>
      <c r="I245" s="142"/>
    </row>
    <row r="246" spans="2:9" ht="21" x14ac:dyDescent="0.2">
      <c r="B246" s="58"/>
      <c r="C246" s="46"/>
      <c r="D246" s="140" t="s">
        <v>10</v>
      </c>
      <c r="E246" s="141"/>
      <c r="F246" s="141"/>
      <c r="G246" s="141"/>
      <c r="H246" s="141"/>
      <c r="I246" s="142"/>
    </row>
    <row r="247" spans="2:9" ht="21" x14ac:dyDescent="0.2">
      <c r="B247" s="59"/>
      <c r="C247" s="47"/>
      <c r="D247" s="143" t="s">
        <v>27</v>
      </c>
      <c r="E247" s="144"/>
      <c r="F247" s="144"/>
      <c r="G247" s="144"/>
      <c r="H247" s="144"/>
      <c r="I247" s="145"/>
    </row>
    <row r="248" spans="2:9" x14ac:dyDescent="0.2">
      <c r="B248" s="60"/>
      <c r="C248" s="48"/>
      <c r="D248" s="48"/>
      <c r="E248" s="48"/>
      <c r="F248" s="48"/>
      <c r="G248" s="48"/>
      <c r="H248" s="49"/>
      <c r="I248" s="61"/>
    </row>
    <row r="249" spans="2:9" ht="15" customHeight="1" x14ac:dyDescent="0.2">
      <c r="B249" s="146" t="s">
        <v>1487</v>
      </c>
      <c r="C249" s="147"/>
      <c r="D249" s="148"/>
      <c r="E249" s="149"/>
      <c r="F249" s="149"/>
      <c r="G249" s="50"/>
      <c r="H249" s="50"/>
      <c r="I249" s="62"/>
    </row>
    <row r="250" spans="2:9" ht="15" x14ac:dyDescent="0.2">
      <c r="B250" s="63"/>
      <c r="C250" s="15"/>
      <c r="D250" s="15"/>
      <c r="E250" s="15"/>
      <c r="F250" s="15"/>
      <c r="G250" s="15"/>
      <c r="H250" s="41"/>
      <c r="I250" s="64"/>
    </row>
    <row r="251" spans="2:9" ht="15" x14ac:dyDescent="0.2">
      <c r="B251" s="150" t="s">
        <v>28</v>
      </c>
      <c r="C251" s="151"/>
      <c r="D251" s="152"/>
      <c r="E251" s="153"/>
      <c r="F251" s="153"/>
      <c r="G251" s="153"/>
      <c r="H251" s="153"/>
      <c r="I251" s="154"/>
    </row>
    <row r="252" spans="2:9" ht="15" x14ac:dyDescent="0.2">
      <c r="B252" s="155" t="s">
        <v>24</v>
      </c>
      <c r="C252" s="156"/>
      <c r="D252" s="156"/>
      <c r="E252" s="156"/>
      <c r="F252" s="156"/>
      <c r="G252" s="156"/>
      <c r="H252" s="156"/>
      <c r="I252" s="157"/>
    </row>
    <row r="253" spans="2:9" ht="40.5" customHeight="1" x14ac:dyDescent="0.2">
      <c r="B253" s="158" t="s">
        <v>1634</v>
      </c>
      <c r="C253" s="159"/>
      <c r="D253" s="159"/>
      <c r="E253" s="160"/>
      <c r="F253" s="16" t="s">
        <v>1491</v>
      </c>
      <c r="G253" s="26" t="s">
        <v>1498</v>
      </c>
      <c r="H253" s="16" t="s">
        <v>30</v>
      </c>
      <c r="I253" s="97">
        <v>45628</v>
      </c>
    </row>
    <row r="254" spans="2:9" ht="15.75" thickBot="1" x14ac:dyDescent="0.25">
      <c r="B254" s="42"/>
      <c r="C254" s="65"/>
      <c r="D254" s="43"/>
      <c r="E254" s="43"/>
      <c r="F254" s="65" t="s">
        <v>29</v>
      </c>
      <c r="G254" s="43"/>
      <c r="H254" s="43"/>
      <c r="I254" s="44"/>
    </row>
    <row r="255" spans="2:9" ht="35.25" customHeight="1" thickBot="1" x14ac:dyDescent="0.25">
      <c r="B255" s="18" t="s">
        <v>31</v>
      </c>
      <c r="C255" s="52" t="s">
        <v>32</v>
      </c>
      <c r="D255" s="18" t="s">
        <v>33</v>
      </c>
      <c r="E255" s="18" t="s">
        <v>26</v>
      </c>
      <c r="F255" s="18" t="s">
        <v>34</v>
      </c>
      <c r="G255" s="18" t="s">
        <v>35</v>
      </c>
      <c r="H255" s="18" t="s">
        <v>36</v>
      </c>
      <c r="I255" s="18" t="s">
        <v>37</v>
      </c>
    </row>
    <row r="256" spans="2:9" ht="30" x14ac:dyDescent="0.2">
      <c r="B256" s="19">
        <v>1</v>
      </c>
      <c r="C256" s="87" t="s">
        <v>1635</v>
      </c>
      <c r="D256" s="88" t="s">
        <v>1492</v>
      </c>
      <c r="E256" s="89">
        <v>18</v>
      </c>
      <c r="F256" s="88"/>
      <c r="G256" s="66">
        <v>1626</v>
      </c>
      <c r="H256" s="67">
        <f t="shared" ref="H256:H261" si="2">E256*G256</f>
        <v>29268</v>
      </c>
      <c r="I256" s="70">
        <f t="shared" ref="I256:I261" si="3">H256</f>
        <v>29268</v>
      </c>
    </row>
    <row r="257" spans="2:9" ht="15" x14ac:dyDescent="0.2">
      <c r="B257" s="21">
        <v>2</v>
      </c>
      <c r="C257" s="76" t="s">
        <v>1636</v>
      </c>
      <c r="D257" s="26" t="s">
        <v>33</v>
      </c>
      <c r="E257" s="23">
        <v>1</v>
      </c>
      <c r="F257" s="26"/>
      <c r="G257" s="68">
        <v>10534</v>
      </c>
      <c r="H257" s="67">
        <f t="shared" si="2"/>
        <v>10534</v>
      </c>
      <c r="I257" s="70">
        <f t="shared" si="3"/>
        <v>10534</v>
      </c>
    </row>
    <row r="258" spans="2:9" ht="15" x14ac:dyDescent="0.2">
      <c r="B258" s="19">
        <v>3</v>
      </c>
      <c r="C258" s="76" t="s">
        <v>1637</v>
      </c>
      <c r="D258" s="26" t="s">
        <v>33</v>
      </c>
      <c r="E258" s="23">
        <v>2</v>
      </c>
      <c r="F258" s="26"/>
      <c r="G258" s="68">
        <v>2342</v>
      </c>
      <c r="H258" s="67">
        <f t="shared" si="2"/>
        <v>4684</v>
      </c>
      <c r="I258" s="70">
        <f t="shared" si="3"/>
        <v>4684</v>
      </c>
    </row>
    <row r="259" spans="2:9" ht="15" x14ac:dyDescent="0.2">
      <c r="B259" s="21">
        <v>4</v>
      </c>
      <c r="C259" s="76" t="s">
        <v>1638</v>
      </c>
      <c r="D259" s="26" t="s">
        <v>33</v>
      </c>
      <c r="E259" s="23">
        <v>2</v>
      </c>
      <c r="F259" s="26"/>
      <c r="G259" s="68">
        <v>17000</v>
      </c>
      <c r="H259" s="67">
        <f t="shared" si="2"/>
        <v>34000</v>
      </c>
      <c r="I259" s="70">
        <f t="shared" si="3"/>
        <v>34000</v>
      </c>
    </row>
    <row r="260" spans="2:9" ht="16.5" customHeight="1" x14ac:dyDescent="0.2">
      <c r="B260" s="19">
        <v>5</v>
      </c>
      <c r="C260" s="120" t="s">
        <v>1639</v>
      </c>
      <c r="D260" s="28" t="s">
        <v>33</v>
      </c>
      <c r="E260" s="121">
        <v>1</v>
      </c>
      <c r="F260" s="28"/>
      <c r="G260" s="122">
        <v>3507</v>
      </c>
      <c r="H260" s="67">
        <f t="shared" si="2"/>
        <v>3507</v>
      </c>
      <c r="I260" s="70">
        <f t="shared" si="3"/>
        <v>3507</v>
      </c>
    </row>
    <row r="261" spans="2:9" ht="15.75" thickBot="1" x14ac:dyDescent="0.25">
      <c r="B261" s="21">
        <v>6</v>
      </c>
      <c r="C261" s="123"/>
      <c r="D261" s="28"/>
      <c r="E261" s="121"/>
      <c r="F261" s="28"/>
      <c r="G261" s="122"/>
      <c r="H261" s="67">
        <f t="shared" si="2"/>
        <v>0</v>
      </c>
      <c r="I261" s="70">
        <f t="shared" si="3"/>
        <v>0</v>
      </c>
    </row>
    <row r="262" spans="2:9" ht="30.75" thickBot="1" x14ac:dyDescent="0.25">
      <c r="B262" s="18" t="s">
        <v>31</v>
      </c>
      <c r="C262" s="52" t="s">
        <v>38</v>
      </c>
      <c r="D262" s="18" t="s">
        <v>33</v>
      </c>
      <c r="E262" s="161" t="s">
        <v>1488</v>
      </c>
      <c r="F262" s="162"/>
      <c r="G262" s="18" t="s">
        <v>1489</v>
      </c>
      <c r="H262" s="18" t="s">
        <v>39</v>
      </c>
      <c r="I262" s="18" t="s">
        <v>37</v>
      </c>
    </row>
    <row r="263" spans="2:9" ht="15" x14ac:dyDescent="0.2">
      <c r="B263" s="19">
        <v>1</v>
      </c>
      <c r="C263" s="54" t="s">
        <v>1549</v>
      </c>
      <c r="D263" s="25" t="s">
        <v>1501</v>
      </c>
      <c r="E263" s="163">
        <v>311914</v>
      </c>
      <c r="F263" s="163"/>
      <c r="G263" s="114">
        <v>0.39379999999999998</v>
      </c>
      <c r="H263" s="67">
        <f>E263*G263</f>
        <v>122831.73319999999</v>
      </c>
      <c r="I263" s="70">
        <f>H263</f>
        <v>122831.73319999999</v>
      </c>
    </row>
    <row r="264" spans="2:9" ht="15" x14ac:dyDescent="0.2">
      <c r="B264" s="21">
        <v>2</v>
      </c>
      <c r="C264" s="76"/>
      <c r="D264" s="26"/>
      <c r="E264" s="163"/>
      <c r="F264" s="163"/>
      <c r="G264" s="75"/>
      <c r="H264" s="68">
        <f>E264*G264</f>
        <v>0</v>
      </c>
      <c r="I264" s="72">
        <f>H264</f>
        <v>0</v>
      </c>
    </row>
    <row r="265" spans="2:9" ht="15" x14ac:dyDescent="0.2">
      <c r="B265" s="21">
        <v>3</v>
      </c>
      <c r="C265" s="76"/>
      <c r="D265" s="26"/>
      <c r="E265" s="163"/>
      <c r="F265" s="163"/>
      <c r="G265" s="75"/>
      <c r="H265" s="68">
        <f>E265*G265</f>
        <v>0</v>
      </c>
      <c r="I265" s="72">
        <f>H265</f>
        <v>0</v>
      </c>
    </row>
    <row r="266" spans="2:9" ht="15.75" thickBot="1" x14ac:dyDescent="0.25">
      <c r="B266" s="27">
        <v>4</v>
      </c>
      <c r="C266" s="28" t="s">
        <v>29</v>
      </c>
      <c r="D266" s="28" t="s">
        <v>29</v>
      </c>
      <c r="E266" s="167" t="s">
        <v>29</v>
      </c>
      <c r="F266" s="167" t="s">
        <v>29</v>
      </c>
      <c r="G266" s="29" t="s">
        <v>40</v>
      </c>
      <c r="H266" s="69" t="s">
        <v>29</v>
      </c>
      <c r="I266" s="73" t="s">
        <v>29</v>
      </c>
    </row>
    <row r="267" spans="2:9" ht="15.75" thickBot="1" x14ac:dyDescent="0.25">
      <c r="B267" s="18" t="s">
        <v>31</v>
      </c>
      <c r="C267" s="45" t="s">
        <v>41</v>
      </c>
      <c r="D267" s="18" t="s">
        <v>33</v>
      </c>
      <c r="E267" s="161" t="s">
        <v>1490</v>
      </c>
      <c r="F267" s="162"/>
      <c r="G267" s="18" t="s">
        <v>1489</v>
      </c>
      <c r="H267" s="18" t="s">
        <v>42</v>
      </c>
      <c r="I267" s="18" t="s">
        <v>37</v>
      </c>
    </row>
    <row r="268" spans="2:9" ht="15" x14ac:dyDescent="0.2">
      <c r="B268" s="19">
        <v>1</v>
      </c>
      <c r="C268" s="54" t="s">
        <v>1515</v>
      </c>
      <c r="D268" s="25" t="s">
        <v>1503</v>
      </c>
      <c r="E268" s="164">
        <f>I263+I264+I265</f>
        <v>122831.73319999999</v>
      </c>
      <c r="F268" s="165"/>
      <c r="G268" s="99">
        <v>0.1</v>
      </c>
      <c r="H268" s="113">
        <f>E268*G268</f>
        <v>12283.17332</v>
      </c>
      <c r="I268" s="70">
        <f>H268</f>
        <v>12283.17332</v>
      </c>
    </row>
    <row r="269" spans="2:9" ht="15" x14ac:dyDescent="0.2">
      <c r="B269" s="21">
        <v>2</v>
      </c>
      <c r="C269" s="53"/>
      <c r="D269" s="26" t="s">
        <v>29</v>
      </c>
      <c r="E269" s="166"/>
      <c r="F269" s="166" t="s">
        <v>29</v>
      </c>
      <c r="G269" s="75"/>
      <c r="H269" s="68"/>
      <c r="I269" s="70">
        <f>H269</f>
        <v>0</v>
      </c>
    </row>
    <row r="270" spans="2:9" ht="15" x14ac:dyDescent="0.2">
      <c r="B270" s="21">
        <v>3</v>
      </c>
      <c r="C270" s="76"/>
      <c r="D270" s="26"/>
      <c r="E270" s="166"/>
      <c r="F270" s="166"/>
      <c r="G270" s="75"/>
      <c r="H270" s="68"/>
      <c r="I270" s="70">
        <f>H270</f>
        <v>0</v>
      </c>
    </row>
    <row r="271" spans="2:9" ht="15" x14ac:dyDescent="0.2">
      <c r="B271" s="21">
        <v>4</v>
      </c>
      <c r="C271" s="53"/>
      <c r="D271" s="26"/>
      <c r="E271" s="166"/>
      <c r="F271" s="166"/>
      <c r="G271" s="75"/>
      <c r="H271" s="68"/>
      <c r="I271" s="70">
        <f>H271</f>
        <v>0</v>
      </c>
    </row>
    <row r="272" spans="2:9" ht="15.75" thickBot="1" x14ac:dyDescent="0.25">
      <c r="B272" s="19">
        <v>5</v>
      </c>
      <c r="C272" s="53"/>
      <c r="D272" s="26"/>
      <c r="E272" s="170"/>
      <c r="F272" s="171"/>
      <c r="G272" s="55"/>
      <c r="H272" s="68"/>
      <c r="I272" s="70">
        <f>H272</f>
        <v>0</v>
      </c>
    </row>
    <row r="273" spans="2:9" ht="15.75" thickBot="1" x14ac:dyDescent="0.25">
      <c r="B273" s="33"/>
      <c r="C273" s="34" t="s">
        <v>1485</v>
      </c>
      <c r="D273" s="35"/>
      <c r="E273" s="135"/>
      <c r="F273" s="136"/>
      <c r="G273" s="36"/>
      <c r="H273" s="37" t="s">
        <v>29</v>
      </c>
      <c r="I273" s="71">
        <f>I256+I257+I258+I259+I260+I261+I263+I264+I265+I268+I269+I271+I270+I272</f>
        <v>217107.90651999999</v>
      </c>
    </row>
    <row r="274" spans="2:9" ht="15" x14ac:dyDescent="0.2">
      <c r="B274" s="14"/>
      <c r="C274" s="13"/>
      <c r="D274" s="14"/>
      <c r="E274" s="14"/>
      <c r="F274" s="14"/>
      <c r="G274" s="38"/>
      <c r="H274" s="39"/>
      <c r="I274" s="39"/>
    </row>
    <row r="275" spans="2:9" ht="15.75" thickBot="1" x14ac:dyDescent="0.25">
      <c r="B275" s="14"/>
      <c r="C275" s="13"/>
      <c r="D275" s="14"/>
      <c r="E275" s="14"/>
      <c r="F275" s="14"/>
      <c r="G275" s="38"/>
      <c r="H275" s="39"/>
      <c r="I275" s="39"/>
    </row>
    <row r="276" spans="2:9" ht="31.5" x14ac:dyDescent="0.5">
      <c r="B276" s="56"/>
      <c r="C276" s="57"/>
      <c r="D276" s="137" t="s">
        <v>18</v>
      </c>
      <c r="E276" s="138"/>
      <c r="F276" s="138"/>
      <c r="G276" s="138"/>
      <c r="H276" s="138"/>
      <c r="I276" s="139"/>
    </row>
    <row r="277" spans="2:9" ht="21" x14ac:dyDescent="0.2">
      <c r="B277" s="58"/>
      <c r="C277" s="46"/>
      <c r="D277" s="140" t="s">
        <v>1</v>
      </c>
      <c r="E277" s="141"/>
      <c r="F277" s="141"/>
      <c r="G277" s="141"/>
      <c r="H277" s="141"/>
      <c r="I277" s="142"/>
    </row>
    <row r="278" spans="2:9" ht="21" x14ac:dyDescent="0.2">
      <c r="B278" s="58"/>
      <c r="C278" s="46"/>
      <c r="D278" s="140" t="s">
        <v>10</v>
      </c>
      <c r="E278" s="141"/>
      <c r="F278" s="141"/>
      <c r="G278" s="141"/>
      <c r="H278" s="141"/>
      <c r="I278" s="142"/>
    </row>
    <row r="279" spans="2:9" ht="21" x14ac:dyDescent="0.2">
      <c r="B279" s="59"/>
      <c r="C279" s="47"/>
      <c r="D279" s="143" t="s">
        <v>27</v>
      </c>
      <c r="E279" s="144"/>
      <c r="F279" s="144"/>
      <c r="G279" s="144"/>
      <c r="H279" s="144"/>
      <c r="I279" s="145"/>
    </row>
    <row r="280" spans="2:9" x14ac:dyDescent="0.2">
      <c r="B280" s="60"/>
      <c r="C280" s="48"/>
      <c r="D280" s="48"/>
      <c r="E280" s="48"/>
      <c r="F280" s="48"/>
      <c r="G280" s="48"/>
      <c r="H280" s="49"/>
      <c r="I280" s="61"/>
    </row>
    <row r="281" spans="2:9" ht="15" x14ac:dyDescent="0.2">
      <c r="B281" s="146" t="s">
        <v>1487</v>
      </c>
      <c r="C281" s="147"/>
      <c r="D281" s="148"/>
      <c r="E281" s="149"/>
      <c r="F281" s="149"/>
      <c r="G281" s="50"/>
      <c r="H281" s="50"/>
      <c r="I281" s="62"/>
    </row>
    <row r="282" spans="2:9" ht="15" x14ac:dyDescent="0.2">
      <c r="B282" s="63"/>
      <c r="C282" s="15"/>
      <c r="D282" s="15"/>
      <c r="E282" s="15"/>
      <c r="F282" s="15"/>
      <c r="G282" s="15"/>
      <c r="H282" s="41"/>
      <c r="I282" s="64"/>
    </row>
    <row r="283" spans="2:9" ht="15" x14ac:dyDescent="0.2">
      <c r="B283" s="150" t="s">
        <v>28</v>
      </c>
      <c r="C283" s="151"/>
      <c r="D283" s="152"/>
      <c r="E283" s="153"/>
      <c r="F283" s="153"/>
      <c r="G283" s="153"/>
      <c r="H283" s="153"/>
      <c r="I283" s="154"/>
    </row>
    <row r="284" spans="2:9" ht="15" x14ac:dyDescent="0.2">
      <c r="B284" s="155" t="s">
        <v>24</v>
      </c>
      <c r="C284" s="156"/>
      <c r="D284" s="156"/>
      <c r="E284" s="156"/>
      <c r="F284" s="156"/>
      <c r="G284" s="156"/>
      <c r="H284" s="156"/>
      <c r="I284" s="157"/>
    </row>
    <row r="285" spans="2:9" ht="25.5" customHeight="1" x14ac:dyDescent="0.2">
      <c r="B285" s="158" t="s">
        <v>1640</v>
      </c>
      <c r="C285" s="159"/>
      <c r="D285" s="159"/>
      <c r="E285" s="160"/>
      <c r="F285" s="16" t="s">
        <v>1491</v>
      </c>
      <c r="G285" s="26" t="s">
        <v>1498</v>
      </c>
      <c r="H285" s="16" t="s">
        <v>30</v>
      </c>
      <c r="I285" s="97">
        <v>45628</v>
      </c>
    </row>
    <row r="286" spans="2:9" ht="15.75" thickBot="1" x14ac:dyDescent="0.25">
      <c r="B286" s="42"/>
      <c r="C286" s="65"/>
      <c r="D286" s="43"/>
      <c r="E286" s="43"/>
      <c r="F286" s="65" t="s">
        <v>29</v>
      </c>
      <c r="G286" s="43"/>
      <c r="H286" s="43"/>
      <c r="I286" s="44"/>
    </row>
    <row r="287" spans="2:9" ht="15.75" thickBot="1" x14ac:dyDescent="0.25">
      <c r="B287" s="18" t="s">
        <v>31</v>
      </c>
      <c r="C287" s="52" t="s">
        <v>32</v>
      </c>
      <c r="D287" s="18" t="s">
        <v>33</v>
      </c>
      <c r="E287" s="18" t="s">
        <v>26</v>
      </c>
      <c r="F287" s="18" t="s">
        <v>34</v>
      </c>
      <c r="G287" s="18" t="s">
        <v>35</v>
      </c>
      <c r="H287" s="18" t="s">
        <v>36</v>
      </c>
      <c r="I287" s="18" t="s">
        <v>37</v>
      </c>
    </row>
    <row r="288" spans="2:9" ht="15" x14ac:dyDescent="0.2">
      <c r="B288" s="19">
        <v>1</v>
      </c>
      <c r="C288" s="87" t="s">
        <v>1544</v>
      </c>
      <c r="D288" s="88" t="s">
        <v>33</v>
      </c>
      <c r="E288" s="89">
        <v>2</v>
      </c>
      <c r="F288" s="88"/>
      <c r="G288" s="66">
        <v>400</v>
      </c>
      <c r="H288" s="67">
        <f>G288*E288</f>
        <v>800</v>
      </c>
      <c r="I288" s="70">
        <f>H288</f>
        <v>800</v>
      </c>
    </row>
    <row r="289" spans="2:9" ht="15" x14ac:dyDescent="0.2">
      <c r="B289" s="21">
        <v>2</v>
      </c>
      <c r="C289" s="53" t="s">
        <v>1550</v>
      </c>
      <c r="D289" s="26" t="s">
        <v>1492</v>
      </c>
      <c r="E289" s="23">
        <v>3</v>
      </c>
      <c r="F289" s="26"/>
      <c r="G289" s="68">
        <v>1549</v>
      </c>
      <c r="H289" s="67">
        <f t="shared" ref="H289:H297" si="4">G289*E289</f>
        <v>4647</v>
      </c>
      <c r="I289" s="70">
        <f>H289</f>
        <v>4647</v>
      </c>
    </row>
    <row r="290" spans="2:9" ht="15" x14ac:dyDescent="0.2">
      <c r="B290" s="21">
        <v>3</v>
      </c>
      <c r="C290" s="53" t="s">
        <v>1545</v>
      </c>
      <c r="D290" s="26" t="s">
        <v>33</v>
      </c>
      <c r="E290" s="23">
        <v>1</v>
      </c>
      <c r="F290" s="26"/>
      <c r="G290" s="68">
        <v>1950</v>
      </c>
      <c r="H290" s="67">
        <f t="shared" si="4"/>
        <v>1950</v>
      </c>
      <c r="I290" s="70">
        <f t="shared" ref="I290:I297" si="5">H290</f>
        <v>1950</v>
      </c>
    </row>
    <row r="291" spans="2:9" ht="15" x14ac:dyDescent="0.2">
      <c r="B291" s="21">
        <v>4</v>
      </c>
      <c r="C291" s="53" t="s">
        <v>1551</v>
      </c>
      <c r="D291" s="26" t="s">
        <v>33</v>
      </c>
      <c r="E291" s="23">
        <v>2</v>
      </c>
      <c r="F291" s="26"/>
      <c r="G291" s="68">
        <v>750</v>
      </c>
      <c r="H291" s="67">
        <f t="shared" si="4"/>
        <v>1500</v>
      </c>
      <c r="I291" s="70">
        <f t="shared" si="5"/>
        <v>1500</v>
      </c>
    </row>
    <row r="292" spans="2:9" ht="15" x14ac:dyDescent="0.2">
      <c r="B292" s="21">
        <v>5</v>
      </c>
      <c r="C292" s="53" t="s">
        <v>1552</v>
      </c>
      <c r="D292" s="26" t="s">
        <v>33</v>
      </c>
      <c r="E292" s="23">
        <v>1</v>
      </c>
      <c r="F292" s="26"/>
      <c r="G292" s="68">
        <v>4818</v>
      </c>
      <c r="H292" s="67">
        <f t="shared" si="4"/>
        <v>4818</v>
      </c>
      <c r="I292" s="70">
        <f t="shared" si="5"/>
        <v>4818</v>
      </c>
    </row>
    <row r="293" spans="2:9" ht="15" x14ac:dyDescent="0.2">
      <c r="B293" s="21">
        <v>6</v>
      </c>
      <c r="C293" s="76" t="s">
        <v>1546</v>
      </c>
      <c r="D293" s="26" t="s">
        <v>33</v>
      </c>
      <c r="E293" s="23">
        <v>1</v>
      </c>
      <c r="F293" s="26"/>
      <c r="G293" s="68">
        <v>200</v>
      </c>
      <c r="H293" s="67">
        <f t="shared" si="4"/>
        <v>200</v>
      </c>
      <c r="I293" s="70">
        <f t="shared" si="5"/>
        <v>200</v>
      </c>
    </row>
    <row r="294" spans="2:9" ht="15" x14ac:dyDescent="0.2">
      <c r="B294" s="21">
        <v>7</v>
      </c>
      <c r="C294" s="120" t="s">
        <v>1547</v>
      </c>
      <c r="D294" s="28" t="s">
        <v>33</v>
      </c>
      <c r="E294" s="121">
        <v>2</v>
      </c>
      <c r="F294" s="28"/>
      <c r="G294" s="122">
        <v>29804</v>
      </c>
      <c r="H294" s="67">
        <f t="shared" si="4"/>
        <v>59608</v>
      </c>
      <c r="I294" s="70">
        <f t="shared" si="5"/>
        <v>59608</v>
      </c>
    </row>
    <row r="295" spans="2:9" ht="30" x14ac:dyDescent="0.2">
      <c r="B295" s="21">
        <v>8</v>
      </c>
      <c r="C295" s="53" t="s">
        <v>1548</v>
      </c>
      <c r="D295" s="26" t="s">
        <v>1492</v>
      </c>
      <c r="E295" s="121">
        <v>6</v>
      </c>
      <c r="F295" s="28"/>
      <c r="G295" s="122">
        <v>1700</v>
      </c>
      <c r="H295" s="69">
        <f t="shared" si="4"/>
        <v>10200</v>
      </c>
      <c r="I295" s="91">
        <f t="shared" si="5"/>
        <v>10200</v>
      </c>
    </row>
    <row r="296" spans="2:9" ht="15" x14ac:dyDescent="0.2">
      <c r="B296" s="21">
        <v>9</v>
      </c>
      <c r="C296" s="53" t="s">
        <v>1598</v>
      </c>
      <c r="D296" s="131" t="s">
        <v>33</v>
      </c>
      <c r="E296" s="23">
        <v>0.01</v>
      </c>
      <c r="F296" s="26"/>
      <c r="G296" s="68">
        <v>63396</v>
      </c>
      <c r="H296" s="68">
        <f t="shared" si="4"/>
        <v>633.96</v>
      </c>
      <c r="I296" s="68">
        <f t="shared" si="5"/>
        <v>633.96</v>
      </c>
    </row>
    <row r="297" spans="2:9" ht="15.75" thickBot="1" x14ac:dyDescent="0.25">
      <c r="B297" s="27">
        <v>10</v>
      </c>
      <c r="C297" s="123" t="s">
        <v>1599</v>
      </c>
      <c r="D297" s="131" t="s">
        <v>33</v>
      </c>
      <c r="E297" s="121">
        <v>0.01</v>
      </c>
      <c r="F297" s="28"/>
      <c r="G297" s="122">
        <v>50900</v>
      </c>
      <c r="H297" s="122">
        <f t="shared" si="4"/>
        <v>509</v>
      </c>
      <c r="I297" s="122">
        <f t="shared" si="5"/>
        <v>509</v>
      </c>
    </row>
    <row r="298" spans="2:9" ht="30.75" thickBot="1" x14ac:dyDescent="0.25">
      <c r="B298" s="100" t="s">
        <v>31</v>
      </c>
      <c r="C298" s="112" t="s">
        <v>38</v>
      </c>
      <c r="D298" s="80" t="s">
        <v>33</v>
      </c>
      <c r="E298" s="180" t="s">
        <v>1488</v>
      </c>
      <c r="F298" s="180"/>
      <c r="G298" s="80" t="s">
        <v>1489</v>
      </c>
      <c r="H298" s="80" t="s">
        <v>39</v>
      </c>
      <c r="I298" s="81" t="s">
        <v>37</v>
      </c>
    </row>
    <row r="299" spans="2:9" ht="15" x14ac:dyDescent="0.2">
      <c r="B299" s="19">
        <v>1</v>
      </c>
      <c r="C299" s="54" t="s">
        <v>1549</v>
      </c>
      <c r="D299" s="25"/>
      <c r="E299" s="163">
        <v>311914</v>
      </c>
      <c r="F299" s="163"/>
      <c r="G299" s="55">
        <v>0.3125</v>
      </c>
      <c r="H299" s="67">
        <f>G299*E299</f>
        <v>97473.125</v>
      </c>
      <c r="I299" s="70">
        <f>H299</f>
        <v>97473.125</v>
      </c>
    </row>
    <row r="300" spans="2:9" ht="15" x14ac:dyDescent="0.2">
      <c r="B300" s="21">
        <v>2</v>
      </c>
      <c r="C300" s="76"/>
      <c r="D300" s="26" t="s">
        <v>29</v>
      </c>
      <c r="E300" s="166"/>
      <c r="F300" s="166" t="s">
        <v>29</v>
      </c>
      <c r="G300" s="75"/>
      <c r="H300" s="68">
        <f>G300*E300</f>
        <v>0</v>
      </c>
      <c r="I300" s="70">
        <f>H300</f>
        <v>0</v>
      </c>
    </row>
    <row r="301" spans="2:9" ht="15" x14ac:dyDescent="0.2">
      <c r="B301" s="21">
        <v>3</v>
      </c>
      <c r="C301" s="76"/>
      <c r="D301" s="26" t="s">
        <v>29</v>
      </c>
      <c r="E301" s="166"/>
      <c r="F301" s="166" t="s">
        <v>29</v>
      </c>
      <c r="G301" s="75"/>
      <c r="H301" s="68">
        <f>G301*E301</f>
        <v>0</v>
      </c>
      <c r="I301" s="70">
        <f>H301</f>
        <v>0</v>
      </c>
    </row>
    <row r="302" spans="2:9" ht="15.75" thickBot="1" x14ac:dyDescent="0.25">
      <c r="B302" s="27">
        <v>4</v>
      </c>
      <c r="C302" s="28" t="s">
        <v>29</v>
      </c>
      <c r="D302" s="28" t="s">
        <v>29</v>
      </c>
      <c r="E302" s="167" t="s">
        <v>29</v>
      </c>
      <c r="F302" s="167" t="s">
        <v>29</v>
      </c>
      <c r="G302" s="29" t="s">
        <v>40</v>
      </c>
      <c r="H302" s="69" t="s">
        <v>29</v>
      </c>
      <c r="I302" s="73" t="s">
        <v>29</v>
      </c>
    </row>
    <row r="303" spans="2:9" ht="15.75" thickBot="1" x14ac:dyDescent="0.25">
      <c r="B303" s="101" t="s">
        <v>31</v>
      </c>
      <c r="C303" s="105" t="s">
        <v>41</v>
      </c>
      <c r="D303" s="101" t="s">
        <v>33</v>
      </c>
      <c r="E303" s="174" t="s">
        <v>1490</v>
      </c>
      <c r="F303" s="175"/>
      <c r="G303" s="101" t="s">
        <v>1489</v>
      </c>
      <c r="H303" s="101" t="s">
        <v>42</v>
      </c>
      <c r="I303" s="101" t="s">
        <v>37</v>
      </c>
    </row>
    <row r="304" spans="2:9" ht="15" x14ac:dyDescent="0.2">
      <c r="B304" s="86">
        <v>1</v>
      </c>
      <c r="C304" s="109" t="s">
        <v>1515</v>
      </c>
      <c r="D304" s="88" t="s">
        <v>1503</v>
      </c>
      <c r="E304" s="164">
        <f>I299+I300+I301</f>
        <v>97473.125</v>
      </c>
      <c r="F304" s="165"/>
      <c r="G304" s="110">
        <v>0.1</v>
      </c>
      <c r="H304" s="113">
        <f>G304*E304</f>
        <v>9747.3125</v>
      </c>
      <c r="I304" s="90">
        <f>H304</f>
        <v>9747.3125</v>
      </c>
    </row>
    <row r="305" spans="2:9" ht="15" x14ac:dyDescent="0.2">
      <c r="B305" s="21">
        <v>2</v>
      </c>
      <c r="C305" s="53"/>
      <c r="D305" s="26" t="s">
        <v>29</v>
      </c>
      <c r="E305" s="166"/>
      <c r="F305" s="166" t="s">
        <v>29</v>
      </c>
      <c r="G305" s="75"/>
      <c r="H305" s="68">
        <f>G305*E305</f>
        <v>0</v>
      </c>
      <c r="I305" s="70">
        <f>H305</f>
        <v>0</v>
      </c>
    </row>
    <row r="306" spans="2:9" ht="15" x14ac:dyDescent="0.2">
      <c r="B306" s="21">
        <v>3</v>
      </c>
      <c r="C306" s="76"/>
      <c r="D306" s="26"/>
      <c r="E306" s="166"/>
      <c r="F306" s="166"/>
      <c r="G306" s="75"/>
      <c r="H306" s="68"/>
      <c r="I306" s="72">
        <f>H306</f>
        <v>0</v>
      </c>
    </row>
    <row r="307" spans="2:9" ht="15" x14ac:dyDescent="0.2">
      <c r="B307" s="21">
        <v>4</v>
      </c>
      <c r="C307" s="53"/>
      <c r="D307" s="26"/>
      <c r="E307" s="166"/>
      <c r="F307" s="166"/>
      <c r="G307" s="75"/>
      <c r="H307" s="68"/>
      <c r="I307" s="72">
        <f>H307</f>
        <v>0</v>
      </c>
    </row>
    <row r="308" spans="2:9" ht="15.75" thickBot="1" x14ac:dyDescent="0.25">
      <c r="B308" s="27">
        <v>5</v>
      </c>
      <c r="C308" s="123"/>
      <c r="D308" s="28"/>
      <c r="E308" s="183"/>
      <c r="F308" s="184"/>
      <c r="G308" s="124"/>
      <c r="H308" s="122"/>
      <c r="I308" s="91">
        <f>H308</f>
        <v>0</v>
      </c>
    </row>
    <row r="309" spans="2:9" ht="15.75" thickBot="1" x14ac:dyDescent="0.25">
      <c r="B309" s="33"/>
      <c r="C309" s="34" t="s">
        <v>1485</v>
      </c>
      <c r="D309" s="35"/>
      <c r="E309" s="135"/>
      <c r="F309" s="136"/>
      <c r="G309" s="36"/>
      <c r="H309" s="37" t="s">
        <v>29</v>
      </c>
      <c r="I309" s="71">
        <f>I288+I289+I290+I291+I293+I299+I300+I304+I305+I306+I307+I292+I308+I32+I296+I3326+I295+I294+I297</f>
        <v>192086.39750000002</v>
      </c>
    </row>
    <row r="310" spans="2:9" ht="15" x14ac:dyDescent="0.2">
      <c r="B310" s="17"/>
      <c r="C310" s="13"/>
      <c r="D310" s="14"/>
      <c r="E310" s="14"/>
      <c r="F310" s="14"/>
      <c r="G310" s="38"/>
      <c r="H310" s="39"/>
      <c r="I310" s="40"/>
    </row>
    <row r="311" spans="2:9" ht="15.75" thickBot="1" x14ac:dyDescent="0.25">
      <c r="B311" s="17"/>
      <c r="C311" s="13"/>
      <c r="D311" s="14"/>
      <c r="E311" s="14"/>
      <c r="F311" s="14"/>
      <c r="G311" s="38"/>
      <c r="H311" s="39"/>
      <c r="I311" s="40"/>
    </row>
    <row r="312" spans="2:9" ht="31.5" x14ac:dyDescent="0.5">
      <c r="B312" s="56"/>
      <c r="C312" s="57"/>
      <c r="D312" s="137" t="s">
        <v>18</v>
      </c>
      <c r="E312" s="138"/>
      <c r="F312" s="138"/>
      <c r="G312" s="138"/>
      <c r="H312" s="138"/>
      <c r="I312" s="139"/>
    </row>
    <row r="313" spans="2:9" ht="21" x14ac:dyDescent="0.2">
      <c r="B313" s="58"/>
      <c r="C313" s="46"/>
      <c r="D313" s="140" t="s">
        <v>1</v>
      </c>
      <c r="E313" s="141"/>
      <c r="F313" s="141"/>
      <c r="G313" s="141"/>
      <c r="H313" s="141"/>
      <c r="I313" s="142"/>
    </row>
    <row r="314" spans="2:9" ht="21" x14ac:dyDescent="0.2">
      <c r="B314" s="58"/>
      <c r="C314" s="46"/>
      <c r="D314" s="140" t="s">
        <v>10</v>
      </c>
      <c r="E314" s="141"/>
      <c r="F314" s="141"/>
      <c r="G314" s="141"/>
      <c r="H314" s="141"/>
      <c r="I314" s="142"/>
    </row>
    <row r="315" spans="2:9" ht="21" x14ac:dyDescent="0.2">
      <c r="B315" s="59"/>
      <c r="C315" s="47"/>
      <c r="D315" s="143" t="s">
        <v>27</v>
      </c>
      <c r="E315" s="144"/>
      <c r="F315" s="144"/>
      <c r="G315" s="144"/>
      <c r="H315" s="144"/>
      <c r="I315" s="145"/>
    </row>
    <row r="316" spans="2:9" x14ac:dyDescent="0.2">
      <c r="B316" s="60"/>
      <c r="C316" s="48"/>
      <c r="D316" s="48"/>
      <c r="E316" s="48"/>
      <c r="F316" s="48"/>
      <c r="G316" s="48"/>
      <c r="H316" s="49"/>
      <c r="I316" s="61"/>
    </row>
    <row r="317" spans="2:9" ht="15" x14ac:dyDescent="0.2">
      <c r="B317" s="146" t="s">
        <v>1487</v>
      </c>
      <c r="C317" s="147"/>
      <c r="D317" s="148"/>
      <c r="E317" s="149"/>
      <c r="F317" s="149"/>
      <c r="G317" s="50"/>
      <c r="H317" s="50"/>
      <c r="I317" s="62"/>
    </row>
    <row r="318" spans="2:9" ht="15" x14ac:dyDescent="0.2">
      <c r="B318" s="63"/>
      <c r="C318" s="15"/>
      <c r="D318" s="15"/>
      <c r="E318" s="15"/>
      <c r="F318" s="15"/>
      <c r="G318" s="15"/>
      <c r="H318" s="41"/>
      <c r="I318" s="64"/>
    </row>
    <row r="319" spans="2:9" ht="15" x14ac:dyDescent="0.2">
      <c r="B319" s="150" t="s">
        <v>28</v>
      </c>
      <c r="C319" s="151"/>
      <c r="D319" s="152"/>
      <c r="E319" s="153"/>
      <c r="F319" s="153"/>
      <c r="G319" s="153"/>
      <c r="H319" s="153"/>
      <c r="I319" s="154"/>
    </row>
    <row r="320" spans="2:9" ht="15" x14ac:dyDescent="0.2">
      <c r="B320" s="155" t="s">
        <v>24</v>
      </c>
      <c r="C320" s="156"/>
      <c r="D320" s="156"/>
      <c r="E320" s="156"/>
      <c r="F320" s="156"/>
      <c r="G320" s="156"/>
      <c r="H320" s="156"/>
      <c r="I320" s="157"/>
    </row>
    <row r="321" spans="2:9" ht="15" x14ac:dyDescent="0.2">
      <c r="B321" s="158" t="s">
        <v>1641</v>
      </c>
      <c r="C321" s="159"/>
      <c r="D321" s="159"/>
      <c r="E321" s="160"/>
      <c r="F321" s="16" t="s">
        <v>1491</v>
      </c>
      <c r="G321" s="26" t="s">
        <v>33</v>
      </c>
      <c r="H321" s="16" t="s">
        <v>30</v>
      </c>
      <c r="I321" s="97">
        <v>45628</v>
      </c>
    </row>
    <row r="322" spans="2:9" ht="15.75" thickBot="1" x14ac:dyDescent="0.25">
      <c r="B322" s="42"/>
      <c r="C322" s="65"/>
      <c r="D322" s="43"/>
      <c r="E322" s="43"/>
      <c r="F322" s="65" t="s">
        <v>29</v>
      </c>
      <c r="G322" s="43"/>
      <c r="H322" s="43"/>
      <c r="I322" s="44"/>
    </row>
    <row r="323" spans="2:9" ht="15.75" thickBot="1" x14ac:dyDescent="0.25">
      <c r="B323" s="18" t="s">
        <v>31</v>
      </c>
      <c r="C323" s="52" t="s">
        <v>32</v>
      </c>
      <c r="D323" s="18" t="s">
        <v>33</v>
      </c>
      <c r="E323" s="18" t="s">
        <v>26</v>
      </c>
      <c r="F323" s="18" t="s">
        <v>34</v>
      </c>
      <c r="G323" s="18" t="s">
        <v>35</v>
      </c>
      <c r="H323" s="18" t="s">
        <v>36</v>
      </c>
      <c r="I323" s="18" t="s">
        <v>37</v>
      </c>
    </row>
    <row r="324" spans="2:9" ht="15" x14ac:dyDescent="0.2">
      <c r="B324" s="19">
        <v>1</v>
      </c>
      <c r="C324" s="51" t="s">
        <v>1642</v>
      </c>
      <c r="D324" s="25" t="s">
        <v>1492</v>
      </c>
      <c r="E324" s="20">
        <v>1</v>
      </c>
      <c r="F324" s="25"/>
      <c r="G324" s="67">
        <v>38677</v>
      </c>
      <c r="H324" s="67">
        <f t="shared" ref="H324:H329" si="6">G324*E324</f>
        <v>38677</v>
      </c>
      <c r="I324" s="70">
        <f t="shared" ref="I324:I329" si="7">H324</f>
        <v>38677</v>
      </c>
    </row>
    <row r="325" spans="2:9" ht="15" x14ac:dyDescent="0.2">
      <c r="B325" s="21">
        <v>2</v>
      </c>
      <c r="C325" s="53"/>
      <c r="D325" s="26"/>
      <c r="E325" s="23"/>
      <c r="F325" s="26"/>
      <c r="G325" s="68"/>
      <c r="H325" s="67">
        <f t="shared" si="6"/>
        <v>0</v>
      </c>
      <c r="I325" s="70">
        <f t="shared" si="7"/>
        <v>0</v>
      </c>
    </row>
    <row r="326" spans="2:9" ht="15" x14ac:dyDescent="0.2">
      <c r="B326" s="21">
        <v>3</v>
      </c>
      <c r="C326" s="53"/>
      <c r="D326" s="26"/>
      <c r="E326" s="23"/>
      <c r="F326" s="26"/>
      <c r="G326" s="68"/>
      <c r="H326" s="67">
        <f t="shared" si="6"/>
        <v>0</v>
      </c>
      <c r="I326" s="70">
        <f t="shared" si="7"/>
        <v>0</v>
      </c>
    </row>
    <row r="327" spans="2:9" ht="15" x14ac:dyDescent="0.2">
      <c r="B327" s="21">
        <v>4</v>
      </c>
      <c r="C327" s="53"/>
      <c r="D327" s="26"/>
      <c r="E327" s="23"/>
      <c r="F327" s="26"/>
      <c r="G327" s="68"/>
      <c r="H327" s="67">
        <f t="shared" si="6"/>
        <v>0</v>
      </c>
      <c r="I327" s="70">
        <f t="shared" si="7"/>
        <v>0</v>
      </c>
    </row>
    <row r="328" spans="2:9" ht="15" x14ac:dyDescent="0.2">
      <c r="B328" s="21">
        <v>5</v>
      </c>
      <c r="C328" s="53"/>
      <c r="D328" s="26"/>
      <c r="E328" s="23"/>
      <c r="F328" s="26"/>
      <c r="G328" s="68"/>
      <c r="H328" s="67">
        <f t="shared" si="6"/>
        <v>0</v>
      </c>
      <c r="I328" s="70">
        <f t="shared" si="7"/>
        <v>0</v>
      </c>
    </row>
    <row r="329" spans="2:9" ht="15.75" thickBot="1" x14ac:dyDescent="0.25">
      <c r="B329" s="21">
        <v>6</v>
      </c>
      <c r="C329" s="53"/>
      <c r="D329" s="26"/>
      <c r="E329" s="23"/>
      <c r="F329" s="26"/>
      <c r="G329" s="68"/>
      <c r="H329" s="67">
        <f t="shared" si="6"/>
        <v>0</v>
      </c>
      <c r="I329" s="70">
        <f t="shared" si="7"/>
        <v>0</v>
      </c>
    </row>
    <row r="330" spans="2:9" ht="30.75" thickBot="1" x14ac:dyDescent="0.25">
      <c r="B330" s="100" t="s">
        <v>31</v>
      </c>
      <c r="C330" s="112" t="s">
        <v>38</v>
      </c>
      <c r="D330" s="80" t="s">
        <v>33</v>
      </c>
      <c r="E330" s="180" t="s">
        <v>1488</v>
      </c>
      <c r="F330" s="180"/>
      <c r="G330" s="80" t="s">
        <v>1489</v>
      </c>
      <c r="H330" s="80" t="s">
        <v>39</v>
      </c>
      <c r="I330" s="81" t="s">
        <v>37</v>
      </c>
    </row>
    <row r="331" spans="2:9" ht="15" x14ac:dyDescent="0.2">
      <c r="B331" s="19">
        <v>1</v>
      </c>
      <c r="C331" s="54" t="s">
        <v>1514</v>
      </c>
      <c r="D331" s="25" t="s">
        <v>1501</v>
      </c>
      <c r="E331" s="163">
        <v>311914</v>
      </c>
      <c r="F331" s="163"/>
      <c r="G331" s="55">
        <v>0.2954</v>
      </c>
      <c r="H331" s="67">
        <f>G331*E331</f>
        <v>92139.395600000003</v>
      </c>
      <c r="I331" s="70">
        <f>H331</f>
        <v>92139.395600000003</v>
      </c>
    </row>
    <row r="332" spans="2:9" ht="15" x14ac:dyDescent="0.2">
      <c r="B332" s="21">
        <v>2</v>
      </c>
      <c r="C332" s="76"/>
      <c r="D332" s="26"/>
      <c r="E332" s="166"/>
      <c r="F332" s="166"/>
      <c r="G332" s="75"/>
      <c r="H332" s="68">
        <f>G332*E332</f>
        <v>0</v>
      </c>
      <c r="I332" s="70">
        <f>H332</f>
        <v>0</v>
      </c>
    </row>
    <row r="333" spans="2:9" ht="15" x14ac:dyDescent="0.2">
      <c r="B333" s="21">
        <v>3</v>
      </c>
      <c r="C333" s="76"/>
      <c r="D333" s="26"/>
      <c r="E333" s="166"/>
      <c r="F333" s="166"/>
      <c r="G333" s="75"/>
      <c r="H333" s="68">
        <f>G333*E333</f>
        <v>0</v>
      </c>
      <c r="I333" s="70">
        <f>H333</f>
        <v>0</v>
      </c>
    </row>
    <row r="334" spans="2:9" ht="15.75" thickBot="1" x14ac:dyDescent="0.25">
      <c r="B334" s="27">
        <v>4</v>
      </c>
      <c r="C334" s="28" t="s">
        <v>29</v>
      </c>
      <c r="D334" s="28" t="s">
        <v>29</v>
      </c>
      <c r="E334" s="167" t="s">
        <v>29</v>
      </c>
      <c r="F334" s="167" t="s">
        <v>29</v>
      </c>
      <c r="G334" s="29" t="s">
        <v>40</v>
      </c>
      <c r="H334" s="69" t="s">
        <v>29</v>
      </c>
      <c r="I334" s="73" t="s">
        <v>29</v>
      </c>
    </row>
    <row r="335" spans="2:9" ht="15.75" thickBot="1" x14ac:dyDescent="0.25">
      <c r="B335" s="101" t="s">
        <v>31</v>
      </c>
      <c r="C335" s="45" t="s">
        <v>41</v>
      </c>
      <c r="D335" s="18" t="s">
        <v>33</v>
      </c>
      <c r="E335" s="174" t="s">
        <v>1490</v>
      </c>
      <c r="F335" s="175"/>
      <c r="G335" s="18" t="s">
        <v>1489</v>
      </c>
      <c r="H335" s="101" t="s">
        <v>42</v>
      </c>
      <c r="I335" s="101" t="s">
        <v>37</v>
      </c>
    </row>
    <row r="336" spans="2:9" ht="15" x14ac:dyDescent="0.2">
      <c r="B336" s="86">
        <v>1</v>
      </c>
      <c r="C336" s="54" t="s">
        <v>1515</v>
      </c>
      <c r="D336" s="25" t="s">
        <v>1503</v>
      </c>
      <c r="E336" s="164">
        <f>I331+I332</f>
        <v>92139.395600000003</v>
      </c>
      <c r="F336" s="165"/>
      <c r="G336" s="55">
        <v>0.1</v>
      </c>
      <c r="H336" s="66">
        <f>G336*E336</f>
        <v>9213.9395600000007</v>
      </c>
      <c r="I336" s="90">
        <f>H336</f>
        <v>9213.9395600000007</v>
      </c>
    </row>
    <row r="337" spans="2:9" ht="15" x14ac:dyDescent="0.2">
      <c r="B337" s="21">
        <v>2</v>
      </c>
      <c r="C337" s="53"/>
      <c r="D337" s="26" t="s">
        <v>29</v>
      </c>
      <c r="E337" s="166"/>
      <c r="F337" s="166" t="s">
        <v>29</v>
      </c>
      <c r="G337" s="75"/>
      <c r="H337" s="68">
        <f>G337*E337</f>
        <v>0</v>
      </c>
      <c r="I337" s="70">
        <f>H337</f>
        <v>0</v>
      </c>
    </row>
    <row r="338" spans="2:9" ht="15" x14ac:dyDescent="0.2">
      <c r="B338" s="21">
        <v>3</v>
      </c>
      <c r="C338" s="76"/>
      <c r="D338" s="26"/>
      <c r="E338" s="166"/>
      <c r="F338" s="166"/>
      <c r="G338" s="75"/>
      <c r="H338" s="68">
        <f>G338*E338</f>
        <v>0</v>
      </c>
      <c r="I338" s="72">
        <f>H338</f>
        <v>0</v>
      </c>
    </row>
    <row r="339" spans="2:9" ht="15" x14ac:dyDescent="0.2">
      <c r="B339" s="21">
        <v>4</v>
      </c>
      <c r="C339" s="76"/>
      <c r="D339" s="26"/>
      <c r="E339" s="166"/>
      <c r="F339" s="166"/>
      <c r="G339" s="75"/>
      <c r="H339" s="68">
        <f>G339*E339</f>
        <v>0</v>
      </c>
      <c r="I339" s="72">
        <f>H339</f>
        <v>0</v>
      </c>
    </row>
    <row r="340" spans="2:9" ht="15.75" thickBot="1" x14ac:dyDescent="0.25">
      <c r="B340" s="30">
        <v>5</v>
      </c>
      <c r="C340" s="111"/>
      <c r="D340" s="31"/>
      <c r="E340" s="176"/>
      <c r="F340" s="177"/>
      <c r="G340" s="85"/>
      <c r="H340" s="83">
        <f>E340*G340</f>
        <v>0</v>
      </c>
      <c r="I340" s="108">
        <f>H340</f>
        <v>0</v>
      </c>
    </row>
    <row r="341" spans="2:9" ht="15.75" thickBot="1" x14ac:dyDescent="0.25">
      <c r="B341" s="103"/>
      <c r="C341" s="106" t="s">
        <v>1485</v>
      </c>
      <c r="D341" s="104"/>
      <c r="E341" s="178"/>
      <c r="F341" s="179"/>
      <c r="G341" s="107"/>
      <c r="H341" s="102" t="s">
        <v>29</v>
      </c>
      <c r="I341" s="108">
        <f>I324+I325+I326+I327+I329+I331+I332+I336+I337+I338+I339+I328+I340+I333</f>
        <v>140030.33516000002</v>
      </c>
    </row>
    <row r="342" spans="2:9" ht="15" x14ac:dyDescent="0.2">
      <c r="B342" s="17"/>
      <c r="C342" s="13"/>
      <c r="D342" s="14"/>
      <c r="E342" s="14"/>
      <c r="F342" s="14"/>
      <c r="G342" s="38"/>
      <c r="H342" s="39"/>
      <c r="I342" s="40"/>
    </row>
    <row r="343" spans="2:9" ht="15.75" thickBot="1" x14ac:dyDescent="0.25">
      <c r="B343" s="17"/>
      <c r="C343" s="13"/>
      <c r="D343" s="14"/>
      <c r="E343" s="14"/>
      <c r="F343" s="14"/>
      <c r="G343" s="38"/>
      <c r="H343" s="39"/>
      <c r="I343" s="40"/>
    </row>
    <row r="344" spans="2:9" ht="31.5" x14ac:dyDescent="0.5">
      <c r="B344" s="56"/>
      <c r="C344" s="57"/>
      <c r="D344" s="137" t="s">
        <v>18</v>
      </c>
      <c r="E344" s="138"/>
      <c r="F344" s="138"/>
      <c r="G344" s="138"/>
      <c r="H344" s="138"/>
      <c r="I344" s="139"/>
    </row>
    <row r="345" spans="2:9" ht="21" x14ac:dyDescent="0.2">
      <c r="B345" s="58"/>
      <c r="C345" s="46"/>
      <c r="D345" s="140" t="s">
        <v>1</v>
      </c>
      <c r="E345" s="141"/>
      <c r="F345" s="141"/>
      <c r="G345" s="141"/>
      <c r="H345" s="141"/>
      <c r="I345" s="142"/>
    </row>
    <row r="346" spans="2:9" ht="21" x14ac:dyDescent="0.2">
      <c r="B346" s="58"/>
      <c r="C346" s="46"/>
      <c r="D346" s="140" t="s">
        <v>10</v>
      </c>
      <c r="E346" s="141"/>
      <c r="F346" s="141"/>
      <c r="G346" s="141"/>
      <c r="H346" s="141"/>
      <c r="I346" s="142"/>
    </row>
    <row r="347" spans="2:9" ht="21" x14ac:dyDescent="0.2">
      <c r="B347" s="59"/>
      <c r="C347" s="47"/>
      <c r="D347" s="143" t="s">
        <v>27</v>
      </c>
      <c r="E347" s="144"/>
      <c r="F347" s="144"/>
      <c r="G347" s="144"/>
      <c r="H347" s="144"/>
      <c r="I347" s="145"/>
    </row>
    <row r="348" spans="2:9" x14ac:dyDescent="0.2">
      <c r="B348" s="60"/>
      <c r="C348" s="48"/>
      <c r="D348" s="48"/>
      <c r="E348" s="48"/>
      <c r="F348" s="48"/>
      <c r="G348" s="48"/>
      <c r="H348" s="49"/>
      <c r="I348" s="61"/>
    </row>
    <row r="349" spans="2:9" ht="15" x14ac:dyDescent="0.2">
      <c r="B349" s="146" t="s">
        <v>1487</v>
      </c>
      <c r="C349" s="147"/>
      <c r="D349" s="148"/>
      <c r="E349" s="149"/>
      <c r="F349" s="149"/>
      <c r="G349" s="50"/>
      <c r="H349" s="50"/>
      <c r="I349" s="62"/>
    </row>
    <row r="350" spans="2:9" ht="15" x14ac:dyDescent="0.2">
      <c r="B350" s="63"/>
      <c r="C350" s="15"/>
      <c r="D350" s="15"/>
      <c r="E350" s="15"/>
      <c r="F350" s="15"/>
      <c r="G350" s="15"/>
      <c r="H350" s="41"/>
      <c r="I350" s="64"/>
    </row>
    <row r="351" spans="2:9" ht="15" x14ac:dyDescent="0.2">
      <c r="B351" s="150" t="s">
        <v>28</v>
      </c>
      <c r="C351" s="151"/>
      <c r="D351" s="152"/>
      <c r="E351" s="153"/>
      <c r="F351" s="153"/>
      <c r="G351" s="153"/>
      <c r="H351" s="153"/>
      <c r="I351" s="154"/>
    </row>
    <row r="352" spans="2:9" ht="15" x14ac:dyDescent="0.2">
      <c r="B352" s="155" t="s">
        <v>24</v>
      </c>
      <c r="C352" s="156"/>
      <c r="D352" s="156"/>
      <c r="E352" s="156"/>
      <c r="F352" s="156"/>
      <c r="G352" s="156"/>
      <c r="H352" s="156"/>
      <c r="I352" s="157"/>
    </row>
    <row r="353" spans="2:9" ht="45.75" customHeight="1" x14ac:dyDescent="0.2">
      <c r="B353" s="158" t="s">
        <v>1553</v>
      </c>
      <c r="C353" s="159"/>
      <c r="D353" s="159"/>
      <c r="E353" s="160"/>
      <c r="F353" s="16" t="s">
        <v>1491</v>
      </c>
      <c r="G353" s="26" t="s">
        <v>2</v>
      </c>
      <c r="H353" s="16" t="s">
        <v>30</v>
      </c>
      <c r="I353" s="97">
        <v>45628</v>
      </c>
    </row>
    <row r="354" spans="2:9" ht="15.75" thickBot="1" x14ac:dyDescent="0.25">
      <c r="B354" s="42"/>
      <c r="C354" s="65"/>
      <c r="D354" s="43"/>
      <c r="E354" s="43"/>
      <c r="F354" s="65" t="s">
        <v>29</v>
      </c>
      <c r="G354" s="43"/>
      <c r="H354" s="43"/>
      <c r="I354" s="44"/>
    </row>
    <row r="355" spans="2:9" ht="15.75" thickBot="1" x14ac:dyDescent="0.25">
      <c r="B355" s="18" t="s">
        <v>31</v>
      </c>
      <c r="C355" s="52" t="s">
        <v>32</v>
      </c>
      <c r="D355" s="18" t="s">
        <v>33</v>
      </c>
      <c r="E355" s="18" t="s">
        <v>26</v>
      </c>
      <c r="F355" s="18" t="s">
        <v>34</v>
      </c>
      <c r="G355" s="18" t="s">
        <v>35</v>
      </c>
      <c r="H355" s="18" t="s">
        <v>36</v>
      </c>
      <c r="I355" s="18" t="s">
        <v>37</v>
      </c>
    </row>
    <row r="356" spans="2:9" ht="15" x14ac:dyDescent="0.2">
      <c r="B356" s="86">
        <v>1</v>
      </c>
      <c r="C356" s="87"/>
      <c r="D356" s="88"/>
      <c r="E356" s="89"/>
      <c r="F356" s="88"/>
      <c r="G356" s="66"/>
      <c r="H356" s="66">
        <f>G356</f>
        <v>0</v>
      </c>
      <c r="I356" s="90">
        <f>H356</f>
        <v>0</v>
      </c>
    </row>
    <row r="357" spans="2:9" ht="15" x14ac:dyDescent="0.2">
      <c r="B357" s="21">
        <v>2</v>
      </c>
      <c r="C357" s="53"/>
      <c r="D357" s="26"/>
      <c r="E357" s="23"/>
      <c r="F357" s="26"/>
      <c r="G357" s="68"/>
      <c r="H357" s="67">
        <f>G357*E357</f>
        <v>0</v>
      </c>
      <c r="I357" s="70">
        <f>H357</f>
        <v>0</v>
      </c>
    </row>
    <row r="358" spans="2:9" ht="15" x14ac:dyDescent="0.2">
      <c r="B358" s="21">
        <v>3</v>
      </c>
      <c r="C358" s="53"/>
      <c r="D358" s="26"/>
      <c r="E358" s="23"/>
      <c r="F358" s="26"/>
      <c r="G358" s="68"/>
      <c r="H358" s="67">
        <f>G358*E358</f>
        <v>0</v>
      </c>
      <c r="I358" s="70">
        <f>H358</f>
        <v>0</v>
      </c>
    </row>
    <row r="359" spans="2:9" ht="15" x14ac:dyDescent="0.2">
      <c r="B359" s="21">
        <v>4</v>
      </c>
      <c r="C359" s="76"/>
      <c r="D359" s="26"/>
      <c r="E359" s="23"/>
      <c r="F359" s="26"/>
      <c r="G359" s="68"/>
      <c r="H359" s="67"/>
      <c r="I359" s="70">
        <f>H359</f>
        <v>0</v>
      </c>
    </row>
    <row r="360" spans="2:9" ht="15.75" thickBot="1" x14ac:dyDescent="0.25">
      <c r="B360" s="30">
        <v>5</v>
      </c>
      <c r="C360" s="84"/>
      <c r="D360" s="31"/>
      <c r="E360" s="82"/>
      <c r="F360" s="31"/>
      <c r="G360" s="83"/>
      <c r="H360" s="69"/>
      <c r="I360" s="91">
        <f>H360</f>
        <v>0</v>
      </c>
    </row>
    <row r="361" spans="2:9" ht="30.75" thickBot="1" x14ac:dyDescent="0.25">
      <c r="B361" s="78" t="s">
        <v>31</v>
      </c>
      <c r="C361" s="79" t="s">
        <v>38</v>
      </c>
      <c r="D361" s="78" t="s">
        <v>33</v>
      </c>
      <c r="E361" s="172" t="s">
        <v>1488</v>
      </c>
      <c r="F361" s="173"/>
      <c r="G361" s="78" t="s">
        <v>1489</v>
      </c>
      <c r="H361" s="18" t="s">
        <v>39</v>
      </c>
      <c r="I361" s="18" t="s">
        <v>37</v>
      </c>
    </row>
    <row r="362" spans="2:9" ht="15" x14ac:dyDescent="0.2">
      <c r="B362" s="19">
        <v>1</v>
      </c>
      <c r="C362" s="54" t="s">
        <v>1505</v>
      </c>
      <c r="D362" s="25" t="s">
        <v>1501</v>
      </c>
      <c r="E362" s="163">
        <v>260538</v>
      </c>
      <c r="F362" s="163"/>
      <c r="G362" s="114">
        <v>0.125</v>
      </c>
      <c r="H362" s="69">
        <f>G362*E362</f>
        <v>32567.25</v>
      </c>
      <c r="I362" s="70">
        <f>H362</f>
        <v>32567.25</v>
      </c>
    </row>
    <row r="363" spans="2:9" ht="15" x14ac:dyDescent="0.2">
      <c r="B363" s="21">
        <v>2</v>
      </c>
      <c r="C363" s="76"/>
      <c r="D363" s="26"/>
      <c r="E363" s="166"/>
      <c r="F363" s="166"/>
      <c r="G363" s="92"/>
      <c r="H363" s="68"/>
      <c r="I363" s="70">
        <f>H363</f>
        <v>0</v>
      </c>
    </row>
    <row r="364" spans="2:9" ht="15" x14ac:dyDescent="0.2">
      <c r="B364" s="21">
        <v>3</v>
      </c>
      <c r="C364" s="26" t="s">
        <v>29</v>
      </c>
      <c r="D364" s="26" t="s">
        <v>29</v>
      </c>
      <c r="E364" s="134" t="s">
        <v>40</v>
      </c>
      <c r="F364" s="134" t="s">
        <v>29</v>
      </c>
      <c r="G364" s="24" t="s">
        <v>29</v>
      </c>
      <c r="H364" s="67" t="s">
        <v>29</v>
      </c>
      <c r="I364" s="72"/>
    </row>
    <row r="365" spans="2:9" ht="15.75" thickBot="1" x14ac:dyDescent="0.25">
      <c r="B365" s="27">
        <v>4</v>
      </c>
      <c r="C365" s="28" t="s">
        <v>29</v>
      </c>
      <c r="D365" s="28" t="s">
        <v>29</v>
      </c>
      <c r="E365" s="167" t="s">
        <v>29</v>
      </c>
      <c r="F365" s="167" t="s">
        <v>29</v>
      </c>
      <c r="G365" s="29" t="s">
        <v>40</v>
      </c>
      <c r="H365" s="69" t="s">
        <v>29</v>
      </c>
      <c r="I365" s="73" t="s">
        <v>29</v>
      </c>
    </row>
    <row r="366" spans="2:9" ht="15.75" thickBot="1" x14ac:dyDescent="0.25">
      <c r="B366" s="18" t="s">
        <v>31</v>
      </c>
      <c r="C366" s="45" t="s">
        <v>41</v>
      </c>
      <c r="D366" s="18" t="s">
        <v>33</v>
      </c>
      <c r="E366" s="161" t="s">
        <v>1490</v>
      </c>
      <c r="F366" s="162"/>
      <c r="G366" s="18" t="s">
        <v>1489</v>
      </c>
      <c r="H366" s="18" t="s">
        <v>42</v>
      </c>
      <c r="I366" s="18" t="s">
        <v>37</v>
      </c>
    </row>
    <row r="367" spans="2:9" ht="15" x14ac:dyDescent="0.2">
      <c r="B367" s="19">
        <v>1</v>
      </c>
      <c r="C367" s="54" t="s">
        <v>1502</v>
      </c>
      <c r="D367" s="25" t="s">
        <v>1503</v>
      </c>
      <c r="E367" s="164">
        <f>I362+I363</f>
        <v>32567.25</v>
      </c>
      <c r="F367" s="165"/>
      <c r="G367" s="55">
        <v>0.03</v>
      </c>
      <c r="H367" s="113">
        <f>G367*E367</f>
        <v>977.01749999999993</v>
      </c>
      <c r="I367" s="70">
        <f>H367</f>
        <v>977.01749999999993</v>
      </c>
    </row>
    <row r="368" spans="2:9" ht="15" x14ac:dyDescent="0.2">
      <c r="B368" s="21">
        <v>2</v>
      </c>
      <c r="C368" s="53"/>
      <c r="D368" s="26"/>
      <c r="E368" s="166"/>
      <c r="F368" s="166" t="s">
        <v>29</v>
      </c>
      <c r="G368" s="75"/>
      <c r="H368" s="68"/>
      <c r="I368" s="70">
        <f>H368</f>
        <v>0</v>
      </c>
    </row>
    <row r="369" spans="2:11" ht="15" x14ac:dyDescent="0.2">
      <c r="B369" s="21">
        <v>3</v>
      </c>
      <c r="C369" s="53"/>
      <c r="D369" s="26"/>
      <c r="E369" s="170"/>
      <c r="F369" s="171"/>
      <c r="G369" s="55"/>
      <c r="H369" s="68">
        <f>E369*G369</f>
        <v>0</v>
      </c>
      <c r="I369" s="70">
        <f>H369</f>
        <v>0</v>
      </c>
    </row>
    <row r="370" spans="2:11" ht="15.75" thickBot="1" x14ac:dyDescent="0.25">
      <c r="B370" s="30">
        <v>4</v>
      </c>
      <c r="C370" s="31"/>
      <c r="D370" s="31"/>
      <c r="E370" s="167"/>
      <c r="F370" s="167"/>
      <c r="G370" s="32"/>
      <c r="H370" s="67"/>
      <c r="I370" s="70">
        <f>H370</f>
        <v>0</v>
      </c>
    </row>
    <row r="371" spans="2:11" ht="15.75" thickBot="1" x14ac:dyDescent="0.25">
      <c r="B371" s="33"/>
      <c r="C371" s="34" t="s">
        <v>1485</v>
      </c>
      <c r="D371" s="35"/>
      <c r="E371" s="135"/>
      <c r="F371" s="136"/>
      <c r="G371" s="36"/>
      <c r="H371" s="37" t="s">
        <v>29</v>
      </c>
      <c r="I371" s="71">
        <f>I356+I357+I358+I359+I360+I362+I363+I367+I368+I369</f>
        <v>33544.267500000002</v>
      </c>
      <c r="K371" s="93"/>
    </row>
    <row r="372" spans="2:11" ht="15" x14ac:dyDescent="0.2">
      <c r="B372" s="17"/>
      <c r="C372" s="13"/>
      <c r="D372" s="14"/>
      <c r="E372" s="14"/>
      <c r="F372" s="14"/>
      <c r="G372" s="38"/>
      <c r="H372" s="39"/>
      <c r="I372" s="40"/>
    </row>
    <row r="373" spans="2:11" ht="15.75" thickBot="1" x14ac:dyDescent="0.25">
      <c r="B373" s="17"/>
      <c r="C373" s="13"/>
      <c r="D373" s="14"/>
      <c r="E373" s="14"/>
      <c r="F373" s="14"/>
      <c r="G373" s="38"/>
      <c r="H373" s="39"/>
      <c r="I373" s="40"/>
    </row>
    <row r="374" spans="2:11" ht="31.5" x14ac:dyDescent="0.5">
      <c r="B374" s="56"/>
      <c r="C374" s="57"/>
      <c r="D374" s="137" t="s">
        <v>18</v>
      </c>
      <c r="E374" s="138"/>
      <c r="F374" s="138"/>
      <c r="G374" s="138"/>
      <c r="H374" s="138"/>
      <c r="I374" s="139"/>
    </row>
    <row r="375" spans="2:11" ht="21" x14ac:dyDescent="0.2">
      <c r="B375" s="58"/>
      <c r="C375" s="46"/>
      <c r="D375" s="140" t="s">
        <v>1</v>
      </c>
      <c r="E375" s="141"/>
      <c r="F375" s="141"/>
      <c r="G375" s="141"/>
      <c r="H375" s="141"/>
      <c r="I375" s="142"/>
    </row>
    <row r="376" spans="2:11" ht="21" x14ac:dyDescent="0.2">
      <c r="B376" s="58"/>
      <c r="C376" s="46"/>
      <c r="D376" s="140" t="s">
        <v>10</v>
      </c>
      <c r="E376" s="141"/>
      <c r="F376" s="141"/>
      <c r="G376" s="141"/>
      <c r="H376" s="141"/>
      <c r="I376" s="142"/>
    </row>
    <row r="377" spans="2:11" ht="21" x14ac:dyDescent="0.2">
      <c r="B377" s="59"/>
      <c r="C377" s="47"/>
      <c r="D377" s="143" t="s">
        <v>27</v>
      </c>
      <c r="E377" s="144"/>
      <c r="F377" s="144"/>
      <c r="G377" s="144"/>
      <c r="H377" s="144"/>
      <c r="I377" s="145"/>
    </row>
    <row r="378" spans="2:11" x14ac:dyDescent="0.2">
      <c r="B378" s="60"/>
      <c r="C378" s="48"/>
      <c r="D378" s="48"/>
      <c r="E378" s="48"/>
      <c r="F378" s="48"/>
      <c r="G378" s="48"/>
      <c r="H378" s="49"/>
      <c r="I378" s="61"/>
    </row>
    <row r="379" spans="2:11" ht="15" x14ac:dyDescent="0.2">
      <c r="B379" s="146" t="s">
        <v>1487</v>
      </c>
      <c r="C379" s="147"/>
      <c r="D379" s="148"/>
      <c r="E379" s="149"/>
      <c r="F379" s="149"/>
      <c r="G379" s="50"/>
      <c r="H379" s="50"/>
      <c r="I379" s="62"/>
    </row>
    <row r="380" spans="2:11" ht="15" x14ac:dyDescent="0.2">
      <c r="B380" s="63"/>
      <c r="C380" s="15"/>
      <c r="D380" s="15"/>
      <c r="E380" s="15"/>
      <c r="F380" s="15"/>
      <c r="G380" s="15"/>
      <c r="H380" s="41"/>
      <c r="I380" s="64"/>
    </row>
    <row r="381" spans="2:11" ht="15" x14ac:dyDescent="0.2">
      <c r="B381" s="150" t="s">
        <v>28</v>
      </c>
      <c r="C381" s="151"/>
      <c r="D381" s="152"/>
      <c r="E381" s="153"/>
      <c r="F381" s="153"/>
      <c r="G381" s="153"/>
      <c r="H381" s="153"/>
      <c r="I381" s="154"/>
    </row>
    <row r="382" spans="2:11" ht="15" x14ac:dyDescent="0.2">
      <c r="B382" s="155" t="s">
        <v>24</v>
      </c>
      <c r="C382" s="156"/>
      <c r="D382" s="156"/>
      <c r="E382" s="156"/>
      <c r="F382" s="156"/>
      <c r="G382" s="156"/>
      <c r="H382" s="156"/>
      <c r="I382" s="157"/>
    </row>
    <row r="383" spans="2:11" ht="42" customHeight="1" x14ac:dyDescent="0.2">
      <c r="B383" s="158" t="s">
        <v>1557</v>
      </c>
      <c r="C383" s="159"/>
      <c r="D383" s="159"/>
      <c r="E383" s="160"/>
      <c r="F383" s="16" t="s">
        <v>1491</v>
      </c>
      <c r="G383" s="26" t="s">
        <v>2</v>
      </c>
      <c r="H383" s="16" t="s">
        <v>30</v>
      </c>
      <c r="I383" s="97">
        <v>45628</v>
      </c>
    </row>
    <row r="384" spans="2:11" ht="15.75" thickBot="1" x14ac:dyDescent="0.25">
      <c r="B384" s="42"/>
      <c r="C384" s="65"/>
      <c r="D384" s="43"/>
      <c r="E384" s="43"/>
      <c r="F384" s="65" t="s">
        <v>29</v>
      </c>
      <c r="G384" s="43"/>
      <c r="H384" s="43"/>
      <c r="I384" s="44"/>
    </row>
    <row r="385" spans="2:9" ht="28.5" customHeight="1" thickBot="1" x14ac:dyDescent="0.25">
      <c r="B385" s="18" t="s">
        <v>31</v>
      </c>
      <c r="C385" s="52" t="s">
        <v>32</v>
      </c>
      <c r="D385" s="18" t="s">
        <v>33</v>
      </c>
      <c r="E385" s="18" t="s">
        <v>26</v>
      </c>
      <c r="F385" s="18" t="s">
        <v>34</v>
      </c>
      <c r="G385" s="18" t="s">
        <v>35</v>
      </c>
      <c r="H385" s="18" t="s">
        <v>36</v>
      </c>
      <c r="I385" s="18" t="s">
        <v>37</v>
      </c>
    </row>
    <row r="386" spans="2:9" ht="30" x14ac:dyDescent="0.2">
      <c r="B386" s="86">
        <v>1</v>
      </c>
      <c r="C386" s="87" t="s">
        <v>1555</v>
      </c>
      <c r="D386" s="88" t="s">
        <v>2</v>
      </c>
      <c r="E386" s="89">
        <v>1</v>
      </c>
      <c r="F386" s="88"/>
      <c r="G386" s="66">
        <v>492000</v>
      </c>
      <c r="H386" s="66">
        <f>G386</f>
        <v>492000</v>
      </c>
      <c r="I386" s="90">
        <f>H386</f>
        <v>492000</v>
      </c>
    </row>
    <row r="387" spans="2:9" ht="15" x14ac:dyDescent="0.2">
      <c r="B387" s="21">
        <v>2</v>
      </c>
      <c r="C387" s="53"/>
      <c r="D387" s="26"/>
      <c r="E387" s="23"/>
      <c r="F387" s="26"/>
      <c r="G387" s="68"/>
      <c r="H387" s="67">
        <f>G387*E387</f>
        <v>0</v>
      </c>
      <c r="I387" s="70">
        <f>H387</f>
        <v>0</v>
      </c>
    </row>
    <row r="388" spans="2:9" ht="15" x14ac:dyDescent="0.2">
      <c r="B388" s="21">
        <v>3</v>
      </c>
      <c r="C388" s="53"/>
      <c r="D388" s="26"/>
      <c r="E388" s="23"/>
      <c r="F388" s="26"/>
      <c r="G388" s="68"/>
      <c r="H388" s="67">
        <f>G388*E388</f>
        <v>0</v>
      </c>
      <c r="I388" s="70">
        <f>H388</f>
        <v>0</v>
      </c>
    </row>
    <row r="389" spans="2:9" ht="15" x14ac:dyDescent="0.2">
      <c r="B389" s="21">
        <v>4</v>
      </c>
      <c r="C389" s="76"/>
      <c r="D389" s="26"/>
      <c r="E389" s="23"/>
      <c r="F389" s="26"/>
      <c r="G389" s="68"/>
      <c r="H389" s="67"/>
      <c r="I389" s="70">
        <f>H389</f>
        <v>0</v>
      </c>
    </row>
    <row r="390" spans="2:9" ht="15.75" thickBot="1" x14ac:dyDescent="0.25">
      <c r="B390" s="30">
        <v>5</v>
      </c>
      <c r="C390" s="84"/>
      <c r="D390" s="31"/>
      <c r="E390" s="82"/>
      <c r="F390" s="31"/>
      <c r="G390" s="83"/>
      <c r="H390" s="69"/>
      <c r="I390" s="91">
        <f>H390</f>
        <v>0</v>
      </c>
    </row>
    <row r="391" spans="2:9" ht="30.75" thickBot="1" x14ac:dyDescent="0.25">
      <c r="B391" s="78" t="s">
        <v>31</v>
      </c>
      <c r="C391" s="79" t="s">
        <v>38</v>
      </c>
      <c r="D391" s="78" t="s">
        <v>33</v>
      </c>
      <c r="E391" s="172" t="s">
        <v>1488</v>
      </c>
      <c r="F391" s="173"/>
      <c r="G391" s="78" t="s">
        <v>1489</v>
      </c>
      <c r="H391" s="18" t="s">
        <v>39</v>
      </c>
      <c r="I391" s="18" t="s">
        <v>37</v>
      </c>
    </row>
    <row r="392" spans="2:9" ht="15" x14ac:dyDescent="0.2">
      <c r="B392" s="19">
        <v>1</v>
      </c>
      <c r="C392" s="54" t="s">
        <v>1512</v>
      </c>
      <c r="D392" s="25" t="s">
        <v>1501</v>
      </c>
      <c r="E392" s="163">
        <v>340270</v>
      </c>
      <c r="F392" s="163"/>
      <c r="G392" s="114">
        <v>0.16</v>
      </c>
      <c r="H392" s="69">
        <f>G392*E392</f>
        <v>54443.200000000004</v>
      </c>
      <c r="I392" s="70">
        <f>H392</f>
        <v>54443.200000000004</v>
      </c>
    </row>
    <row r="393" spans="2:9" ht="15" x14ac:dyDescent="0.2">
      <c r="B393" s="21">
        <v>2</v>
      </c>
      <c r="C393" s="76"/>
      <c r="D393" s="26"/>
      <c r="E393" s="166"/>
      <c r="F393" s="166"/>
      <c r="G393" s="92"/>
      <c r="H393" s="68"/>
      <c r="I393" s="70">
        <f>H393</f>
        <v>0</v>
      </c>
    </row>
    <row r="394" spans="2:9" ht="15" x14ac:dyDescent="0.2">
      <c r="B394" s="21">
        <v>3</v>
      </c>
      <c r="C394" s="26" t="s">
        <v>29</v>
      </c>
      <c r="D394" s="26" t="s">
        <v>29</v>
      </c>
      <c r="E394" s="134" t="s">
        <v>40</v>
      </c>
      <c r="F394" s="134" t="s">
        <v>29</v>
      </c>
      <c r="G394" s="24" t="s">
        <v>29</v>
      </c>
      <c r="H394" s="67" t="s">
        <v>29</v>
      </c>
      <c r="I394" s="72"/>
    </row>
    <row r="395" spans="2:9" ht="15.75" thickBot="1" x14ac:dyDescent="0.25">
      <c r="B395" s="27">
        <v>4</v>
      </c>
      <c r="C395" s="28" t="s">
        <v>29</v>
      </c>
      <c r="D395" s="28" t="s">
        <v>29</v>
      </c>
      <c r="E395" s="167" t="s">
        <v>29</v>
      </c>
      <c r="F395" s="167" t="s">
        <v>29</v>
      </c>
      <c r="G395" s="29" t="s">
        <v>40</v>
      </c>
      <c r="H395" s="69" t="s">
        <v>29</v>
      </c>
      <c r="I395" s="73" t="s">
        <v>29</v>
      </c>
    </row>
    <row r="396" spans="2:9" ht="15.75" thickBot="1" x14ac:dyDescent="0.25">
      <c r="B396" s="18" t="s">
        <v>31</v>
      </c>
      <c r="C396" s="45" t="s">
        <v>41</v>
      </c>
      <c r="D396" s="18" t="s">
        <v>33</v>
      </c>
      <c r="E396" s="161" t="s">
        <v>1490</v>
      </c>
      <c r="F396" s="162"/>
      <c r="G396" s="18" t="s">
        <v>1489</v>
      </c>
      <c r="H396" s="18" t="s">
        <v>42</v>
      </c>
      <c r="I396" s="18" t="s">
        <v>37</v>
      </c>
    </row>
    <row r="397" spans="2:9" ht="15" x14ac:dyDescent="0.2">
      <c r="B397" s="19">
        <v>1</v>
      </c>
      <c r="C397" s="54" t="s">
        <v>1519</v>
      </c>
      <c r="D397" s="25" t="s">
        <v>1503</v>
      </c>
      <c r="E397" s="164">
        <f>I392+I393</f>
        <v>54443.200000000004</v>
      </c>
      <c r="F397" s="165"/>
      <c r="G397" s="55">
        <v>0.05</v>
      </c>
      <c r="H397" s="113">
        <f>G397*E397</f>
        <v>2722.1600000000003</v>
      </c>
      <c r="I397" s="70">
        <f>H397</f>
        <v>2722.1600000000003</v>
      </c>
    </row>
    <row r="398" spans="2:9" ht="15" x14ac:dyDescent="0.2">
      <c r="B398" s="21">
        <v>2</v>
      </c>
      <c r="C398" s="53" t="s">
        <v>1509</v>
      </c>
      <c r="D398" s="26" t="s">
        <v>29</v>
      </c>
      <c r="E398" s="166">
        <v>21600</v>
      </c>
      <c r="F398" s="166" t="s">
        <v>29</v>
      </c>
      <c r="G398" s="75">
        <v>0.05</v>
      </c>
      <c r="H398" s="68">
        <f>G398*E398</f>
        <v>1080</v>
      </c>
      <c r="I398" s="70">
        <f>H398</f>
        <v>1080</v>
      </c>
    </row>
    <row r="399" spans="2:9" ht="15" x14ac:dyDescent="0.2">
      <c r="B399" s="21">
        <v>3</v>
      </c>
      <c r="C399" s="53"/>
      <c r="D399" s="26"/>
      <c r="E399" s="170"/>
      <c r="F399" s="171"/>
      <c r="G399" s="55"/>
      <c r="H399" s="68">
        <f>E399*G399</f>
        <v>0</v>
      </c>
      <c r="I399" s="70">
        <f>H399</f>
        <v>0</v>
      </c>
    </row>
    <row r="400" spans="2:9" ht="15.75" thickBot="1" x14ac:dyDescent="0.25">
      <c r="B400" s="30">
        <v>4</v>
      </c>
      <c r="C400" s="31"/>
      <c r="D400" s="31"/>
      <c r="E400" s="167"/>
      <c r="F400" s="167"/>
      <c r="G400" s="32"/>
      <c r="H400" s="67"/>
      <c r="I400" s="70">
        <f>H400</f>
        <v>0</v>
      </c>
    </row>
    <row r="401" spans="2:9" ht="15.75" thickBot="1" x14ac:dyDescent="0.25">
      <c r="B401" s="33"/>
      <c r="C401" s="34" t="s">
        <v>1485</v>
      </c>
      <c r="D401" s="35"/>
      <c r="E401" s="135"/>
      <c r="F401" s="136"/>
      <c r="G401" s="36"/>
      <c r="H401" s="37" t="s">
        <v>29</v>
      </c>
      <c r="I401" s="94">
        <f>I386+I387+I388+I389+I390+I392+I393+I397+I398+I399</f>
        <v>550245.36</v>
      </c>
    </row>
    <row r="402" spans="2:9" ht="15" x14ac:dyDescent="0.2">
      <c r="B402" s="17"/>
      <c r="C402" s="13"/>
      <c r="D402" s="14"/>
      <c r="E402" s="14"/>
      <c r="F402" s="14"/>
      <c r="G402" s="38"/>
      <c r="H402" s="39"/>
      <c r="I402" s="40"/>
    </row>
    <row r="403" spans="2:9" ht="15.75" thickBot="1" x14ac:dyDescent="0.25">
      <c r="B403" s="17"/>
      <c r="C403" s="13"/>
      <c r="D403" s="14"/>
      <c r="E403" s="14"/>
      <c r="F403" s="14"/>
      <c r="G403" s="38"/>
      <c r="H403" s="39"/>
      <c r="I403" s="40"/>
    </row>
    <row r="404" spans="2:9" ht="31.5" x14ac:dyDescent="0.5">
      <c r="B404" s="56"/>
      <c r="C404" s="57"/>
      <c r="D404" s="137" t="s">
        <v>18</v>
      </c>
      <c r="E404" s="138"/>
      <c r="F404" s="138"/>
      <c r="G404" s="138"/>
      <c r="H404" s="138"/>
      <c r="I404" s="139"/>
    </row>
    <row r="405" spans="2:9" ht="21" x14ac:dyDescent="0.2">
      <c r="B405" s="58"/>
      <c r="C405" s="46"/>
      <c r="D405" s="140" t="s">
        <v>1</v>
      </c>
      <c r="E405" s="141"/>
      <c r="F405" s="141"/>
      <c r="G405" s="141"/>
      <c r="H405" s="141"/>
      <c r="I405" s="142"/>
    </row>
    <row r="406" spans="2:9" ht="21" x14ac:dyDescent="0.2">
      <c r="B406" s="58"/>
      <c r="C406" s="46"/>
      <c r="D406" s="140" t="s">
        <v>10</v>
      </c>
      <c r="E406" s="141"/>
      <c r="F406" s="141"/>
      <c r="G406" s="141"/>
      <c r="H406" s="141"/>
      <c r="I406" s="142"/>
    </row>
    <row r="407" spans="2:9" ht="21" x14ac:dyDescent="0.2">
      <c r="B407" s="59"/>
      <c r="C407" s="47"/>
      <c r="D407" s="143" t="s">
        <v>27</v>
      </c>
      <c r="E407" s="144"/>
      <c r="F407" s="144"/>
      <c r="G407" s="144"/>
      <c r="H407" s="144"/>
      <c r="I407" s="145"/>
    </row>
    <row r="408" spans="2:9" x14ac:dyDescent="0.2">
      <c r="B408" s="60"/>
      <c r="C408" s="48"/>
      <c r="D408" s="48"/>
      <c r="E408" s="48"/>
      <c r="F408" s="48"/>
      <c r="G408" s="48"/>
      <c r="H408" s="49"/>
      <c r="I408" s="61"/>
    </row>
    <row r="409" spans="2:9" ht="15" x14ac:dyDescent="0.2">
      <c r="B409" s="146" t="s">
        <v>1487</v>
      </c>
      <c r="C409" s="147"/>
      <c r="D409" s="148"/>
      <c r="E409" s="149"/>
      <c r="F409" s="149"/>
      <c r="G409" s="50"/>
      <c r="H409" s="50"/>
      <c r="I409" s="62"/>
    </row>
    <row r="410" spans="2:9" ht="15" x14ac:dyDescent="0.2">
      <c r="B410" s="63"/>
      <c r="C410" s="15"/>
      <c r="D410" s="15"/>
      <c r="E410" s="15"/>
      <c r="F410" s="15"/>
      <c r="G410" s="15"/>
      <c r="H410" s="41"/>
      <c r="I410" s="64"/>
    </row>
    <row r="411" spans="2:9" ht="15" x14ac:dyDescent="0.2">
      <c r="B411" s="150" t="s">
        <v>28</v>
      </c>
      <c r="C411" s="151"/>
      <c r="D411" s="152"/>
      <c r="E411" s="153"/>
      <c r="F411" s="153"/>
      <c r="G411" s="153"/>
      <c r="H411" s="153"/>
      <c r="I411" s="154"/>
    </row>
    <row r="412" spans="2:9" ht="15" x14ac:dyDescent="0.2">
      <c r="B412" s="155" t="s">
        <v>24</v>
      </c>
      <c r="C412" s="156"/>
      <c r="D412" s="156"/>
      <c r="E412" s="156"/>
      <c r="F412" s="156"/>
      <c r="G412" s="156"/>
      <c r="H412" s="156"/>
      <c r="I412" s="157"/>
    </row>
    <row r="413" spans="2:9" ht="46.5" customHeight="1" x14ac:dyDescent="0.2">
      <c r="B413" s="158" t="s">
        <v>1556</v>
      </c>
      <c r="C413" s="159"/>
      <c r="D413" s="159"/>
      <c r="E413" s="160"/>
      <c r="F413" s="16" t="s">
        <v>1491</v>
      </c>
      <c r="G413" s="26" t="s">
        <v>2</v>
      </c>
      <c r="H413" s="16" t="s">
        <v>30</v>
      </c>
      <c r="I413" s="97">
        <v>45628</v>
      </c>
    </row>
    <row r="414" spans="2:9" ht="15.75" thickBot="1" x14ac:dyDescent="0.25">
      <c r="B414" s="42"/>
      <c r="C414" s="65"/>
      <c r="D414" s="43"/>
      <c r="E414" s="43"/>
      <c r="F414" s="65" t="s">
        <v>29</v>
      </c>
      <c r="G414" s="43"/>
      <c r="H414" s="43"/>
      <c r="I414" s="44"/>
    </row>
    <row r="415" spans="2:9" ht="15.75" thickBot="1" x14ac:dyDescent="0.25">
      <c r="B415" s="18" t="s">
        <v>31</v>
      </c>
      <c r="C415" s="52" t="s">
        <v>32</v>
      </c>
      <c r="D415" s="18" t="s">
        <v>33</v>
      </c>
      <c r="E415" s="18" t="s">
        <v>26</v>
      </c>
      <c r="F415" s="18" t="s">
        <v>34</v>
      </c>
      <c r="G415" s="18" t="s">
        <v>35</v>
      </c>
      <c r="H415" s="18" t="s">
        <v>36</v>
      </c>
      <c r="I415" s="18" t="s">
        <v>37</v>
      </c>
    </row>
    <row r="416" spans="2:9" ht="60" x14ac:dyDescent="0.2">
      <c r="B416" s="86">
        <v>1</v>
      </c>
      <c r="C416" s="87" t="s">
        <v>1558</v>
      </c>
      <c r="D416" s="88" t="s">
        <v>1559</v>
      </c>
      <c r="E416" s="89">
        <v>1</v>
      </c>
      <c r="F416" s="88"/>
      <c r="G416" s="66">
        <v>569800</v>
      </c>
      <c r="H416" s="66">
        <f>G416*E416</f>
        <v>569800</v>
      </c>
      <c r="I416" s="90">
        <f>H416</f>
        <v>569800</v>
      </c>
    </row>
    <row r="417" spans="2:9" ht="15" x14ac:dyDescent="0.2">
      <c r="B417" s="21">
        <v>2</v>
      </c>
      <c r="C417" s="53"/>
      <c r="D417" s="26"/>
      <c r="E417" s="23"/>
      <c r="F417" s="26"/>
      <c r="G417" s="68"/>
      <c r="H417" s="67">
        <f>G417*E417</f>
        <v>0</v>
      </c>
      <c r="I417" s="70">
        <f>H417</f>
        <v>0</v>
      </c>
    </row>
    <row r="418" spans="2:9" ht="15" x14ac:dyDescent="0.2">
      <c r="B418" s="21">
        <v>3</v>
      </c>
      <c r="C418" s="53"/>
      <c r="D418" s="26"/>
      <c r="E418" s="23"/>
      <c r="F418" s="26"/>
      <c r="G418" s="68"/>
      <c r="H418" s="67"/>
      <c r="I418" s="70">
        <f>H418</f>
        <v>0</v>
      </c>
    </row>
    <row r="419" spans="2:9" ht="15" x14ac:dyDescent="0.2">
      <c r="B419" s="21">
        <v>4</v>
      </c>
      <c r="C419" s="76"/>
      <c r="D419" s="26"/>
      <c r="E419" s="23"/>
      <c r="F419" s="26"/>
      <c r="G419" s="68"/>
      <c r="H419" s="67"/>
      <c r="I419" s="70">
        <f>H419</f>
        <v>0</v>
      </c>
    </row>
    <row r="420" spans="2:9" ht="15.75" thickBot="1" x14ac:dyDescent="0.25">
      <c r="B420" s="30">
        <v>5</v>
      </c>
      <c r="C420" s="84"/>
      <c r="D420" s="31"/>
      <c r="E420" s="82"/>
      <c r="F420" s="31"/>
      <c r="G420" s="83"/>
      <c r="H420" s="69"/>
      <c r="I420" s="91">
        <f>H420</f>
        <v>0</v>
      </c>
    </row>
    <row r="421" spans="2:9" ht="30.75" thickBot="1" x14ac:dyDescent="0.25">
      <c r="B421" s="78" t="s">
        <v>31</v>
      </c>
      <c r="C421" s="79" t="s">
        <v>38</v>
      </c>
      <c r="D421" s="78" t="s">
        <v>33</v>
      </c>
      <c r="E421" s="172" t="s">
        <v>1488</v>
      </c>
      <c r="F421" s="173"/>
      <c r="G421" s="78" t="s">
        <v>1489</v>
      </c>
      <c r="H421" s="18" t="s">
        <v>39</v>
      </c>
      <c r="I421" s="18" t="s">
        <v>37</v>
      </c>
    </row>
    <row r="422" spans="2:9" ht="15" x14ac:dyDescent="0.2">
      <c r="B422" s="19">
        <v>1</v>
      </c>
      <c r="C422" s="54" t="s">
        <v>1512</v>
      </c>
      <c r="D422" s="25" t="s">
        <v>1501</v>
      </c>
      <c r="E422" s="163">
        <v>340270</v>
      </c>
      <c r="F422" s="163"/>
      <c r="G422" s="114">
        <v>5.5599999999999997E-2</v>
      </c>
      <c r="H422" s="69">
        <f>G422*E422</f>
        <v>18919.011999999999</v>
      </c>
      <c r="I422" s="70">
        <f>H422</f>
        <v>18919.011999999999</v>
      </c>
    </row>
    <row r="423" spans="2:9" ht="15" x14ac:dyDescent="0.2">
      <c r="B423" s="21">
        <v>2</v>
      </c>
      <c r="C423" s="76"/>
      <c r="D423" s="26"/>
      <c r="E423" s="166"/>
      <c r="F423" s="166"/>
      <c r="G423" s="92"/>
      <c r="H423" s="68"/>
      <c r="I423" s="70">
        <f>H423</f>
        <v>0</v>
      </c>
    </row>
    <row r="424" spans="2:9" ht="15" x14ac:dyDescent="0.2">
      <c r="B424" s="21">
        <v>3</v>
      </c>
      <c r="C424" s="26" t="s">
        <v>29</v>
      </c>
      <c r="D424" s="26" t="s">
        <v>29</v>
      </c>
      <c r="E424" s="134" t="s">
        <v>40</v>
      </c>
      <c r="F424" s="134" t="s">
        <v>29</v>
      </c>
      <c r="G424" s="24" t="s">
        <v>29</v>
      </c>
      <c r="H424" s="67" t="s">
        <v>29</v>
      </c>
      <c r="I424" s="72"/>
    </row>
    <row r="425" spans="2:9" ht="15.75" thickBot="1" x14ac:dyDescent="0.25">
      <c r="B425" s="27">
        <v>4</v>
      </c>
      <c r="C425" s="28" t="s">
        <v>29</v>
      </c>
      <c r="D425" s="28" t="s">
        <v>29</v>
      </c>
      <c r="E425" s="167" t="s">
        <v>29</v>
      </c>
      <c r="F425" s="167" t="s">
        <v>29</v>
      </c>
      <c r="G425" s="29" t="s">
        <v>40</v>
      </c>
      <c r="H425" s="69" t="s">
        <v>29</v>
      </c>
      <c r="I425" s="73" t="s">
        <v>29</v>
      </c>
    </row>
    <row r="426" spans="2:9" ht="15.75" thickBot="1" x14ac:dyDescent="0.25">
      <c r="B426" s="18" t="s">
        <v>31</v>
      </c>
      <c r="C426" s="45" t="s">
        <v>41</v>
      </c>
      <c r="D426" s="18" t="s">
        <v>33</v>
      </c>
      <c r="E426" s="161" t="s">
        <v>1490</v>
      </c>
      <c r="F426" s="162"/>
      <c r="G426" s="18" t="s">
        <v>1489</v>
      </c>
      <c r="H426" s="18" t="s">
        <v>42</v>
      </c>
      <c r="I426" s="18" t="s">
        <v>37</v>
      </c>
    </row>
    <row r="427" spans="2:9" ht="15" x14ac:dyDescent="0.2">
      <c r="B427" s="19">
        <v>1</v>
      </c>
      <c r="C427" s="54" t="s">
        <v>1502</v>
      </c>
      <c r="D427" s="25" t="s">
        <v>1503</v>
      </c>
      <c r="E427" s="164">
        <f>I422+I423</f>
        <v>18919.011999999999</v>
      </c>
      <c r="F427" s="165"/>
      <c r="G427" s="55">
        <v>0.03</v>
      </c>
      <c r="H427" s="113">
        <f>G427*E427</f>
        <v>567.57035999999994</v>
      </c>
      <c r="I427" s="70">
        <f>H427</f>
        <v>567.57035999999994</v>
      </c>
    </row>
    <row r="428" spans="2:9" ht="15" x14ac:dyDescent="0.2">
      <c r="B428" s="21">
        <v>2</v>
      </c>
      <c r="C428" s="53"/>
      <c r="D428" s="26" t="s">
        <v>29</v>
      </c>
      <c r="E428" s="166"/>
      <c r="F428" s="166" t="s">
        <v>29</v>
      </c>
      <c r="G428" s="75"/>
      <c r="H428" s="68">
        <f>G428*E428</f>
        <v>0</v>
      </c>
      <c r="I428" s="70">
        <f>H428</f>
        <v>0</v>
      </c>
    </row>
    <row r="429" spans="2:9" ht="15.75" thickBot="1" x14ac:dyDescent="0.25">
      <c r="B429" s="21">
        <v>3</v>
      </c>
      <c r="C429" s="53"/>
      <c r="D429" s="26"/>
      <c r="E429" s="170"/>
      <c r="F429" s="171"/>
      <c r="G429" s="55"/>
      <c r="H429" s="83">
        <f>E429*G429</f>
        <v>0</v>
      </c>
      <c r="I429" s="70">
        <f>H429</f>
        <v>0</v>
      </c>
    </row>
    <row r="430" spans="2:9" ht="15.75" thickBot="1" x14ac:dyDescent="0.25">
      <c r="B430" s="30">
        <v>4</v>
      </c>
      <c r="C430" s="31"/>
      <c r="D430" s="31"/>
      <c r="E430" s="167"/>
      <c r="F430" s="167"/>
      <c r="G430" s="32"/>
      <c r="H430" s="67"/>
      <c r="I430" s="70">
        <f>H430</f>
        <v>0</v>
      </c>
    </row>
    <row r="431" spans="2:9" ht="15.75" thickBot="1" x14ac:dyDescent="0.25">
      <c r="B431" s="33"/>
      <c r="C431" s="34" t="s">
        <v>1485</v>
      </c>
      <c r="D431" s="35"/>
      <c r="E431" s="135"/>
      <c r="F431" s="136"/>
      <c r="G431" s="36"/>
      <c r="H431" s="37" t="s">
        <v>29</v>
      </c>
      <c r="I431" s="94">
        <f>I416+I417+I418+I419+I420+I422+I423+I427+I428+I429</f>
        <v>589286.58236</v>
      </c>
    </row>
    <row r="432" spans="2:9" ht="15" x14ac:dyDescent="0.2">
      <c r="B432" s="17"/>
      <c r="C432" s="13"/>
      <c r="D432" s="14"/>
      <c r="E432" s="14"/>
      <c r="F432" s="14"/>
      <c r="G432" s="38"/>
      <c r="H432" s="39"/>
      <c r="I432" s="40"/>
    </row>
    <row r="433" spans="2:9" ht="15.75" thickBot="1" x14ac:dyDescent="0.25">
      <c r="B433" s="17"/>
      <c r="C433" s="13"/>
      <c r="D433" s="14"/>
      <c r="E433" s="14"/>
      <c r="F433" s="14"/>
      <c r="G433" s="38"/>
      <c r="H433" s="39"/>
      <c r="I433" s="40"/>
    </row>
    <row r="434" spans="2:9" ht="31.5" x14ac:dyDescent="0.5">
      <c r="B434" s="56"/>
      <c r="C434" s="57"/>
      <c r="D434" s="137" t="s">
        <v>18</v>
      </c>
      <c r="E434" s="138"/>
      <c r="F434" s="138"/>
      <c r="G434" s="138"/>
      <c r="H434" s="138"/>
      <c r="I434" s="139"/>
    </row>
    <row r="435" spans="2:9" ht="21" x14ac:dyDescent="0.2">
      <c r="B435" s="58"/>
      <c r="C435" s="46"/>
      <c r="D435" s="140" t="s">
        <v>1</v>
      </c>
      <c r="E435" s="141"/>
      <c r="F435" s="141"/>
      <c r="G435" s="141"/>
      <c r="H435" s="141"/>
      <c r="I435" s="142"/>
    </row>
    <row r="436" spans="2:9" ht="21" x14ac:dyDescent="0.2">
      <c r="B436" s="58"/>
      <c r="C436" s="46"/>
      <c r="D436" s="140" t="s">
        <v>10</v>
      </c>
      <c r="E436" s="141"/>
      <c r="F436" s="141"/>
      <c r="G436" s="141"/>
      <c r="H436" s="141"/>
      <c r="I436" s="142"/>
    </row>
    <row r="437" spans="2:9" ht="21" x14ac:dyDescent="0.2">
      <c r="B437" s="59"/>
      <c r="C437" s="47"/>
      <c r="D437" s="143" t="s">
        <v>27</v>
      </c>
      <c r="E437" s="144"/>
      <c r="F437" s="144"/>
      <c r="G437" s="144"/>
      <c r="H437" s="144"/>
      <c r="I437" s="145"/>
    </row>
    <row r="438" spans="2:9" x14ac:dyDescent="0.2">
      <c r="B438" s="60"/>
      <c r="C438" s="48"/>
      <c r="D438" s="48"/>
      <c r="E438" s="48"/>
      <c r="F438" s="48"/>
      <c r="G438" s="48"/>
      <c r="H438" s="49"/>
      <c r="I438" s="61"/>
    </row>
    <row r="439" spans="2:9" ht="15" x14ac:dyDescent="0.2">
      <c r="B439" s="146" t="s">
        <v>1487</v>
      </c>
      <c r="C439" s="147"/>
      <c r="D439" s="148"/>
      <c r="E439" s="149"/>
      <c r="F439" s="149"/>
      <c r="G439" s="50"/>
      <c r="H439" s="50"/>
      <c r="I439" s="62"/>
    </row>
    <row r="440" spans="2:9" ht="15" x14ac:dyDescent="0.2">
      <c r="B440" s="63"/>
      <c r="C440" s="15"/>
      <c r="D440" s="15"/>
      <c r="E440" s="15"/>
      <c r="F440" s="15"/>
      <c r="G440" s="15"/>
      <c r="H440" s="41"/>
      <c r="I440" s="64"/>
    </row>
    <row r="441" spans="2:9" ht="15" x14ac:dyDescent="0.2">
      <c r="B441" s="150" t="s">
        <v>28</v>
      </c>
      <c r="C441" s="151"/>
      <c r="D441" s="152"/>
      <c r="E441" s="153"/>
      <c r="F441" s="153"/>
      <c r="G441" s="153"/>
      <c r="H441" s="153"/>
      <c r="I441" s="154"/>
    </row>
    <row r="442" spans="2:9" ht="15" x14ac:dyDescent="0.2">
      <c r="B442" s="155" t="s">
        <v>24</v>
      </c>
      <c r="C442" s="156"/>
      <c r="D442" s="156"/>
      <c r="E442" s="156"/>
      <c r="F442" s="156"/>
      <c r="G442" s="156"/>
      <c r="H442" s="156"/>
      <c r="I442" s="157"/>
    </row>
    <row r="443" spans="2:9" ht="33" customHeight="1" x14ac:dyDescent="0.2">
      <c r="B443" s="158" t="s">
        <v>1560</v>
      </c>
      <c r="C443" s="159"/>
      <c r="D443" s="159"/>
      <c r="E443" s="160"/>
      <c r="F443" s="16" t="s">
        <v>1491</v>
      </c>
      <c r="G443" s="26" t="s">
        <v>2</v>
      </c>
      <c r="H443" s="16" t="s">
        <v>30</v>
      </c>
      <c r="I443" s="97">
        <v>45628</v>
      </c>
    </row>
    <row r="444" spans="2:9" ht="15.75" thickBot="1" x14ac:dyDescent="0.25">
      <c r="B444" s="42"/>
      <c r="C444" s="65"/>
      <c r="D444" s="43"/>
      <c r="E444" s="43"/>
      <c r="F444" s="65" t="s">
        <v>29</v>
      </c>
      <c r="G444" s="43"/>
      <c r="H444" s="43"/>
      <c r="I444" s="44"/>
    </row>
    <row r="445" spans="2:9" ht="15.75" thickBot="1" x14ac:dyDescent="0.25">
      <c r="B445" s="18" t="s">
        <v>31</v>
      </c>
      <c r="C445" s="52" t="s">
        <v>32</v>
      </c>
      <c r="D445" s="18" t="s">
        <v>33</v>
      </c>
      <c r="E445" s="18" t="s">
        <v>26</v>
      </c>
      <c r="F445" s="18" t="s">
        <v>34</v>
      </c>
      <c r="G445" s="18" t="s">
        <v>35</v>
      </c>
      <c r="H445" s="18" t="s">
        <v>36</v>
      </c>
      <c r="I445" s="18" t="s">
        <v>37</v>
      </c>
    </row>
    <row r="446" spans="2:9" ht="45" x14ac:dyDescent="0.2">
      <c r="B446" s="86">
        <v>1</v>
      </c>
      <c r="C446" s="87" t="s">
        <v>1562</v>
      </c>
      <c r="D446" s="88" t="s">
        <v>1561</v>
      </c>
      <c r="E446" s="89">
        <v>1</v>
      </c>
      <c r="F446" s="88"/>
      <c r="G446" s="66">
        <v>532000</v>
      </c>
      <c r="H446" s="66">
        <f>G446*E446</f>
        <v>532000</v>
      </c>
      <c r="I446" s="90">
        <f>H446</f>
        <v>532000</v>
      </c>
    </row>
    <row r="447" spans="2:9" ht="15" x14ac:dyDescent="0.2">
      <c r="B447" s="21">
        <v>2</v>
      </c>
      <c r="C447" s="53"/>
      <c r="D447" s="26"/>
      <c r="E447" s="23"/>
      <c r="F447" s="26"/>
      <c r="G447" s="68"/>
      <c r="H447" s="67">
        <f>G447*E447</f>
        <v>0</v>
      </c>
      <c r="I447" s="70">
        <f>H447</f>
        <v>0</v>
      </c>
    </row>
    <row r="448" spans="2:9" ht="15" x14ac:dyDescent="0.2">
      <c r="B448" s="21">
        <v>3</v>
      </c>
      <c r="C448" s="53"/>
      <c r="D448" s="26"/>
      <c r="E448" s="23"/>
      <c r="F448" s="26"/>
      <c r="G448" s="68"/>
      <c r="H448" s="67"/>
      <c r="I448" s="70">
        <f>H448</f>
        <v>0</v>
      </c>
    </row>
    <row r="449" spans="2:9" ht="15" x14ac:dyDescent="0.2">
      <c r="B449" s="21">
        <v>4</v>
      </c>
      <c r="C449" s="76"/>
      <c r="D449" s="26"/>
      <c r="E449" s="23"/>
      <c r="F449" s="26"/>
      <c r="G449" s="68"/>
      <c r="H449" s="67"/>
      <c r="I449" s="70">
        <f>H449</f>
        <v>0</v>
      </c>
    </row>
    <row r="450" spans="2:9" ht="15.75" thickBot="1" x14ac:dyDescent="0.25">
      <c r="B450" s="30">
        <v>5</v>
      </c>
      <c r="C450" s="84"/>
      <c r="D450" s="31"/>
      <c r="E450" s="82"/>
      <c r="F450" s="31"/>
      <c r="G450" s="83"/>
      <c r="H450" s="69"/>
      <c r="I450" s="91">
        <f>H450</f>
        <v>0</v>
      </c>
    </row>
    <row r="451" spans="2:9" ht="30.75" thickBot="1" x14ac:dyDescent="0.25">
      <c r="B451" s="78" t="s">
        <v>31</v>
      </c>
      <c r="C451" s="79" t="s">
        <v>38</v>
      </c>
      <c r="D451" s="78" t="s">
        <v>33</v>
      </c>
      <c r="E451" s="172" t="s">
        <v>1488</v>
      </c>
      <c r="F451" s="173"/>
      <c r="G451" s="78" t="s">
        <v>1489</v>
      </c>
      <c r="H451" s="18" t="s">
        <v>39</v>
      </c>
      <c r="I451" s="18" t="s">
        <v>37</v>
      </c>
    </row>
    <row r="452" spans="2:9" ht="15" x14ac:dyDescent="0.2">
      <c r="B452" s="19">
        <v>1</v>
      </c>
      <c r="C452" s="54" t="s">
        <v>1643</v>
      </c>
      <c r="D452" s="25" t="s">
        <v>1501</v>
      </c>
      <c r="E452" s="163">
        <v>340270</v>
      </c>
      <c r="F452" s="163"/>
      <c r="G452" s="114">
        <v>0.16669999999999999</v>
      </c>
      <c r="H452" s="69">
        <f>G452*E452</f>
        <v>56723.008999999998</v>
      </c>
      <c r="I452" s="70">
        <f>H452</f>
        <v>56723.008999999998</v>
      </c>
    </row>
    <row r="453" spans="2:9" ht="15" x14ac:dyDescent="0.2">
      <c r="B453" s="21">
        <v>2</v>
      </c>
      <c r="C453" s="76"/>
      <c r="D453" s="26"/>
      <c r="E453" s="166"/>
      <c r="F453" s="166"/>
      <c r="G453" s="92"/>
      <c r="H453" s="68"/>
      <c r="I453" s="70">
        <f>H453</f>
        <v>0</v>
      </c>
    </row>
    <row r="454" spans="2:9" ht="15" x14ac:dyDescent="0.2">
      <c r="B454" s="21">
        <v>3</v>
      </c>
      <c r="C454" s="26" t="s">
        <v>29</v>
      </c>
      <c r="D454" s="26" t="s">
        <v>29</v>
      </c>
      <c r="E454" s="134" t="s">
        <v>40</v>
      </c>
      <c r="F454" s="134" t="s">
        <v>29</v>
      </c>
      <c r="G454" s="24" t="s">
        <v>29</v>
      </c>
      <c r="H454" s="67" t="s">
        <v>29</v>
      </c>
      <c r="I454" s="72"/>
    </row>
    <row r="455" spans="2:9" ht="15.75" thickBot="1" x14ac:dyDescent="0.25">
      <c r="B455" s="27">
        <v>4</v>
      </c>
      <c r="C455" s="28" t="s">
        <v>29</v>
      </c>
      <c r="D455" s="28" t="s">
        <v>29</v>
      </c>
      <c r="E455" s="167" t="s">
        <v>29</v>
      </c>
      <c r="F455" s="167" t="s">
        <v>29</v>
      </c>
      <c r="G455" s="29" t="s">
        <v>40</v>
      </c>
      <c r="H455" s="69" t="s">
        <v>29</v>
      </c>
      <c r="I455" s="73" t="s">
        <v>29</v>
      </c>
    </row>
    <row r="456" spans="2:9" ht="15.75" thickBot="1" x14ac:dyDescent="0.25">
      <c r="B456" s="18" t="s">
        <v>31</v>
      </c>
      <c r="C456" s="45" t="s">
        <v>41</v>
      </c>
      <c r="D456" s="18" t="s">
        <v>33</v>
      </c>
      <c r="E456" s="161" t="s">
        <v>1490</v>
      </c>
      <c r="F456" s="162"/>
      <c r="G456" s="18" t="s">
        <v>1489</v>
      </c>
      <c r="H456" s="18" t="s">
        <v>42</v>
      </c>
      <c r="I456" s="18" t="s">
        <v>37</v>
      </c>
    </row>
    <row r="457" spans="2:9" ht="15" x14ac:dyDescent="0.2">
      <c r="B457" s="19">
        <v>1</v>
      </c>
      <c r="C457" s="54" t="s">
        <v>1502</v>
      </c>
      <c r="D457" s="25" t="s">
        <v>1503</v>
      </c>
      <c r="E457" s="164">
        <f>I452+I453</f>
        <v>56723.008999999998</v>
      </c>
      <c r="F457" s="165"/>
      <c r="G457" s="55">
        <v>0.03</v>
      </c>
      <c r="H457" s="113">
        <f>G457*E457</f>
        <v>1701.6902699999998</v>
      </c>
      <c r="I457" s="70">
        <f>H457</f>
        <v>1701.6902699999998</v>
      </c>
    </row>
    <row r="458" spans="2:9" ht="15" x14ac:dyDescent="0.2">
      <c r="B458" s="21">
        <v>2</v>
      </c>
      <c r="C458" s="53"/>
      <c r="D458" s="26"/>
      <c r="E458" s="166"/>
      <c r="F458" s="166"/>
      <c r="G458" s="75"/>
      <c r="H458" s="68"/>
      <c r="I458" s="70">
        <f>H458</f>
        <v>0</v>
      </c>
    </row>
    <row r="459" spans="2:9" ht="15.75" thickBot="1" x14ac:dyDescent="0.25">
      <c r="B459" s="21">
        <v>3</v>
      </c>
      <c r="C459" s="53"/>
      <c r="D459" s="26"/>
      <c r="E459" s="170"/>
      <c r="F459" s="171"/>
      <c r="G459" s="55"/>
      <c r="H459" s="83"/>
      <c r="I459" s="70">
        <f>H459</f>
        <v>0</v>
      </c>
    </row>
    <row r="460" spans="2:9" ht="15.75" thickBot="1" x14ac:dyDescent="0.25">
      <c r="B460" s="30">
        <v>4</v>
      </c>
      <c r="C460" s="31"/>
      <c r="D460" s="31"/>
      <c r="E460" s="167"/>
      <c r="F460" s="167"/>
      <c r="G460" s="32"/>
      <c r="H460" s="67"/>
      <c r="I460" s="70">
        <f>H460</f>
        <v>0</v>
      </c>
    </row>
    <row r="461" spans="2:9" ht="15.75" thickBot="1" x14ac:dyDescent="0.25">
      <c r="B461" s="33"/>
      <c r="C461" s="34" t="s">
        <v>1485</v>
      </c>
      <c r="D461" s="35"/>
      <c r="E461" s="135"/>
      <c r="F461" s="136"/>
      <c r="G461" s="36"/>
      <c r="H461" s="37" t="s">
        <v>29</v>
      </c>
      <c r="I461" s="94">
        <f>I446+I447+I448+I449+I450+I452+I453+I457+I458+I459</f>
        <v>590424.69926999998</v>
      </c>
    </row>
    <row r="462" spans="2:9" ht="15" x14ac:dyDescent="0.2">
      <c r="B462" s="17"/>
      <c r="C462" s="13"/>
      <c r="D462" s="14"/>
      <c r="E462" s="14"/>
      <c r="F462" s="14"/>
      <c r="G462" s="38"/>
      <c r="H462" s="39"/>
      <c r="I462" s="40"/>
    </row>
    <row r="463" spans="2:9" ht="15.75" thickBot="1" x14ac:dyDescent="0.25">
      <c r="B463" s="17"/>
      <c r="C463" s="13"/>
      <c r="D463" s="14"/>
      <c r="E463" s="14"/>
      <c r="F463" s="14"/>
      <c r="G463" s="38"/>
      <c r="H463" s="39"/>
      <c r="I463" s="40"/>
    </row>
    <row r="464" spans="2:9" ht="31.5" x14ac:dyDescent="0.5">
      <c r="B464" s="56"/>
      <c r="C464" s="57"/>
      <c r="D464" s="137" t="s">
        <v>18</v>
      </c>
      <c r="E464" s="138"/>
      <c r="F464" s="138"/>
      <c r="G464" s="138"/>
      <c r="H464" s="138"/>
      <c r="I464" s="139"/>
    </row>
    <row r="465" spans="2:9" ht="21" x14ac:dyDescent="0.2">
      <c r="B465" s="58"/>
      <c r="C465" s="46"/>
      <c r="D465" s="140" t="s">
        <v>1</v>
      </c>
      <c r="E465" s="141"/>
      <c r="F465" s="141"/>
      <c r="G465" s="141"/>
      <c r="H465" s="141"/>
      <c r="I465" s="142"/>
    </row>
    <row r="466" spans="2:9" ht="21" x14ac:dyDescent="0.2">
      <c r="B466" s="58"/>
      <c r="C466" s="46"/>
      <c r="D466" s="140" t="s">
        <v>10</v>
      </c>
      <c r="E466" s="141"/>
      <c r="F466" s="141"/>
      <c r="G466" s="141"/>
      <c r="H466" s="141"/>
      <c r="I466" s="142"/>
    </row>
    <row r="467" spans="2:9" ht="21" x14ac:dyDescent="0.2">
      <c r="B467" s="59"/>
      <c r="C467" s="47"/>
      <c r="D467" s="143" t="s">
        <v>27</v>
      </c>
      <c r="E467" s="144"/>
      <c r="F467" s="144"/>
      <c r="G467" s="144"/>
      <c r="H467" s="144"/>
      <c r="I467" s="145"/>
    </row>
    <row r="468" spans="2:9" x14ac:dyDescent="0.2">
      <c r="B468" s="60"/>
      <c r="C468" s="48"/>
      <c r="D468" s="48"/>
      <c r="E468" s="48"/>
      <c r="F468" s="48"/>
      <c r="G468" s="48"/>
      <c r="H468" s="49"/>
      <c r="I468" s="61"/>
    </row>
    <row r="469" spans="2:9" ht="15" x14ac:dyDescent="0.2">
      <c r="B469" s="146" t="s">
        <v>1487</v>
      </c>
      <c r="C469" s="147"/>
      <c r="D469" s="148"/>
      <c r="E469" s="149"/>
      <c r="F469" s="149"/>
      <c r="G469" s="50"/>
      <c r="H469" s="50"/>
      <c r="I469" s="62"/>
    </row>
    <row r="470" spans="2:9" ht="15" x14ac:dyDescent="0.2">
      <c r="B470" s="63"/>
      <c r="C470" s="15"/>
      <c r="D470" s="15"/>
      <c r="E470" s="15"/>
      <c r="F470" s="15"/>
      <c r="G470" s="15"/>
      <c r="H470" s="41"/>
      <c r="I470" s="64"/>
    </row>
    <row r="471" spans="2:9" ht="15" x14ac:dyDescent="0.2">
      <c r="B471" s="150" t="s">
        <v>28</v>
      </c>
      <c r="C471" s="151"/>
      <c r="D471" s="152"/>
      <c r="E471" s="153"/>
      <c r="F471" s="153"/>
      <c r="G471" s="153"/>
      <c r="H471" s="153"/>
      <c r="I471" s="154"/>
    </row>
    <row r="472" spans="2:9" ht="15" x14ac:dyDescent="0.2">
      <c r="B472" s="155" t="s">
        <v>24</v>
      </c>
      <c r="C472" s="156"/>
      <c r="D472" s="156"/>
      <c r="E472" s="156"/>
      <c r="F472" s="156"/>
      <c r="G472" s="156"/>
      <c r="H472" s="156"/>
      <c r="I472" s="157"/>
    </row>
    <row r="473" spans="2:9" ht="35.25" customHeight="1" x14ac:dyDescent="0.2">
      <c r="B473" s="158" t="s">
        <v>1608</v>
      </c>
      <c r="C473" s="159"/>
      <c r="D473" s="159"/>
      <c r="E473" s="160"/>
      <c r="F473" s="16" t="s">
        <v>1491</v>
      </c>
      <c r="G473" s="26" t="s">
        <v>2</v>
      </c>
      <c r="H473" s="16" t="s">
        <v>30</v>
      </c>
      <c r="I473" s="97">
        <v>45628</v>
      </c>
    </row>
    <row r="474" spans="2:9" ht="15.75" thickBot="1" x14ac:dyDescent="0.25">
      <c r="B474" s="42"/>
      <c r="C474" s="65"/>
      <c r="D474" s="43"/>
      <c r="E474" s="43"/>
      <c r="F474" s="65" t="s">
        <v>29</v>
      </c>
      <c r="G474" s="43"/>
      <c r="H474" s="43"/>
      <c r="I474" s="44"/>
    </row>
    <row r="475" spans="2:9" ht="15.75" thickBot="1" x14ac:dyDescent="0.25">
      <c r="B475" s="18" t="s">
        <v>31</v>
      </c>
      <c r="C475" s="52" t="s">
        <v>32</v>
      </c>
      <c r="D475" s="18" t="s">
        <v>33</v>
      </c>
      <c r="E475" s="18" t="s">
        <v>26</v>
      </c>
      <c r="F475" s="18" t="s">
        <v>34</v>
      </c>
      <c r="G475" s="18" t="s">
        <v>35</v>
      </c>
      <c r="H475" s="18" t="s">
        <v>36</v>
      </c>
      <c r="I475" s="18" t="s">
        <v>37</v>
      </c>
    </row>
    <row r="476" spans="2:9" ht="15" x14ac:dyDescent="0.2">
      <c r="B476" s="19">
        <v>1</v>
      </c>
      <c r="C476" s="51" t="s">
        <v>1607</v>
      </c>
      <c r="D476" s="25" t="s">
        <v>2</v>
      </c>
      <c r="E476" s="20">
        <v>1</v>
      </c>
      <c r="F476" s="25"/>
      <c r="G476" s="67">
        <v>560000</v>
      </c>
      <c r="H476" s="67">
        <f>G476*E476</f>
        <v>560000</v>
      </c>
      <c r="I476" s="70">
        <f>H476</f>
        <v>560000</v>
      </c>
    </row>
    <row r="477" spans="2:9" ht="15" x14ac:dyDescent="0.2">
      <c r="B477" s="21">
        <v>2</v>
      </c>
      <c r="C477" s="53"/>
      <c r="D477" s="26"/>
      <c r="E477" s="23"/>
      <c r="F477" s="26"/>
      <c r="G477" s="68"/>
      <c r="H477" s="67">
        <f>G477*E477</f>
        <v>0</v>
      </c>
      <c r="I477" s="70">
        <f>H477</f>
        <v>0</v>
      </c>
    </row>
    <row r="478" spans="2:9" ht="15" x14ac:dyDescent="0.2">
      <c r="B478" s="21">
        <v>3</v>
      </c>
      <c r="C478" s="53"/>
      <c r="D478" s="26"/>
      <c r="E478" s="23"/>
      <c r="F478" s="26"/>
      <c r="G478" s="68"/>
      <c r="H478" s="67"/>
      <c r="I478" s="70">
        <f>H478</f>
        <v>0</v>
      </c>
    </row>
    <row r="479" spans="2:9" ht="15.75" thickBot="1" x14ac:dyDescent="0.25">
      <c r="B479" s="21">
        <v>4</v>
      </c>
      <c r="C479" s="26" t="s">
        <v>29</v>
      </c>
      <c r="D479" s="26" t="s">
        <v>29</v>
      </c>
      <c r="E479" s="23" t="s">
        <v>29</v>
      </c>
      <c r="F479" s="26" t="s">
        <v>29</v>
      </c>
      <c r="G479" s="68" t="s">
        <v>29</v>
      </c>
      <c r="H479" s="68" t="s">
        <v>29</v>
      </c>
      <c r="I479" s="72"/>
    </row>
    <row r="480" spans="2:9" ht="30.75" thickBot="1" x14ac:dyDescent="0.25">
      <c r="B480" s="18" t="s">
        <v>31</v>
      </c>
      <c r="C480" s="52" t="s">
        <v>38</v>
      </c>
      <c r="D480" s="18" t="s">
        <v>33</v>
      </c>
      <c r="E480" s="161" t="s">
        <v>1488</v>
      </c>
      <c r="F480" s="162"/>
      <c r="G480" s="18" t="s">
        <v>1489</v>
      </c>
      <c r="H480" s="18" t="s">
        <v>39</v>
      </c>
      <c r="I480" s="18" t="s">
        <v>37</v>
      </c>
    </row>
    <row r="481" spans="2:9" ht="15" x14ac:dyDescent="0.2">
      <c r="B481" s="19">
        <v>1</v>
      </c>
      <c r="C481" s="54" t="s">
        <v>1500</v>
      </c>
      <c r="D481" s="25" t="s">
        <v>1501</v>
      </c>
      <c r="E481" s="163">
        <v>335268</v>
      </c>
      <c r="F481" s="163"/>
      <c r="G481" s="55">
        <v>0.08</v>
      </c>
      <c r="H481" s="69">
        <f>G481*E481</f>
        <v>26821.440000000002</v>
      </c>
      <c r="I481" s="70">
        <f>H481</f>
        <v>26821.440000000002</v>
      </c>
    </row>
    <row r="482" spans="2:9" ht="15" x14ac:dyDescent="0.2">
      <c r="B482" s="21">
        <v>2</v>
      </c>
      <c r="C482" s="26" t="s">
        <v>29</v>
      </c>
      <c r="D482" s="26" t="s">
        <v>29</v>
      </c>
      <c r="E482" s="134" t="s">
        <v>29</v>
      </c>
      <c r="F482" s="134" t="s">
        <v>29</v>
      </c>
      <c r="G482" s="24" t="s">
        <v>40</v>
      </c>
      <c r="H482" s="68" t="s">
        <v>29</v>
      </c>
      <c r="I482" s="72"/>
    </row>
    <row r="483" spans="2:9" ht="15" x14ac:dyDescent="0.2">
      <c r="B483" s="21">
        <v>3</v>
      </c>
      <c r="C483" s="26" t="s">
        <v>29</v>
      </c>
      <c r="D483" s="26" t="s">
        <v>29</v>
      </c>
      <c r="E483" s="134" t="s">
        <v>40</v>
      </c>
      <c r="F483" s="134" t="s">
        <v>29</v>
      </c>
      <c r="G483" s="24" t="s">
        <v>29</v>
      </c>
      <c r="H483" s="68" t="s">
        <v>29</v>
      </c>
      <c r="I483" s="72"/>
    </row>
    <row r="484" spans="2:9" ht="15.75" thickBot="1" x14ac:dyDescent="0.25">
      <c r="B484" s="27">
        <v>4</v>
      </c>
      <c r="C484" s="28" t="s">
        <v>29</v>
      </c>
      <c r="D484" s="28" t="s">
        <v>29</v>
      </c>
      <c r="E484" s="167" t="s">
        <v>29</v>
      </c>
      <c r="F484" s="167" t="s">
        <v>29</v>
      </c>
      <c r="G484" s="29" t="s">
        <v>40</v>
      </c>
      <c r="H484" s="69" t="s">
        <v>29</v>
      </c>
      <c r="I484" s="73" t="s">
        <v>29</v>
      </c>
    </row>
    <row r="485" spans="2:9" ht="15.75" thickBot="1" x14ac:dyDescent="0.25">
      <c r="B485" s="18" t="s">
        <v>31</v>
      </c>
      <c r="C485" s="45" t="s">
        <v>41</v>
      </c>
      <c r="D485" s="18" t="s">
        <v>33</v>
      </c>
      <c r="E485" s="161" t="s">
        <v>1490</v>
      </c>
      <c r="F485" s="162"/>
      <c r="G485" s="18" t="s">
        <v>1489</v>
      </c>
      <c r="H485" s="18" t="s">
        <v>42</v>
      </c>
      <c r="I485" s="18" t="s">
        <v>37</v>
      </c>
    </row>
    <row r="486" spans="2:9" ht="15" x14ac:dyDescent="0.2">
      <c r="B486" s="19">
        <v>1</v>
      </c>
      <c r="C486" s="54" t="s">
        <v>1502</v>
      </c>
      <c r="D486" s="25" t="s">
        <v>1503</v>
      </c>
      <c r="E486" s="164">
        <f>I481+I482</f>
        <v>26821.440000000002</v>
      </c>
      <c r="F486" s="165"/>
      <c r="G486" s="55">
        <v>0.03</v>
      </c>
      <c r="H486" s="66">
        <f>G486*E486</f>
        <v>804.64320000000009</v>
      </c>
      <c r="I486" s="70">
        <f>H486</f>
        <v>804.64320000000009</v>
      </c>
    </row>
    <row r="487" spans="2:9" ht="15" x14ac:dyDescent="0.2">
      <c r="B487" s="21">
        <v>2</v>
      </c>
      <c r="C487" s="76" t="s">
        <v>1509</v>
      </c>
      <c r="D487" s="26" t="s">
        <v>1510</v>
      </c>
      <c r="E487" s="166">
        <v>21600</v>
      </c>
      <c r="F487" s="166"/>
      <c r="G487" s="75">
        <v>0.05</v>
      </c>
      <c r="H487" s="68">
        <f>G487*E487</f>
        <v>1080</v>
      </c>
      <c r="I487" s="70">
        <f>H487</f>
        <v>1080</v>
      </c>
    </row>
    <row r="488" spans="2:9" ht="15" x14ac:dyDescent="0.2">
      <c r="B488" s="21">
        <v>3</v>
      </c>
      <c r="C488" s="53" t="s">
        <v>1508</v>
      </c>
      <c r="D488" s="26" t="s">
        <v>1501</v>
      </c>
      <c r="E488" s="166">
        <v>22000</v>
      </c>
      <c r="F488" s="166"/>
      <c r="G488" s="75">
        <v>0.05</v>
      </c>
      <c r="H488" s="68">
        <f>G488*E488</f>
        <v>1100</v>
      </c>
      <c r="I488" s="70">
        <f>H488</f>
        <v>1100</v>
      </c>
    </row>
    <row r="489" spans="2:9" ht="15.75" thickBot="1" x14ac:dyDescent="0.25">
      <c r="B489" s="30">
        <v>4</v>
      </c>
      <c r="C489" s="104"/>
      <c r="D489" s="104"/>
      <c r="E489" s="182" t="s">
        <v>29</v>
      </c>
      <c r="F489" s="182" t="s">
        <v>29</v>
      </c>
      <c r="G489" s="107"/>
      <c r="H489" s="67" t="s">
        <v>29</v>
      </c>
      <c r="I489" s="74" t="s">
        <v>29</v>
      </c>
    </row>
    <row r="490" spans="2:9" ht="15.75" thickBot="1" x14ac:dyDescent="0.25">
      <c r="B490" s="33"/>
      <c r="C490" s="34" t="s">
        <v>1485</v>
      </c>
      <c r="D490" s="35"/>
      <c r="E490" s="135"/>
      <c r="F490" s="136"/>
      <c r="G490" s="36"/>
      <c r="H490" s="37" t="s">
        <v>29</v>
      </c>
      <c r="I490" s="71">
        <f>I486+I481+I476+I477+I478+I487+I488</f>
        <v>589806.08319999999</v>
      </c>
    </row>
    <row r="491" spans="2:9" ht="15" x14ac:dyDescent="0.2">
      <c r="B491" s="17"/>
      <c r="C491" s="13"/>
      <c r="D491" s="14"/>
      <c r="E491" s="14"/>
      <c r="F491" s="14"/>
      <c r="G491" s="38"/>
      <c r="H491" s="39"/>
      <c r="I491" s="40"/>
    </row>
    <row r="492" spans="2:9" ht="15.75" thickBot="1" x14ac:dyDescent="0.25">
      <c r="B492" s="17"/>
      <c r="C492" s="13"/>
      <c r="D492" s="14"/>
      <c r="E492" s="14"/>
      <c r="F492" s="14"/>
      <c r="G492" s="38"/>
      <c r="H492" s="39"/>
      <c r="I492" s="40"/>
    </row>
    <row r="493" spans="2:9" ht="31.5" x14ac:dyDescent="0.5">
      <c r="B493" s="56"/>
      <c r="C493" s="57"/>
      <c r="D493" s="137" t="s">
        <v>18</v>
      </c>
      <c r="E493" s="138"/>
      <c r="F493" s="138"/>
      <c r="G493" s="138"/>
      <c r="H493" s="138"/>
      <c r="I493" s="139"/>
    </row>
    <row r="494" spans="2:9" ht="21" x14ac:dyDescent="0.2">
      <c r="B494" s="58"/>
      <c r="C494" s="46"/>
      <c r="D494" s="140" t="s">
        <v>1</v>
      </c>
      <c r="E494" s="141"/>
      <c r="F494" s="141"/>
      <c r="G494" s="141"/>
      <c r="H494" s="141"/>
      <c r="I494" s="142"/>
    </row>
    <row r="495" spans="2:9" ht="21" x14ac:dyDescent="0.2">
      <c r="B495" s="58"/>
      <c r="C495" s="46"/>
      <c r="D495" s="140" t="s">
        <v>10</v>
      </c>
      <c r="E495" s="141"/>
      <c r="F495" s="141"/>
      <c r="G495" s="141"/>
      <c r="H495" s="141"/>
      <c r="I495" s="142"/>
    </row>
    <row r="496" spans="2:9" ht="21" x14ac:dyDescent="0.2">
      <c r="B496" s="59"/>
      <c r="C496" s="47"/>
      <c r="D496" s="143" t="s">
        <v>27</v>
      </c>
      <c r="E496" s="144"/>
      <c r="F496" s="144"/>
      <c r="G496" s="144"/>
      <c r="H496" s="144"/>
      <c r="I496" s="145"/>
    </row>
    <row r="497" spans="2:9" x14ac:dyDescent="0.2">
      <c r="B497" s="60"/>
      <c r="C497" s="48"/>
      <c r="D497" s="48"/>
      <c r="E497" s="48"/>
      <c r="F497" s="48"/>
      <c r="G497" s="48"/>
      <c r="H497" s="49"/>
      <c r="I497" s="61"/>
    </row>
    <row r="498" spans="2:9" ht="15" x14ac:dyDescent="0.2">
      <c r="B498" s="146" t="s">
        <v>1487</v>
      </c>
      <c r="C498" s="147"/>
      <c r="D498" s="148"/>
      <c r="E498" s="149"/>
      <c r="F498" s="149"/>
      <c r="G498" s="50"/>
      <c r="H498" s="50"/>
      <c r="I498" s="62"/>
    </row>
    <row r="499" spans="2:9" ht="15" x14ac:dyDescent="0.2">
      <c r="B499" s="63"/>
      <c r="C499" s="15"/>
      <c r="D499" s="15"/>
      <c r="E499" s="15"/>
      <c r="F499" s="15"/>
      <c r="G499" s="15"/>
      <c r="H499" s="41"/>
      <c r="I499" s="64"/>
    </row>
    <row r="500" spans="2:9" ht="15" x14ac:dyDescent="0.2">
      <c r="B500" s="150" t="s">
        <v>28</v>
      </c>
      <c r="C500" s="151"/>
      <c r="D500" s="152"/>
      <c r="E500" s="153"/>
      <c r="F500" s="153"/>
      <c r="G500" s="153"/>
      <c r="H500" s="153"/>
      <c r="I500" s="154"/>
    </row>
    <row r="501" spans="2:9" ht="15" x14ac:dyDescent="0.2">
      <c r="B501" s="155" t="s">
        <v>24</v>
      </c>
      <c r="C501" s="156"/>
      <c r="D501" s="156"/>
      <c r="E501" s="156"/>
      <c r="F501" s="156"/>
      <c r="G501" s="156"/>
      <c r="H501" s="156"/>
      <c r="I501" s="157"/>
    </row>
    <row r="502" spans="2:9" ht="34.5" customHeight="1" x14ac:dyDescent="0.2">
      <c r="B502" s="158" t="s">
        <v>1644</v>
      </c>
      <c r="C502" s="159"/>
      <c r="D502" s="159"/>
      <c r="E502" s="160"/>
      <c r="F502" s="16" t="s">
        <v>1491</v>
      </c>
      <c r="G502" s="26" t="s">
        <v>2</v>
      </c>
      <c r="H502" s="16" t="s">
        <v>30</v>
      </c>
      <c r="I502" s="97">
        <v>45628</v>
      </c>
    </row>
    <row r="503" spans="2:9" ht="15.75" thickBot="1" x14ac:dyDescent="0.25">
      <c r="B503" s="42"/>
      <c r="C503" s="65"/>
      <c r="D503" s="43"/>
      <c r="E503" s="43"/>
      <c r="F503" s="65" t="s">
        <v>29</v>
      </c>
      <c r="G503" s="43"/>
      <c r="H503" s="43"/>
      <c r="I503" s="44"/>
    </row>
    <row r="504" spans="2:9" ht="15.75" thickBot="1" x14ac:dyDescent="0.25">
      <c r="B504" s="18" t="s">
        <v>31</v>
      </c>
      <c r="C504" s="52" t="s">
        <v>32</v>
      </c>
      <c r="D504" s="18" t="s">
        <v>33</v>
      </c>
      <c r="E504" s="18" t="s">
        <v>26</v>
      </c>
      <c r="F504" s="18" t="s">
        <v>34</v>
      </c>
      <c r="G504" s="18" t="s">
        <v>35</v>
      </c>
      <c r="H504" s="18" t="s">
        <v>36</v>
      </c>
      <c r="I504" s="18" t="s">
        <v>37</v>
      </c>
    </row>
    <row r="505" spans="2:9" ht="30" x14ac:dyDescent="0.2">
      <c r="B505" s="19">
        <v>1</v>
      </c>
      <c r="C505" s="51" t="s">
        <v>1563</v>
      </c>
      <c r="D505" s="25" t="s">
        <v>1513</v>
      </c>
      <c r="E505" s="20">
        <v>1</v>
      </c>
      <c r="F505" s="25"/>
      <c r="G505" s="67">
        <v>465500</v>
      </c>
      <c r="H505" s="67">
        <f>G505*E505</f>
        <v>465500</v>
      </c>
      <c r="I505" s="70">
        <f>H505</f>
        <v>465500</v>
      </c>
    </row>
    <row r="506" spans="2:9" ht="15" x14ac:dyDescent="0.2">
      <c r="B506" s="21">
        <v>2</v>
      </c>
      <c r="C506" s="53"/>
      <c r="D506" s="26"/>
      <c r="E506" s="23"/>
      <c r="F506" s="26"/>
      <c r="G506" s="68"/>
      <c r="H506" s="67"/>
      <c r="I506" s="70">
        <f>H506</f>
        <v>0</v>
      </c>
    </row>
    <row r="507" spans="2:9" ht="15" x14ac:dyDescent="0.2">
      <c r="B507" s="21">
        <v>3</v>
      </c>
      <c r="C507" s="53"/>
      <c r="D507" s="26"/>
      <c r="E507" s="23"/>
      <c r="F507" s="26"/>
      <c r="G507" s="68"/>
      <c r="H507" s="67"/>
      <c r="I507" s="70">
        <f>H507</f>
        <v>0</v>
      </c>
    </row>
    <row r="508" spans="2:9" ht="15.75" thickBot="1" x14ac:dyDescent="0.25">
      <c r="B508" s="21">
        <v>4</v>
      </c>
      <c r="C508" s="26" t="s">
        <v>29</v>
      </c>
      <c r="D508" s="26" t="s">
        <v>29</v>
      </c>
      <c r="E508" s="23" t="s">
        <v>29</v>
      </c>
      <c r="F508" s="26" t="s">
        <v>29</v>
      </c>
      <c r="G508" s="68" t="s">
        <v>29</v>
      </c>
      <c r="H508" s="67"/>
      <c r="I508" s="72"/>
    </row>
    <row r="509" spans="2:9" ht="30.75" thickBot="1" x14ac:dyDescent="0.25">
      <c r="B509" s="18" t="s">
        <v>31</v>
      </c>
      <c r="C509" s="52" t="s">
        <v>38</v>
      </c>
      <c r="D509" s="18" t="s">
        <v>33</v>
      </c>
      <c r="E509" s="161" t="s">
        <v>1488</v>
      </c>
      <c r="F509" s="162"/>
      <c r="G509" s="18" t="s">
        <v>1489</v>
      </c>
      <c r="H509" s="18" t="s">
        <v>39</v>
      </c>
      <c r="I509" s="18" t="s">
        <v>37</v>
      </c>
    </row>
    <row r="510" spans="2:9" ht="15" x14ac:dyDescent="0.2">
      <c r="B510" s="19">
        <v>1</v>
      </c>
      <c r="C510" s="54" t="s">
        <v>1512</v>
      </c>
      <c r="D510" s="25" t="s">
        <v>1501</v>
      </c>
      <c r="E510" s="163">
        <v>278369</v>
      </c>
      <c r="F510" s="163"/>
      <c r="G510" s="55">
        <v>0.1</v>
      </c>
      <c r="H510" s="69">
        <f>G510*E510</f>
        <v>27836.9</v>
      </c>
      <c r="I510" s="70">
        <f>H510</f>
        <v>27836.9</v>
      </c>
    </row>
    <row r="511" spans="2:9" ht="15" x14ac:dyDescent="0.2">
      <c r="B511" s="21">
        <v>2</v>
      </c>
      <c r="C511" s="26" t="s">
        <v>29</v>
      </c>
      <c r="D511" s="26" t="s">
        <v>29</v>
      </c>
      <c r="E511" s="134" t="s">
        <v>29</v>
      </c>
      <c r="F511" s="134" t="s">
        <v>29</v>
      </c>
      <c r="G511" s="24" t="s">
        <v>40</v>
      </c>
      <c r="H511" s="68" t="s">
        <v>29</v>
      </c>
      <c r="I511" s="72"/>
    </row>
    <row r="512" spans="2:9" ht="15" x14ac:dyDescent="0.2">
      <c r="B512" s="21">
        <v>3</v>
      </c>
      <c r="C512" s="26" t="s">
        <v>29</v>
      </c>
      <c r="D512" s="26" t="s">
        <v>29</v>
      </c>
      <c r="E512" s="134" t="s">
        <v>40</v>
      </c>
      <c r="F512" s="134" t="s">
        <v>29</v>
      </c>
      <c r="G512" s="24" t="s">
        <v>29</v>
      </c>
      <c r="H512" s="68" t="s">
        <v>29</v>
      </c>
      <c r="I512" s="72"/>
    </row>
    <row r="513" spans="2:9" ht="15.75" thickBot="1" x14ac:dyDescent="0.25">
      <c r="B513" s="27">
        <v>4</v>
      </c>
      <c r="C513" s="28" t="s">
        <v>29</v>
      </c>
      <c r="D513" s="28" t="s">
        <v>29</v>
      </c>
      <c r="E513" s="167" t="s">
        <v>29</v>
      </c>
      <c r="F513" s="167" t="s">
        <v>29</v>
      </c>
      <c r="G513" s="29" t="s">
        <v>40</v>
      </c>
      <c r="H513" s="69" t="s">
        <v>29</v>
      </c>
      <c r="I513" s="73" t="s">
        <v>29</v>
      </c>
    </row>
    <row r="514" spans="2:9" ht="15.75" thickBot="1" x14ac:dyDescent="0.25">
      <c r="B514" s="18" t="s">
        <v>31</v>
      </c>
      <c r="C514" s="45" t="s">
        <v>41</v>
      </c>
      <c r="D514" s="18" t="s">
        <v>33</v>
      </c>
      <c r="E514" s="161" t="s">
        <v>1490</v>
      </c>
      <c r="F514" s="162"/>
      <c r="G514" s="18" t="s">
        <v>1489</v>
      </c>
      <c r="H514" s="18" t="s">
        <v>42</v>
      </c>
      <c r="I514" s="18" t="s">
        <v>37</v>
      </c>
    </row>
    <row r="515" spans="2:9" ht="15" x14ac:dyDescent="0.2">
      <c r="B515" s="19">
        <v>1</v>
      </c>
      <c r="C515" s="54" t="s">
        <v>1502</v>
      </c>
      <c r="D515" s="25" t="s">
        <v>1503</v>
      </c>
      <c r="E515" s="164">
        <f>I510</f>
        <v>27836.9</v>
      </c>
      <c r="F515" s="165"/>
      <c r="G515" s="55">
        <v>0.03</v>
      </c>
      <c r="H515" s="66">
        <f>G515*E515</f>
        <v>835.10699999999997</v>
      </c>
      <c r="I515" s="70">
        <f>H515</f>
        <v>835.10699999999997</v>
      </c>
    </row>
    <row r="516" spans="2:9" ht="15" x14ac:dyDescent="0.2">
      <c r="B516" s="21">
        <v>2</v>
      </c>
      <c r="C516" s="76" t="s">
        <v>1509</v>
      </c>
      <c r="D516" s="26" t="s">
        <v>1510</v>
      </c>
      <c r="E516" s="166">
        <v>21600</v>
      </c>
      <c r="F516" s="166"/>
      <c r="G516" s="75">
        <v>0.05</v>
      </c>
      <c r="H516" s="68">
        <f>G516*E516</f>
        <v>1080</v>
      </c>
      <c r="I516" s="70">
        <f>H516</f>
        <v>1080</v>
      </c>
    </row>
    <row r="517" spans="2:9" ht="15" x14ac:dyDescent="0.2">
      <c r="B517" s="21">
        <v>3</v>
      </c>
      <c r="C517" s="53"/>
      <c r="D517" s="26"/>
      <c r="E517" s="166"/>
      <c r="F517" s="166"/>
      <c r="G517" s="75"/>
      <c r="H517" s="68">
        <f>G517*E517</f>
        <v>0</v>
      </c>
      <c r="I517" s="70">
        <f>H517</f>
        <v>0</v>
      </c>
    </row>
    <row r="518" spans="2:9" ht="15.75" thickBot="1" x14ac:dyDescent="0.25">
      <c r="B518" s="30">
        <v>4</v>
      </c>
      <c r="C518" s="31"/>
      <c r="D518" s="31"/>
      <c r="E518" s="167" t="s">
        <v>29</v>
      </c>
      <c r="F518" s="167" t="s">
        <v>29</v>
      </c>
      <c r="G518" s="32"/>
      <c r="H518" s="67" t="s">
        <v>29</v>
      </c>
      <c r="I518" s="74" t="s">
        <v>29</v>
      </c>
    </row>
    <row r="519" spans="2:9" ht="15.75" thickBot="1" x14ac:dyDescent="0.25">
      <c r="B519" s="33"/>
      <c r="C519" s="34" t="s">
        <v>1485</v>
      </c>
      <c r="D519" s="35"/>
      <c r="E519" s="135"/>
      <c r="F519" s="136"/>
      <c r="G519" s="36"/>
      <c r="H519" s="37" t="s">
        <v>29</v>
      </c>
      <c r="I519" s="71">
        <f>I515+I510+I505+I506+I507+I516+I517</f>
        <v>495252.00699999998</v>
      </c>
    </row>
    <row r="520" spans="2:9" ht="15" x14ac:dyDescent="0.2">
      <c r="B520" s="17"/>
      <c r="C520" s="13"/>
      <c r="D520" s="14"/>
      <c r="E520" s="14"/>
      <c r="F520" s="14"/>
      <c r="G520" s="38"/>
      <c r="H520" s="39"/>
      <c r="I520" s="40"/>
    </row>
    <row r="521" spans="2:9" ht="15.75" thickBot="1" x14ac:dyDescent="0.25">
      <c r="B521" s="17"/>
      <c r="C521" s="13"/>
      <c r="D521" s="14"/>
      <c r="E521" s="14"/>
      <c r="F521" s="14"/>
      <c r="G521" s="38"/>
      <c r="H521" s="39"/>
      <c r="I521" s="40"/>
    </row>
    <row r="522" spans="2:9" ht="31.5" x14ac:dyDescent="0.5">
      <c r="B522" s="56"/>
      <c r="C522" s="57"/>
      <c r="D522" s="137" t="s">
        <v>18</v>
      </c>
      <c r="E522" s="138"/>
      <c r="F522" s="138"/>
      <c r="G522" s="138"/>
      <c r="H522" s="138"/>
      <c r="I522" s="139"/>
    </row>
    <row r="523" spans="2:9" ht="21" x14ac:dyDescent="0.2">
      <c r="B523" s="58"/>
      <c r="C523" s="46"/>
      <c r="D523" s="140" t="s">
        <v>1</v>
      </c>
      <c r="E523" s="141"/>
      <c r="F523" s="141"/>
      <c r="G523" s="141"/>
      <c r="H523" s="141"/>
      <c r="I523" s="142"/>
    </row>
    <row r="524" spans="2:9" ht="21" x14ac:dyDescent="0.2">
      <c r="B524" s="58"/>
      <c r="C524" s="46"/>
      <c r="D524" s="140" t="s">
        <v>10</v>
      </c>
      <c r="E524" s="141"/>
      <c r="F524" s="141"/>
      <c r="G524" s="141"/>
      <c r="H524" s="141"/>
      <c r="I524" s="142"/>
    </row>
    <row r="525" spans="2:9" ht="21" x14ac:dyDescent="0.2">
      <c r="B525" s="59"/>
      <c r="C525" s="47"/>
      <c r="D525" s="143" t="s">
        <v>27</v>
      </c>
      <c r="E525" s="144"/>
      <c r="F525" s="144"/>
      <c r="G525" s="144"/>
      <c r="H525" s="144"/>
      <c r="I525" s="145"/>
    </row>
    <row r="526" spans="2:9" x14ac:dyDescent="0.2">
      <c r="B526" s="60"/>
      <c r="C526" s="48"/>
      <c r="D526" s="48"/>
      <c r="E526" s="48"/>
      <c r="F526" s="48"/>
      <c r="G526" s="48"/>
      <c r="H526" s="49"/>
      <c r="I526" s="61"/>
    </row>
    <row r="527" spans="2:9" ht="15" customHeight="1" x14ac:dyDescent="0.2">
      <c r="B527" s="146" t="s">
        <v>1487</v>
      </c>
      <c r="C527" s="147"/>
      <c r="D527" s="148"/>
      <c r="E527" s="149"/>
      <c r="F527" s="149"/>
      <c r="G527" s="50"/>
      <c r="H527" s="50"/>
      <c r="I527" s="62"/>
    </row>
    <row r="528" spans="2:9" ht="15" x14ac:dyDescent="0.2">
      <c r="B528" s="63"/>
      <c r="C528" s="15"/>
      <c r="D528" s="15"/>
      <c r="E528" s="15"/>
      <c r="F528" s="15"/>
      <c r="G528" s="15"/>
      <c r="H528" s="41"/>
      <c r="I528" s="64"/>
    </row>
    <row r="529" spans="2:9" ht="15" x14ac:dyDescent="0.2">
      <c r="B529" s="150" t="s">
        <v>28</v>
      </c>
      <c r="C529" s="151"/>
      <c r="D529" s="152"/>
      <c r="E529" s="153"/>
      <c r="F529" s="153"/>
      <c r="G529" s="153"/>
      <c r="H529" s="153"/>
      <c r="I529" s="154"/>
    </row>
    <row r="530" spans="2:9" ht="15" x14ac:dyDescent="0.2">
      <c r="B530" s="155" t="s">
        <v>24</v>
      </c>
      <c r="C530" s="156"/>
      <c r="D530" s="156"/>
      <c r="E530" s="156"/>
      <c r="F530" s="156"/>
      <c r="G530" s="156"/>
      <c r="H530" s="156"/>
      <c r="I530" s="157"/>
    </row>
    <row r="531" spans="2:9" ht="21" customHeight="1" x14ac:dyDescent="0.2">
      <c r="B531" s="158" t="s">
        <v>1536</v>
      </c>
      <c r="C531" s="159"/>
      <c r="D531" s="159"/>
      <c r="E531" s="160"/>
      <c r="F531" s="16" t="s">
        <v>1491</v>
      </c>
      <c r="G531" s="26" t="s">
        <v>2</v>
      </c>
      <c r="H531" s="16" t="s">
        <v>30</v>
      </c>
      <c r="I531" s="97">
        <v>45628</v>
      </c>
    </row>
    <row r="532" spans="2:9" ht="15.75" thickBot="1" x14ac:dyDescent="0.25">
      <c r="B532" s="42"/>
      <c r="C532" s="65"/>
      <c r="D532" s="43"/>
      <c r="E532" s="43"/>
      <c r="F532" s="65" t="s">
        <v>29</v>
      </c>
      <c r="G532" s="43"/>
      <c r="H532" s="43"/>
      <c r="I532" s="44"/>
    </row>
    <row r="533" spans="2:9" ht="15.75" thickBot="1" x14ac:dyDescent="0.25">
      <c r="B533" s="18" t="s">
        <v>31</v>
      </c>
      <c r="C533" s="52" t="s">
        <v>32</v>
      </c>
      <c r="D533" s="18" t="s">
        <v>33</v>
      </c>
      <c r="E533" s="18" t="s">
        <v>26</v>
      </c>
      <c r="F533" s="18" t="s">
        <v>34</v>
      </c>
      <c r="G533" s="18" t="s">
        <v>35</v>
      </c>
      <c r="H533" s="18" t="s">
        <v>36</v>
      </c>
      <c r="I533" s="18" t="s">
        <v>37</v>
      </c>
    </row>
    <row r="534" spans="2:9" ht="15" x14ac:dyDescent="0.2">
      <c r="B534" s="19">
        <v>1</v>
      </c>
      <c r="C534" t="s">
        <v>1518</v>
      </c>
      <c r="D534" s="25" t="s">
        <v>1504</v>
      </c>
      <c r="E534" s="20">
        <v>0.13</v>
      </c>
      <c r="F534" s="25"/>
      <c r="G534" s="67">
        <v>15350</v>
      </c>
      <c r="H534" s="67">
        <f>E534*G534</f>
        <v>1995.5</v>
      </c>
      <c r="I534" s="70">
        <f>H534</f>
        <v>1995.5</v>
      </c>
    </row>
    <row r="535" spans="2:9" ht="31.5" customHeight="1" x14ac:dyDescent="0.2">
      <c r="B535" s="21">
        <v>2</v>
      </c>
      <c r="C535" s="53" t="s">
        <v>1528</v>
      </c>
      <c r="D535" s="26" t="s">
        <v>33</v>
      </c>
      <c r="E535" s="23">
        <v>0.35</v>
      </c>
      <c r="F535" s="26" t="s">
        <v>29</v>
      </c>
      <c r="G535" s="68">
        <v>8495</v>
      </c>
      <c r="H535" s="67">
        <f>E535*G535</f>
        <v>2973.25</v>
      </c>
      <c r="I535" s="70">
        <f>H535</f>
        <v>2973.25</v>
      </c>
    </row>
    <row r="536" spans="2:9" ht="15" x14ac:dyDescent="0.2">
      <c r="B536" s="19">
        <v>3</v>
      </c>
      <c r="C536" s="53" t="s">
        <v>1529</v>
      </c>
      <c r="D536" s="26" t="s">
        <v>33</v>
      </c>
      <c r="E536" s="23">
        <v>1.61</v>
      </c>
      <c r="F536" s="26"/>
      <c r="G536" s="68">
        <v>1086</v>
      </c>
      <c r="H536" s="67">
        <f t="shared" ref="H536:H544" si="8">E536*G536</f>
        <v>1748.46</v>
      </c>
      <c r="I536" s="70">
        <f t="shared" ref="I536:I544" si="9">H536</f>
        <v>1748.46</v>
      </c>
    </row>
    <row r="537" spans="2:9" ht="15" x14ac:dyDescent="0.2">
      <c r="B537" s="21">
        <v>4</v>
      </c>
      <c r="C537" s="53" t="s">
        <v>1530</v>
      </c>
      <c r="D537" s="26" t="s">
        <v>1513</v>
      </c>
      <c r="E537" s="23">
        <v>2</v>
      </c>
      <c r="F537" s="26"/>
      <c r="G537" s="68">
        <v>270</v>
      </c>
      <c r="H537" s="67">
        <f t="shared" si="8"/>
        <v>540</v>
      </c>
      <c r="I537" s="70">
        <f t="shared" si="9"/>
        <v>540</v>
      </c>
    </row>
    <row r="538" spans="2:9" ht="15" x14ac:dyDescent="0.2">
      <c r="B538" s="19">
        <v>5</v>
      </c>
      <c r="C538" s="53" t="s">
        <v>1531</v>
      </c>
      <c r="D538" s="26" t="s">
        <v>33</v>
      </c>
      <c r="E538" s="23">
        <v>0.71</v>
      </c>
      <c r="F538" s="26"/>
      <c r="G538" s="68">
        <v>54390</v>
      </c>
      <c r="H538" s="67">
        <f t="shared" si="8"/>
        <v>38616.9</v>
      </c>
      <c r="I538" s="70">
        <f t="shared" si="9"/>
        <v>38616.9</v>
      </c>
    </row>
    <row r="539" spans="2:9" ht="15" x14ac:dyDescent="0.2">
      <c r="B539" s="21">
        <v>6</v>
      </c>
      <c r="C539" s="53" t="s">
        <v>1520</v>
      </c>
      <c r="D539" s="26" t="s">
        <v>1521</v>
      </c>
      <c r="E539" s="23">
        <v>0.42</v>
      </c>
      <c r="F539" s="26"/>
      <c r="G539" s="68">
        <v>2000</v>
      </c>
      <c r="H539" s="67">
        <f t="shared" si="8"/>
        <v>840</v>
      </c>
      <c r="I539" s="70">
        <f t="shared" si="9"/>
        <v>840</v>
      </c>
    </row>
    <row r="540" spans="2:9" ht="15" x14ac:dyDescent="0.2">
      <c r="B540" s="19">
        <v>7</v>
      </c>
      <c r="C540" s="53" t="s">
        <v>1522</v>
      </c>
      <c r="D540" s="26" t="s">
        <v>1504</v>
      </c>
      <c r="E540" s="23">
        <v>0.09</v>
      </c>
      <c r="F540" s="26"/>
      <c r="G540" s="68">
        <v>2250</v>
      </c>
      <c r="H540" s="67">
        <f t="shared" si="8"/>
        <v>202.5</v>
      </c>
      <c r="I540" s="70">
        <f t="shared" si="9"/>
        <v>202.5</v>
      </c>
    </row>
    <row r="541" spans="2:9" ht="30" x14ac:dyDescent="0.2">
      <c r="B541" s="21">
        <v>8</v>
      </c>
      <c r="C541" s="53" t="s">
        <v>1532</v>
      </c>
      <c r="D541" s="26" t="s">
        <v>33</v>
      </c>
      <c r="E541" s="23">
        <v>1.86</v>
      </c>
      <c r="F541" s="26"/>
      <c r="G541" s="68">
        <v>8633</v>
      </c>
      <c r="H541" s="67">
        <f t="shared" si="8"/>
        <v>16057.380000000001</v>
      </c>
      <c r="I541" s="70">
        <f t="shared" si="9"/>
        <v>16057.380000000001</v>
      </c>
    </row>
    <row r="542" spans="2:9" ht="30" x14ac:dyDescent="0.2">
      <c r="B542" s="19">
        <v>9</v>
      </c>
      <c r="C542" s="53" t="s">
        <v>1537</v>
      </c>
      <c r="D542" s="26" t="s">
        <v>1492</v>
      </c>
      <c r="E542" s="23">
        <v>1</v>
      </c>
      <c r="F542" s="26"/>
      <c r="G542" s="68">
        <v>16000</v>
      </c>
      <c r="H542" s="67">
        <f t="shared" si="8"/>
        <v>16000</v>
      </c>
      <c r="I542" s="70">
        <f t="shared" si="9"/>
        <v>16000</v>
      </c>
    </row>
    <row r="543" spans="2:9" ht="15" x14ac:dyDescent="0.2">
      <c r="B543" s="21">
        <v>10</v>
      </c>
      <c r="C543" t="s">
        <v>1533</v>
      </c>
      <c r="D543" s="26" t="s">
        <v>33</v>
      </c>
      <c r="E543" s="23">
        <v>27</v>
      </c>
      <c r="F543" s="26" t="s">
        <v>29</v>
      </c>
      <c r="G543" s="68">
        <v>62</v>
      </c>
      <c r="H543" s="67">
        <f t="shared" si="8"/>
        <v>1674</v>
      </c>
      <c r="I543" s="70">
        <f t="shared" si="9"/>
        <v>1674</v>
      </c>
    </row>
    <row r="544" spans="2:9" ht="15.75" thickBot="1" x14ac:dyDescent="0.25">
      <c r="B544" s="19">
        <v>11</v>
      </c>
      <c r="C544" s="76" t="s">
        <v>1534</v>
      </c>
      <c r="D544" s="26" t="s">
        <v>33</v>
      </c>
      <c r="E544" s="23">
        <v>4</v>
      </c>
      <c r="F544" s="26" t="s">
        <v>29</v>
      </c>
      <c r="G544" s="68">
        <v>100</v>
      </c>
      <c r="H544" s="67">
        <f t="shared" si="8"/>
        <v>400</v>
      </c>
      <c r="I544" s="70">
        <f t="shared" si="9"/>
        <v>400</v>
      </c>
    </row>
    <row r="545" spans="2:9" ht="30.75" thickBot="1" x14ac:dyDescent="0.25">
      <c r="B545" s="18" t="s">
        <v>31</v>
      </c>
      <c r="C545" s="52" t="s">
        <v>38</v>
      </c>
      <c r="D545" s="18" t="s">
        <v>33</v>
      </c>
      <c r="E545" s="161" t="s">
        <v>1488</v>
      </c>
      <c r="F545" s="162"/>
      <c r="G545" s="18" t="s">
        <v>1489</v>
      </c>
      <c r="H545" s="18" t="s">
        <v>39</v>
      </c>
      <c r="I545" s="18" t="s">
        <v>37</v>
      </c>
    </row>
    <row r="546" spans="2:9" ht="15" x14ac:dyDescent="0.2">
      <c r="B546" s="19">
        <v>1</v>
      </c>
      <c r="C546" s="54" t="s">
        <v>1535</v>
      </c>
      <c r="D546" s="25" t="s">
        <v>1501</v>
      </c>
      <c r="E546" s="163">
        <v>496593</v>
      </c>
      <c r="F546" s="163"/>
      <c r="G546" s="98">
        <v>0.13</v>
      </c>
      <c r="H546" s="69">
        <f>E546*G546</f>
        <v>64557.090000000004</v>
      </c>
      <c r="I546" s="70">
        <f>H546</f>
        <v>64557.090000000004</v>
      </c>
    </row>
    <row r="547" spans="2:9" ht="15" x14ac:dyDescent="0.2">
      <c r="B547" s="21">
        <v>2</v>
      </c>
      <c r="C547" s="53"/>
      <c r="D547" s="26"/>
      <c r="E547" s="166"/>
      <c r="F547" s="166"/>
      <c r="G547" s="75"/>
      <c r="H547" s="68"/>
      <c r="I547" s="72">
        <f>H547</f>
        <v>0</v>
      </c>
    </row>
    <row r="548" spans="2:9" ht="15" x14ac:dyDescent="0.2">
      <c r="B548" s="21">
        <v>3</v>
      </c>
      <c r="C548" s="53"/>
      <c r="D548" s="26"/>
      <c r="E548" s="170"/>
      <c r="F548" s="171"/>
      <c r="G548" s="75"/>
      <c r="H548" s="68"/>
      <c r="I548" s="72">
        <f>H548</f>
        <v>0</v>
      </c>
    </row>
    <row r="549" spans="2:9" ht="15.75" thickBot="1" x14ac:dyDescent="0.25">
      <c r="B549" s="27">
        <v>4</v>
      </c>
      <c r="C549" s="28" t="s">
        <v>29</v>
      </c>
      <c r="D549" s="28" t="s">
        <v>29</v>
      </c>
      <c r="E549" s="167" t="s">
        <v>29</v>
      </c>
      <c r="F549" s="167" t="s">
        <v>29</v>
      </c>
      <c r="G549" s="29" t="s">
        <v>40</v>
      </c>
      <c r="H549" s="69" t="s">
        <v>29</v>
      </c>
      <c r="I549" s="73" t="s">
        <v>29</v>
      </c>
    </row>
    <row r="550" spans="2:9" ht="15.75" thickBot="1" x14ac:dyDescent="0.25">
      <c r="B550" s="18" t="s">
        <v>31</v>
      </c>
      <c r="C550" s="45" t="s">
        <v>41</v>
      </c>
      <c r="D550" s="18" t="s">
        <v>33</v>
      </c>
      <c r="E550" s="161" t="s">
        <v>1490</v>
      </c>
      <c r="F550" s="162"/>
      <c r="G550" s="18" t="s">
        <v>1489</v>
      </c>
      <c r="H550" s="18" t="s">
        <v>42</v>
      </c>
      <c r="I550" s="18" t="s">
        <v>37</v>
      </c>
    </row>
    <row r="551" spans="2:9" ht="15" x14ac:dyDescent="0.2">
      <c r="B551" s="19">
        <v>1</v>
      </c>
      <c r="C551" s="54" t="s">
        <v>1515</v>
      </c>
      <c r="D551" s="25"/>
      <c r="E551" s="163">
        <f>I546</f>
        <v>64557.090000000004</v>
      </c>
      <c r="F551" s="181"/>
      <c r="G551" s="99">
        <v>0.1</v>
      </c>
      <c r="H551" s="66">
        <f>E551*G551</f>
        <v>6455.7090000000007</v>
      </c>
      <c r="I551" s="70">
        <f>H551</f>
        <v>6455.7090000000007</v>
      </c>
    </row>
    <row r="552" spans="2:9" ht="15" x14ac:dyDescent="0.2">
      <c r="B552" s="21">
        <v>2</v>
      </c>
      <c r="C552" s="53"/>
      <c r="D552" s="26"/>
      <c r="E552" s="166"/>
      <c r="F552" s="166"/>
      <c r="G552" s="75"/>
      <c r="H552" s="68"/>
      <c r="I552" s="72">
        <f>H552</f>
        <v>0</v>
      </c>
    </row>
    <row r="553" spans="2:9" ht="15" x14ac:dyDescent="0.2">
      <c r="B553" s="21">
        <v>3</v>
      </c>
      <c r="C553" s="53"/>
      <c r="D553" s="26"/>
      <c r="E553" s="170"/>
      <c r="F553" s="171"/>
      <c r="G553" s="75"/>
      <c r="H553" s="68">
        <f>E553*G553</f>
        <v>0</v>
      </c>
      <c r="I553" s="72">
        <f>H553</f>
        <v>0</v>
      </c>
    </row>
    <row r="554" spans="2:9" ht="15.75" thickBot="1" x14ac:dyDescent="0.25">
      <c r="B554" s="30">
        <v>4</v>
      </c>
      <c r="C554" s="76"/>
      <c r="D554" s="26"/>
      <c r="E554" s="166"/>
      <c r="F554" s="166"/>
      <c r="G554" s="75"/>
      <c r="H554" s="68">
        <f>E554*G554</f>
        <v>0</v>
      </c>
      <c r="I554" s="72">
        <f>H554</f>
        <v>0</v>
      </c>
    </row>
    <row r="555" spans="2:9" ht="15.75" thickBot="1" x14ac:dyDescent="0.25">
      <c r="B555" s="33"/>
      <c r="C555" s="34" t="s">
        <v>1485</v>
      </c>
      <c r="D555" s="35"/>
      <c r="E555" s="135"/>
      <c r="F555" s="136"/>
      <c r="G555" s="36"/>
      <c r="H555" s="37" t="s">
        <v>29</v>
      </c>
      <c r="I555" s="71">
        <f>I546+I551+I552+I553+I554+I544+I543+I541+I540+I539+I538+I537+I536+I535+I534+I542</f>
        <v>152060.78899999999</v>
      </c>
    </row>
    <row r="556" spans="2:9" ht="15.75" thickBot="1" x14ac:dyDescent="0.25">
      <c r="B556" s="17"/>
      <c r="C556" s="13"/>
      <c r="D556" s="14"/>
      <c r="E556" s="14"/>
      <c r="F556" s="14"/>
      <c r="G556" s="38"/>
      <c r="H556" s="39"/>
      <c r="I556" s="40"/>
    </row>
    <row r="557" spans="2:9" ht="31.5" x14ac:dyDescent="0.5">
      <c r="B557" s="56"/>
      <c r="C557" s="57"/>
      <c r="D557" s="137" t="s">
        <v>18</v>
      </c>
      <c r="E557" s="138"/>
      <c r="F557" s="138"/>
      <c r="G557" s="138"/>
      <c r="H557" s="138"/>
      <c r="I557" s="139"/>
    </row>
    <row r="558" spans="2:9" ht="21" x14ac:dyDescent="0.2">
      <c r="B558" s="58"/>
      <c r="C558" s="46"/>
      <c r="D558" s="140" t="s">
        <v>1</v>
      </c>
      <c r="E558" s="141"/>
      <c r="F558" s="141"/>
      <c r="G558" s="141"/>
      <c r="H558" s="141"/>
      <c r="I558" s="142"/>
    </row>
    <row r="559" spans="2:9" ht="21" x14ac:dyDescent="0.2">
      <c r="B559" s="58"/>
      <c r="C559" s="46"/>
      <c r="D559" s="140" t="s">
        <v>10</v>
      </c>
      <c r="E559" s="141"/>
      <c r="F559" s="141"/>
      <c r="G559" s="141"/>
      <c r="H559" s="141"/>
      <c r="I559" s="142"/>
    </row>
    <row r="560" spans="2:9" ht="21" x14ac:dyDescent="0.2">
      <c r="B560" s="59"/>
      <c r="C560" s="47"/>
      <c r="D560" s="143" t="s">
        <v>27</v>
      </c>
      <c r="E560" s="144"/>
      <c r="F560" s="144"/>
      <c r="G560" s="144"/>
      <c r="H560" s="144"/>
      <c r="I560" s="145"/>
    </row>
    <row r="561" spans="2:9" x14ac:dyDescent="0.2">
      <c r="B561" s="60"/>
      <c r="C561" s="48"/>
      <c r="D561" s="48"/>
      <c r="E561" s="48"/>
      <c r="F561" s="48"/>
      <c r="G561" s="48"/>
      <c r="H561" s="49"/>
      <c r="I561" s="61"/>
    </row>
    <row r="562" spans="2:9" ht="15" x14ac:dyDescent="0.2">
      <c r="B562" s="146" t="s">
        <v>1487</v>
      </c>
      <c r="C562" s="147"/>
      <c r="D562" s="148"/>
      <c r="E562" s="149"/>
      <c r="F562" s="149"/>
      <c r="G562" s="50"/>
      <c r="H562" s="50"/>
      <c r="I562" s="62"/>
    </row>
    <row r="563" spans="2:9" ht="15" x14ac:dyDescent="0.2">
      <c r="B563" s="63"/>
      <c r="C563" s="15"/>
      <c r="D563" s="15"/>
      <c r="E563" s="15"/>
      <c r="F563" s="15"/>
      <c r="G563" s="15"/>
      <c r="H563" s="41"/>
      <c r="I563" s="64"/>
    </row>
    <row r="564" spans="2:9" ht="15" x14ac:dyDescent="0.2">
      <c r="B564" s="150" t="s">
        <v>28</v>
      </c>
      <c r="C564" s="151"/>
      <c r="D564" s="152"/>
      <c r="E564" s="153"/>
      <c r="F564" s="153"/>
      <c r="G564" s="153"/>
      <c r="H564" s="153"/>
      <c r="I564" s="154"/>
    </row>
    <row r="565" spans="2:9" ht="15" x14ac:dyDescent="0.2">
      <c r="B565" s="155" t="s">
        <v>24</v>
      </c>
      <c r="C565" s="156"/>
      <c r="D565" s="156"/>
      <c r="E565" s="156"/>
      <c r="F565" s="156"/>
      <c r="G565" s="156"/>
      <c r="H565" s="156"/>
      <c r="I565" s="157"/>
    </row>
    <row r="566" spans="2:9" ht="42" customHeight="1" x14ac:dyDescent="0.2">
      <c r="B566" s="158" t="s">
        <v>1557</v>
      </c>
      <c r="C566" s="159"/>
      <c r="D566" s="159"/>
      <c r="E566" s="160"/>
      <c r="F566" s="16" t="s">
        <v>1491</v>
      </c>
      <c r="G566" s="26" t="s">
        <v>2</v>
      </c>
      <c r="H566" s="16" t="s">
        <v>30</v>
      </c>
      <c r="I566" s="97">
        <v>45628</v>
      </c>
    </row>
    <row r="567" spans="2:9" ht="15.75" thickBot="1" x14ac:dyDescent="0.25">
      <c r="B567" s="42"/>
      <c r="C567" s="65"/>
      <c r="D567" s="43"/>
      <c r="E567" s="43"/>
      <c r="F567" s="65" t="s">
        <v>29</v>
      </c>
      <c r="G567" s="43"/>
      <c r="H567" s="43"/>
      <c r="I567" s="44"/>
    </row>
    <row r="568" spans="2:9" ht="28.5" customHeight="1" thickBot="1" x14ac:dyDescent="0.25">
      <c r="B568" s="18" t="s">
        <v>31</v>
      </c>
      <c r="C568" s="52" t="s">
        <v>32</v>
      </c>
      <c r="D568" s="18" t="s">
        <v>33</v>
      </c>
      <c r="E568" s="18" t="s">
        <v>26</v>
      </c>
      <c r="F568" s="18" t="s">
        <v>34</v>
      </c>
      <c r="G568" s="18" t="s">
        <v>35</v>
      </c>
      <c r="H568" s="18" t="s">
        <v>36</v>
      </c>
      <c r="I568" s="18" t="s">
        <v>37</v>
      </c>
    </row>
    <row r="569" spans="2:9" ht="30" x14ac:dyDescent="0.2">
      <c r="B569" s="86">
        <v>1</v>
      </c>
      <c r="C569" s="87" t="s">
        <v>1555</v>
      </c>
      <c r="D569" s="88" t="s">
        <v>2</v>
      </c>
      <c r="E569" s="89">
        <v>1</v>
      </c>
      <c r="F569" s="88"/>
      <c r="G569" s="66">
        <v>492000</v>
      </c>
      <c r="H569" s="66">
        <f>G569</f>
        <v>492000</v>
      </c>
      <c r="I569" s="90">
        <f>H569</f>
        <v>492000</v>
      </c>
    </row>
    <row r="570" spans="2:9" ht="15" x14ac:dyDescent="0.2">
      <c r="B570" s="21">
        <v>2</v>
      </c>
      <c r="C570" s="53"/>
      <c r="D570" s="26"/>
      <c r="E570" s="23"/>
      <c r="F570" s="26"/>
      <c r="G570" s="68"/>
      <c r="H570" s="67">
        <f>G570*E570</f>
        <v>0</v>
      </c>
      <c r="I570" s="70">
        <f>H570</f>
        <v>0</v>
      </c>
    </row>
    <row r="571" spans="2:9" ht="15" x14ac:dyDescent="0.2">
      <c r="B571" s="21">
        <v>3</v>
      </c>
      <c r="C571" s="53"/>
      <c r="D571" s="26"/>
      <c r="E571" s="23"/>
      <c r="F571" s="26"/>
      <c r="G571" s="68"/>
      <c r="H571" s="67">
        <f>G571*E571</f>
        <v>0</v>
      </c>
      <c r="I571" s="70">
        <f>H571</f>
        <v>0</v>
      </c>
    </row>
    <row r="572" spans="2:9" ht="15" x14ac:dyDescent="0.2">
      <c r="B572" s="21">
        <v>4</v>
      </c>
      <c r="C572" s="76"/>
      <c r="D572" s="26"/>
      <c r="E572" s="23"/>
      <c r="F572" s="26"/>
      <c r="G572" s="68"/>
      <c r="H572" s="67"/>
      <c r="I572" s="70">
        <f>H572</f>
        <v>0</v>
      </c>
    </row>
    <row r="573" spans="2:9" ht="15.75" thickBot="1" x14ac:dyDescent="0.25">
      <c r="B573" s="30">
        <v>5</v>
      </c>
      <c r="C573" s="84"/>
      <c r="D573" s="31"/>
      <c r="E573" s="82"/>
      <c r="F573" s="31"/>
      <c r="G573" s="83"/>
      <c r="H573" s="69"/>
      <c r="I573" s="91">
        <f>H573</f>
        <v>0</v>
      </c>
    </row>
    <row r="574" spans="2:9" ht="30.75" thickBot="1" x14ac:dyDescent="0.25">
      <c r="B574" s="78" t="s">
        <v>31</v>
      </c>
      <c r="C574" s="79" t="s">
        <v>38</v>
      </c>
      <c r="D574" s="78" t="s">
        <v>33</v>
      </c>
      <c r="E574" s="172" t="s">
        <v>1488</v>
      </c>
      <c r="F574" s="173"/>
      <c r="G574" s="78" t="s">
        <v>1489</v>
      </c>
      <c r="H574" s="18" t="s">
        <v>39</v>
      </c>
      <c r="I574" s="18" t="s">
        <v>37</v>
      </c>
    </row>
    <row r="575" spans="2:9" ht="15" x14ac:dyDescent="0.2">
      <c r="B575" s="19">
        <v>1</v>
      </c>
      <c r="C575" s="54" t="s">
        <v>1512</v>
      </c>
      <c r="D575" s="25" t="s">
        <v>1501</v>
      </c>
      <c r="E575" s="163">
        <v>340270</v>
      </c>
      <c r="F575" s="163"/>
      <c r="G575" s="114">
        <v>0.16</v>
      </c>
      <c r="H575" s="69">
        <f>G575*E575</f>
        <v>54443.200000000004</v>
      </c>
      <c r="I575" s="70">
        <f>H575</f>
        <v>54443.200000000004</v>
      </c>
    </row>
    <row r="576" spans="2:9" ht="15" x14ac:dyDescent="0.2">
      <c r="B576" s="21">
        <v>2</v>
      </c>
      <c r="C576" s="76"/>
      <c r="D576" s="26"/>
      <c r="E576" s="166"/>
      <c r="F576" s="166"/>
      <c r="G576" s="92"/>
      <c r="H576" s="68"/>
      <c r="I576" s="70">
        <f>H576</f>
        <v>0</v>
      </c>
    </row>
    <row r="577" spans="2:9" ht="15" x14ac:dyDescent="0.2">
      <c r="B577" s="21">
        <v>3</v>
      </c>
      <c r="C577" s="26" t="s">
        <v>29</v>
      </c>
      <c r="D577" s="26" t="s">
        <v>29</v>
      </c>
      <c r="E577" s="134" t="s">
        <v>40</v>
      </c>
      <c r="F577" s="134" t="s">
        <v>29</v>
      </c>
      <c r="G577" s="24" t="s">
        <v>29</v>
      </c>
      <c r="H577" s="67" t="s">
        <v>29</v>
      </c>
      <c r="I577" s="72"/>
    </row>
    <row r="578" spans="2:9" ht="15.75" thickBot="1" x14ac:dyDescent="0.25">
      <c r="B578" s="27">
        <v>4</v>
      </c>
      <c r="C578" s="28" t="s">
        <v>29</v>
      </c>
      <c r="D578" s="28" t="s">
        <v>29</v>
      </c>
      <c r="E578" s="167" t="s">
        <v>29</v>
      </c>
      <c r="F578" s="167" t="s">
        <v>29</v>
      </c>
      <c r="G578" s="29" t="s">
        <v>40</v>
      </c>
      <c r="H578" s="69" t="s">
        <v>29</v>
      </c>
      <c r="I578" s="73" t="s">
        <v>29</v>
      </c>
    </row>
    <row r="579" spans="2:9" ht="15.75" thickBot="1" x14ac:dyDescent="0.25">
      <c r="B579" s="18" t="s">
        <v>31</v>
      </c>
      <c r="C579" s="45" t="s">
        <v>41</v>
      </c>
      <c r="D579" s="18" t="s">
        <v>33</v>
      </c>
      <c r="E579" s="161" t="s">
        <v>1490</v>
      </c>
      <c r="F579" s="162"/>
      <c r="G579" s="18" t="s">
        <v>1489</v>
      </c>
      <c r="H579" s="18" t="s">
        <v>42</v>
      </c>
      <c r="I579" s="18" t="s">
        <v>37</v>
      </c>
    </row>
    <row r="580" spans="2:9" ht="15" x14ac:dyDescent="0.2">
      <c r="B580" s="19">
        <v>1</v>
      </c>
      <c r="C580" s="54" t="s">
        <v>1519</v>
      </c>
      <c r="D580" s="25" t="s">
        <v>1503</v>
      </c>
      <c r="E580" s="164">
        <f>I575+I576</f>
        <v>54443.200000000004</v>
      </c>
      <c r="F580" s="165"/>
      <c r="G580" s="55">
        <v>0.05</v>
      </c>
      <c r="H580" s="113">
        <f>G580*E580</f>
        <v>2722.1600000000003</v>
      </c>
      <c r="I580" s="70">
        <f>H580</f>
        <v>2722.1600000000003</v>
      </c>
    </row>
    <row r="581" spans="2:9" ht="15" x14ac:dyDescent="0.2">
      <c r="B581" s="21">
        <v>2</v>
      </c>
      <c r="C581" s="53" t="s">
        <v>1509</v>
      </c>
      <c r="D581" s="26" t="s">
        <v>29</v>
      </c>
      <c r="E581" s="166">
        <v>21600</v>
      </c>
      <c r="F581" s="166" t="s">
        <v>29</v>
      </c>
      <c r="G581" s="75">
        <v>0.05</v>
      </c>
      <c r="H581" s="68">
        <f>G581*E581</f>
        <v>1080</v>
      </c>
      <c r="I581" s="70">
        <f>H581</f>
        <v>1080</v>
      </c>
    </row>
    <row r="582" spans="2:9" ht="15" x14ac:dyDescent="0.2">
      <c r="B582" s="21">
        <v>3</v>
      </c>
      <c r="C582" s="53"/>
      <c r="D582" s="26"/>
      <c r="E582" s="170"/>
      <c r="F582" s="171"/>
      <c r="G582" s="55"/>
      <c r="H582" s="68">
        <f>E582*G582</f>
        <v>0</v>
      </c>
      <c r="I582" s="70">
        <f>H582</f>
        <v>0</v>
      </c>
    </row>
    <row r="583" spans="2:9" ht="15.75" thickBot="1" x14ac:dyDescent="0.25">
      <c r="B583" s="30">
        <v>4</v>
      </c>
      <c r="C583" s="31"/>
      <c r="D583" s="31"/>
      <c r="E583" s="167"/>
      <c r="F583" s="167"/>
      <c r="G583" s="32"/>
      <c r="H583" s="67"/>
      <c r="I583" s="70">
        <f>H583</f>
        <v>0</v>
      </c>
    </row>
    <row r="584" spans="2:9" ht="15.75" thickBot="1" x14ac:dyDescent="0.25">
      <c r="B584" s="33"/>
      <c r="C584" s="34" t="s">
        <v>1485</v>
      </c>
      <c r="D584" s="35"/>
      <c r="E584" s="135"/>
      <c r="F584" s="136"/>
      <c r="G584" s="36"/>
      <c r="H584" s="37" t="s">
        <v>29</v>
      </c>
      <c r="I584" s="94">
        <f>I569+I570+I571+I572+I573+I575+I576+I580+I581+I582</f>
        <v>550245.36</v>
      </c>
    </row>
    <row r="585" spans="2:9" ht="15" x14ac:dyDescent="0.2">
      <c r="B585" s="17"/>
      <c r="C585" s="13"/>
      <c r="D585" s="14"/>
      <c r="E585" s="14"/>
      <c r="F585" s="14"/>
      <c r="G585" s="38"/>
      <c r="H585" s="39"/>
      <c r="I585" s="133"/>
    </row>
    <row r="586" spans="2:9" ht="15.75" thickBot="1" x14ac:dyDescent="0.25">
      <c r="B586" s="132"/>
      <c r="C586" s="13"/>
      <c r="D586" s="14"/>
      <c r="E586" s="14"/>
      <c r="F586" s="14"/>
      <c r="G586" s="38"/>
      <c r="H586" s="39"/>
      <c r="I586" s="40"/>
    </row>
    <row r="587" spans="2:9" ht="31.5" x14ac:dyDescent="0.5">
      <c r="B587" s="56"/>
      <c r="C587" s="57"/>
      <c r="D587" s="137" t="s">
        <v>18</v>
      </c>
      <c r="E587" s="138"/>
      <c r="F587" s="138"/>
      <c r="G587" s="138"/>
      <c r="H587" s="138"/>
      <c r="I587" s="139"/>
    </row>
    <row r="588" spans="2:9" ht="21" x14ac:dyDescent="0.2">
      <c r="B588" s="58"/>
      <c r="C588" s="46"/>
      <c r="D588" s="140" t="s">
        <v>1</v>
      </c>
      <c r="E588" s="141"/>
      <c r="F588" s="141"/>
      <c r="G588" s="141"/>
      <c r="H588" s="141"/>
      <c r="I588" s="142"/>
    </row>
    <row r="589" spans="2:9" ht="21" x14ac:dyDescent="0.2">
      <c r="B589" s="58"/>
      <c r="C589" s="46"/>
      <c r="D589" s="140" t="s">
        <v>10</v>
      </c>
      <c r="E589" s="141"/>
      <c r="F589" s="141"/>
      <c r="G589" s="141"/>
      <c r="H589" s="141"/>
      <c r="I589" s="142"/>
    </row>
    <row r="590" spans="2:9" ht="21" x14ac:dyDescent="0.2">
      <c r="B590" s="59"/>
      <c r="C590" s="47"/>
      <c r="D590" s="143" t="s">
        <v>27</v>
      </c>
      <c r="E590" s="144"/>
      <c r="F590" s="144"/>
      <c r="G590" s="144"/>
      <c r="H590" s="144"/>
      <c r="I590" s="145"/>
    </row>
    <row r="591" spans="2:9" x14ac:dyDescent="0.2">
      <c r="B591" s="60"/>
      <c r="C591" s="48"/>
      <c r="D591" s="48"/>
      <c r="E591" s="48"/>
      <c r="F591" s="48"/>
      <c r="G591" s="48"/>
      <c r="H591" s="49"/>
      <c r="I591" s="61"/>
    </row>
    <row r="592" spans="2:9" ht="15" customHeight="1" x14ac:dyDescent="0.2">
      <c r="B592" s="146" t="s">
        <v>1487</v>
      </c>
      <c r="C592" s="147"/>
      <c r="D592" s="148"/>
      <c r="E592" s="149"/>
      <c r="F592" s="149"/>
      <c r="G592" s="50"/>
      <c r="H592" s="50"/>
      <c r="I592" s="62"/>
    </row>
    <row r="593" spans="2:9" ht="15" x14ac:dyDescent="0.2">
      <c r="B593" s="63"/>
      <c r="C593" s="15"/>
      <c r="D593" s="15"/>
      <c r="E593" s="15"/>
      <c r="F593" s="15"/>
      <c r="G593" s="15"/>
      <c r="H593" s="41"/>
      <c r="I593" s="64"/>
    </row>
    <row r="594" spans="2:9" ht="15" x14ac:dyDescent="0.2">
      <c r="B594" s="150" t="s">
        <v>28</v>
      </c>
      <c r="C594" s="151"/>
      <c r="D594" s="152"/>
      <c r="E594" s="153"/>
      <c r="F594" s="153"/>
      <c r="G594" s="153"/>
      <c r="H594" s="153"/>
      <c r="I594" s="154"/>
    </row>
    <row r="595" spans="2:9" ht="15" x14ac:dyDescent="0.2">
      <c r="B595" s="155" t="s">
        <v>24</v>
      </c>
      <c r="C595" s="156"/>
      <c r="D595" s="156"/>
      <c r="E595" s="156"/>
      <c r="F595" s="156"/>
      <c r="G595" s="156"/>
      <c r="H595" s="156"/>
      <c r="I595" s="157"/>
    </row>
    <row r="596" spans="2:9" ht="40.5" customHeight="1" x14ac:dyDescent="0.2">
      <c r="B596" s="158" t="s">
        <v>1634</v>
      </c>
      <c r="C596" s="159"/>
      <c r="D596" s="159"/>
      <c r="E596" s="160"/>
      <c r="F596" s="16" t="s">
        <v>1491</v>
      </c>
      <c r="G596" s="26" t="s">
        <v>1498</v>
      </c>
      <c r="H596" s="16" t="s">
        <v>30</v>
      </c>
      <c r="I596" s="97">
        <v>45628</v>
      </c>
    </row>
    <row r="597" spans="2:9" ht="15.75" thickBot="1" x14ac:dyDescent="0.25">
      <c r="B597" s="42"/>
      <c r="C597" s="65"/>
      <c r="D597" s="43"/>
      <c r="E597" s="43"/>
      <c r="F597" s="65" t="s">
        <v>29</v>
      </c>
      <c r="G597" s="43"/>
      <c r="H597" s="43"/>
      <c r="I597" s="44"/>
    </row>
    <row r="598" spans="2:9" ht="35.25" customHeight="1" thickBot="1" x14ac:dyDescent="0.25">
      <c r="B598" s="18" t="s">
        <v>31</v>
      </c>
      <c r="C598" s="52" t="s">
        <v>32</v>
      </c>
      <c r="D598" s="18" t="s">
        <v>33</v>
      </c>
      <c r="E598" s="18" t="s">
        <v>26</v>
      </c>
      <c r="F598" s="18" t="s">
        <v>34</v>
      </c>
      <c r="G598" s="18" t="s">
        <v>35</v>
      </c>
      <c r="H598" s="18" t="s">
        <v>36</v>
      </c>
      <c r="I598" s="18" t="s">
        <v>37</v>
      </c>
    </row>
    <row r="599" spans="2:9" ht="30" x14ac:dyDescent="0.2">
      <c r="B599" s="19">
        <v>1</v>
      </c>
      <c r="C599" s="87" t="s">
        <v>1635</v>
      </c>
      <c r="D599" s="88" t="s">
        <v>1492</v>
      </c>
      <c r="E599" s="89">
        <v>18</v>
      </c>
      <c r="F599" s="88"/>
      <c r="G599" s="66">
        <v>1626</v>
      </c>
      <c r="H599" s="67">
        <f t="shared" ref="H599:H604" si="10">E599*G599</f>
        <v>29268</v>
      </c>
      <c r="I599" s="70">
        <f t="shared" ref="I599:I604" si="11">H599</f>
        <v>29268</v>
      </c>
    </row>
    <row r="600" spans="2:9" ht="15" x14ac:dyDescent="0.2">
      <c r="B600" s="21">
        <v>2</v>
      </c>
      <c r="C600" s="76" t="s">
        <v>1636</v>
      </c>
      <c r="D600" s="26" t="s">
        <v>33</v>
      </c>
      <c r="E600" s="23">
        <v>1</v>
      </c>
      <c r="F600" s="26"/>
      <c r="G600" s="68">
        <v>10534</v>
      </c>
      <c r="H600" s="67">
        <f t="shared" si="10"/>
        <v>10534</v>
      </c>
      <c r="I600" s="70">
        <f t="shared" si="11"/>
        <v>10534</v>
      </c>
    </row>
    <row r="601" spans="2:9" ht="15" x14ac:dyDescent="0.2">
      <c r="B601" s="19">
        <v>3</v>
      </c>
      <c r="C601" s="76" t="s">
        <v>1637</v>
      </c>
      <c r="D601" s="26" t="s">
        <v>33</v>
      </c>
      <c r="E601" s="23">
        <v>2</v>
      </c>
      <c r="F601" s="26"/>
      <c r="G601" s="68">
        <v>2342</v>
      </c>
      <c r="H601" s="67">
        <f t="shared" si="10"/>
        <v>4684</v>
      </c>
      <c r="I601" s="70">
        <f t="shared" si="11"/>
        <v>4684</v>
      </c>
    </row>
    <row r="602" spans="2:9" ht="15" x14ac:dyDescent="0.2">
      <c r="B602" s="21">
        <v>4</v>
      </c>
      <c r="C602" s="76" t="s">
        <v>1638</v>
      </c>
      <c r="D602" s="26" t="s">
        <v>33</v>
      </c>
      <c r="E602" s="23">
        <v>2</v>
      </c>
      <c r="F602" s="26"/>
      <c r="G602" s="68">
        <v>17000</v>
      </c>
      <c r="H602" s="67">
        <f t="shared" si="10"/>
        <v>34000</v>
      </c>
      <c r="I602" s="70">
        <f t="shared" si="11"/>
        <v>34000</v>
      </c>
    </row>
    <row r="603" spans="2:9" ht="16.5" customHeight="1" x14ac:dyDescent="0.2">
      <c r="B603" s="19">
        <v>5</v>
      </c>
      <c r="C603" s="120" t="s">
        <v>1639</v>
      </c>
      <c r="D603" s="28" t="s">
        <v>33</v>
      </c>
      <c r="E603" s="121">
        <v>1</v>
      </c>
      <c r="F603" s="28"/>
      <c r="G603" s="122">
        <v>3507</v>
      </c>
      <c r="H603" s="67">
        <f t="shared" si="10"/>
        <v>3507</v>
      </c>
      <c r="I603" s="70">
        <f t="shared" si="11"/>
        <v>3507</v>
      </c>
    </row>
    <row r="604" spans="2:9" ht="15.75" thickBot="1" x14ac:dyDescent="0.25">
      <c r="B604" s="21">
        <v>6</v>
      </c>
      <c r="C604" s="123"/>
      <c r="D604" s="28"/>
      <c r="E604" s="121"/>
      <c r="F604" s="28"/>
      <c r="G604" s="122"/>
      <c r="H604" s="67">
        <f t="shared" si="10"/>
        <v>0</v>
      </c>
      <c r="I604" s="70">
        <f t="shared" si="11"/>
        <v>0</v>
      </c>
    </row>
    <row r="605" spans="2:9" ht="30.75" thickBot="1" x14ac:dyDescent="0.25">
      <c r="B605" s="18" t="s">
        <v>31</v>
      </c>
      <c r="C605" s="52" t="s">
        <v>38</v>
      </c>
      <c r="D605" s="18" t="s">
        <v>33</v>
      </c>
      <c r="E605" s="161" t="s">
        <v>1488</v>
      </c>
      <c r="F605" s="162"/>
      <c r="G605" s="18" t="s">
        <v>1489</v>
      </c>
      <c r="H605" s="18" t="s">
        <v>39</v>
      </c>
      <c r="I605" s="18" t="s">
        <v>37</v>
      </c>
    </row>
    <row r="606" spans="2:9" ht="15" x14ac:dyDescent="0.2">
      <c r="B606" s="19">
        <v>1</v>
      </c>
      <c r="C606" s="54" t="s">
        <v>1549</v>
      </c>
      <c r="D606" s="25" t="s">
        <v>1501</v>
      </c>
      <c r="E606" s="163">
        <v>311914</v>
      </c>
      <c r="F606" s="163"/>
      <c r="G606" s="114">
        <v>0.39379999999999998</v>
      </c>
      <c r="H606" s="67">
        <f>E606*G606</f>
        <v>122831.73319999999</v>
      </c>
      <c r="I606" s="70">
        <f>H606</f>
        <v>122831.73319999999</v>
      </c>
    </row>
    <row r="607" spans="2:9" ht="15" x14ac:dyDescent="0.2">
      <c r="B607" s="21">
        <v>2</v>
      </c>
      <c r="C607" s="76"/>
      <c r="D607" s="26"/>
      <c r="E607" s="163"/>
      <c r="F607" s="163"/>
      <c r="G607" s="75"/>
      <c r="H607" s="68">
        <f>E607*G607</f>
        <v>0</v>
      </c>
      <c r="I607" s="72">
        <f>H607</f>
        <v>0</v>
      </c>
    </row>
    <row r="608" spans="2:9" ht="15" x14ac:dyDescent="0.2">
      <c r="B608" s="21">
        <v>3</v>
      </c>
      <c r="C608" s="76"/>
      <c r="D608" s="26"/>
      <c r="E608" s="163"/>
      <c r="F608" s="163"/>
      <c r="G608" s="75"/>
      <c r="H608" s="68">
        <f>E608*G608</f>
        <v>0</v>
      </c>
      <c r="I608" s="72">
        <f>H608</f>
        <v>0</v>
      </c>
    </row>
    <row r="609" spans="2:9" ht="15.75" thickBot="1" x14ac:dyDescent="0.25">
      <c r="B609" s="27">
        <v>4</v>
      </c>
      <c r="C609" s="28" t="s">
        <v>29</v>
      </c>
      <c r="D609" s="28" t="s">
        <v>29</v>
      </c>
      <c r="E609" s="167" t="s">
        <v>29</v>
      </c>
      <c r="F609" s="167" t="s">
        <v>29</v>
      </c>
      <c r="G609" s="29" t="s">
        <v>40</v>
      </c>
      <c r="H609" s="69" t="s">
        <v>29</v>
      </c>
      <c r="I609" s="73" t="s">
        <v>29</v>
      </c>
    </row>
    <row r="610" spans="2:9" ht="15.75" thickBot="1" x14ac:dyDescent="0.25">
      <c r="B610" s="18" t="s">
        <v>31</v>
      </c>
      <c r="C610" s="45" t="s">
        <v>41</v>
      </c>
      <c r="D610" s="18" t="s">
        <v>33</v>
      </c>
      <c r="E610" s="161" t="s">
        <v>1490</v>
      </c>
      <c r="F610" s="162"/>
      <c r="G610" s="18" t="s">
        <v>1489</v>
      </c>
      <c r="H610" s="18" t="s">
        <v>42</v>
      </c>
      <c r="I610" s="18" t="s">
        <v>37</v>
      </c>
    </row>
    <row r="611" spans="2:9" ht="15" x14ac:dyDescent="0.2">
      <c r="B611" s="19">
        <v>1</v>
      </c>
      <c r="C611" s="54" t="s">
        <v>1515</v>
      </c>
      <c r="D611" s="25" t="s">
        <v>1503</v>
      </c>
      <c r="E611" s="164">
        <f>I606+I607+I608</f>
        <v>122831.73319999999</v>
      </c>
      <c r="F611" s="165"/>
      <c r="G611" s="99">
        <v>0.1</v>
      </c>
      <c r="H611" s="113">
        <f>E611*G611</f>
        <v>12283.17332</v>
      </c>
      <c r="I611" s="70">
        <f>H611</f>
        <v>12283.17332</v>
      </c>
    </row>
    <row r="612" spans="2:9" ht="15" x14ac:dyDescent="0.2">
      <c r="B612" s="21">
        <v>2</v>
      </c>
      <c r="C612" s="53"/>
      <c r="D612" s="26" t="s">
        <v>29</v>
      </c>
      <c r="E612" s="166"/>
      <c r="F612" s="166" t="s">
        <v>29</v>
      </c>
      <c r="G612" s="75"/>
      <c r="H612" s="68"/>
      <c r="I612" s="70">
        <f>H612</f>
        <v>0</v>
      </c>
    </row>
    <row r="613" spans="2:9" ht="15" x14ac:dyDescent="0.2">
      <c r="B613" s="21">
        <v>3</v>
      </c>
      <c r="C613" s="76"/>
      <c r="D613" s="26"/>
      <c r="E613" s="166"/>
      <c r="F613" s="166"/>
      <c r="G613" s="75"/>
      <c r="H613" s="68"/>
      <c r="I613" s="70">
        <f>H613</f>
        <v>0</v>
      </c>
    </row>
    <row r="614" spans="2:9" ht="15" x14ac:dyDescent="0.2">
      <c r="B614" s="21">
        <v>4</v>
      </c>
      <c r="C614" s="53"/>
      <c r="D614" s="26"/>
      <c r="E614" s="166"/>
      <c r="F614" s="166"/>
      <c r="G614" s="75"/>
      <c r="H614" s="68"/>
      <c r="I614" s="70">
        <f>H614</f>
        <v>0</v>
      </c>
    </row>
    <row r="615" spans="2:9" ht="15.75" thickBot="1" x14ac:dyDescent="0.25">
      <c r="B615" s="19">
        <v>5</v>
      </c>
      <c r="C615" s="53"/>
      <c r="D615" s="26"/>
      <c r="E615" s="170"/>
      <c r="F615" s="171"/>
      <c r="G615" s="55"/>
      <c r="H615" s="68"/>
      <c r="I615" s="70">
        <f>H615</f>
        <v>0</v>
      </c>
    </row>
    <row r="616" spans="2:9" ht="15.75" thickBot="1" x14ac:dyDescent="0.25">
      <c r="B616" s="33"/>
      <c r="C616" s="34" t="s">
        <v>1485</v>
      </c>
      <c r="D616" s="35"/>
      <c r="E616" s="135"/>
      <c r="F616" s="136"/>
      <c r="G616" s="36"/>
      <c r="H616" s="37" t="s">
        <v>29</v>
      </c>
      <c r="I616" s="71">
        <f>I599+I600+I601+I602+I603+I604+I606+I607+I608+I611+I612+I614+I613+I615</f>
        <v>217107.90651999999</v>
      </c>
    </row>
    <row r="617" spans="2:9" ht="15" x14ac:dyDescent="0.2">
      <c r="B617" s="14"/>
      <c r="C617" s="13"/>
      <c r="D617" s="14"/>
      <c r="E617" s="14"/>
      <c r="F617" s="14"/>
      <c r="G617" s="38"/>
      <c r="H617" s="39"/>
      <c r="I617" s="39"/>
    </row>
    <row r="618" spans="2:9" ht="15.75" thickBot="1" x14ac:dyDescent="0.25">
      <c r="B618" s="14"/>
      <c r="C618" s="13"/>
      <c r="D618" s="14"/>
      <c r="E618" s="14"/>
      <c r="F618" s="14"/>
      <c r="G618" s="38"/>
      <c r="H618" s="39"/>
      <c r="I618" s="39"/>
    </row>
    <row r="619" spans="2:9" ht="31.5" x14ac:dyDescent="0.5">
      <c r="B619" s="56"/>
      <c r="C619" s="57"/>
      <c r="D619" s="137" t="s">
        <v>18</v>
      </c>
      <c r="E619" s="138"/>
      <c r="F619" s="138"/>
      <c r="G619" s="138"/>
      <c r="H619" s="138"/>
      <c r="I619" s="139"/>
    </row>
    <row r="620" spans="2:9" ht="21" x14ac:dyDescent="0.2">
      <c r="B620" s="58"/>
      <c r="C620" s="46"/>
      <c r="D620" s="140" t="s">
        <v>1</v>
      </c>
      <c r="E620" s="141"/>
      <c r="F620" s="141"/>
      <c r="G620" s="141"/>
      <c r="H620" s="141"/>
      <c r="I620" s="142"/>
    </row>
    <row r="621" spans="2:9" ht="21" x14ac:dyDescent="0.2">
      <c r="B621" s="58"/>
      <c r="C621" s="46"/>
      <c r="D621" s="140" t="s">
        <v>10</v>
      </c>
      <c r="E621" s="141"/>
      <c r="F621" s="141"/>
      <c r="G621" s="141"/>
      <c r="H621" s="141"/>
      <c r="I621" s="142"/>
    </row>
    <row r="622" spans="2:9" ht="21" x14ac:dyDescent="0.2">
      <c r="B622" s="59"/>
      <c r="C622" s="47"/>
      <c r="D622" s="143" t="s">
        <v>27</v>
      </c>
      <c r="E622" s="144"/>
      <c r="F622" s="144"/>
      <c r="G622" s="144"/>
      <c r="H622" s="144"/>
      <c r="I622" s="145"/>
    </row>
    <row r="623" spans="2:9" x14ac:dyDescent="0.2">
      <c r="B623" s="60"/>
      <c r="C623" s="48"/>
      <c r="D623" s="48"/>
      <c r="E623" s="48"/>
      <c r="F623" s="48"/>
      <c r="G623" s="48"/>
      <c r="H623" s="49"/>
      <c r="I623" s="61"/>
    </row>
    <row r="624" spans="2:9" ht="15" x14ac:dyDescent="0.2">
      <c r="B624" s="146" t="s">
        <v>1487</v>
      </c>
      <c r="C624" s="147"/>
      <c r="D624" s="148"/>
      <c r="E624" s="149"/>
      <c r="F624" s="149"/>
      <c r="G624" s="50"/>
      <c r="H624" s="50"/>
      <c r="I624" s="62"/>
    </row>
    <row r="625" spans="2:9" ht="15" x14ac:dyDescent="0.2">
      <c r="B625" s="63"/>
      <c r="C625" s="15"/>
      <c r="D625" s="15"/>
      <c r="E625" s="15"/>
      <c r="F625" s="15"/>
      <c r="G625" s="15"/>
      <c r="H625" s="41"/>
      <c r="I625" s="64"/>
    </row>
    <row r="626" spans="2:9" ht="15" x14ac:dyDescent="0.2">
      <c r="B626" s="150" t="s">
        <v>28</v>
      </c>
      <c r="C626" s="151"/>
      <c r="D626" s="152"/>
      <c r="E626" s="153"/>
      <c r="F626" s="153"/>
      <c r="G626" s="153"/>
      <c r="H626" s="153"/>
      <c r="I626" s="154"/>
    </row>
    <row r="627" spans="2:9" ht="15" x14ac:dyDescent="0.2">
      <c r="B627" s="155" t="s">
        <v>24</v>
      </c>
      <c r="C627" s="156"/>
      <c r="D627" s="156"/>
      <c r="E627" s="156"/>
      <c r="F627" s="156"/>
      <c r="G627" s="156"/>
      <c r="H627" s="156"/>
      <c r="I627" s="157"/>
    </row>
    <row r="628" spans="2:9" ht="25.5" customHeight="1" x14ac:dyDescent="0.2">
      <c r="B628" s="158" t="s">
        <v>1640</v>
      </c>
      <c r="C628" s="159"/>
      <c r="D628" s="159"/>
      <c r="E628" s="160"/>
      <c r="F628" s="16" t="s">
        <v>1491</v>
      </c>
      <c r="G628" s="26" t="s">
        <v>1498</v>
      </c>
      <c r="H628" s="16" t="s">
        <v>30</v>
      </c>
      <c r="I628" s="97">
        <v>45628</v>
      </c>
    </row>
    <row r="629" spans="2:9" ht="15.75" thickBot="1" x14ac:dyDescent="0.25">
      <c r="B629" s="42"/>
      <c r="C629" s="65"/>
      <c r="D629" s="43"/>
      <c r="E629" s="43"/>
      <c r="F629" s="65" t="s">
        <v>29</v>
      </c>
      <c r="G629" s="43"/>
      <c r="H629" s="43"/>
      <c r="I629" s="44"/>
    </row>
    <row r="630" spans="2:9" ht="15.75" thickBot="1" x14ac:dyDescent="0.25">
      <c r="B630" s="18" t="s">
        <v>31</v>
      </c>
      <c r="C630" s="52" t="s">
        <v>32</v>
      </c>
      <c r="D630" s="18" t="s">
        <v>33</v>
      </c>
      <c r="E630" s="18" t="s">
        <v>26</v>
      </c>
      <c r="F630" s="18" t="s">
        <v>34</v>
      </c>
      <c r="G630" s="18" t="s">
        <v>35</v>
      </c>
      <c r="H630" s="18" t="s">
        <v>36</v>
      </c>
      <c r="I630" s="18" t="s">
        <v>37</v>
      </c>
    </row>
    <row r="631" spans="2:9" ht="15" x14ac:dyDescent="0.2">
      <c r="B631" s="19">
        <v>1</v>
      </c>
      <c r="C631" s="87" t="s">
        <v>1544</v>
      </c>
      <c r="D631" s="88" t="s">
        <v>33</v>
      </c>
      <c r="E631" s="89">
        <v>2</v>
      </c>
      <c r="F631" s="88"/>
      <c r="G631" s="66">
        <v>400</v>
      </c>
      <c r="H631" s="67">
        <f>G631*E631</f>
        <v>800</v>
      </c>
      <c r="I631" s="70">
        <f>H631</f>
        <v>800</v>
      </c>
    </row>
    <row r="632" spans="2:9" ht="15" x14ac:dyDescent="0.2">
      <c r="B632" s="21">
        <v>2</v>
      </c>
      <c r="C632" s="53" t="s">
        <v>1550</v>
      </c>
      <c r="D632" s="26" t="s">
        <v>1492</v>
      </c>
      <c r="E632" s="23">
        <v>3</v>
      </c>
      <c r="F632" s="26"/>
      <c r="G632" s="68">
        <v>1549</v>
      </c>
      <c r="H632" s="67">
        <f t="shared" ref="H632:H640" si="12">G632*E632</f>
        <v>4647</v>
      </c>
      <c r="I632" s="70">
        <f>H632</f>
        <v>4647</v>
      </c>
    </row>
    <row r="633" spans="2:9" ht="15" x14ac:dyDescent="0.2">
      <c r="B633" s="21">
        <v>3</v>
      </c>
      <c r="C633" s="53" t="s">
        <v>1545</v>
      </c>
      <c r="D633" s="26" t="s">
        <v>33</v>
      </c>
      <c r="E633" s="23">
        <v>1</v>
      </c>
      <c r="F633" s="26"/>
      <c r="G633" s="68">
        <v>1950</v>
      </c>
      <c r="H633" s="67">
        <f t="shared" si="12"/>
        <v>1950</v>
      </c>
      <c r="I633" s="70">
        <f t="shared" ref="I633:I640" si="13">H633</f>
        <v>1950</v>
      </c>
    </row>
    <row r="634" spans="2:9" ht="15" x14ac:dyDescent="0.2">
      <c r="B634" s="21">
        <v>4</v>
      </c>
      <c r="C634" s="53" t="s">
        <v>1551</v>
      </c>
      <c r="D634" s="26" t="s">
        <v>33</v>
      </c>
      <c r="E634" s="23">
        <v>2</v>
      </c>
      <c r="F634" s="26"/>
      <c r="G634" s="68">
        <v>750</v>
      </c>
      <c r="H634" s="67">
        <f t="shared" si="12"/>
        <v>1500</v>
      </c>
      <c r="I634" s="70">
        <f t="shared" si="13"/>
        <v>1500</v>
      </c>
    </row>
    <row r="635" spans="2:9" ht="15" x14ac:dyDescent="0.2">
      <c r="B635" s="21">
        <v>5</v>
      </c>
      <c r="C635" s="53" t="s">
        <v>1552</v>
      </c>
      <c r="D635" s="26" t="s">
        <v>33</v>
      </c>
      <c r="E635" s="23">
        <v>1</v>
      </c>
      <c r="F635" s="26"/>
      <c r="G635" s="68">
        <v>4818</v>
      </c>
      <c r="H635" s="67">
        <f t="shared" si="12"/>
        <v>4818</v>
      </c>
      <c r="I635" s="70">
        <f t="shared" si="13"/>
        <v>4818</v>
      </c>
    </row>
    <row r="636" spans="2:9" ht="15" x14ac:dyDescent="0.2">
      <c r="B636" s="21">
        <v>6</v>
      </c>
      <c r="C636" s="76" t="s">
        <v>1546</v>
      </c>
      <c r="D636" s="26" t="s">
        <v>33</v>
      </c>
      <c r="E636" s="23">
        <v>1</v>
      </c>
      <c r="F636" s="26"/>
      <c r="G636" s="68">
        <v>200</v>
      </c>
      <c r="H636" s="67">
        <f t="shared" si="12"/>
        <v>200</v>
      </c>
      <c r="I636" s="70">
        <f t="shared" si="13"/>
        <v>200</v>
      </c>
    </row>
    <row r="637" spans="2:9" ht="15" x14ac:dyDescent="0.2">
      <c r="B637" s="21">
        <v>7</v>
      </c>
      <c r="C637" s="120" t="s">
        <v>1547</v>
      </c>
      <c r="D637" s="28" t="s">
        <v>33</v>
      </c>
      <c r="E637" s="121">
        <v>2</v>
      </c>
      <c r="F637" s="28"/>
      <c r="G637" s="122">
        <v>29804</v>
      </c>
      <c r="H637" s="67">
        <f t="shared" si="12"/>
        <v>59608</v>
      </c>
      <c r="I637" s="70">
        <f t="shared" si="13"/>
        <v>59608</v>
      </c>
    </row>
    <row r="638" spans="2:9" ht="30" x14ac:dyDescent="0.2">
      <c r="B638" s="21">
        <v>8</v>
      </c>
      <c r="C638" s="53" t="s">
        <v>1548</v>
      </c>
      <c r="D638" s="26" t="s">
        <v>1492</v>
      </c>
      <c r="E638" s="121">
        <v>6</v>
      </c>
      <c r="F638" s="28"/>
      <c r="G638" s="122">
        <v>1700</v>
      </c>
      <c r="H638" s="69">
        <f t="shared" si="12"/>
        <v>10200</v>
      </c>
      <c r="I638" s="91">
        <f t="shared" si="13"/>
        <v>10200</v>
      </c>
    </row>
    <row r="639" spans="2:9" ht="15" x14ac:dyDescent="0.2">
      <c r="B639" s="21">
        <v>9</v>
      </c>
      <c r="C639" s="53" t="s">
        <v>1598</v>
      </c>
      <c r="D639" s="131" t="s">
        <v>33</v>
      </c>
      <c r="E639" s="23">
        <v>0.01</v>
      </c>
      <c r="F639" s="26"/>
      <c r="G639" s="68">
        <v>63396</v>
      </c>
      <c r="H639" s="68">
        <f t="shared" si="12"/>
        <v>633.96</v>
      </c>
      <c r="I639" s="68">
        <f t="shared" si="13"/>
        <v>633.96</v>
      </c>
    </row>
    <row r="640" spans="2:9" ht="15.75" thickBot="1" x14ac:dyDescent="0.25">
      <c r="B640" s="27">
        <v>10</v>
      </c>
      <c r="C640" s="123" t="s">
        <v>1599</v>
      </c>
      <c r="D640" s="131" t="s">
        <v>33</v>
      </c>
      <c r="E640" s="121">
        <v>0.01</v>
      </c>
      <c r="F640" s="28"/>
      <c r="G640" s="122">
        <v>50900</v>
      </c>
      <c r="H640" s="122">
        <f t="shared" si="12"/>
        <v>509</v>
      </c>
      <c r="I640" s="122">
        <f t="shared" si="13"/>
        <v>509</v>
      </c>
    </row>
    <row r="641" spans="2:9" ht="30.75" thickBot="1" x14ac:dyDescent="0.25">
      <c r="B641" s="100" t="s">
        <v>31</v>
      </c>
      <c r="C641" s="112" t="s">
        <v>38</v>
      </c>
      <c r="D641" s="80" t="s">
        <v>33</v>
      </c>
      <c r="E641" s="180" t="s">
        <v>1488</v>
      </c>
      <c r="F641" s="180"/>
      <c r="G641" s="80" t="s">
        <v>1489</v>
      </c>
      <c r="H641" s="80" t="s">
        <v>39</v>
      </c>
      <c r="I641" s="81" t="s">
        <v>37</v>
      </c>
    </row>
    <row r="642" spans="2:9" ht="15" x14ac:dyDescent="0.2">
      <c r="B642" s="19">
        <v>1</v>
      </c>
      <c r="C642" s="54" t="s">
        <v>1549</v>
      </c>
      <c r="D642" s="25"/>
      <c r="E642" s="163">
        <v>311914</v>
      </c>
      <c r="F642" s="163"/>
      <c r="G642" s="55">
        <v>0.3125</v>
      </c>
      <c r="H642" s="67">
        <f>G642*E642</f>
        <v>97473.125</v>
      </c>
      <c r="I642" s="70">
        <f>H642</f>
        <v>97473.125</v>
      </c>
    </row>
    <row r="643" spans="2:9" ht="15" x14ac:dyDescent="0.2">
      <c r="B643" s="21">
        <v>2</v>
      </c>
      <c r="C643" s="76"/>
      <c r="D643" s="26" t="s">
        <v>29</v>
      </c>
      <c r="E643" s="166"/>
      <c r="F643" s="166" t="s">
        <v>29</v>
      </c>
      <c r="G643" s="75"/>
      <c r="H643" s="68">
        <f>G643*E643</f>
        <v>0</v>
      </c>
      <c r="I643" s="70">
        <f>H643</f>
        <v>0</v>
      </c>
    </row>
    <row r="644" spans="2:9" ht="15" x14ac:dyDescent="0.2">
      <c r="B644" s="21">
        <v>3</v>
      </c>
      <c r="C644" s="76"/>
      <c r="D644" s="26" t="s">
        <v>29</v>
      </c>
      <c r="E644" s="166"/>
      <c r="F644" s="166" t="s">
        <v>29</v>
      </c>
      <c r="G644" s="75"/>
      <c r="H644" s="68">
        <f>G644*E644</f>
        <v>0</v>
      </c>
      <c r="I644" s="70">
        <f>H644</f>
        <v>0</v>
      </c>
    </row>
    <row r="645" spans="2:9" ht="15.75" thickBot="1" x14ac:dyDescent="0.25">
      <c r="B645" s="27">
        <v>4</v>
      </c>
      <c r="C645" s="28" t="s">
        <v>29</v>
      </c>
      <c r="D645" s="28" t="s">
        <v>29</v>
      </c>
      <c r="E645" s="167" t="s">
        <v>29</v>
      </c>
      <c r="F645" s="167" t="s">
        <v>29</v>
      </c>
      <c r="G645" s="29" t="s">
        <v>40</v>
      </c>
      <c r="H645" s="69" t="s">
        <v>29</v>
      </c>
      <c r="I645" s="73" t="s">
        <v>29</v>
      </c>
    </row>
    <row r="646" spans="2:9" ht="15.75" thickBot="1" x14ac:dyDescent="0.25">
      <c r="B646" s="101" t="s">
        <v>31</v>
      </c>
      <c r="C646" s="105" t="s">
        <v>41</v>
      </c>
      <c r="D646" s="101" t="s">
        <v>33</v>
      </c>
      <c r="E646" s="174" t="s">
        <v>1490</v>
      </c>
      <c r="F646" s="175"/>
      <c r="G646" s="101" t="s">
        <v>1489</v>
      </c>
      <c r="H646" s="101" t="s">
        <v>42</v>
      </c>
      <c r="I646" s="101" t="s">
        <v>37</v>
      </c>
    </row>
    <row r="647" spans="2:9" ht="15" x14ac:dyDescent="0.2">
      <c r="B647" s="86">
        <v>1</v>
      </c>
      <c r="C647" s="109" t="s">
        <v>1515</v>
      </c>
      <c r="D647" s="88" t="s">
        <v>1503</v>
      </c>
      <c r="E647" s="164">
        <f>I642+I643+I644</f>
        <v>97473.125</v>
      </c>
      <c r="F647" s="165"/>
      <c r="G647" s="110">
        <v>0.1</v>
      </c>
      <c r="H647" s="113">
        <f>G647*E647</f>
        <v>9747.3125</v>
      </c>
      <c r="I647" s="90">
        <f>H647</f>
        <v>9747.3125</v>
      </c>
    </row>
    <row r="648" spans="2:9" ht="15" x14ac:dyDescent="0.2">
      <c r="B648" s="21">
        <v>2</v>
      </c>
      <c r="C648" s="53"/>
      <c r="D648" s="26" t="s">
        <v>29</v>
      </c>
      <c r="E648" s="166"/>
      <c r="F648" s="166" t="s">
        <v>29</v>
      </c>
      <c r="G648" s="75"/>
      <c r="H648" s="68">
        <f>G648*E648</f>
        <v>0</v>
      </c>
      <c r="I648" s="70">
        <f>H648</f>
        <v>0</v>
      </c>
    </row>
    <row r="649" spans="2:9" ht="15" x14ac:dyDescent="0.2">
      <c r="B649" s="21">
        <v>3</v>
      </c>
      <c r="C649" s="76"/>
      <c r="D649" s="26"/>
      <c r="E649" s="166"/>
      <c r="F649" s="166"/>
      <c r="G649" s="75"/>
      <c r="H649" s="68"/>
      <c r="I649" s="72">
        <f>H649</f>
        <v>0</v>
      </c>
    </row>
    <row r="650" spans="2:9" ht="15" x14ac:dyDescent="0.2">
      <c r="B650" s="21">
        <v>4</v>
      </c>
      <c r="C650" s="53"/>
      <c r="D650" s="26"/>
      <c r="E650" s="166"/>
      <c r="F650" s="166"/>
      <c r="G650" s="75"/>
      <c r="H650" s="68"/>
      <c r="I650" s="72">
        <f>H650</f>
        <v>0</v>
      </c>
    </row>
    <row r="651" spans="2:9" ht="15.75" thickBot="1" x14ac:dyDescent="0.25">
      <c r="B651" s="27">
        <v>5</v>
      </c>
      <c r="C651" s="123"/>
      <c r="D651" s="28"/>
      <c r="E651" s="183"/>
      <c r="F651" s="184"/>
      <c r="G651" s="124"/>
      <c r="H651" s="122"/>
      <c r="I651" s="91">
        <f>H651</f>
        <v>0</v>
      </c>
    </row>
    <row r="652" spans="2:9" ht="15.75" thickBot="1" x14ac:dyDescent="0.25">
      <c r="B652" s="33"/>
      <c r="C652" s="34" t="s">
        <v>1485</v>
      </c>
      <c r="D652" s="35"/>
      <c r="E652" s="135"/>
      <c r="F652" s="136"/>
      <c r="G652" s="36"/>
      <c r="H652" s="37" t="s">
        <v>29</v>
      </c>
      <c r="I652" s="71">
        <f>I631+I632+I633+I634+I636+I642+I643+I647+I648+I649+I650+I635+I651+I639+I3844+I638+I637+I640</f>
        <v>192086.39750000002</v>
      </c>
    </row>
    <row r="653" spans="2:9" ht="15" x14ac:dyDescent="0.2">
      <c r="B653" s="17"/>
      <c r="C653" s="13"/>
      <c r="D653" s="14"/>
      <c r="E653" s="14"/>
      <c r="F653" s="14"/>
      <c r="G653" s="38"/>
      <c r="H653" s="39"/>
      <c r="I653" s="40"/>
    </row>
    <row r="654" spans="2:9" ht="15.75" thickBot="1" x14ac:dyDescent="0.25">
      <c r="B654" s="17"/>
      <c r="C654" s="13"/>
      <c r="D654" s="14"/>
      <c r="E654" s="14"/>
      <c r="F654" s="14"/>
      <c r="G654" s="38"/>
      <c r="H654" s="39"/>
      <c r="I654" s="40"/>
    </row>
    <row r="655" spans="2:9" ht="31.5" x14ac:dyDescent="0.5">
      <c r="B655" s="56"/>
      <c r="C655" s="57"/>
      <c r="D655" s="137" t="s">
        <v>18</v>
      </c>
      <c r="E655" s="138"/>
      <c r="F655" s="138"/>
      <c r="G655" s="138"/>
      <c r="H655" s="138"/>
      <c r="I655" s="139"/>
    </row>
    <row r="656" spans="2:9" ht="21" x14ac:dyDescent="0.2">
      <c r="B656" s="58"/>
      <c r="C656" s="46"/>
      <c r="D656" s="140" t="s">
        <v>1</v>
      </c>
      <c r="E656" s="141"/>
      <c r="F656" s="141"/>
      <c r="G656" s="141"/>
      <c r="H656" s="141"/>
      <c r="I656" s="142"/>
    </row>
    <row r="657" spans="2:9" ht="21" x14ac:dyDescent="0.2">
      <c r="B657" s="58"/>
      <c r="C657" s="46"/>
      <c r="D657" s="140" t="s">
        <v>10</v>
      </c>
      <c r="E657" s="141"/>
      <c r="F657" s="141"/>
      <c r="G657" s="141"/>
      <c r="H657" s="141"/>
      <c r="I657" s="142"/>
    </row>
    <row r="658" spans="2:9" ht="21" x14ac:dyDescent="0.2">
      <c r="B658" s="59"/>
      <c r="C658" s="47"/>
      <c r="D658" s="143" t="s">
        <v>27</v>
      </c>
      <c r="E658" s="144"/>
      <c r="F658" s="144"/>
      <c r="G658" s="144"/>
      <c r="H658" s="144"/>
      <c r="I658" s="145"/>
    </row>
    <row r="659" spans="2:9" x14ac:dyDescent="0.2">
      <c r="B659" s="60"/>
      <c r="C659" s="48"/>
      <c r="D659" s="48"/>
      <c r="E659" s="48"/>
      <c r="F659" s="48"/>
      <c r="G659" s="48"/>
      <c r="H659" s="49"/>
      <c r="I659" s="61"/>
    </row>
    <row r="660" spans="2:9" ht="15" x14ac:dyDescent="0.2">
      <c r="B660" s="146" t="s">
        <v>1487</v>
      </c>
      <c r="C660" s="147"/>
      <c r="D660" s="148"/>
      <c r="E660" s="149"/>
      <c r="F660" s="149"/>
      <c r="G660" s="50"/>
      <c r="H660" s="50"/>
      <c r="I660" s="62"/>
    </row>
    <row r="661" spans="2:9" ht="15" x14ac:dyDescent="0.2">
      <c r="B661" s="63"/>
      <c r="C661" s="15"/>
      <c r="D661" s="15"/>
      <c r="E661" s="15"/>
      <c r="F661" s="15"/>
      <c r="G661" s="15"/>
      <c r="H661" s="41"/>
      <c r="I661" s="64"/>
    </row>
    <row r="662" spans="2:9" ht="15" x14ac:dyDescent="0.2">
      <c r="B662" s="150" t="s">
        <v>28</v>
      </c>
      <c r="C662" s="151"/>
      <c r="D662" s="152"/>
      <c r="E662" s="153"/>
      <c r="F662" s="153"/>
      <c r="G662" s="153"/>
      <c r="H662" s="153"/>
      <c r="I662" s="154"/>
    </row>
    <row r="663" spans="2:9" ht="15" x14ac:dyDescent="0.2">
      <c r="B663" s="155" t="s">
        <v>24</v>
      </c>
      <c r="C663" s="156"/>
      <c r="D663" s="156"/>
      <c r="E663" s="156"/>
      <c r="F663" s="156"/>
      <c r="G663" s="156"/>
      <c r="H663" s="156"/>
      <c r="I663" s="157"/>
    </row>
    <row r="664" spans="2:9" ht="15" x14ac:dyDescent="0.2">
      <c r="B664" s="158" t="s">
        <v>1641</v>
      </c>
      <c r="C664" s="159"/>
      <c r="D664" s="159"/>
      <c r="E664" s="160"/>
      <c r="F664" s="16" t="s">
        <v>1491</v>
      </c>
      <c r="G664" s="26" t="s">
        <v>33</v>
      </c>
      <c r="H664" s="16" t="s">
        <v>30</v>
      </c>
      <c r="I664" s="97">
        <v>45628</v>
      </c>
    </row>
    <row r="665" spans="2:9" ht="15.75" thickBot="1" x14ac:dyDescent="0.25">
      <c r="B665" s="42"/>
      <c r="C665" s="65"/>
      <c r="D665" s="43"/>
      <c r="E665" s="43"/>
      <c r="F665" s="65" t="s">
        <v>29</v>
      </c>
      <c r="G665" s="43"/>
      <c r="H665" s="43"/>
      <c r="I665" s="44"/>
    </row>
    <row r="666" spans="2:9" ht="15.75" thickBot="1" x14ac:dyDescent="0.25">
      <c r="B666" s="18" t="s">
        <v>31</v>
      </c>
      <c r="C666" s="52" t="s">
        <v>32</v>
      </c>
      <c r="D666" s="18" t="s">
        <v>33</v>
      </c>
      <c r="E666" s="18" t="s">
        <v>26</v>
      </c>
      <c r="F666" s="18" t="s">
        <v>34</v>
      </c>
      <c r="G666" s="18" t="s">
        <v>35</v>
      </c>
      <c r="H666" s="18" t="s">
        <v>36</v>
      </c>
      <c r="I666" s="18" t="s">
        <v>37</v>
      </c>
    </row>
    <row r="667" spans="2:9" ht="15" x14ac:dyDescent="0.2">
      <c r="B667" s="19">
        <v>1</v>
      </c>
      <c r="C667" s="51" t="s">
        <v>1642</v>
      </c>
      <c r="D667" s="25" t="s">
        <v>1492</v>
      </c>
      <c r="E667" s="20">
        <v>1</v>
      </c>
      <c r="F667" s="25"/>
      <c r="G667" s="67">
        <v>38677</v>
      </c>
      <c r="H667" s="67">
        <f t="shared" ref="H667:H672" si="14">G667*E667</f>
        <v>38677</v>
      </c>
      <c r="I667" s="70">
        <f t="shared" ref="I667:I672" si="15">H667</f>
        <v>38677</v>
      </c>
    </row>
    <row r="668" spans="2:9" ht="15" x14ac:dyDescent="0.2">
      <c r="B668" s="21">
        <v>2</v>
      </c>
      <c r="C668" s="53"/>
      <c r="D668" s="26"/>
      <c r="E668" s="23"/>
      <c r="F668" s="26"/>
      <c r="G668" s="68"/>
      <c r="H668" s="67">
        <f t="shared" si="14"/>
        <v>0</v>
      </c>
      <c r="I668" s="70">
        <f t="shared" si="15"/>
        <v>0</v>
      </c>
    </row>
    <row r="669" spans="2:9" ht="15" x14ac:dyDescent="0.2">
      <c r="B669" s="21">
        <v>3</v>
      </c>
      <c r="C669" s="53"/>
      <c r="D669" s="26"/>
      <c r="E669" s="23"/>
      <c r="F669" s="26"/>
      <c r="G669" s="68"/>
      <c r="H669" s="67">
        <f t="shared" si="14"/>
        <v>0</v>
      </c>
      <c r="I669" s="70">
        <f t="shared" si="15"/>
        <v>0</v>
      </c>
    </row>
    <row r="670" spans="2:9" ht="15" x14ac:dyDescent="0.2">
      <c r="B670" s="21">
        <v>4</v>
      </c>
      <c r="C670" s="53"/>
      <c r="D670" s="26"/>
      <c r="E670" s="23"/>
      <c r="F670" s="26"/>
      <c r="G670" s="68"/>
      <c r="H670" s="67">
        <f t="shared" si="14"/>
        <v>0</v>
      </c>
      <c r="I670" s="70">
        <f t="shared" si="15"/>
        <v>0</v>
      </c>
    </row>
    <row r="671" spans="2:9" ht="15" x14ac:dyDescent="0.2">
      <c r="B671" s="21">
        <v>5</v>
      </c>
      <c r="C671" s="53"/>
      <c r="D671" s="26"/>
      <c r="E671" s="23"/>
      <c r="F671" s="26"/>
      <c r="G671" s="68"/>
      <c r="H671" s="67">
        <f t="shared" si="14"/>
        <v>0</v>
      </c>
      <c r="I671" s="70">
        <f t="shared" si="15"/>
        <v>0</v>
      </c>
    </row>
    <row r="672" spans="2:9" ht="15.75" thickBot="1" x14ac:dyDescent="0.25">
      <c r="B672" s="21">
        <v>6</v>
      </c>
      <c r="C672" s="53"/>
      <c r="D672" s="26"/>
      <c r="E672" s="23"/>
      <c r="F672" s="26"/>
      <c r="G672" s="68"/>
      <c r="H672" s="67">
        <f t="shared" si="14"/>
        <v>0</v>
      </c>
      <c r="I672" s="70">
        <f t="shared" si="15"/>
        <v>0</v>
      </c>
    </row>
    <row r="673" spans="2:9" ht="30.75" thickBot="1" x14ac:dyDescent="0.25">
      <c r="B673" s="100" t="s">
        <v>31</v>
      </c>
      <c r="C673" s="112" t="s">
        <v>38</v>
      </c>
      <c r="D673" s="80" t="s">
        <v>33</v>
      </c>
      <c r="E673" s="180" t="s">
        <v>1488</v>
      </c>
      <c r="F673" s="180"/>
      <c r="G673" s="80" t="s">
        <v>1489</v>
      </c>
      <c r="H673" s="80" t="s">
        <v>39</v>
      </c>
      <c r="I673" s="81" t="s">
        <v>37</v>
      </c>
    </row>
    <row r="674" spans="2:9" ht="15" x14ac:dyDescent="0.2">
      <c r="B674" s="19">
        <v>1</v>
      </c>
      <c r="C674" s="54" t="s">
        <v>1514</v>
      </c>
      <c r="D674" s="25" t="s">
        <v>1501</v>
      </c>
      <c r="E674" s="163">
        <v>311914</v>
      </c>
      <c r="F674" s="163"/>
      <c r="G674" s="55">
        <v>0.2954</v>
      </c>
      <c r="H674" s="67">
        <f>G674*E674</f>
        <v>92139.395600000003</v>
      </c>
      <c r="I674" s="70">
        <f>H674</f>
        <v>92139.395600000003</v>
      </c>
    </row>
    <row r="675" spans="2:9" ht="15" x14ac:dyDescent="0.2">
      <c r="B675" s="21">
        <v>2</v>
      </c>
      <c r="C675" s="76"/>
      <c r="D675" s="26"/>
      <c r="E675" s="166"/>
      <c r="F675" s="166"/>
      <c r="G675" s="75"/>
      <c r="H675" s="68">
        <f>G675*E675</f>
        <v>0</v>
      </c>
      <c r="I675" s="70">
        <f>H675</f>
        <v>0</v>
      </c>
    </row>
    <row r="676" spans="2:9" ht="15" x14ac:dyDescent="0.2">
      <c r="B676" s="21">
        <v>3</v>
      </c>
      <c r="C676" s="76"/>
      <c r="D676" s="26"/>
      <c r="E676" s="166"/>
      <c r="F676" s="166"/>
      <c r="G676" s="75"/>
      <c r="H676" s="68">
        <f>G676*E676</f>
        <v>0</v>
      </c>
      <c r="I676" s="70">
        <f>H676</f>
        <v>0</v>
      </c>
    </row>
    <row r="677" spans="2:9" ht="15.75" thickBot="1" x14ac:dyDescent="0.25">
      <c r="B677" s="27">
        <v>4</v>
      </c>
      <c r="C677" s="28" t="s">
        <v>29</v>
      </c>
      <c r="D677" s="28" t="s">
        <v>29</v>
      </c>
      <c r="E677" s="167" t="s">
        <v>29</v>
      </c>
      <c r="F677" s="167" t="s">
        <v>29</v>
      </c>
      <c r="G677" s="29" t="s">
        <v>40</v>
      </c>
      <c r="H677" s="69" t="s">
        <v>29</v>
      </c>
      <c r="I677" s="73" t="s">
        <v>29</v>
      </c>
    </row>
    <row r="678" spans="2:9" ht="15.75" thickBot="1" x14ac:dyDescent="0.25">
      <c r="B678" s="101" t="s">
        <v>31</v>
      </c>
      <c r="C678" s="45" t="s">
        <v>41</v>
      </c>
      <c r="D678" s="18" t="s">
        <v>33</v>
      </c>
      <c r="E678" s="174" t="s">
        <v>1490</v>
      </c>
      <c r="F678" s="175"/>
      <c r="G678" s="18" t="s">
        <v>1489</v>
      </c>
      <c r="H678" s="101" t="s">
        <v>42</v>
      </c>
      <c r="I678" s="101" t="s">
        <v>37</v>
      </c>
    </row>
    <row r="679" spans="2:9" ht="15" x14ac:dyDescent="0.2">
      <c r="B679" s="86">
        <v>1</v>
      </c>
      <c r="C679" s="54" t="s">
        <v>1515</v>
      </c>
      <c r="D679" s="25" t="s">
        <v>1503</v>
      </c>
      <c r="E679" s="164">
        <f>I674+I675</f>
        <v>92139.395600000003</v>
      </c>
      <c r="F679" s="165"/>
      <c r="G679" s="55">
        <v>0.1</v>
      </c>
      <c r="H679" s="66">
        <f>G679*E679</f>
        <v>9213.9395600000007</v>
      </c>
      <c r="I679" s="90">
        <f>H679</f>
        <v>9213.9395600000007</v>
      </c>
    </row>
    <row r="680" spans="2:9" ht="15" x14ac:dyDescent="0.2">
      <c r="B680" s="21">
        <v>2</v>
      </c>
      <c r="C680" s="53"/>
      <c r="D680" s="26" t="s">
        <v>29</v>
      </c>
      <c r="E680" s="166"/>
      <c r="F680" s="166" t="s">
        <v>29</v>
      </c>
      <c r="G680" s="75"/>
      <c r="H680" s="68">
        <f>G680*E680</f>
        <v>0</v>
      </c>
      <c r="I680" s="70">
        <f>H680</f>
        <v>0</v>
      </c>
    </row>
    <row r="681" spans="2:9" ht="15" x14ac:dyDescent="0.2">
      <c r="B681" s="21">
        <v>3</v>
      </c>
      <c r="C681" s="76"/>
      <c r="D681" s="26"/>
      <c r="E681" s="166"/>
      <c r="F681" s="166"/>
      <c r="G681" s="75"/>
      <c r="H681" s="68">
        <f>G681*E681</f>
        <v>0</v>
      </c>
      <c r="I681" s="72">
        <f>H681</f>
        <v>0</v>
      </c>
    </row>
    <row r="682" spans="2:9" ht="15" x14ac:dyDescent="0.2">
      <c r="B682" s="21">
        <v>4</v>
      </c>
      <c r="C682" s="76"/>
      <c r="D682" s="26"/>
      <c r="E682" s="166"/>
      <c r="F682" s="166"/>
      <c r="G682" s="75"/>
      <c r="H682" s="68">
        <f>G682*E682</f>
        <v>0</v>
      </c>
      <c r="I682" s="72">
        <f>H682</f>
        <v>0</v>
      </c>
    </row>
    <row r="683" spans="2:9" ht="15.75" thickBot="1" x14ac:dyDescent="0.25">
      <c r="B683" s="30">
        <v>5</v>
      </c>
      <c r="C683" s="111"/>
      <c r="D683" s="31"/>
      <c r="E683" s="176"/>
      <c r="F683" s="177"/>
      <c r="G683" s="85"/>
      <c r="H683" s="83">
        <f>E683*G683</f>
        <v>0</v>
      </c>
      <c r="I683" s="108">
        <f>H683</f>
        <v>0</v>
      </c>
    </row>
    <row r="684" spans="2:9" ht="15.75" thickBot="1" x14ac:dyDescent="0.25">
      <c r="B684" s="103"/>
      <c r="C684" s="106" t="s">
        <v>1485</v>
      </c>
      <c r="D684" s="104"/>
      <c r="E684" s="178"/>
      <c r="F684" s="179"/>
      <c r="G684" s="107"/>
      <c r="H684" s="102" t="s">
        <v>29</v>
      </c>
      <c r="I684" s="108">
        <f>I667+I668+I669+I670+I672+I674+I675+I679+I680+I681+I682+I671+I683+I676</f>
        <v>140030.33516000002</v>
      </c>
    </row>
    <row r="685" spans="2:9" ht="15" x14ac:dyDescent="0.2">
      <c r="B685" s="17"/>
      <c r="C685" s="13"/>
      <c r="D685" s="14"/>
      <c r="E685" s="14"/>
      <c r="F685" s="14"/>
      <c r="G685" s="38"/>
      <c r="H685" s="39"/>
      <c r="I685" s="40"/>
    </row>
    <row r="686" spans="2:9" ht="15.75" thickBot="1" x14ac:dyDescent="0.25">
      <c r="B686" s="17"/>
      <c r="C686" s="13"/>
      <c r="D686" s="14"/>
      <c r="E686" s="14"/>
      <c r="F686" s="14"/>
      <c r="G686" s="38"/>
      <c r="H686" s="39"/>
      <c r="I686" s="40"/>
    </row>
    <row r="687" spans="2:9" ht="31.5" x14ac:dyDescent="0.5">
      <c r="B687" s="56"/>
      <c r="C687" s="57"/>
      <c r="D687" s="137" t="s">
        <v>18</v>
      </c>
      <c r="E687" s="138"/>
      <c r="F687" s="138"/>
      <c r="G687" s="138"/>
      <c r="H687" s="138"/>
      <c r="I687" s="139"/>
    </row>
    <row r="688" spans="2:9" ht="21" x14ac:dyDescent="0.2">
      <c r="B688" s="58"/>
      <c r="C688" s="46"/>
      <c r="D688" s="140" t="s">
        <v>1</v>
      </c>
      <c r="E688" s="141"/>
      <c r="F688" s="141"/>
      <c r="G688" s="141"/>
      <c r="H688" s="141"/>
      <c r="I688" s="142"/>
    </row>
    <row r="689" spans="2:9" ht="21" x14ac:dyDescent="0.2">
      <c r="B689" s="58"/>
      <c r="C689" s="46"/>
      <c r="D689" s="140" t="s">
        <v>10</v>
      </c>
      <c r="E689" s="141"/>
      <c r="F689" s="141"/>
      <c r="G689" s="141"/>
      <c r="H689" s="141"/>
      <c r="I689" s="142"/>
    </row>
    <row r="690" spans="2:9" ht="21" x14ac:dyDescent="0.2">
      <c r="B690" s="59"/>
      <c r="C690" s="47"/>
      <c r="D690" s="143" t="s">
        <v>27</v>
      </c>
      <c r="E690" s="144"/>
      <c r="F690" s="144"/>
      <c r="G690" s="144"/>
      <c r="H690" s="144"/>
      <c r="I690" s="145"/>
    </row>
    <row r="691" spans="2:9" x14ac:dyDescent="0.2">
      <c r="B691" s="60"/>
      <c r="C691" s="48"/>
      <c r="D691" s="48"/>
      <c r="E691" s="48"/>
      <c r="F691" s="48"/>
      <c r="G691" s="48"/>
      <c r="H691" s="49"/>
      <c r="I691" s="61"/>
    </row>
    <row r="692" spans="2:9" ht="15" x14ac:dyDescent="0.2">
      <c r="B692" s="146" t="s">
        <v>1487</v>
      </c>
      <c r="C692" s="147"/>
      <c r="D692" s="148"/>
      <c r="E692" s="149"/>
      <c r="F692" s="149"/>
      <c r="G692" s="50"/>
      <c r="H692" s="50"/>
      <c r="I692" s="62"/>
    </row>
    <row r="693" spans="2:9" ht="15" x14ac:dyDescent="0.2">
      <c r="B693" s="63"/>
      <c r="C693" s="15"/>
      <c r="D693" s="15"/>
      <c r="E693" s="15"/>
      <c r="F693" s="15"/>
      <c r="G693" s="15"/>
      <c r="H693" s="41"/>
      <c r="I693" s="64"/>
    </row>
    <row r="694" spans="2:9" ht="15" x14ac:dyDescent="0.2">
      <c r="B694" s="150" t="s">
        <v>28</v>
      </c>
      <c r="C694" s="151"/>
      <c r="D694" s="152"/>
      <c r="E694" s="153"/>
      <c r="F694" s="153"/>
      <c r="G694" s="153"/>
      <c r="H694" s="153"/>
      <c r="I694" s="154"/>
    </row>
    <row r="695" spans="2:9" ht="15" x14ac:dyDescent="0.2">
      <c r="B695" s="155" t="s">
        <v>24</v>
      </c>
      <c r="C695" s="156"/>
      <c r="D695" s="156"/>
      <c r="E695" s="156"/>
      <c r="F695" s="156"/>
      <c r="G695" s="156"/>
      <c r="H695" s="156"/>
      <c r="I695" s="157"/>
    </row>
    <row r="696" spans="2:9" ht="30.75" customHeight="1" x14ac:dyDescent="0.2">
      <c r="B696" s="158" t="s">
        <v>1566</v>
      </c>
      <c r="C696" s="159"/>
      <c r="D696" s="159"/>
      <c r="E696" s="160"/>
      <c r="F696" s="16" t="s">
        <v>1491</v>
      </c>
      <c r="G696" s="26" t="s">
        <v>2</v>
      </c>
      <c r="H696" s="16" t="s">
        <v>30</v>
      </c>
      <c r="I696" s="97">
        <v>45628</v>
      </c>
    </row>
    <row r="697" spans="2:9" ht="15.75" thickBot="1" x14ac:dyDescent="0.25">
      <c r="B697" s="42"/>
      <c r="C697" s="65"/>
      <c r="D697" s="43"/>
      <c r="E697" s="43"/>
      <c r="F697" s="65" t="s">
        <v>29</v>
      </c>
      <c r="G697" s="43"/>
      <c r="H697" s="43"/>
      <c r="I697" s="44"/>
    </row>
    <row r="698" spans="2:9" ht="15" customHeight="1" thickBot="1" x14ac:dyDescent="0.25">
      <c r="B698" s="18" t="s">
        <v>31</v>
      </c>
      <c r="C698" s="52" t="s">
        <v>32</v>
      </c>
      <c r="D698" s="18" t="s">
        <v>33</v>
      </c>
      <c r="E698" s="18" t="s">
        <v>26</v>
      </c>
      <c r="F698" s="18" t="s">
        <v>34</v>
      </c>
      <c r="G698" s="18" t="s">
        <v>35</v>
      </c>
      <c r="H698" s="18" t="s">
        <v>36</v>
      </c>
      <c r="I698" s="18" t="s">
        <v>37</v>
      </c>
    </row>
    <row r="699" spans="2:9" ht="15" x14ac:dyDescent="0.2">
      <c r="B699" s="19">
        <v>1</v>
      </c>
      <c r="C699" s="51"/>
      <c r="D699" s="25"/>
      <c r="E699" s="20"/>
      <c r="F699" s="25"/>
      <c r="G699" s="20"/>
      <c r="H699" s="67">
        <f>G699*E699</f>
        <v>0</v>
      </c>
      <c r="I699" s="70">
        <f>H699</f>
        <v>0</v>
      </c>
    </row>
    <row r="700" spans="2:9" ht="15" customHeight="1" x14ac:dyDescent="0.2">
      <c r="B700" s="21">
        <v>2</v>
      </c>
      <c r="C700" s="53"/>
      <c r="D700" s="26"/>
      <c r="E700" s="23"/>
      <c r="F700" s="26"/>
      <c r="G700" s="23"/>
      <c r="H700" s="67"/>
      <c r="I700" s="70">
        <f>H700</f>
        <v>0</v>
      </c>
    </row>
    <row r="701" spans="2:9" ht="15" x14ac:dyDescent="0.2">
      <c r="B701" s="21">
        <v>3</v>
      </c>
      <c r="C701" s="53"/>
      <c r="D701" s="26"/>
      <c r="E701" s="95"/>
      <c r="F701" s="26"/>
      <c r="G701" s="23"/>
      <c r="H701" s="67"/>
      <c r="I701" s="70">
        <f>H701</f>
        <v>0</v>
      </c>
    </row>
    <row r="702" spans="2:9" ht="15.75" thickBot="1" x14ac:dyDescent="0.25">
      <c r="B702" s="21">
        <v>4</v>
      </c>
      <c r="C702" s="26" t="s">
        <v>29</v>
      </c>
      <c r="D702" s="26" t="s">
        <v>29</v>
      </c>
      <c r="E702" s="23" t="s">
        <v>29</v>
      </c>
      <c r="F702" s="26" t="s">
        <v>29</v>
      </c>
      <c r="G702" s="68" t="s">
        <v>29</v>
      </c>
      <c r="H702" s="68" t="s">
        <v>29</v>
      </c>
      <c r="I702" s="72"/>
    </row>
    <row r="703" spans="2:9" ht="30.75" thickBot="1" x14ac:dyDescent="0.25">
      <c r="B703" s="18" t="s">
        <v>31</v>
      </c>
      <c r="C703" s="52" t="s">
        <v>38</v>
      </c>
      <c r="D703" s="18" t="s">
        <v>33</v>
      </c>
      <c r="E703" s="161" t="s">
        <v>1488</v>
      </c>
      <c r="F703" s="162"/>
      <c r="G703" s="18" t="s">
        <v>1489</v>
      </c>
      <c r="H703" s="18" t="s">
        <v>39</v>
      </c>
      <c r="I703" s="18" t="s">
        <v>37</v>
      </c>
    </row>
    <row r="704" spans="2:9" ht="15" x14ac:dyDescent="0.2">
      <c r="B704" s="19">
        <v>1</v>
      </c>
      <c r="C704" s="54" t="s">
        <v>1554</v>
      </c>
      <c r="D704" s="25" t="s">
        <v>1501</v>
      </c>
      <c r="E704" s="163">
        <v>260538</v>
      </c>
      <c r="F704" s="163"/>
      <c r="G704" s="98">
        <v>0.125</v>
      </c>
      <c r="H704" s="69">
        <f>G704*E704</f>
        <v>32567.25</v>
      </c>
      <c r="I704" s="70">
        <f>H704</f>
        <v>32567.25</v>
      </c>
    </row>
    <row r="705" spans="2:9" ht="15" x14ac:dyDescent="0.2">
      <c r="B705" s="21">
        <v>2</v>
      </c>
      <c r="C705" s="26" t="s">
        <v>29</v>
      </c>
      <c r="D705" s="26" t="s">
        <v>29</v>
      </c>
      <c r="E705" s="134" t="s">
        <v>29</v>
      </c>
      <c r="F705" s="134" t="s">
        <v>29</v>
      </c>
      <c r="G705" s="24" t="s">
        <v>40</v>
      </c>
      <c r="H705" s="68" t="s">
        <v>29</v>
      </c>
      <c r="I705" s="72"/>
    </row>
    <row r="706" spans="2:9" ht="15" x14ac:dyDescent="0.2">
      <c r="B706" s="21">
        <v>3</v>
      </c>
      <c r="C706" s="26" t="s">
        <v>29</v>
      </c>
      <c r="D706" s="26" t="s">
        <v>29</v>
      </c>
      <c r="E706" s="134" t="s">
        <v>40</v>
      </c>
      <c r="F706" s="134" t="s">
        <v>29</v>
      </c>
      <c r="G706" s="24" t="s">
        <v>29</v>
      </c>
      <c r="H706" s="68" t="s">
        <v>29</v>
      </c>
      <c r="I706" s="72"/>
    </row>
    <row r="707" spans="2:9" ht="15.75" thickBot="1" x14ac:dyDescent="0.25">
      <c r="B707" s="27">
        <v>4</v>
      </c>
      <c r="C707" s="28" t="s">
        <v>29</v>
      </c>
      <c r="D707" s="28" t="s">
        <v>29</v>
      </c>
      <c r="E707" s="167" t="s">
        <v>29</v>
      </c>
      <c r="F707" s="167" t="s">
        <v>29</v>
      </c>
      <c r="G707" s="29" t="s">
        <v>40</v>
      </c>
      <c r="H707" s="69" t="s">
        <v>29</v>
      </c>
      <c r="I707" s="73" t="s">
        <v>29</v>
      </c>
    </row>
    <row r="708" spans="2:9" ht="15.75" thickBot="1" x14ac:dyDescent="0.25">
      <c r="B708" s="18" t="s">
        <v>31</v>
      </c>
      <c r="C708" s="45" t="s">
        <v>41</v>
      </c>
      <c r="D708" s="18" t="s">
        <v>33</v>
      </c>
      <c r="E708" s="161" t="s">
        <v>1490</v>
      </c>
      <c r="F708" s="162"/>
      <c r="G708" s="18" t="s">
        <v>1489</v>
      </c>
      <c r="H708" s="18" t="s">
        <v>42</v>
      </c>
      <c r="I708" s="18" t="s">
        <v>37</v>
      </c>
    </row>
    <row r="709" spans="2:9" ht="15" x14ac:dyDescent="0.2">
      <c r="B709" s="19">
        <v>1</v>
      </c>
      <c r="C709" s="54" t="s">
        <v>1502</v>
      </c>
      <c r="D709" s="25" t="s">
        <v>1503</v>
      </c>
      <c r="E709" s="168">
        <f>I704</f>
        <v>32567.25</v>
      </c>
      <c r="F709" s="169"/>
      <c r="G709" s="55">
        <v>0.03</v>
      </c>
      <c r="H709" s="66">
        <f>G709*E709</f>
        <v>977.01749999999993</v>
      </c>
      <c r="I709" s="70">
        <f>H709</f>
        <v>977.01749999999993</v>
      </c>
    </row>
    <row r="710" spans="2:9" ht="15" x14ac:dyDescent="0.2">
      <c r="B710" s="21">
        <v>2</v>
      </c>
      <c r="C710" s="76" t="s">
        <v>1506</v>
      </c>
      <c r="D710" s="26" t="s">
        <v>1507</v>
      </c>
      <c r="E710" s="166">
        <v>64500</v>
      </c>
      <c r="F710" s="134"/>
      <c r="G710" s="75">
        <v>0.02</v>
      </c>
      <c r="H710" s="68">
        <f>G710*E710</f>
        <v>1290</v>
      </c>
      <c r="I710" s="70">
        <f>H710</f>
        <v>1290</v>
      </c>
    </row>
    <row r="711" spans="2:9" ht="15" x14ac:dyDescent="0.2">
      <c r="B711" s="21">
        <v>3</v>
      </c>
      <c r="C711" s="53"/>
      <c r="D711" s="26"/>
      <c r="E711" s="166"/>
      <c r="F711" s="166"/>
      <c r="G711" s="75"/>
      <c r="H711" s="68">
        <f>G711*E711</f>
        <v>0</v>
      </c>
      <c r="I711" s="70">
        <f>H711</f>
        <v>0</v>
      </c>
    </row>
    <row r="712" spans="2:9" ht="15.75" thickBot="1" x14ac:dyDescent="0.25">
      <c r="B712" s="30">
        <v>4</v>
      </c>
      <c r="C712" s="31"/>
      <c r="D712" s="31"/>
      <c r="E712" s="167" t="s">
        <v>29</v>
      </c>
      <c r="F712" s="167" t="s">
        <v>29</v>
      </c>
      <c r="G712" s="32"/>
      <c r="H712" s="67" t="s">
        <v>29</v>
      </c>
      <c r="I712" s="74" t="s">
        <v>29</v>
      </c>
    </row>
    <row r="713" spans="2:9" ht="15.75" thickBot="1" x14ac:dyDescent="0.25">
      <c r="B713" s="33"/>
      <c r="C713" s="34" t="s">
        <v>1485</v>
      </c>
      <c r="D713" s="35"/>
      <c r="E713" s="135"/>
      <c r="F713" s="136"/>
      <c r="G713" s="36"/>
      <c r="H713" s="37" t="s">
        <v>29</v>
      </c>
      <c r="I713" s="71">
        <f>I709+I704+I701+I699+I700+I710</f>
        <v>34834.267500000002</v>
      </c>
    </row>
    <row r="714" spans="2:9" ht="15" x14ac:dyDescent="0.2">
      <c r="B714" s="17"/>
      <c r="C714" s="13"/>
      <c r="D714" s="14"/>
      <c r="E714" s="14"/>
      <c r="F714" s="14"/>
      <c r="G714" s="38"/>
      <c r="H714" s="39"/>
      <c r="I714" s="40"/>
    </row>
    <row r="715" spans="2:9" ht="15.75" thickBot="1" x14ac:dyDescent="0.25">
      <c r="B715" s="17"/>
      <c r="C715" s="13"/>
      <c r="D715" s="14"/>
      <c r="E715" s="14"/>
      <c r="F715" s="14"/>
      <c r="G715" s="38"/>
      <c r="H715" s="39"/>
      <c r="I715" s="40"/>
    </row>
    <row r="716" spans="2:9" ht="31.5" x14ac:dyDescent="0.5">
      <c r="B716" s="56"/>
      <c r="C716" s="57"/>
      <c r="D716" s="137" t="s">
        <v>18</v>
      </c>
      <c r="E716" s="138"/>
      <c r="F716" s="138"/>
      <c r="G716" s="138"/>
      <c r="H716" s="138"/>
      <c r="I716" s="139"/>
    </row>
    <row r="717" spans="2:9" ht="21" x14ac:dyDescent="0.2">
      <c r="B717" s="58"/>
      <c r="C717" s="46"/>
      <c r="D717" s="140" t="s">
        <v>1</v>
      </c>
      <c r="E717" s="141"/>
      <c r="F717" s="141"/>
      <c r="G717" s="141"/>
      <c r="H717" s="141"/>
      <c r="I717" s="142"/>
    </row>
    <row r="718" spans="2:9" ht="21" x14ac:dyDescent="0.2">
      <c r="B718" s="58"/>
      <c r="C718" s="46"/>
      <c r="D718" s="140" t="s">
        <v>10</v>
      </c>
      <c r="E718" s="141"/>
      <c r="F718" s="141"/>
      <c r="G718" s="141"/>
      <c r="H718" s="141"/>
      <c r="I718" s="142"/>
    </row>
    <row r="719" spans="2:9" ht="21" x14ac:dyDescent="0.2">
      <c r="B719" s="59"/>
      <c r="C719" s="47"/>
      <c r="D719" s="143" t="s">
        <v>27</v>
      </c>
      <c r="E719" s="144"/>
      <c r="F719" s="144"/>
      <c r="G719" s="144"/>
      <c r="H719" s="144"/>
      <c r="I719" s="145"/>
    </row>
    <row r="720" spans="2:9" x14ac:dyDescent="0.2">
      <c r="B720" s="60"/>
      <c r="C720" s="48"/>
      <c r="D720" s="48"/>
      <c r="E720" s="48"/>
      <c r="F720" s="48"/>
      <c r="G720" s="48"/>
      <c r="H720" s="49"/>
      <c r="I720" s="61"/>
    </row>
    <row r="721" spans="2:9" ht="15" x14ac:dyDescent="0.2">
      <c r="B721" s="146" t="s">
        <v>1487</v>
      </c>
      <c r="C721" s="147"/>
      <c r="D721" s="148"/>
      <c r="E721" s="149"/>
      <c r="F721" s="149"/>
      <c r="G721" s="50"/>
      <c r="H721" s="50"/>
      <c r="I721" s="62"/>
    </row>
    <row r="722" spans="2:9" ht="15" x14ac:dyDescent="0.2">
      <c r="B722" s="63"/>
      <c r="C722" s="15"/>
      <c r="D722" s="15"/>
      <c r="E722" s="15"/>
      <c r="F722" s="15"/>
      <c r="G722" s="15"/>
      <c r="H722" s="41"/>
      <c r="I722" s="64"/>
    </row>
    <row r="723" spans="2:9" ht="15" x14ac:dyDescent="0.2">
      <c r="B723" s="150" t="s">
        <v>28</v>
      </c>
      <c r="C723" s="151"/>
      <c r="D723" s="152"/>
      <c r="E723" s="153"/>
      <c r="F723" s="153"/>
      <c r="G723" s="153"/>
      <c r="H723" s="153"/>
      <c r="I723" s="154"/>
    </row>
    <row r="724" spans="2:9" ht="15" x14ac:dyDescent="0.2">
      <c r="B724" s="155" t="s">
        <v>24</v>
      </c>
      <c r="C724" s="156"/>
      <c r="D724" s="156"/>
      <c r="E724" s="156"/>
      <c r="F724" s="156"/>
      <c r="G724" s="156"/>
      <c r="H724" s="156"/>
      <c r="I724" s="157"/>
    </row>
    <row r="725" spans="2:9" ht="39" customHeight="1" x14ac:dyDescent="0.2">
      <c r="B725" s="158" t="s">
        <v>1567</v>
      </c>
      <c r="C725" s="159"/>
      <c r="D725" s="159"/>
      <c r="E725" s="160"/>
      <c r="F725" s="16" t="s">
        <v>1491</v>
      </c>
      <c r="G725" s="26" t="s">
        <v>2</v>
      </c>
      <c r="H725" s="16" t="s">
        <v>30</v>
      </c>
      <c r="I725" s="97">
        <v>45628</v>
      </c>
    </row>
    <row r="726" spans="2:9" ht="15.75" thickBot="1" x14ac:dyDescent="0.25">
      <c r="B726" s="42"/>
      <c r="C726" s="65"/>
      <c r="D726" s="43"/>
      <c r="E726" s="43"/>
      <c r="F726" s="65" t="s">
        <v>29</v>
      </c>
      <c r="G726" s="43"/>
      <c r="H726" s="43"/>
      <c r="I726" s="44"/>
    </row>
    <row r="727" spans="2:9" ht="30.75" customHeight="1" thickBot="1" x14ac:dyDescent="0.25">
      <c r="B727" s="18" t="s">
        <v>31</v>
      </c>
      <c r="C727" s="52" t="s">
        <v>32</v>
      </c>
      <c r="D727" s="18" t="s">
        <v>33</v>
      </c>
      <c r="E727" s="18" t="s">
        <v>26</v>
      </c>
      <c r="F727" s="18" t="s">
        <v>34</v>
      </c>
      <c r="G727" s="18" t="s">
        <v>35</v>
      </c>
      <c r="H727" s="18" t="s">
        <v>36</v>
      </c>
      <c r="I727" s="18" t="s">
        <v>37</v>
      </c>
    </row>
    <row r="728" spans="2:9" ht="15" x14ac:dyDescent="0.2">
      <c r="B728" s="19">
        <v>1</v>
      </c>
      <c r="C728" s="51"/>
      <c r="D728" s="25"/>
      <c r="E728" s="20"/>
      <c r="F728" s="25"/>
      <c r="G728" s="20"/>
      <c r="H728" s="67">
        <f>G728*E728</f>
        <v>0</v>
      </c>
      <c r="I728" s="70">
        <f>H728</f>
        <v>0</v>
      </c>
    </row>
    <row r="729" spans="2:9" ht="15" x14ac:dyDescent="0.2">
      <c r="B729" s="21">
        <v>2</v>
      </c>
      <c r="C729" s="53"/>
      <c r="D729" s="26"/>
      <c r="E729" s="23"/>
      <c r="F729" s="26"/>
      <c r="G729" s="23"/>
      <c r="H729" s="67">
        <f>G729*E729</f>
        <v>0</v>
      </c>
      <c r="I729" s="70">
        <f>H729</f>
        <v>0</v>
      </c>
    </row>
    <row r="730" spans="2:9" ht="15" x14ac:dyDescent="0.2">
      <c r="B730" s="21">
        <v>3</v>
      </c>
      <c r="C730" s="53"/>
      <c r="D730" s="26"/>
      <c r="E730" s="95"/>
      <c r="F730" s="26"/>
      <c r="G730" s="23"/>
      <c r="H730" s="67">
        <f>G730*E730</f>
        <v>0</v>
      </c>
      <c r="I730" s="70">
        <f>H730</f>
        <v>0</v>
      </c>
    </row>
    <row r="731" spans="2:9" ht="15.75" thickBot="1" x14ac:dyDescent="0.25">
      <c r="B731" s="21">
        <v>4</v>
      </c>
      <c r="C731" s="26" t="s">
        <v>29</v>
      </c>
      <c r="D731" s="26" t="s">
        <v>29</v>
      </c>
      <c r="E731" s="23" t="s">
        <v>29</v>
      </c>
      <c r="F731" s="26" t="s">
        <v>29</v>
      </c>
      <c r="G731" s="68" t="s">
        <v>29</v>
      </c>
      <c r="H731" s="68" t="s">
        <v>29</v>
      </c>
      <c r="I731" s="72"/>
    </row>
    <row r="732" spans="2:9" ht="30.75" thickBot="1" x14ac:dyDescent="0.25">
      <c r="B732" s="18" t="s">
        <v>31</v>
      </c>
      <c r="C732" s="52" t="s">
        <v>38</v>
      </c>
      <c r="D732" s="18" t="s">
        <v>33</v>
      </c>
      <c r="E732" s="161" t="s">
        <v>1488</v>
      </c>
      <c r="F732" s="162"/>
      <c r="G732" s="18" t="s">
        <v>1489</v>
      </c>
      <c r="H732" s="18" t="s">
        <v>39</v>
      </c>
      <c r="I732" s="18" t="s">
        <v>37</v>
      </c>
    </row>
    <row r="733" spans="2:9" ht="15" x14ac:dyDescent="0.2">
      <c r="B733" s="19">
        <v>1</v>
      </c>
      <c r="C733" s="54" t="s">
        <v>1505</v>
      </c>
      <c r="D733" s="25"/>
      <c r="E733" s="163">
        <v>260538</v>
      </c>
      <c r="F733" s="163"/>
      <c r="G733" s="55">
        <v>6.6699999999999995E-2</v>
      </c>
      <c r="H733" s="69">
        <f>G733*E733</f>
        <v>17377.884599999998</v>
      </c>
      <c r="I733" s="70">
        <f>H733</f>
        <v>17377.884599999998</v>
      </c>
    </row>
    <row r="734" spans="2:9" ht="15" x14ac:dyDescent="0.2">
      <c r="B734" s="21">
        <v>2</v>
      </c>
      <c r="C734" s="26" t="s">
        <v>29</v>
      </c>
      <c r="D734" s="26" t="s">
        <v>29</v>
      </c>
      <c r="E734" s="134" t="s">
        <v>29</v>
      </c>
      <c r="F734" s="134" t="s">
        <v>29</v>
      </c>
      <c r="G734" s="24" t="s">
        <v>40</v>
      </c>
      <c r="H734" s="68" t="s">
        <v>29</v>
      </c>
      <c r="I734" s="72"/>
    </row>
    <row r="735" spans="2:9" ht="15" x14ac:dyDescent="0.2">
      <c r="B735" s="21">
        <v>3</v>
      </c>
      <c r="C735" s="26" t="s">
        <v>29</v>
      </c>
      <c r="D735" s="26" t="s">
        <v>29</v>
      </c>
      <c r="E735" s="134" t="s">
        <v>40</v>
      </c>
      <c r="F735" s="134" t="s">
        <v>29</v>
      </c>
      <c r="G735" s="24" t="s">
        <v>29</v>
      </c>
      <c r="H735" s="68" t="s">
        <v>29</v>
      </c>
      <c r="I735" s="72"/>
    </row>
    <row r="736" spans="2:9" ht="15.75" thickBot="1" x14ac:dyDescent="0.25">
      <c r="B736" s="27">
        <v>4</v>
      </c>
      <c r="C736" s="28" t="s">
        <v>29</v>
      </c>
      <c r="D736" s="28" t="s">
        <v>29</v>
      </c>
      <c r="E736" s="167" t="s">
        <v>29</v>
      </c>
      <c r="F736" s="167" t="s">
        <v>29</v>
      </c>
      <c r="G736" s="29" t="s">
        <v>40</v>
      </c>
      <c r="H736" s="69" t="s">
        <v>29</v>
      </c>
      <c r="I736" s="73" t="s">
        <v>29</v>
      </c>
    </row>
    <row r="737" spans="2:9" ht="15.75" thickBot="1" x14ac:dyDescent="0.25">
      <c r="B737" s="18" t="s">
        <v>31</v>
      </c>
      <c r="C737" s="45" t="s">
        <v>41</v>
      </c>
      <c r="D737" s="18" t="s">
        <v>33</v>
      </c>
      <c r="E737" s="161" t="s">
        <v>1490</v>
      </c>
      <c r="F737" s="162"/>
      <c r="G737" s="18" t="s">
        <v>1489</v>
      </c>
      <c r="H737" s="18" t="s">
        <v>42</v>
      </c>
      <c r="I737" s="18" t="s">
        <v>37</v>
      </c>
    </row>
    <row r="738" spans="2:9" ht="15" x14ac:dyDescent="0.2">
      <c r="B738" s="19">
        <v>1</v>
      </c>
      <c r="C738" s="54" t="s">
        <v>1502</v>
      </c>
      <c r="D738" s="25" t="s">
        <v>1503</v>
      </c>
      <c r="E738" s="164">
        <f>I733</f>
        <v>17377.884599999998</v>
      </c>
      <c r="F738" s="165"/>
      <c r="G738" s="55">
        <v>0.03</v>
      </c>
      <c r="H738" s="66">
        <f>G738*E738</f>
        <v>521.3365379999999</v>
      </c>
      <c r="I738" s="70">
        <f>H738</f>
        <v>521.3365379999999</v>
      </c>
    </row>
    <row r="739" spans="2:9" ht="15" x14ac:dyDescent="0.2">
      <c r="B739" s="21">
        <v>2</v>
      </c>
      <c r="C739" s="76" t="s">
        <v>1506</v>
      </c>
      <c r="D739" s="26" t="s">
        <v>1507</v>
      </c>
      <c r="E739" s="166">
        <v>64500</v>
      </c>
      <c r="F739" s="134"/>
      <c r="G739" s="75">
        <v>0.04</v>
      </c>
      <c r="H739" s="68">
        <f>G739*E739</f>
        <v>2580</v>
      </c>
      <c r="I739" s="70">
        <f>H739</f>
        <v>2580</v>
      </c>
    </row>
    <row r="740" spans="2:9" ht="30" x14ac:dyDescent="0.2">
      <c r="B740" s="21">
        <v>3</v>
      </c>
      <c r="C740" s="53" t="s">
        <v>1647</v>
      </c>
      <c r="D740" s="26" t="s">
        <v>33</v>
      </c>
      <c r="E740" s="166">
        <v>2150</v>
      </c>
      <c r="F740" s="166"/>
      <c r="G740" s="75">
        <v>0.25</v>
      </c>
      <c r="H740" s="68">
        <f>G740*E740</f>
        <v>537.5</v>
      </c>
      <c r="I740" s="70">
        <f>H740</f>
        <v>537.5</v>
      </c>
    </row>
    <row r="741" spans="2:9" ht="15.75" thickBot="1" x14ac:dyDescent="0.25">
      <c r="B741" s="30">
        <v>4</v>
      </c>
      <c r="C741" s="31"/>
      <c r="D741" s="31"/>
      <c r="E741" s="167" t="s">
        <v>29</v>
      </c>
      <c r="F741" s="167" t="s">
        <v>29</v>
      </c>
      <c r="G741" s="32"/>
      <c r="H741" s="67" t="s">
        <v>29</v>
      </c>
      <c r="I741" s="74" t="s">
        <v>29</v>
      </c>
    </row>
    <row r="742" spans="2:9" ht="15.75" thickBot="1" x14ac:dyDescent="0.25">
      <c r="B742" s="33"/>
      <c r="C742" s="34" t="s">
        <v>1485</v>
      </c>
      <c r="D742" s="35"/>
      <c r="E742" s="135"/>
      <c r="F742" s="136"/>
      <c r="G742" s="36"/>
      <c r="H742" s="37" t="s">
        <v>29</v>
      </c>
      <c r="I742" s="71">
        <f>I738+I733+I730+I728+I729+I739+I740</f>
        <v>21016.721137999997</v>
      </c>
    </row>
    <row r="743" spans="2:9" ht="15" x14ac:dyDescent="0.2">
      <c r="B743" s="17"/>
      <c r="C743" s="13"/>
      <c r="D743" s="14"/>
      <c r="E743" s="14"/>
      <c r="F743" s="14"/>
      <c r="G743" s="38"/>
      <c r="H743" s="39"/>
      <c r="I743" s="40"/>
    </row>
    <row r="744" spans="2:9" ht="15.75" thickBot="1" x14ac:dyDescent="0.25">
      <c r="B744" s="17"/>
      <c r="C744" s="13"/>
      <c r="D744" s="14"/>
      <c r="E744" s="14"/>
      <c r="F744" s="14"/>
      <c r="G744" s="38"/>
      <c r="H744" s="39"/>
      <c r="I744" s="40"/>
    </row>
    <row r="745" spans="2:9" ht="31.5" x14ac:dyDescent="0.5">
      <c r="B745" s="56"/>
      <c r="C745" s="57"/>
      <c r="D745" s="137" t="s">
        <v>18</v>
      </c>
      <c r="E745" s="138"/>
      <c r="F745" s="138"/>
      <c r="G745" s="138"/>
      <c r="H745" s="138"/>
      <c r="I745" s="139"/>
    </row>
    <row r="746" spans="2:9" ht="21" x14ac:dyDescent="0.2">
      <c r="B746" s="58"/>
      <c r="C746" s="46"/>
      <c r="D746" s="140" t="s">
        <v>1</v>
      </c>
      <c r="E746" s="141"/>
      <c r="F746" s="141"/>
      <c r="G746" s="141"/>
      <c r="H746" s="141"/>
      <c r="I746" s="142"/>
    </row>
    <row r="747" spans="2:9" ht="21" x14ac:dyDescent="0.2">
      <c r="B747" s="58"/>
      <c r="C747" s="46"/>
      <c r="D747" s="140" t="s">
        <v>10</v>
      </c>
      <c r="E747" s="141"/>
      <c r="F747" s="141"/>
      <c r="G747" s="141"/>
      <c r="H747" s="141"/>
      <c r="I747" s="142"/>
    </row>
    <row r="748" spans="2:9" ht="21" x14ac:dyDescent="0.2">
      <c r="B748" s="59"/>
      <c r="C748" s="47"/>
      <c r="D748" s="143" t="s">
        <v>27</v>
      </c>
      <c r="E748" s="144"/>
      <c r="F748" s="144"/>
      <c r="G748" s="144"/>
      <c r="H748" s="144"/>
      <c r="I748" s="145"/>
    </row>
    <row r="749" spans="2:9" x14ac:dyDescent="0.2">
      <c r="B749" s="60"/>
      <c r="C749" s="48"/>
      <c r="D749" s="48"/>
      <c r="E749" s="48"/>
      <c r="F749" s="48"/>
      <c r="G749" s="48"/>
      <c r="H749" s="49"/>
      <c r="I749" s="61"/>
    </row>
    <row r="750" spans="2:9" ht="15" x14ac:dyDescent="0.2">
      <c r="B750" s="146" t="s">
        <v>1487</v>
      </c>
      <c r="C750" s="147"/>
      <c r="D750" s="148"/>
      <c r="E750" s="149"/>
      <c r="F750" s="149"/>
      <c r="G750" s="50"/>
      <c r="H750" s="50"/>
      <c r="I750" s="62"/>
    </row>
    <row r="751" spans="2:9" ht="15" x14ac:dyDescent="0.2">
      <c r="B751" s="63"/>
      <c r="C751" s="15"/>
      <c r="D751" s="15"/>
      <c r="E751" s="15"/>
      <c r="F751" s="15"/>
      <c r="G751" s="15"/>
      <c r="H751" s="41"/>
      <c r="I751" s="64"/>
    </row>
    <row r="752" spans="2:9" ht="15" x14ac:dyDescent="0.2">
      <c r="B752" s="150" t="s">
        <v>28</v>
      </c>
      <c r="C752" s="151"/>
      <c r="D752" s="152"/>
      <c r="E752" s="153"/>
      <c r="F752" s="153"/>
      <c r="G752" s="153"/>
      <c r="H752" s="153"/>
      <c r="I752" s="154"/>
    </row>
    <row r="753" spans="2:9" ht="15" x14ac:dyDescent="0.2">
      <c r="B753" s="155" t="s">
        <v>24</v>
      </c>
      <c r="C753" s="156"/>
      <c r="D753" s="156"/>
      <c r="E753" s="156"/>
      <c r="F753" s="156"/>
      <c r="G753" s="156"/>
      <c r="H753" s="156"/>
      <c r="I753" s="157"/>
    </row>
    <row r="754" spans="2:9" ht="27" customHeight="1" x14ac:dyDescent="0.2">
      <c r="B754" s="158" t="s">
        <v>1648</v>
      </c>
      <c r="C754" s="159"/>
      <c r="D754" s="159"/>
      <c r="E754" s="160"/>
      <c r="F754" s="16" t="s">
        <v>1491</v>
      </c>
      <c r="G754" s="26" t="s">
        <v>1493</v>
      </c>
      <c r="H754" s="16" t="s">
        <v>30</v>
      </c>
      <c r="I754" s="97">
        <v>45628</v>
      </c>
    </row>
    <row r="755" spans="2:9" ht="15.75" thickBot="1" x14ac:dyDescent="0.25">
      <c r="B755" s="42"/>
      <c r="C755" s="65"/>
      <c r="D755" s="43"/>
      <c r="E755" s="43"/>
      <c r="F755" s="65" t="s">
        <v>29</v>
      </c>
      <c r="G755" s="43"/>
      <c r="H755" s="43"/>
      <c r="I755" s="44"/>
    </row>
    <row r="756" spans="2:9" ht="30.75" customHeight="1" thickBot="1" x14ac:dyDescent="0.25">
      <c r="B756" s="18" t="s">
        <v>31</v>
      </c>
      <c r="C756" s="52" t="s">
        <v>32</v>
      </c>
      <c r="D756" s="18" t="s">
        <v>33</v>
      </c>
      <c r="E756" s="18" t="s">
        <v>26</v>
      </c>
      <c r="F756" s="18" t="s">
        <v>34</v>
      </c>
      <c r="G756" s="18" t="s">
        <v>35</v>
      </c>
      <c r="H756" s="18" t="s">
        <v>36</v>
      </c>
      <c r="I756" s="18" t="s">
        <v>37</v>
      </c>
    </row>
    <row r="757" spans="2:9" ht="15" x14ac:dyDescent="0.2">
      <c r="B757" s="19">
        <v>1</v>
      </c>
      <c r="C757" s="51"/>
      <c r="D757" s="25"/>
      <c r="E757" s="20"/>
      <c r="F757" s="25"/>
      <c r="G757" s="20"/>
      <c r="H757" s="67">
        <f>G757*E757</f>
        <v>0</v>
      </c>
      <c r="I757" s="70">
        <f>H757</f>
        <v>0</v>
      </c>
    </row>
    <row r="758" spans="2:9" ht="15" x14ac:dyDescent="0.2">
      <c r="B758" s="21">
        <v>2</v>
      </c>
      <c r="C758" s="53"/>
      <c r="D758" s="26"/>
      <c r="E758" s="23"/>
      <c r="F758" s="26"/>
      <c r="G758" s="23"/>
      <c r="H758" s="67">
        <f>G758*E758</f>
        <v>0</v>
      </c>
      <c r="I758" s="70">
        <f>H758</f>
        <v>0</v>
      </c>
    </row>
    <row r="759" spans="2:9" ht="15" x14ac:dyDescent="0.2">
      <c r="B759" s="21">
        <v>3</v>
      </c>
      <c r="C759" s="53"/>
      <c r="D759" s="26"/>
      <c r="E759" s="95"/>
      <c r="F759" s="26"/>
      <c r="G759" s="23"/>
      <c r="H759" s="67">
        <f>G759*E759</f>
        <v>0</v>
      </c>
      <c r="I759" s="70">
        <f>H759</f>
        <v>0</v>
      </c>
    </row>
    <row r="760" spans="2:9" ht="15.75" thickBot="1" x14ac:dyDescent="0.25">
      <c r="B760" s="21">
        <v>4</v>
      </c>
      <c r="C760" s="26" t="s">
        <v>29</v>
      </c>
      <c r="D760" s="26" t="s">
        <v>29</v>
      </c>
      <c r="E760" s="23" t="s">
        <v>29</v>
      </c>
      <c r="F760" s="26" t="s">
        <v>29</v>
      </c>
      <c r="G760" s="68" t="s">
        <v>29</v>
      </c>
      <c r="H760" s="68" t="s">
        <v>29</v>
      </c>
      <c r="I760" s="72"/>
    </row>
    <row r="761" spans="2:9" ht="30.75" thickBot="1" x14ac:dyDescent="0.25">
      <c r="B761" s="18" t="s">
        <v>31</v>
      </c>
      <c r="C761" s="52" t="s">
        <v>38</v>
      </c>
      <c r="D761" s="18" t="s">
        <v>33</v>
      </c>
      <c r="E761" s="161" t="s">
        <v>1488</v>
      </c>
      <c r="F761" s="162"/>
      <c r="G761" s="18" t="s">
        <v>1489</v>
      </c>
      <c r="H761" s="18" t="s">
        <v>39</v>
      </c>
      <c r="I761" s="18" t="s">
        <v>37</v>
      </c>
    </row>
    <row r="762" spans="2:9" ht="15" x14ac:dyDescent="0.2">
      <c r="B762" s="19">
        <v>1</v>
      </c>
      <c r="C762" s="54" t="s">
        <v>1505</v>
      </c>
      <c r="D762" s="25"/>
      <c r="E762" s="163">
        <v>260538</v>
      </c>
      <c r="F762" s="163"/>
      <c r="G762" s="114">
        <v>0.27500000000000002</v>
      </c>
      <c r="H762" s="69">
        <f>G762*E762</f>
        <v>71647.950000000012</v>
      </c>
      <c r="I762" s="70">
        <f>H762</f>
        <v>71647.950000000012</v>
      </c>
    </row>
    <row r="763" spans="2:9" ht="15" x14ac:dyDescent="0.2">
      <c r="B763" s="21">
        <v>2</v>
      </c>
      <c r="C763" s="51" t="s">
        <v>1573</v>
      </c>
      <c r="D763" s="26" t="s">
        <v>29</v>
      </c>
      <c r="E763" s="163">
        <v>312646</v>
      </c>
      <c r="F763" s="163" t="s">
        <v>29</v>
      </c>
      <c r="G763" s="114">
        <v>0.27500000000000002</v>
      </c>
      <c r="H763" s="68">
        <f>G763*E763</f>
        <v>85977.650000000009</v>
      </c>
      <c r="I763" s="70">
        <f>H763</f>
        <v>85977.650000000009</v>
      </c>
    </row>
    <row r="764" spans="2:9" ht="15" x14ac:dyDescent="0.2">
      <c r="B764" s="21">
        <v>3</v>
      </c>
      <c r="C764" s="26" t="s">
        <v>29</v>
      </c>
      <c r="D764" s="26" t="s">
        <v>29</v>
      </c>
      <c r="E764" s="134" t="s">
        <v>40</v>
      </c>
      <c r="F764" s="134" t="s">
        <v>29</v>
      </c>
      <c r="G764" s="24" t="s">
        <v>29</v>
      </c>
      <c r="H764" s="68" t="s">
        <v>29</v>
      </c>
      <c r="I764" s="72"/>
    </row>
    <row r="765" spans="2:9" ht="15.75" thickBot="1" x14ac:dyDescent="0.25">
      <c r="B765" s="27">
        <v>4</v>
      </c>
      <c r="C765" s="28" t="s">
        <v>29</v>
      </c>
      <c r="D765" s="28" t="s">
        <v>29</v>
      </c>
      <c r="E765" s="167" t="s">
        <v>29</v>
      </c>
      <c r="F765" s="167" t="s">
        <v>29</v>
      </c>
      <c r="G765" s="29" t="s">
        <v>40</v>
      </c>
      <c r="H765" s="69" t="s">
        <v>29</v>
      </c>
      <c r="I765" s="73" t="s">
        <v>29</v>
      </c>
    </row>
    <row r="766" spans="2:9" ht="15.75" thickBot="1" x14ac:dyDescent="0.25">
      <c r="B766" s="18" t="s">
        <v>31</v>
      </c>
      <c r="C766" s="45" t="s">
        <v>41</v>
      </c>
      <c r="D766" s="18" t="s">
        <v>33</v>
      </c>
      <c r="E766" s="161" t="s">
        <v>1490</v>
      </c>
      <c r="F766" s="162"/>
      <c r="G766" s="18" t="s">
        <v>1489</v>
      </c>
      <c r="H766" s="18" t="s">
        <v>42</v>
      </c>
      <c r="I766" s="18" t="s">
        <v>37</v>
      </c>
    </row>
    <row r="767" spans="2:9" ht="15" x14ac:dyDescent="0.2">
      <c r="B767" s="19">
        <v>1</v>
      </c>
      <c r="C767" s="54" t="s">
        <v>1502</v>
      </c>
      <c r="D767" s="25" t="s">
        <v>1503</v>
      </c>
      <c r="E767" s="164">
        <f>I762+I763</f>
        <v>157625.60000000003</v>
      </c>
      <c r="F767" s="165"/>
      <c r="G767" s="55">
        <v>0.03</v>
      </c>
      <c r="H767" s="66">
        <f>G767*E767</f>
        <v>4728.7680000000009</v>
      </c>
      <c r="I767" s="70">
        <f>H767</f>
        <v>4728.7680000000009</v>
      </c>
    </row>
    <row r="768" spans="2:9" ht="15" x14ac:dyDescent="0.2">
      <c r="B768" s="21">
        <v>2</v>
      </c>
      <c r="C768" s="76" t="s">
        <v>1506</v>
      </c>
      <c r="D768" s="26" t="s">
        <v>1507</v>
      </c>
      <c r="E768" s="166">
        <v>64500</v>
      </c>
      <c r="F768" s="134"/>
      <c r="G768" s="75">
        <v>0.26</v>
      </c>
      <c r="H768" s="68">
        <f>G768*E768</f>
        <v>16770</v>
      </c>
      <c r="I768" s="70">
        <f>H768</f>
        <v>16770</v>
      </c>
    </row>
    <row r="769" spans="2:9" ht="15" x14ac:dyDescent="0.2">
      <c r="B769" s="21">
        <v>3</v>
      </c>
      <c r="C769" s="116" t="s">
        <v>1574</v>
      </c>
      <c r="D769" s="26" t="s">
        <v>1575</v>
      </c>
      <c r="E769" s="166">
        <v>102750</v>
      </c>
      <c r="F769" s="166"/>
      <c r="G769" s="75">
        <v>2.2000000000000002</v>
      </c>
      <c r="H769" s="68">
        <f>G769*E769</f>
        <v>226050.00000000003</v>
      </c>
      <c r="I769" s="70">
        <f>H769</f>
        <v>226050.00000000003</v>
      </c>
    </row>
    <row r="770" spans="2:9" ht="15.75" thickBot="1" x14ac:dyDescent="0.25">
      <c r="B770" s="30">
        <v>4</v>
      </c>
      <c r="C770" s="31"/>
      <c r="D770" s="31"/>
      <c r="E770" s="167" t="s">
        <v>29</v>
      </c>
      <c r="F770" s="167" t="s">
        <v>29</v>
      </c>
      <c r="G770" s="32"/>
      <c r="H770" s="67" t="s">
        <v>29</v>
      </c>
      <c r="I770" s="74" t="s">
        <v>29</v>
      </c>
    </row>
    <row r="771" spans="2:9" ht="15.75" thickBot="1" x14ac:dyDescent="0.25">
      <c r="B771" s="33"/>
      <c r="C771" s="34" t="s">
        <v>1485</v>
      </c>
      <c r="D771" s="35"/>
      <c r="E771" s="135"/>
      <c r="F771" s="136"/>
      <c r="G771" s="36"/>
      <c r="H771" s="37" t="s">
        <v>29</v>
      </c>
      <c r="I771" s="71">
        <f>I767+I762+I759+I757+I758+I768+I769+I763</f>
        <v>405174.36800000007</v>
      </c>
    </row>
    <row r="772" spans="2:9" ht="15" x14ac:dyDescent="0.2">
      <c r="B772" s="17"/>
      <c r="C772" s="13"/>
      <c r="D772" s="14"/>
      <c r="E772" s="14"/>
      <c r="F772" s="14"/>
      <c r="G772" s="38"/>
      <c r="H772" s="39"/>
      <c r="I772" s="40"/>
    </row>
    <row r="773" spans="2:9" ht="15" x14ac:dyDescent="0.2">
      <c r="B773" s="17"/>
      <c r="C773" s="13"/>
      <c r="D773" s="14"/>
      <c r="E773" s="14"/>
      <c r="F773" s="14"/>
      <c r="G773" s="38"/>
      <c r="H773" s="39"/>
      <c r="I773" s="40"/>
    </row>
    <row r="774" spans="2:9" ht="15.75" thickBot="1" x14ac:dyDescent="0.25">
      <c r="B774" s="17"/>
      <c r="C774" s="13"/>
      <c r="D774" s="14"/>
      <c r="E774" s="14"/>
      <c r="F774" s="14"/>
      <c r="G774" s="38"/>
      <c r="H774" s="39"/>
      <c r="I774" s="40"/>
    </row>
    <row r="775" spans="2:9" ht="31.5" x14ac:dyDescent="0.5">
      <c r="B775" s="56"/>
      <c r="C775" s="57"/>
      <c r="D775" s="137" t="s">
        <v>18</v>
      </c>
      <c r="E775" s="138"/>
      <c r="F775" s="138"/>
      <c r="G775" s="138"/>
      <c r="H775" s="138"/>
      <c r="I775" s="139"/>
    </row>
    <row r="776" spans="2:9" ht="21" x14ac:dyDescent="0.2">
      <c r="B776" s="58"/>
      <c r="C776" s="46"/>
      <c r="D776" s="140" t="s">
        <v>1</v>
      </c>
      <c r="E776" s="141"/>
      <c r="F776" s="141"/>
      <c r="G776" s="141"/>
      <c r="H776" s="141"/>
      <c r="I776" s="142"/>
    </row>
    <row r="777" spans="2:9" ht="21" x14ac:dyDescent="0.2">
      <c r="B777" s="58"/>
      <c r="C777" s="46"/>
      <c r="D777" s="140" t="s">
        <v>10</v>
      </c>
      <c r="E777" s="141"/>
      <c r="F777" s="141"/>
      <c r="G777" s="141"/>
      <c r="H777" s="141"/>
      <c r="I777" s="142"/>
    </row>
    <row r="778" spans="2:9" ht="21" x14ac:dyDescent="0.2">
      <c r="B778" s="59"/>
      <c r="C778" s="47"/>
      <c r="D778" s="143" t="s">
        <v>27</v>
      </c>
      <c r="E778" s="144"/>
      <c r="F778" s="144"/>
      <c r="G778" s="144"/>
      <c r="H778" s="144"/>
      <c r="I778" s="145"/>
    </row>
    <row r="779" spans="2:9" x14ac:dyDescent="0.2">
      <c r="B779" s="60"/>
      <c r="C779" s="48"/>
      <c r="D779" s="48"/>
      <c r="E779" s="48"/>
      <c r="F779" s="48"/>
      <c r="G779" s="48"/>
      <c r="H779" s="49"/>
      <c r="I779" s="61"/>
    </row>
    <row r="780" spans="2:9" ht="15" x14ac:dyDescent="0.2">
      <c r="B780" s="146" t="s">
        <v>1487</v>
      </c>
      <c r="C780" s="147"/>
      <c r="D780" s="148"/>
      <c r="E780" s="149"/>
      <c r="F780" s="149"/>
      <c r="G780" s="50"/>
      <c r="H780" s="50"/>
      <c r="I780" s="62"/>
    </row>
    <row r="781" spans="2:9" ht="15" x14ac:dyDescent="0.2">
      <c r="B781" s="63"/>
      <c r="C781" s="15"/>
      <c r="D781" s="15"/>
      <c r="E781" s="15"/>
      <c r="F781" s="15"/>
      <c r="G781" s="15"/>
      <c r="H781" s="41"/>
      <c r="I781" s="64"/>
    </row>
    <row r="782" spans="2:9" ht="15" x14ac:dyDescent="0.2">
      <c r="B782" s="150" t="s">
        <v>28</v>
      </c>
      <c r="C782" s="151"/>
      <c r="D782" s="152"/>
      <c r="E782" s="153"/>
      <c r="F782" s="153"/>
      <c r="G782" s="153"/>
      <c r="H782" s="153"/>
      <c r="I782" s="154"/>
    </row>
    <row r="783" spans="2:9" ht="15" x14ac:dyDescent="0.2">
      <c r="B783" s="155" t="s">
        <v>24</v>
      </c>
      <c r="C783" s="156"/>
      <c r="D783" s="156"/>
      <c r="E783" s="156"/>
      <c r="F783" s="156"/>
      <c r="G783" s="156"/>
      <c r="H783" s="156"/>
      <c r="I783" s="157"/>
    </row>
    <row r="784" spans="2:9" ht="27.75" customHeight="1" x14ac:dyDescent="0.2">
      <c r="B784" s="158" t="s">
        <v>1568</v>
      </c>
      <c r="C784" s="159"/>
      <c r="D784" s="159"/>
      <c r="E784" s="160"/>
      <c r="F784" s="16" t="s">
        <v>1491</v>
      </c>
      <c r="G784" s="26" t="s">
        <v>33</v>
      </c>
      <c r="H784" s="16" t="s">
        <v>30</v>
      </c>
      <c r="I784" s="97">
        <v>45628</v>
      </c>
    </row>
    <row r="785" spans="2:9" ht="15.75" thickBot="1" x14ac:dyDescent="0.25">
      <c r="B785" s="42"/>
      <c r="C785" s="65"/>
      <c r="D785" s="43"/>
      <c r="E785" s="43"/>
      <c r="F785" s="65" t="s">
        <v>29</v>
      </c>
      <c r="G785" s="43"/>
      <c r="H785" s="43"/>
      <c r="I785" s="44"/>
    </row>
    <row r="786" spans="2:9" ht="28.5" customHeight="1" thickBot="1" x14ac:dyDescent="0.25">
      <c r="B786" s="18" t="s">
        <v>31</v>
      </c>
      <c r="C786" s="52" t="s">
        <v>32</v>
      </c>
      <c r="D786" s="18" t="s">
        <v>33</v>
      </c>
      <c r="E786" s="18" t="s">
        <v>26</v>
      </c>
      <c r="F786" s="18" t="s">
        <v>34</v>
      </c>
      <c r="G786" s="18" t="s">
        <v>35</v>
      </c>
      <c r="H786" s="18" t="s">
        <v>36</v>
      </c>
      <c r="I786" s="18" t="s">
        <v>37</v>
      </c>
    </row>
    <row r="787" spans="2:9" ht="15" x14ac:dyDescent="0.2">
      <c r="B787" s="19">
        <v>1</v>
      </c>
      <c r="C787" s="51"/>
      <c r="D787" s="25"/>
      <c r="E787" s="115"/>
      <c r="F787" s="25"/>
      <c r="G787" s="20"/>
      <c r="H787" s="67">
        <f>G787*E787</f>
        <v>0</v>
      </c>
      <c r="I787" s="70">
        <f>H787</f>
        <v>0</v>
      </c>
    </row>
    <row r="788" spans="2:9" ht="15" x14ac:dyDescent="0.2">
      <c r="B788" s="21">
        <v>2</v>
      </c>
      <c r="C788" s="53"/>
      <c r="D788" s="26"/>
      <c r="E788" s="23"/>
      <c r="F788" s="26"/>
      <c r="G788" s="23"/>
      <c r="H788" s="67">
        <f>G788*E788</f>
        <v>0</v>
      </c>
      <c r="I788" s="70">
        <f>H788</f>
        <v>0</v>
      </c>
    </row>
    <row r="789" spans="2:9" ht="15.75" thickBot="1" x14ac:dyDescent="0.25">
      <c r="B789" s="21">
        <v>3</v>
      </c>
      <c r="C789" s="53"/>
      <c r="D789" s="26"/>
      <c r="E789" s="95"/>
      <c r="F789" s="26"/>
      <c r="G789" s="23"/>
      <c r="H789" s="67"/>
      <c r="I789" s="70">
        <f>H789</f>
        <v>0</v>
      </c>
    </row>
    <row r="790" spans="2:9" ht="30.75" thickBot="1" x14ac:dyDescent="0.25">
      <c r="B790" s="18" t="s">
        <v>31</v>
      </c>
      <c r="C790" s="52" t="s">
        <v>38</v>
      </c>
      <c r="D790" s="18" t="s">
        <v>33</v>
      </c>
      <c r="E790" s="161" t="s">
        <v>1488</v>
      </c>
      <c r="F790" s="162"/>
      <c r="G790" s="18" t="s">
        <v>1489</v>
      </c>
      <c r="H790" s="18" t="s">
        <v>39</v>
      </c>
      <c r="I790" s="18" t="s">
        <v>37</v>
      </c>
    </row>
    <row r="791" spans="2:9" ht="15" x14ac:dyDescent="0.2">
      <c r="B791" s="19">
        <v>1</v>
      </c>
      <c r="C791" s="54" t="s">
        <v>1505</v>
      </c>
      <c r="D791" s="25" t="s">
        <v>1501</v>
      </c>
      <c r="E791" s="163">
        <v>260538</v>
      </c>
      <c r="F791" s="163"/>
      <c r="G791" s="55">
        <v>0.06</v>
      </c>
      <c r="H791" s="69">
        <f>G791*E791</f>
        <v>15632.279999999999</v>
      </c>
      <c r="I791" s="70">
        <f>H791</f>
        <v>15632.279999999999</v>
      </c>
    </row>
    <row r="792" spans="2:9" ht="15" x14ac:dyDescent="0.2">
      <c r="B792" s="21">
        <v>2</v>
      </c>
      <c r="C792" s="26" t="s">
        <v>29</v>
      </c>
      <c r="D792" s="26" t="s">
        <v>29</v>
      </c>
      <c r="E792" s="134" t="s">
        <v>29</v>
      </c>
      <c r="F792" s="134" t="s">
        <v>29</v>
      </c>
      <c r="G792" s="24" t="s">
        <v>40</v>
      </c>
      <c r="H792" s="68" t="s">
        <v>29</v>
      </c>
      <c r="I792" s="72"/>
    </row>
    <row r="793" spans="2:9" ht="15.75" thickBot="1" x14ac:dyDescent="0.25">
      <c r="B793" s="21">
        <v>3</v>
      </c>
      <c r="C793" s="26" t="s">
        <v>29</v>
      </c>
      <c r="D793" s="26" t="s">
        <v>29</v>
      </c>
      <c r="E793" s="134" t="s">
        <v>40</v>
      </c>
      <c r="F793" s="134" t="s">
        <v>29</v>
      </c>
      <c r="G793" s="24" t="s">
        <v>29</v>
      </c>
      <c r="H793" s="68" t="s">
        <v>29</v>
      </c>
      <c r="I793" s="72"/>
    </row>
    <row r="794" spans="2:9" ht="15.75" thickBot="1" x14ac:dyDescent="0.25">
      <c r="B794" s="18" t="s">
        <v>31</v>
      </c>
      <c r="C794" s="45" t="s">
        <v>41</v>
      </c>
      <c r="D794" s="18" t="s">
        <v>33</v>
      </c>
      <c r="E794" s="161" t="s">
        <v>1490</v>
      </c>
      <c r="F794" s="162"/>
      <c r="G794" s="18" t="s">
        <v>1489</v>
      </c>
      <c r="H794" s="18" t="s">
        <v>42</v>
      </c>
      <c r="I794" s="18" t="s">
        <v>37</v>
      </c>
    </row>
    <row r="795" spans="2:9" ht="15" x14ac:dyDescent="0.2">
      <c r="B795" s="19">
        <v>1</v>
      </c>
      <c r="C795" s="54" t="s">
        <v>1502</v>
      </c>
      <c r="D795" s="25" t="s">
        <v>1503</v>
      </c>
      <c r="E795" s="164">
        <f>I791</f>
        <v>15632.279999999999</v>
      </c>
      <c r="F795" s="165"/>
      <c r="G795" s="55">
        <v>0.03</v>
      </c>
      <c r="H795" s="66">
        <f>G795*E795</f>
        <v>468.96839999999997</v>
      </c>
      <c r="I795" s="70">
        <f>H795</f>
        <v>468.96839999999997</v>
      </c>
    </row>
    <row r="796" spans="2:9" ht="15" x14ac:dyDescent="0.2">
      <c r="B796" s="21">
        <v>2</v>
      </c>
      <c r="C796" s="76"/>
      <c r="D796" s="26"/>
      <c r="E796" s="166"/>
      <c r="F796" s="166"/>
      <c r="G796" s="96"/>
      <c r="H796" s="68"/>
      <c r="I796" s="70">
        <f>H796</f>
        <v>0</v>
      </c>
    </row>
    <row r="797" spans="2:9" ht="15.75" thickBot="1" x14ac:dyDescent="0.25">
      <c r="B797" s="21">
        <v>3</v>
      </c>
      <c r="C797" s="26"/>
      <c r="D797" s="26"/>
      <c r="E797" s="134" t="s">
        <v>40</v>
      </c>
      <c r="F797" s="134" t="s">
        <v>29</v>
      </c>
      <c r="G797" s="24"/>
      <c r="H797" s="68" t="s">
        <v>29</v>
      </c>
      <c r="I797" s="72"/>
    </row>
    <row r="798" spans="2:9" ht="15.75" thickBot="1" x14ac:dyDescent="0.25">
      <c r="B798" s="33"/>
      <c r="C798" s="34" t="s">
        <v>1485</v>
      </c>
      <c r="D798" s="35"/>
      <c r="E798" s="135"/>
      <c r="F798" s="136"/>
      <c r="G798" s="36"/>
      <c r="H798" s="37" t="s">
        <v>29</v>
      </c>
      <c r="I798" s="71">
        <f>I795+I791+I789+I787+I788+I796</f>
        <v>16101.248399999999</v>
      </c>
    </row>
    <row r="799" spans="2:9" ht="15" x14ac:dyDescent="0.2">
      <c r="B799" s="17"/>
      <c r="C799" s="13"/>
      <c r="D799" s="14"/>
      <c r="E799" s="14"/>
      <c r="F799" s="14"/>
      <c r="G799" s="38"/>
      <c r="H799" s="39"/>
      <c r="I799" s="40"/>
    </row>
    <row r="800" spans="2:9" ht="15.75" thickBot="1" x14ac:dyDescent="0.25">
      <c r="B800" s="17"/>
      <c r="C800" s="13"/>
      <c r="D800" s="14"/>
      <c r="E800" s="14"/>
      <c r="F800" s="14"/>
      <c r="G800" s="38"/>
      <c r="H800" s="39"/>
      <c r="I800" s="40"/>
    </row>
    <row r="801" spans="2:9" ht="31.5" x14ac:dyDescent="0.5">
      <c r="B801" s="56"/>
      <c r="C801" s="57"/>
      <c r="D801" s="137" t="s">
        <v>18</v>
      </c>
      <c r="E801" s="138"/>
      <c r="F801" s="138"/>
      <c r="G801" s="138"/>
      <c r="H801" s="138"/>
      <c r="I801" s="139"/>
    </row>
    <row r="802" spans="2:9" ht="21" x14ac:dyDescent="0.2">
      <c r="B802" s="58"/>
      <c r="C802" s="46"/>
      <c r="D802" s="140" t="s">
        <v>1</v>
      </c>
      <c r="E802" s="141"/>
      <c r="F802" s="141"/>
      <c r="G802" s="141"/>
      <c r="H802" s="141"/>
      <c r="I802" s="142"/>
    </row>
    <row r="803" spans="2:9" ht="21" x14ac:dyDescent="0.2">
      <c r="B803" s="58"/>
      <c r="C803" s="46"/>
      <c r="D803" s="140" t="s">
        <v>10</v>
      </c>
      <c r="E803" s="141"/>
      <c r="F803" s="141"/>
      <c r="G803" s="141"/>
      <c r="H803" s="141"/>
      <c r="I803" s="142"/>
    </row>
    <row r="804" spans="2:9" ht="21" x14ac:dyDescent="0.2">
      <c r="B804" s="59"/>
      <c r="C804" s="47"/>
      <c r="D804" s="143" t="s">
        <v>27</v>
      </c>
      <c r="E804" s="144"/>
      <c r="F804" s="144"/>
      <c r="G804" s="144"/>
      <c r="H804" s="144"/>
      <c r="I804" s="145"/>
    </row>
    <row r="805" spans="2:9" x14ac:dyDescent="0.2">
      <c r="B805" s="60"/>
      <c r="C805" s="48"/>
      <c r="D805" s="48"/>
      <c r="E805" s="48"/>
      <c r="F805" s="48"/>
      <c r="G805" s="48"/>
      <c r="H805" s="49"/>
      <c r="I805" s="61"/>
    </row>
    <row r="806" spans="2:9" ht="15" x14ac:dyDescent="0.2">
      <c r="B806" s="146" t="s">
        <v>1487</v>
      </c>
      <c r="C806" s="147"/>
      <c r="D806" s="148"/>
      <c r="E806" s="149"/>
      <c r="F806" s="149"/>
      <c r="G806" s="50"/>
      <c r="H806" s="50"/>
      <c r="I806" s="62"/>
    </row>
    <row r="807" spans="2:9" ht="15" x14ac:dyDescent="0.2">
      <c r="B807" s="63"/>
      <c r="C807" s="15"/>
      <c r="D807" s="15"/>
      <c r="E807" s="15"/>
      <c r="F807" s="15"/>
      <c r="G807" s="15"/>
      <c r="H807" s="41"/>
      <c r="I807" s="64"/>
    </row>
    <row r="808" spans="2:9" ht="15" x14ac:dyDescent="0.2">
      <c r="B808" s="150" t="s">
        <v>28</v>
      </c>
      <c r="C808" s="151"/>
      <c r="D808" s="152"/>
      <c r="E808" s="153"/>
      <c r="F808" s="153"/>
      <c r="G808" s="153"/>
      <c r="H808" s="153"/>
      <c r="I808" s="154"/>
    </row>
    <row r="809" spans="2:9" ht="15" x14ac:dyDescent="0.2">
      <c r="B809" s="155" t="s">
        <v>24</v>
      </c>
      <c r="C809" s="156"/>
      <c r="D809" s="156"/>
      <c r="E809" s="156"/>
      <c r="F809" s="156"/>
      <c r="G809" s="156"/>
      <c r="H809" s="156"/>
      <c r="I809" s="157"/>
    </row>
    <row r="810" spans="2:9" ht="27.75" customHeight="1" x14ac:dyDescent="0.2">
      <c r="B810" s="158" t="s">
        <v>1569</v>
      </c>
      <c r="C810" s="159"/>
      <c r="D810" s="159"/>
      <c r="E810" s="160"/>
      <c r="F810" s="16" t="s">
        <v>1491</v>
      </c>
      <c r="G810" s="26" t="s">
        <v>33</v>
      </c>
      <c r="H810" s="16" t="s">
        <v>30</v>
      </c>
      <c r="I810" s="97">
        <v>45628</v>
      </c>
    </row>
    <row r="811" spans="2:9" ht="15.75" thickBot="1" x14ac:dyDescent="0.25">
      <c r="B811" s="42"/>
      <c r="C811" s="65"/>
      <c r="D811" s="43"/>
      <c r="E811" s="43"/>
      <c r="F811" s="65" t="s">
        <v>29</v>
      </c>
      <c r="G811" s="43"/>
      <c r="H811" s="43"/>
      <c r="I811" s="44"/>
    </row>
    <row r="812" spans="2:9" ht="28.5" customHeight="1" thickBot="1" x14ac:dyDescent="0.25">
      <c r="B812" s="18" t="s">
        <v>31</v>
      </c>
      <c r="C812" s="52" t="s">
        <v>32</v>
      </c>
      <c r="D812" s="18" t="s">
        <v>33</v>
      </c>
      <c r="E812" s="18" t="s">
        <v>26</v>
      </c>
      <c r="F812" s="18" t="s">
        <v>34</v>
      </c>
      <c r="G812" s="18" t="s">
        <v>35</v>
      </c>
      <c r="H812" s="18" t="s">
        <v>36</v>
      </c>
      <c r="I812" s="18" t="s">
        <v>37</v>
      </c>
    </row>
    <row r="813" spans="2:9" ht="15" x14ac:dyDescent="0.2">
      <c r="B813" s="19">
        <v>1</v>
      </c>
      <c r="C813" s="51"/>
      <c r="D813" s="25"/>
      <c r="E813" s="115"/>
      <c r="F813" s="25"/>
      <c r="G813" s="20"/>
      <c r="H813" s="67">
        <f>G813*E813</f>
        <v>0</v>
      </c>
      <c r="I813" s="70">
        <f>H813</f>
        <v>0</v>
      </c>
    </row>
    <row r="814" spans="2:9" ht="15" x14ac:dyDescent="0.2">
      <c r="B814" s="21">
        <v>2</v>
      </c>
      <c r="C814" s="53"/>
      <c r="D814" s="26"/>
      <c r="E814" s="23"/>
      <c r="F814" s="26"/>
      <c r="G814" s="23"/>
      <c r="H814" s="67">
        <f>G814*E814</f>
        <v>0</v>
      </c>
      <c r="I814" s="70">
        <f>H814</f>
        <v>0</v>
      </c>
    </row>
    <row r="815" spans="2:9" ht="15.75" thickBot="1" x14ac:dyDescent="0.25">
      <c r="B815" s="21">
        <v>3</v>
      </c>
      <c r="C815" s="53"/>
      <c r="D815" s="26"/>
      <c r="E815" s="95"/>
      <c r="F815" s="26"/>
      <c r="G815" s="23"/>
      <c r="H815" s="67"/>
      <c r="I815" s="70">
        <f>H815</f>
        <v>0</v>
      </c>
    </row>
    <row r="816" spans="2:9" ht="30.75" thickBot="1" x14ac:dyDescent="0.25">
      <c r="B816" s="18" t="s">
        <v>31</v>
      </c>
      <c r="C816" s="52" t="s">
        <v>38</v>
      </c>
      <c r="D816" s="18" t="s">
        <v>33</v>
      </c>
      <c r="E816" s="161" t="s">
        <v>1488</v>
      </c>
      <c r="F816" s="162"/>
      <c r="G816" s="18" t="s">
        <v>1489</v>
      </c>
      <c r="H816" s="18" t="s">
        <v>39</v>
      </c>
      <c r="I816" s="18" t="s">
        <v>37</v>
      </c>
    </row>
    <row r="817" spans="2:9" ht="15" x14ac:dyDescent="0.2">
      <c r="B817" s="19">
        <v>1</v>
      </c>
      <c r="C817" s="54" t="s">
        <v>1505</v>
      </c>
      <c r="D817" s="25" t="s">
        <v>1501</v>
      </c>
      <c r="E817" s="163">
        <v>260538</v>
      </c>
      <c r="F817" s="163"/>
      <c r="G817" s="55">
        <v>0.05</v>
      </c>
      <c r="H817" s="69">
        <f>G817*E817</f>
        <v>13026.900000000001</v>
      </c>
      <c r="I817" s="70">
        <f>H817</f>
        <v>13026.900000000001</v>
      </c>
    </row>
    <row r="818" spans="2:9" ht="15" x14ac:dyDescent="0.2">
      <c r="B818" s="21">
        <v>2</v>
      </c>
      <c r="C818" s="26" t="s">
        <v>29</v>
      </c>
      <c r="D818" s="26" t="s">
        <v>29</v>
      </c>
      <c r="E818" s="134" t="s">
        <v>29</v>
      </c>
      <c r="F818" s="134" t="s">
        <v>29</v>
      </c>
      <c r="G818" s="24" t="s">
        <v>40</v>
      </c>
      <c r="H818" s="68" t="s">
        <v>29</v>
      </c>
      <c r="I818" s="72"/>
    </row>
    <row r="819" spans="2:9" ht="15.75" thickBot="1" x14ac:dyDescent="0.25">
      <c r="B819" s="21">
        <v>3</v>
      </c>
      <c r="C819" s="26" t="s">
        <v>29</v>
      </c>
      <c r="D819" s="26" t="s">
        <v>29</v>
      </c>
      <c r="E819" s="134" t="s">
        <v>40</v>
      </c>
      <c r="F819" s="134" t="s">
        <v>29</v>
      </c>
      <c r="G819" s="24" t="s">
        <v>29</v>
      </c>
      <c r="H819" s="68" t="s">
        <v>29</v>
      </c>
      <c r="I819" s="72"/>
    </row>
    <row r="820" spans="2:9" ht="15.75" thickBot="1" x14ac:dyDescent="0.25">
      <c r="B820" s="18" t="s">
        <v>31</v>
      </c>
      <c r="C820" s="45" t="s">
        <v>41</v>
      </c>
      <c r="D820" s="18" t="s">
        <v>33</v>
      </c>
      <c r="E820" s="161" t="s">
        <v>1490</v>
      </c>
      <c r="F820" s="162"/>
      <c r="G820" s="18" t="s">
        <v>1489</v>
      </c>
      <c r="H820" s="18" t="s">
        <v>42</v>
      </c>
      <c r="I820" s="18" t="s">
        <v>37</v>
      </c>
    </row>
    <row r="821" spans="2:9" ht="15" x14ac:dyDescent="0.2">
      <c r="B821" s="19">
        <v>1</v>
      </c>
      <c r="C821" s="54" t="s">
        <v>1502</v>
      </c>
      <c r="D821" s="25" t="s">
        <v>1503</v>
      </c>
      <c r="E821" s="164">
        <f>I817</f>
        <v>13026.900000000001</v>
      </c>
      <c r="F821" s="165"/>
      <c r="G821" s="55">
        <v>0.03</v>
      </c>
      <c r="H821" s="66">
        <f>G821*E821</f>
        <v>390.80700000000002</v>
      </c>
      <c r="I821" s="70">
        <f>H821</f>
        <v>390.80700000000002</v>
      </c>
    </row>
    <row r="822" spans="2:9" ht="15" x14ac:dyDescent="0.2">
      <c r="B822" s="21">
        <v>2</v>
      </c>
      <c r="C822" s="76"/>
      <c r="D822" s="26"/>
      <c r="E822" s="166"/>
      <c r="F822" s="166"/>
      <c r="G822" s="96"/>
      <c r="H822" s="68"/>
      <c r="I822" s="70">
        <f>H822</f>
        <v>0</v>
      </c>
    </row>
    <row r="823" spans="2:9" ht="15.75" thickBot="1" x14ac:dyDescent="0.25">
      <c r="B823" s="21">
        <v>3</v>
      </c>
      <c r="C823" s="26"/>
      <c r="D823" s="26"/>
      <c r="E823" s="134" t="s">
        <v>40</v>
      </c>
      <c r="F823" s="134" t="s">
        <v>29</v>
      </c>
      <c r="G823" s="24"/>
      <c r="H823" s="68" t="s">
        <v>29</v>
      </c>
      <c r="I823" s="72"/>
    </row>
    <row r="824" spans="2:9" ht="15.75" thickBot="1" x14ac:dyDescent="0.25">
      <c r="B824" s="33"/>
      <c r="C824" s="34" t="s">
        <v>1485</v>
      </c>
      <c r="D824" s="35"/>
      <c r="E824" s="135"/>
      <c r="F824" s="136"/>
      <c r="G824" s="36"/>
      <c r="H824" s="37" t="s">
        <v>29</v>
      </c>
      <c r="I824" s="71">
        <f>I821+I817+I815+I813+I814+I822</f>
        <v>13417.707000000002</v>
      </c>
    </row>
    <row r="825" spans="2:9" ht="15" x14ac:dyDescent="0.2">
      <c r="B825" s="17"/>
      <c r="C825" s="13"/>
      <c r="D825" s="14"/>
      <c r="E825" s="14"/>
      <c r="F825" s="14"/>
      <c r="G825" s="38"/>
      <c r="H825" s="39"/>
      <c r="I825" s="40"/>
    </row>
    <row r="826" spans="2:9" ht="15.75" thickBot="1" x14ac:dyDescent="0.25">
      <c r="B826" s="17"/>
      <c r="C826" s="13"/>
      <c r="D826" s="14"/>
      <c r="E826" s="14"/>
      <c r="F826" s="14"/>
      <c r="G826" s="38"/>
      <c r="H826" s="39"/>
      <c r="I826" s="40"/>
    </row>
    <row r="827" spans="2:9" ht="31.5" x14ac:dyDescent="0.5">
      <c r="B827" s="56"/>
      <c r="C827" s="57"/>
      <c r="D827" s="137" t="s">
        <v>18</v>
      </c>
      <c r="E827" s="138"/>
      <c r="F827" s="138"/>
      <c r="G827" s="138"/>
      <c r="H827" s="138"/>
      <c r="I827" s="139"/>
    </row>
    <row r="828" spans="2:9" ht="21" x14ac:dyDescent="0.2">
      <c r="B828" s="58"/>
      <c r="C828" s="46"/>
      <c r="D828" s="140" t="s">
        <v>1</v>
      </c>
      <c r="E828" s="141"/>
      <c r="F828" s="141"/>
      <c r="G828" s="141"/>
      <c r="H828" s="141"/>
      <c r="I828" s="142"/>
    </row>
    <row r="829" spans="2:9" ht="21" x14ac:dyDescent="0.2">
      <c r="B829" s="58"/>
      <c r="C829" s="46"/>
      <c r="D829" s="140" t="s">
        <v>10</v>
      </c>
      <c r="E829" s="141"/>
      <c r="F829" s="141"/>
      <c r="G829" s="141"/>
      <c r="H829" s="141"/>
      <c r="I829" s="142"/>
    </row>
    <row r="830" spans="2:9" ht="21" x14ac:dyDescent="0.2">
      <c r="B830" s="59"/>
      <c r="C830" s="47"/>
      <c r="D830" s="143" t="s">
        <v>27</v>
      </c>
      <c r="E830" s="144"/>
      <c r="F830" s="144"/>
      <c r="G830" s="144"/>
      <c r="H830" s="144"/>
      <c r="I830" s="145"/>
    </row>
    <row r="831" spans="2:9" x14ac:dyDescent="0.2">
      <c r="B831" s="60"/>
      <c r="C831" s="48"/>
      <c r="D831" s="48"/>
      <c r="E831" s="48"/>
      <c r="F831" s="48"/>
      <c r="G831" s="48"/>
      <c r="H831" s="49"/>
      <c r="I831" s="61"/>
    </row>
    <row r="832" spans="2:9" ht="15" x14ac:dyDescent="0.2">
      <c r="B832" s="146" t="s">
        <v>1487</v>
      </c>
      <c r="C832" s="147"/>
      <c r="D832" s="148"/>
      <c r="E832" s="149"/>
      <c r="F832" s="149"/>
      <c r="G832" s="50"/>
      <c r="H832" s="50"/>
      <c r="I832" s="62"/>
    </row>
    <row r="833" spans="2:9" ht="15" x14ac:dyDescent="0.2">
      <c r="B833" s="63"/>
      <c r="C833" s="15"/>
      <c r="D833" s="15"/>
      <c r="E833" s="15"/>
      <c r="F833" s="15"/>
      <c r="G833" s="15"/>
      <c r="H833" s="41"/>
      <c r="I833" s="64"/>
    </row>
    <row r="834" spans="2:9" ht="15" x14ac:dyDescent="0.2">
      <c r="B834" s="150" t="s">
        <v>28</v>
      </c>
      <c r="C834" s="151"/>
      <c r="D834" s="152"/>
      <c r="E834" s="153"/>
      <c r="F834" s="153"/>
      <c r="G834" s="153"/>
      <c r="H834" s="153"/>
      <c r="I834" s="154"/>
    </row>
    <row r="835" spans="2:9" ht="15" x14ac:dyDescent="0.2">
      <c r="B835" s="155" t="s">
        <v>24</v>
      </c>
      <c r="C835" s="156"/>
      <c r="D835" s="156"/>
      <c r="E835" s="156"/>
      <c r="F835" s="156"/>
      <c r="G835" s="156"/>
      <c r="H835" s="156"/>
      <c r="I835" s="157"/>
    </row>
    <row r="836" spans="2:9" ht="27.75" customHeight="1" x14ac:dyDescent="0.2">
      <c r="B836" s="158" t="s">
        <v>1570</v>
      </c>
      <c r="C836" s="159"/>
      <c r="D836" s="159"/>
      <c r="E836" s="160"/>
      <c r="F836" s="16" t="s">
        <v>1491</v>
      </c>
      <c r="G836" s="26" t="s">
        <v>33</v>
      </c>
      <c r="H836" s="16" t="s">
        <v>30</v>
      </c>
      <c r="I836" s="97">
        <v>45628</v>
      </c>
    </row>
    <row r="837" spans="2:9" ht="15.75" thickBot="1" x14ac:dyDescent="0.25">
      <c r="B837" s="42"/>
      <c r="C837" s="65"/>
      <c r="D837" s="43"/>
      <c r="E837" s="43"/>
      <c r="F837" s="65" t="s">
        <v>29</v>
      </c>
      <c r="G837" s="43"/>
      <c r="H837" s="43"/>
      <c r="I837" s="44"/>
    </row>
    <row r="838" spans="2:9" ht="28.5" customHeight="1" thickBot="1" x14ac:dyDescent="0.25">
      <c r="B838" s="18" t="s">
        <v>31</v>
      </c>
      <c r="C838" s="52" t="s">
        <v>32</v>
      </c>
      <c r="D838" s="18" t="s">
        <v>33</v>
      </c>
      <c r="E838" s="18" t="s">
        <v>26</v>
      </c>
      <c r="F838" s="18" t="s">
        <v>34</v>
      </c>
      <c r="G838" s="18" t="s">
        <v>35</v>
      </c>
      <c r="H838" s="18" t="s">
        <v>36</v>
      </c>
      <c r="I838" s="18" t="s">
        <v>37</v>
      </c>
    </row>
    <row r="839" spans="2:9" ht="15" x14ac:dyDescent="0.2">
      <c r="B839" s="19">
        <v>1</v>
      </c>
      <c r="C839" s="51"/>
      <c r="D839" s="25"/>
      <c r="E839" s="115"/>
      <c r="F839" s="25"/>
      <c r="G839" s="20"/>
      <c r="H839" s="67">
        <f>G839*E839</f>
        <v>0</v>
      </c>
      <c r="I839" s="70">
        <f>H839</f>
        <v>0</v>
      </c>
    </row>
    <row r="840" spans="2:9" ht="15" x14ac:dyDescent="0.2">
      <c r="B840" s="21">
        <v>2</v>
      </c>
      <c r="C840" s="53"/>
      <c r="D840" s="26"/>
      <c r="E840" s="23"/>
      <c r="F840" s="26"/>
      <c r="G840" s="23"/>
      <c r="H840" s="67">
        <f>G840*E840</f>
        <v>0</v>
      </c>
      <c r="I840" s="70">
        <f>H840</f>
        <v>0</v>
      </c>
    </row>
    <row r="841" spans="2:9" ht="15.75" thickBot="1" x14ac:dyDescent="0.25">
      <c r="B841" s="21">
        <v>3</v>
      </c>
      <c r="C841" s="53"/>
      <c r="D841" s="26"/>
      <c r="E841" s="95"/>
      <c r="F841" s="26"/>
      <c r="G841" s="23"/>
      <c r="H841" s="67"/>
      <c r="I841" s="70">
        <f>H841</f>
        <v>0</v>
      </c>
    </row>
    <row r="842" spans="2:9" ht="30.75" thickBot="1" x14ac:dyDescent="0.25">
      <c r="B842" s="18" t="s">
        <v>31</v>
      </c>
      <c r="C842" s="52" t="s">
        <v>38</v>
      </c>
      <c r="D842" s="18" t="s">
        <v>33</v>
      </c>
      <c r="E842" s="161" t="s">
        <v>1488</v>
      </c>
      <c r="F842" s="162"/>
      <c r="G842" s="18" t="s">
        <v>1489</v>
      </c>
      <c r="H842" s="18" t="s">
        <v>39</v>
      </c>
      <c r="I842" s="18" t="s">
        <v>37</v>
      </c>
    </row>
    <row r="843" spans="2:9" ht="15" x14ac:dyDescent="0.2">
      <c r="B843" s="19">
        <v>1</v>
      </c>
      <c r="C843" s="54" t="s">
        <v>1505</v>
      </c>
      <c r="D843" s="25" t="s">
        <v>1501</v>
      </c>
      <c r="E843" s="163">
        <v>260538</v>
      </c>
      <c r="F843" s="163"/>
      <c r="G843" s="55">
        <v>0.25</v>
      </c>
      <c r="H843" s="69">
        <f>G843*E843</f>
        <v>65134.5</v>
      </c>
      <c r="I843" s="70">
        <f>H843</f>
        <v>65134.5</v>
      </c>
    </row>
    <row r="844" spans="2:9" ht="15" x14ac:dyDescent="0.2">
      <c r="B844" s="21">
        <v>2</v>
      </c>
      <c r="C844" s="26" t="s">
        <v>29</v>
      </c>
      <c r="D844" s="26" t="s">
        <v>29</v>
      </c>
      <c r="E844" s="134" t="s">
        <v>29</v>
      </c>
      <c r="F844" s="134" t="s">
        <v>29</v>
      </c>
      <c r="G844" s="24" t="s">
        <v>40</v>
      </c>
      <c r="H844" s="68" t="s">
        <v>29</v>
      </c>
      <c r="I844" s="72"/>
    </row>
    <row r="845" spans="2:9" ht="15.75" thickBot="1" x14ac:dyDescent="0.25">
      <c r="B845" s="21">
        <v>3</v>
      </c>
      <c r="C845" s="26" t="s">
        <v>29</v>
      </c>
      <c r="D845" s="26" t="s">
        <v>29</v>
      </c>
      <c r="E845" s="134" t="s">
        <v>40</v>
      </c>
      <c r="F845" s="134" t="s">
        <v>29</v>
      </c>
      <c r="G845" s="24" t="s">
        <v>29</v>
      </c>
      <c r="H845" s="68" t="s">
        <v>29</v>
      </c>
      <c r="I845" s="72"/>
    </row>
    <row r="846" spans="2:9" ht="15.75" thickBot="1" x14ac:dyDescent="0.25">
      <c r="B846" s="18" t="s">
        <v>31</v>
      </c>
      <c r="C846" s="45" t="s">
        <v>41</v>
      </c>
      <c r="D846" s="18" t="s">
        <v>33</v>
      </c>
      <c r="E846" s="161" t="s">
        <v>1490</v>
      </c>
      <c r="F846" s="162"/>
      <c r="G846" s="18" t="s">
        <v>1489</v>
      </c>
      <c r="H846" s="18" t="s">
        <v>42</v>
      </c>
      <c r="I846" s="18" t="s">
        <v>37</v>
      </c>
    </row>
    <row r="847" spans="2:9" ht="15" x14ac:dyDescent="0.2">
      <c r="B847" s="19">
        <v>1</v>
      </c>
      <c r="C847" s="54" t="s">
        <v>1502</v>
      </c>
      <c r="D847" s="25" t="s">
        <v>1503</v>
      </c>
      <c r="E847" s="164">
        <f>I843</f>
        <v>65134.5</v>
      </c>
      <c r="F847" s="165"/>
      <c r="G847" s="55">
        <v>0.03</v>
      </c>
      <c r="H847" s="66">
        <f>G847*E847</f>
        <v>1954.0349999999999</v>
      </c>
      <c r="I847" s="70">
        <f>H847</f>
        <v>1954.0349999999999</v>
      </c>
    </row>
    <row r="848" spans="2:9" ht="15" x14ac:dyDescent="0.2">
      <c r="B848" s="21">
        <v>2</v>
      </c>
      <c r="C848" s="76"/>
      <c r="D848" s="26"/>
      <c r="E848" s="166"/>
      <c r="F848" s="166"/>
      <c r="G848" s="96"/>
      <c r="H848" s="68"/>
      <c r="I848" s="70">
        <f>H848</f>
        <v>0</v>
      </c>
    </row>
    <row r="849" spans="2:9" ht="15.75" thickBot="1" x14ac:dyDescent="0.25">
      <c r="B849" s="21">
        <v>3</v>
      </c>
      <c r="C849" s="26"/>
      <c r="D849" s="26"/>
      <c r="E849" s="134" t="s">
        <v>40</v>
      </c>
      <c r="F849" s="134" t="s">
        <v>29</v>
      </c>
      <c r="G849" s="24"/>
      <c r="H849" s="68" t="s">
        <v>29</v>
      </c>
      <c r="I849" s="72"/>
    </row>
    <row r="850" spans="2:9" ht="15.75" thickBot="1" x14ac:dyDescent="0.25">
      <c r="B850" s="33"/>
      <c r="C850" s="34" t="s">
        <v>1485</v>
      </c>
      <c r="D850" s="35"/>
      <c r="E850" s="135"/>
      <c r="F850" s="136"/>
      <c r="G850" s="36"/>
      <c r="H850" s="37" t="s">
        <v>29</v>
      </c>
      <c r="I850" s="71">
        <f>I847+I843+I841+I839+I840+I848</f>
        <v>67088.535000000003</v>
      </c>
    </row>
    <row r="851" spans="2:9" ht="15" x14ac:dyDescent="0.2">
      <c r="B851" s="17"/>
      <c r="C851" s="13"/>
      <c r="D851" s="14"/>
      <c r="E851" s="14"/>
      <c r="F851" s="14"/>
      <c r="G851" s="38"/>
      <c r="H851" s="39"/>
      <c r="I851" s="40"/>
    </row>
    <row r="852" spans="2:9" ht="15.75" thickBot="1" x14ac:dyDescent="0.25">
      <c r="B852" s="17"/>
      <c r="C852" s="13"/>
      <c r="D852" s="14"/>
      <c r="E852" s="14"/>
      <c r="F852" s="14"/>
      <c r="G852" s="38"/>
      <c r="H852" s="39"/>
      <c r="I852" s="40"/>
    </row>
    <row r="853" spans="2:9" ht="31.5" x14ac:dyDescent="0.5">
      <c r="B853" s="56"/>
      <c r="C853" s="57"/>
      <c r="D853" s="137" t="s">
        <v>18</v>
      </c>
      <c r="E853" s="138"/>
      <c r="F853" s="138"/>
      <c r="G853" s="138"/>
      <c r="H853" s="138"/>
      <c r="I853" s="139"/>
    </row>
    <row r="854" spans="2:9" ht="21" x14ac:dyDescent="0.2">
      <c r="B854" s="58"/>
      <c r="C854" s="46"/>
      <c r="D854" s="140" t="s">
        <v>1</v>
      </c>
      <c r="E854" s="141"/>
      <c r="F854" s="141"/>
      <c r="G854" s="141"/>
      <c r="H854" s="141"/>
      <c r="I854" s="142"/>
    </row>
    <row r="855" spans="2:9" ht="21" x14ac:dyDescent="0.2">
      <c r="B855" s="58"/>
      <c r="C855" s="46"/>
      <c r="D855" s="140" t="s">
        <v>10</v>
      </c>
      <c r="E855" s="141"/>
      <c r="F855" s="141"/>
      <c r="G855" s="141"/>
      <c r="H855" s="141"/>
      <c r="I855" s="142"/>
    </row>
    <row r="856" spans="2:9" ht="21" x14ac:dyDescent="0.2">
      <c r="B856" s="59"/>
      <c r="C856" s="47"/>
      <c r="D856" s="143" t="s">
        <v>27</v>
      </c>
      <c r="E856" s="144"/>
      <c r="F856" s="144"/>
      <c r="G856" s="144"/>
      <c r="H856" s="144"/>
      <c r="I856" s="145"/>
    </row>
    <row r="857" spans="2:9" x14ac:dyDescent="0.2">
      <c r="B857" s="60"/>
      <c r="C857" s="48"/>
      <c r="D857" s="48"/>
      <c r="E857" s="48"/>
      <c r="F857" s="48"/>
      <c r="G857" s="48"/>
      <c r="H857" s="49"/>
      <c r="I857" s="61"/>
    </row>
    <row r="858" spans="2:9" ht="15" x14ac:dyDescent="0.2">
      <c r="B858" s="146" t="s">
        <v>1487</v>
      </c>
      <c r="C858" s="147"/>
      <c r="D858" s="148"/>
      <c r="E858" s="149"/>
      <c r="F858" s="149"/>
      <c r="G858" s="50"/>
      <c r="H858" s="50"/>
      <c r="I858" s="62"/>
    </row>
    <row r="859" spans="2:9" ht="15" x14ac:dyDescent="0.2">
      <c r="B859" s="63"/>
      <c r="C859" s="15"/>
      <c r="D859" s="15"/>
      <c r="E859" s="15"/>
      <c r="F859" s="15"/>
      <c r="G859" s="15"/>
      <c r="H859" s="41"/>
      <c r="I859" s="64"/>
    </row>
    <row r="860" spans="2:9" ht="15" x14ac:dyDescent="0.2">
      <c r="B860" s="150" t="s">
        <v>28</v>
      </c>
      <c r="C860" s="151"/>
      <c r="D860" s="152"/>
      <c r="E860" s="153"/>
      <c r="F860" s="153"/>
      <c r="G860" s="153"/>
      <c r="H860" s="153"/>
      <c r="I860" s="154"/>
    </row>
    <row r="861" spans="2:9" ht="15" x14ac:dyDescent="0.2">
      <c r="B861" s="155" t="s">
        <v>24</v>
      </c>
      <c r="C861" s="156"/>
      <c r="D861" s="156"/>
      <c r="E861" s="156"/>
      <c r="F861" s="156"/>
      <c r="G861" s="156"/>
      <c r="H861" s="156"/>
      <c r="I861" s="157"/>
    </row>
    <row r="862" spans="2:9" ht="27.75" customHeight="1" x14ac:dyDescent="0.2">
      <c r="B862" s="158" t="s">
        <v>1571</v>
      </c>
      <c r="C862" s="159"/>
      <c r="D862" s="159"/>
      <c r="E862" s="160"/>
      <c r="F862" s="16" t="s">
        <v>1491</v>
      </c>
      <c r="G862" s="26" t="s">
        <v>33</v>
      </c>
      <c r="H862" s="16" t="s">
        <v>30</v>
      </c>
      <c r="I862" s="97">
        <v>45628</v>
      </c>
    </row>
    <row r="863" spans="2:9" ht="15.75" thickBot="1" x14ac:dyDescent="0.25">
      <c r="B863" s="42"/>
      <c r="C863" s="65"/>
      <c r="D863" s="43"/>
      <c r="E863" s="43"/>
      <c r="F863" s="65" t="s">
        <v>29</v>
      </c>
      <c r="G863" s="43"/>
      <c r="H863" s="43"/>
      <c r="I863" s="44"/>
    </row>
    <row r="864" spans="2:9" ht="28.5" customHeight="1" thickBot="1" x14ac:dyDescent="0.25">
      <c r="B864" s="18" t="s">
        <v>31</v>
      </c>
      <c r="C864" s="52" t="s">
        <v>32</v>
      </c>
      <c r="D864" s="18" t="s">
        <v>33</v>
      </c>
      <c r="E864" s="18" t="s">
        <v>26</v>
      </c>
      <c r="F864" s="18" t="s">
        <v>34</v>
      </c>
      <c r="G864" s="18" t="s">
        <v>35</v>
      </c>
      <c r="H864" s="18" t="s">
        <v>36</v>
      </c>
      <c r="I864" s="18" t="s">
        <v>37</v>
      </c>
    </row>
    <row r="865" spans="2:9" ht="15" x14ac:dyDescent="0.2">
      <c r="B865" s="19">
        <v>1</v>
      </c>
      <c r="C865" s="51"/>
      <c r="D865" s="25"/>
      <c r="E865" s="115"/>
      <c r="F865" s="25"/>
      <c r="G865" s="20"/>
      <c r="H865" s="67">
        <f>G865*E865</f>
        <v>0</v>
      </c>
      <c r="I865" s="70">
        <f>H865</f>
        <v>0</v>
      </c>
    </row>
    <row r="866" spans="2:9" ht="15" x14ac:dyDescent="0.2">
      <c r="B866" s="21">
        <v>2</v>
      </c>
      <c r="C866" s="53"/>
      <c r="D866" s="26"/>
      <c r="E866" s="23"/>
      <c r="F866" s="26"/>
      <c r="G866" s="23"/>
      <c r="H866" s="67">
        <f>G866*E866</f>
        <v>0</v>
      </c>
      <c r="I866" s="70">
        <f>H866</f>
        <v>0</v>
      </c>
    </row>
    <row r="867" spans="2:9" ht="15.75" thickBot="1" x14ac:dyDescent="0.25">
      <c r="B867" s="21">
        <v>3</v>
      </c>
      <c r="C867" s="53"/>
      <c r="D867" s="26"/>
      <c r="E867" s="95"/>
      <c r="F867" s="26"/>
      <c r="G867" s="23"/>
      <c r="H867" s="67"/>
      <c r="I867" s="70">
        <f>H867</f>
        <v>0</v>
      </c>
    </row>
    <row r="868" spans="2:9" ht="30.75" thickBot="1" x14ac:dyDescent="0.25">
      <c r="B868" s="18" t="s">
        <v>31</v>
      </c>
      <c r="C868" s="52" t="s">
        <v>38</v>
      </c>
      <c r="D868" s="18" t="s">
        <v>33</v>
      </c>
      <c r="E868" s="161" t="s">
        <v>1488</v>
      </c>
      <c r="F868" s="162"/>
      <c r="G868" s="18" t="s">
        <v>1489</v>
      </c>
      <c r="H868" s="18" t="s">
        <v>39</v>
      </c>
      <c r="I868" s="18" t="s">
        <v>37</v>
      </c>
    </row>
    <row r="869" spans="2:9" ht="15" x14ac:dyDescent="0.2">
      <c r="B869" s="19">
        <v>1</v>
      </c>
      <c r="C869" s="54" t="s">
        <v>1505</v>
      </c>
      <c r="D869" s="25" t="s">
        <v>1501</v>
      </c>
      <c r="E869" s="163">
        <v>260538</v>
      </c>
      <c r="F869" s="163"/>
      <c r="G869" s="55">
        <v>0.1</v>
      </c>
      <c r="H869" s="69">
        <f>G869*E869</f>
        <v>26053.800000000003</v>
      </c>
      <c r="I869" s="70">
        <f>H869</f>
        <v>26053.800000000003</v>
      </c>
    </row>
    <row r="870" spans="2:9" ht="15" x14ac:dyDescent="0.2">
      <c r="B870" s="21">
        <v>2</v>
      </c>
      <c r="C870" s="26" t="s">
        <v>29</v>
      </c>
      <c r="D870" s="26" t="s">
        <v>29</v>
      </c>
      <c r="E870" s="134" t="s">
        <v>29</v>
      </c>
      <c r="F870" s="134" t="s">
        <v>29</v>
      </c>
      <c r="G870" s="24" t="s">
        <v>40</v>
      </c>
      <c r="H870" s="68" t="s">
        <v>29</v>
      </c>
      <c r="I870" s="72"/>
    </row>
    <row r="871" spans="2:9" ht="15.75" thickBot="1" x14ac:dyDescent="0.25">
      <c r="B871" s="21">
        <v>3</v>
      </c>
      <c r="C871" s="26" t="s">
        <v>29</v>
      </c>
      <c r="D871" s="26" t="s">
        <v>29</v>
      </c>
      <c r="E871" s="134" t="s">
        <v>40</v>
      </c>
      <c r="F871" s="134" t="s">
        <v>29</v>
      </c>
      <c r="G871" s="24" t="s">
        <v>29</v>
      </c>
      <c r="H871" s="68" t="s">
        <v>29</v>
      </c>
      <c r="I871" s="72"/>
    </row>
    <row r="872" spans="2:9" ht="15.75" thickBot="1" x14ac:dyDescent="0.25">
      <c r="B872" s="18" t="s">
        <v>31</v>
      </c>
      <c r="C872" s="45" t="s">
        <v>41</v>
      </c>
      <c r="D872" s="18" t="s">
        <v>33</v>
      </c>
      <c r="E872" s="161" t="s">
        <v>1490</v>
      </c>
      <c r="F872" s="162"/>
      <c r="G872" s="18" t="s">
        <v>1489</v>
      </c>
      <c r="H872" s="18" t="s">
        <v>42</v>
      </c>
      <c r="I872" s="18" t="s">
        <v>37</v>
      </c>
    </row>
    <row r="873" spans="2:9" ht="15" x14ac:dyDescent="0.2">
      <c r="B873" s="19">
        <v>1</v>
      </c>
      <c r="C873" s="54" t="s">
        <v>1502</v>
      </c>
      <c r="D873" s="25" t="s">
        <v>1503</v>
      </c>
      <c r="E873" s="164">
        <f>I869</f>
        <v>26053.800000000003</v>
      </c>
      <c r="F873" s="165"/>
      <c r="G873" s="55">
        <v>0.03</v>
      </c>
      <c r="H873" s="66">
        <f>G873*E873</f>
        <v>781.61400000000003</v>
      </c>
      <c r="I873" s="70">
        <f>H873</f>
        <v>781.61400000000003</v>
      </c>
    </row>
    <row r="874" spans="2:9" ht="15" x14ac:dyDescent="0.2">
      <c r="B874" s="21">
        <v>2</v>
      </c>
      <c r="C874" s="76"/>
      <c r="D874" s="26"/>
      <c r="E874" s="166"/>
      <c r="F874" s="166"/>
      <c r="G874" s="96"/>
      <c r="H874" s="68"/>
      <c r="I874" s="70">
        <f>H874</f>
        <v>0</v>
      </c>
    </row>
    <row r="875" spans="2:9" ht="15.75" thickBot="1" x14ac:dyDescent="0.25">
      <c r="B875" s="21">
        <v>3</v>
      </c>
      <c r="C875" s="26"/>
      <c r="D875" s="26"/>
      <c r="E875" s="134" t="s">
        <v>40</v>
      </c>
      <c r="F875" s="134" t="s">
        <v>29</v>
      </c>
      <c r="G875" s="24"/>
      <c r="H875" s="68" t="s">
        <v>29</v>
      </c>
      <c r="I875" s="72"/>
    </row>
    <row r="876" spans="2:9" ht="15.75" thickBot="1" x14ac:dyDescent="0.25">
      <c r="B876" s="33"/>
      <c r="C876" s="34" t="s">
        <v>1485</v>
      </c>
      <c r="D876" s="35"/>
      <c r="E876" s="135"/>
      <c r="F876" s="136"/>
      <c r="G876" s="36"/>
      <c r="H876" s="37" t="s">
        <v>29</v>
      </c>
      <c r="I876" s="71">
        <f>I873+I869+I867+I865+I866+I874</f>
        <v>26835.414000000004</v>
      </c>
    </row>
    <row r="877" spans="2:9" ht="15" x14ac:dyDescent="0.2">
      <c r="B877" s="17"/>
      <c r="C877" s="13"/>
      <c r="D877" s="14"/>
      <c r="E877" s="14"/>
      <c r="F877" s="14"/>
      <c r="G877" s="38"/>
      <c r="H877" s="39"/>
      <c r="I877" s="40"/>
    </row>
    <row r="878" spans="2:9" ht="15.75" thickBot="1" x14ac:dyDescent="0.25">
      <c r="B878" s="17"/>
      <c r="C878" s="13"/>
      <c r="D878" s="14"/>
      <c r="E878" s="14"/>
      <c r="F878" s="14"/>
      <c r="G878" s="38"/>
      <c r="H878" s="39"/>
      <c r="I878" s="40"/>
    </row>
    <row r="879" spans="2:9" ht="31.5" x14ac:dyDescent="0.5">
      <c r="B879" s="56"/>
      <c r="C879" s="57"/>
      <c r="D879" s="137" t="s">
        <v>18</v>
      </c>
      <c r="E879" s="138"/>
      <c r="F879" s="138"/>
      <c r="G879" s="138"/>
      <c r="H879" s="138"/>
      <c r="I879" s="139"/>
    </row>
    <row r="880" spans="2:9" ht="21" x14ac:dyDescent="0.2">
      <c r="B880" s="58"/>
      <c r="C880" s="46"/>
      <c r="D880" s="140" t="s">
        <v>1</v>
      </c>
      <c r="E880" s="141"/>
      <c r="F880" s="141"/>
      <c r="G880" s="141"/>
      <c r="H880" s="141"/>
      <c r="I880" s="142"/>
    </row>
    <row r="881" spans="2:9" ht="21" x14ac:dyDescent="0.2">
      <c r="B881" s="58"/>
      <c r="C881" s="46"/>
      <c r="D881" s="140" t="s">
        <v>10</v>
      </c>
      <c r="E881" s="141"/>
      <c r="F881" s="141"/>
      <c r="G881" s="141"/>
      <c r="H881" s="141"/>
      <c r="I881" s="142"/>
    </row>
    <row r="882" spans="2:9" ht="21" x14ac:dyDescent="0.2">
      <c r="B882" s="59"/>
      <c r="C882" s="47"/>
      <c r="D882" s="143" t="s">
        <v>27</v>
      </c>
      <c r="E882" s="144"/>
      <c r="F882" s="144"/>
      <c r="G882" s="144"/>
      <c r="H882" s="144"/>
      <c r="I882" s="145"/>
    </row>
    <row r="883" spans="2:9" x14ac:dyDescent="0.2">
      <c r="B883" s="60"/>
      <c r="C883" s="48"/>
      <c r="D883" s="48"/>
      <c r="E883" s="48"/>
      <c r="F883" s="48"/>
      <c r="G883" s="48"/>
      <c r="H883" s="49"/>
      <c r="I883" s="61"/>
    </row>
    <row r="884" spans="2:9" ht="15" x14ac:dyDescent="0.2">
      <c r="B884" s="146" t="s">
        <v>1487</v>
      </c>
      <c r="C884" s="147"/>
      <c r="D884" s="148"/>
      <c r="E884" s="149"/>
      <c r="F884" s="149"/>
      <c r="G884" s="50"/>
      <c r="H884" s="50"/>
      <c r="I884" s="62"/>
    </row>
    <row r="885" spans="2:9" ht="15" x14ac:dyDescent="0.2">
      <c r="B885" s="63"/>
      <c r="C885" s="15"/>
      <c r="D885" s="15"/>
      <c r="E885" s="15"/>
      <c r="F885" s="15"/>
      <c r="G885" s="15"/>
      <c r="H885" s="41"/>
      <c r="I885" s="64"/>
    </row>
    <row r="886" spans="2:9" ht="15" x14ac:dyDescent="0.2">
      <c r="B886" s="150" t="s">
        <v>28</v>
      </c>
      <c r="C886" s="151"/>
      <c r="D886" s="152"/>
      <c r="E886" s="153"/>
      <c r="F886" s="153"/>
      <c r="G886" s="153"/>
      <c r="H886" s="153"/>
      <c r="I886" s="154"/>
    </row>
    <row r="887" spans="2:9" ht="15" x14ac:dyDescent="0.2">
      <c r="B887" s="155" t="s">
        <v>24</v>
      </c>
      <c r="C887" s="156"/>
      <c r="D887" s="156"/>
      <c r="E887" s="156"/>
      <c r="F887" s="156"/>
      <c r="G887" s="156"/>
      <c r="H887" s="156"/>
      <c r="I887" s="157"/>
    </row>
    <row r="888" spans="2:9" ht="27.75" customHeight="1" x14ac:dyDescent="0.2">
      <c r="B888" s="158" t="s">
        <v>1572</v>
      </c>
      <c r="C888" s="159"/>
      <c r="D888" s="159"/>
      <c r="E888" s="160"/>
      <c r="F888" s="16" t="s">
        <v>1491</v>
      </c>
      <c r="G888" s="26" t="s">
        <v>33</v>
      </c>
      <c r="H888" s="16" t="s">
        <v>30</v>
      </c>
      <c r="I888" s="97">
        <v>45628</v>
      </c>
    </row>
    <row r="889" spans="2:9" ht="15.75" thickBot="1" x14ac:dyDescent="0.25">
      <c r="B889" s="42"/>
      <c r="C889" s="65"/>
      <c r="D889" s="43"/>
      <c r="E889" s="43"/>
      <c r="F889" s="65" t="s">
        <v>29</v>
      </c>
      <c r="G889" s="43"/>
      <c r="H889" s="43"/>
      <c r="I889" s="44"/>
    </row>
    <row r="890" spans="2:9" ht="28.5" customHeight="1" thickBot="1" x14ac:dyDescent="0.25">
      <c r="B890" s="18" t="s">
        <v>31</v>
      </c>
      <c r="C890" s="52" t="s">
        <v>32</v>
      </c>
      <c r="D890" s="18" t="s">
        <v>33</v>
      </c>
      <c r="E890" s="18" t="s">
        <v>26</v>
      </c>
      <c r="F890" s="18" t="s">
        <v>34</v>
      </c>
      <c r="G890" s="18" t="s">
        <v>35</v>
      </c>
      <c r="H890" s="18" t="s">
        <v>36</v>
      </c>
      <c r="I890" s="18" t="s">
        <v>37</v>
      </c>
    </row>
    <row r="891" spans="2:9" ht="15" x14ac:dyDescent="0.2">
      <c r="B891" s="19">
        <v>1</v>
      </c>
      <c r="C891" s="51"/>
      <c r="D891" s="25"/>
      <c r="E891" s="115"/>
      <c r="F891" s="25"/>
      <c r="G891" s="20"/>
      <c r="H891" s="67">
        <f>G891*E891</f>
        <v>0</v>
      </c>
      <c r="I891" s="70">
        <f>H891</f>
        <v>0</v>
      </c>
    </row>
    <row r="892" spans="2:9" ht="15" x14ac:dyDescent="0.2">
      <c r="B892" s="21">
        <v>2</v>
      </c>
      <c r="C892" s="53"/>
      <c r="D892" s="26"/>
      <c r="E892" s="23"/>
      <c r="F892" s="26"/>
      <c r="G892" s="23"/>
      <c r="H892" s="67">
        <f>G892*E892</f>
        <v>0</v>
      </c>
      <c r="I892" s="70">
        <f>H892</f>
        <v>0</v>
      </c>
    </row>
    <row r="893" spans="2:9" ht="15.75" thickBot="1" x14ac:dyDescent="0.25">
      <c r="B893" s="21">
        <v>3</v>
      </c>
      <c r="C893" s="53"/>
      <c r="D893" s="26"/>
      <c r="E893" s="95"/>
      <c r="F893" s="26"/>
      <c r="G893" s="23"/>
      <c r="H893" s="67"/>
      <c r="I893" s="70">
        <f>H893</f>
        <v>0</v>
      </c>
    </row>
    <row r="894" spans="2:9" ht="30.75" thickBot="1" x14ac:dyDescent="0.25">
      <c r="B894" s="18" t="s">
        <v>31</v>
      </c>
      <c r="C894" s="52" t="s">
        <v>38</v>
      </c>
      <c r="D894" s="18" t="s">
        <v>33</v>
      </c>
      <c r="E894" s="161" t="s">
        <v>1488</v>
      </c>
      <c r="F894" s="162"/>
      <c r="G894" s="18" t="s">
        <v>1489</v>
      </c>
      <c r="H894" s="18" t="s">
        <v>39</v>
      </c>
      <c r="I894" s="18" t="s">
        <v>37</v>
      </c>
    </row>
    <row r="895" spans="2:9" ht="15" x14ac:dyDescent="0.2">
      <c r="B895" s="19">
        <v>1</v>
      </c>
      <c r="C895" s="54" t="s">
        <v>1505</v>
      </c>
      <c r="D895" s="25" t="s">
        <v>1501</v>
      </c>
      <c r="E895" s="163">
        <v>260538</v>
      </c>
      <c r="F895" s="163"/>
      <c r="G895" s="55">
        <v>0.14000000000000001</v>
      </c>
      <c r="H895" s="69">
        <f>G895*E895</f>
        <v>36475.320000000007</v>
      </c>
      <c r="I895" s="70">
        <f>H895</f>
        <v>36475.320000000007</v>
      </c>
    </row>
    <row r="896" spans="2:9" ht="15" x14ac:dyDescent="0.2">
      <c r="B896" s="21">
        <v>2</v>
      </c>
      <c r="C896" s="26" t="s">
        <v>29</v>
      </c>
      <c r="D896" s="26" t="s">
        <v>29</v>
      </c>
      <c r="E896" s="134" t="s">
        <v>29</v>
      </c>
      <c r="F896" s="134" t="s">
        <v>29</v>
      </c>
      <c r="G896" s="24" t="s">
        <v>40</v>
      </c>
      <c r="H896" s="68" t="s">
        <v>29</v>
      </c>
      <c r="I896" s="72"/>
    </row>
    <row r="897" spans="2:9" ht="15.75" thickBot="1" x14ac:dyDescent="0.25">
      <c r="B897" s="21">
        <v>3</v>
      </c>
      <c r="C897" s="26" t="s">
        <v>29</v>
      </c>
      <c r="D897" s="26" t="s">
        <v>29</v>
      </c>
      <c r="E897" s="134" t="s">
        <v>40</v>
      </c>
      <c r="F897" s="134" t="s">
        <v>29</v>
      </c>
      <c r="G897" s="24" t="s">
        <v>29</v>
      </c>
      <c r="H897" s="68" t="s">
        <v>29</v>
      </c>
      <c r="I897" s="72"/>
    </row>
    <row r="898" spans="2:9" ht="15.75" thickBot="1" x14ac:dyDescent="0.25">
      <c r="B898" s="18" t="s">
        <v>31</v>
      </c>
      <c r="C898" s="45" t="s">
        <v>41</v>
      </c>
      <c r="D898" s="18" t="s">
        <v>33</v>
      </c>
      <c r="E898" s="161" t="s">
        <v>1490</v>
      </c>
      <c r="F898" s="162"/>
      <c r="G898" s="18" t="s">
        <v>1489</v>
      </c>
      <c r="H898" s="18" t="s">
        <v>42</v>
      </c>
      <c r="I898" s="18" t="s">
        <v>37</v>
      </c>
    </row>
    <row r="899" spans="2:9" ht="15" x14ac:dyDescent="0.2">
      <c r="B899" s="19">
        <v>1</v>
      </c>
      <c r="C899" s="54" t="s">
        <v>1502</v>
      </c>
      <c r="D899" s="25" t="s">
        <v>1503</v>
      </c>
      <c r="E899" s="164">
        <f>I895</f>
        <v>36475.320000000007</v>
      </c>
      <c r="F899" s="165"/>
      <c r="G899" s="55">
        <v>0.03</v>
      </c>
      <c r="H899" s="66">
        <f>G899*E899</f>
        <v>1094.2596000000001</v>
      </c>
      <c r="I899" s="70">
        <f>H899</f>
        <v>1094.2596000000001</v>
      </c>
    </row>
    <row r="900" spans="2:9" ht="15" x14ac:dyDescent="0.2">
      <c r="B900" s="21">
        <v>2</v>
      </c>
      <c r="C900" s="76"/>
      <c r="D900" s="26"/>
      <c r="E900" s="166"/>
      <c r="F900" s="166"/>
      <c r="G900" s="96"/>
      <c r="H900" s="68"/>
      <c r="I900" s="70">
        <f>H900</f>
        <v>0</v>
      </c>
    </row>
    <row r="901" spans="2:9" ht="15.75" thickBot="1" x14ac:dyDescent="0.25">
      <c r="B901" s="21">
        <v>3</v>
      </c>
      <c r="C901" s="26"/>
      <c r="D901" s="26"/>
      <c r="E901" s="134" t="s">
        <v>40</v>
      </c>
      <c r="F901" s="134" t="s">
        <v>29</v>
      </c>
      <c r="G901" s="24"/>
      <c r="H901" s="68" t="s">
        <v>29</v>
      </c>
      <c r="I901" s="72"/>
    </row>
    <row r="902" spans="2:9" ht="15.75" thickBot="1" x14ac:dyDescent="0.25">
      <c r="B902" s="33"/>
      <c r="C902" s="34" t="s">
        <v>1485</v>
      </c>
      <c r="D902" s="35"/>
      <c r="E902" s="135"/>
      <c r="F902" s="136"/>
      <c r="G902" s="36"/>
      <c r="H902" s="37" t="s">
        <v>29</v>
      </c>
      <c r="I902" s="71">
        <f>I899+I895+I893+I891+I892+I900</f>
        <v>37569.579600000005</v>
      </c>
    </row>
    <row r="903" spans="2:9" ht="15" x14ac:dyDescent="0.2">
      <c r="B903" s="17"/>
      <c r="C903" s="13"/>
      <c r="D903" s="14"/>
      <c r="E903" s="14"/>
      <c r="F903" s="14"/>
      <c r="G903" s="38"/>
      <c r="H903" s="39"/>
      <c r="I903" s="40"/>
    </row>
    <row r="904" spans="2:9" ht="15.75" thickBot="1" x14ac:dyDescent="0.25">
      <c r="B904" s="17"/>
      <c r="C904" s="13"/>
      <c r="D904" s="14"/>
      <c r="E904" s="14"/>
      <c r="F904" s="14"/>
      <c r="G904" s="38"/>
      <c r="H904" s="39"/>
      <c r="I904" s="40"/>
    </row>
    <row r="905" spans="2:9" ht="31.5" x14ac:dyDescent="0.5">
      <c r="B905" s="56"/>
      <c r="C905" s="57"/>
      <c r="D905" s="137" t="s">
        <v>18</v>
      </c>
      <c r="E905" s="138"/>
      <c r="F905" s="138"/>
      <c r="G905" s="138"/>
      <c r="H905" s="138"/>
      <c r="I905" s="139"/>
    </row>
    <row r="906" spans="2:9" ht="21" x14ac:dyDescent="0.2">
      <c r="B906" s="58"/>
      <c r="C906" s="46"/>
      <c r="D906" s="140" t="s">
        <v>1</v>
      </c>
      <c r="E906" s="141"/>
      <c r="F906" s="141"/>
      <c r="G906" s="141"/>
      <c r="H906" s="141"/>
      <c r="I906" s="142"/>
    </row>
    <row r="907" spans="2:9" ht="21" x14ac:dyDescent="0.2">
      <c r="B907" s="58"/>
      <c r="C907" s="46"/>
      <c r="D907" s="140" t="s">
        <v>10</v>
      </c>
      <c r="E907" s="141"/>
      <c r="F907" s="141"/>
      <c r="G907" s="141"/>
      <c r="H907" s="141"/>
      <c r="I907" s="142"/>
    </row>
    <row r="908" spans="2:9" ht="21" x14ac:dyDescent="0.2">
      <c r="B908" s="59"/>
      <c r="C908" s="47"/>
      <c r="D908" s="143" t="s">
        <v>27</v>
      </c>
      <c r="E908" s="144"/>
      <c r="F908" s="144"/>
      <c r="G908" s="144"/>
      <c r="H908" s="144"/>
      <c r="I908" s="145"/>
    </row>
    <row r="909" spans="2:9" x14ac:dyDescent="0.2">
      <c r="B909" s="60"/>
      <c r="C909" s="48"/>
      <c r="D909" s="48"/>
      <c r="E909" s="48"/>
      <c r="F909" s="48"/>
      <c r="G909" s="48"/>
      <c r="H909" s="49"/>
      <c r="I909" s="61"/>
    </row>
    <row r="910" spans="2:9" ht="15" x14ac:dyDescent="0.2">
      <c r="B910" s="146" t="s">
        <v>1487</v>
      </c>
      <c r="C910" s="147"/>
      <c r="D910" s="148"/>
      <c r="E910" s="149"/>
      <c r="F910" s="149"/>
      <c r="G910" s="50"/>
      <c r="H910" s="50"/>
      <c r="I910" s="62"/>
    </row>
    <row r="911" spans="2:9" ht="15" x14ac:dyDescent="0.2">
      <c r="B911" s="63"/>
      <c r="C911" s="15"/>
      <c r="D911" s="15"/>
      <c r="E911" s="15"/>
      <c r="F911" s="15"/>
      <c r="G911" s="15"/>
      <c r="H911" s="41"/>
      <c r="I911" s="64"/>
    </row>
    <row r="912" spans="2:9" ht="15" x14ac:dyDescent="0.2">
      <c r="B912" s="150" t="s">
        <v>28</v>
      </c>
      <c r="C912" s="151"/>
      <c r="D912" s="152"/>
      <c r="E912" s="153"/>
      <c r="F912" s="153"/>
      <c r="G912" s="153"/>
      <c r="H912" s="153"/>
      <c r="I912" s="154"/>
    </row>
    <row r="913" spans="2:9" ht="15" x14ac:dyDescent="0.2">
      <c r="B913" s="155" t="s">
        <v>24</v>
      </c>
      <c r="C913" s="156"/>
      <c r="D913" s="156"/>
      <c r="E913" s="156"/>
      <c r="F913" s="156"/>
      <c r="G913" s="156"/>
      <c r="H913" s="156"/>
      <c r="I913" s="157"/>
    </row>
    <row r="914" spans="2:9" ht="30.75" customHeight="1" x14ac:dyDescent="0.2">
      <c r="B914" s="158" t="s">
        <v>1631</v>
      </c>
      <c r="C914" s="159"/>
      <c r="D914" s="159"/>
      <c r="E914" s="160"/>
      <c r="F914" s="16" t="s">
        <v>1491</v>
      </c>
      <c r="G914" s="26" t="s">
        <v>2</v>
      </c>
      <c r="H914" s="16" t="s">
        <v>30</v>
      </c>
      <c r="I914" s="97">
        <v>45628</v>
      </c>
    </row>
    <row r="915" spans="2:9" ht="15.75" thickBot="1" x14ac:dyDescent="0.25">
      <c r="B915" s="42"/>
      <c r="C915" s="65"/>
      <c r="D915" s="43"/>
      <c r="E915" s="43"/>
      <c r="F915" s="65" t="s">
        <v>29</v>
      </c>
      <c r="G915" s="43"/>
      <c r="H915" s="43"/>
      <c r="I915" s="44"/>
    </row>
    <row r="916" spans="2:9" ht="15.75" thickBot="1" x14ac:dyDescent="0.25">
      <c r="B916" s="18" t="s">
        <v>31</v>
      </c>
      <c r="C916" s="52" t="s">
        <v>32</v>
      </c>
      <c r="D916" s="18" t="s">
        <v>33</v>
      </c>
      <c r="E916" s="18" t="s">
        <v>26</v>
      </c>
      <c r="F916" s="18" t="s">
        <v>34</v>
      </c>
      <c r="G916" s="18" t="s">
        <v>35</v>
      </c>
      <c r="H916" s="18" t="s">
        <v>36</v>
      </c>
      <c r="I916" s="18" t="s">
        <v>37</v>
      </c>
    </row>
    <row r="917" spans="2:9" ht="30.75" customHeight="1" x14ac:dyDescent="0.2">
      <c r="B917" s="19">
        <v>1</v>
      </c>
      <c r="C917" s="51" t="s">
        <v>1538</v>
      </c>
      <c r="D917" s="25" t="s">
        <v>1493</v>
      </c>
      <c r="E917" s="20">
        <v>0.105</v>
      </c>
      <c r="F917" s="25"/>
      <c r="G917" s="67">
        <v>552616.43999999994</v>
      </c>
      <c r="H917" s="67">
        <f>E917*G917</f>
        <v>58024.72619999999</v>
      </c>
      <c r="I917" s="70">
        <f>H917</f>
        <v>58024.72619999999</v>
      </c>
    </row>
    <row r="918" spans="2:9" ht="15" x14ac:dyDescent="0.2">
      <c r="B918" s="21">
        <v>2</v>
      </c>
      <c r="C918" s="118" t="s">
        <v>1564</v>
      </c>
      <c r="D918" s="26" t="s">
        <v>1540</v>
      </c>
      <c r="E918" s="23">
        <v>1</v>
      </c>
      <c r="F918" s="26" t="s">
        <v>29</v>
      </c>
      <c r="G918" s="68">
        <v>2500</v>
      </c>
      <c r="H918" s="67">
        <f>E918*G918</f>
        <v>2500</v>
      </c>
      <c r="I918" s="70">
        <f>H918</f>
        <v>2500</v>
      </c>
    </row>
    <row r="919" spans="2:9" ht="15" x14ac:dyDescent="0.2">
      <c r="B919" s="19">
        <v>3</v>
      </c>
      <c r="C919" s="117" t="s">
        <v>1541</v>
      </c>
      <c r="D919" s="26" t="s">
        <v>33</v>
      </c>
      <c r="E919" s="23">
        <v>0.08</v>
      </c>
      <c r="F919" s="26"/>
      <c r="G919" s="68">
        <v>142000</v>
      </c>
      <c r="H919" s="67">
        <f>E919*G919</f>
        <v>11360</v>
      </c>
      <c r="I919" s="70">
        <f>H919</f>
        <v>11360</v>
      </c>
    </row>
    <row r="920" spans="2:9" ht="15" x14ac:dyDescent="0.2">
      <c r="B920" s="21">
        <v>4</v>
      </c>
      <c r="C920" s="118" t="s">
        <v>1539</v>
      </c>
      <c r="D920" s="26" t="s">
        <v>1492</v>
      </c>
      <c r="E920" s="23">
        <v>0.05</v>
      </c>
      <c r="F920" s="26" t="s">
        <v>29</v>
      </c>
      <c r="G920" s="68">
        <v>3500</v>
      </c>
      <c r="H920" s="67">
        <f>E920*G920</f>
        <v>175</v>
      </c>
      <c r="I920" s="70">
        <f>H920</f>
        <v>175</v>
      </c>
    </row>
    <row r="921" spans="2:9" ht="15.75" thickBot="1" x14ac:dyDescent="0.25">
      <c r="B921" s="19">
        <v>5</v>
      </c>
      <c r="C921" s="116"/>
      <c r="D921" s="26"/>
      <c r="E921" s="23"/>
      <c r="F921" s="26" t="s">
        <v>29</v>
      </c>
      <c r="G921" s="68"/>
      <c r="H921" s="67">
        <f>E921*G921</f>
        <v>0</v>
      </c>
      <c r="I921" s="70">
        <f>H921</f>
        <v>0</v>
      </c>
    </row>
    <row r="922" spans="2:9" ht="30.75" thickBot="1" x14ac:dyDescent="0.25">
      <c r="B922" s="18" t="s">
        <v>31</v>
      </c>
      <c r="C922" s="52" t="s">
        <v>38</v>
      </c>
      <c r="D922" s="18" t="s">
        <v>33</v>
      </c>
      <c r="E922" s="161" t="s">
        <v>1488</v>
      </c>
      <c r="F922" s="162"/>
      <c r="G922" s="18" t="s">
        <v>1489</v>
      </c>
      <c r="H922" s="18" t="s">
        <v>39</v>
      </c>
      <c r="I922" s="18" t="s">
        <v>37</v>
      </c>
    </row>
    <row r="923" spans="2:9" ht="15" x14ac:dyDescent="0.2">
      <c r="B923" s="19">
        <v>1</v>
      </c>
      <c r="C923" s="54" t="s">
        <v>1632</v>
      </c>
      <c r="D923" s="25" t="s">
        <v>1501</v>
      </c>
      <c r="E923" s="163">
        <v>413827</v>
      </c>
      <c r="F923" s="163"/>
      <c r="G923" s="98">
        <v>9.0899999999999995E-2</v>
      </c>
      <c r="H923" s="69">
        <f>E923*G923</f>
        <v>37616.874299999996</v>
      </c>
      <c r="I923" s="70">
        <f>H923</f>
        <v>37616.874299999996</v>
      </c>
    </row>
    <row r="924" spans="2:9" ht="15" x14ac:dyDescent="0.2">
      <c r="B924" s="21">
        <v>2</v>
      </c>
      <c r="C924" s="53"/>
      <c r="D924" s="26"/>
      <c r="E924" s="166"/>
      <c r="F924" s="166"/>
      <c r="G924" s="75"/>
      <c r="H924" s="68"/>
      <c r="I924" s="72">
        <f>H924</f>
        <v>0</v>
      </c>
    </row>
    <row r="925" spans="2:9" ht="15" x14ac:dyDescent="0.2">
      <c r="B925" s="21">
        <v>3</v>
      </c>
      <c r="C925" s="53"/>
      <c r="D925" s="26"/>
      <c r="E925" s="170"/>
      <c r="F925" s="171"/>
      <c r="G925" s="75"/>
      <c r="H925" s="68"/>
      <c r="I925" s="72">
        <f>H925</f>
        <v>0</v>
      </c>
    </row>
    <row r="926" spans="2:9" ht="15.75" thickBot="1" x14ac:dyDescent="0.25">
      <c r="B926" s="27">
        <v>4</v>
      </c>
      <c r="C926" s="28" t="s">
        <v>29</v>
      </c>
      <c r="D926" s="28" t="s">
        <v>29</v>
      </c>
      <c r="E926" s="167" t="s">
        <v>29</v>
      </c>
      <c r="F926" s="167" t="s">
        <v>29</v>
      </c>
      <c r="G926" s="29" t="s">
        <v>40</v>
      </c>
      <c r="H926" s="69" t="s">
        <v>29</v>
      </c>
      <c r="I926" s="73" t="s">
        <v>29</v>
      </c>
    </row>
    <row r="927" spans="2:9" ht="15.75" thickBot="1" x14ac:dyDescent="0.25">
      <c r="B927" s="18" t="s">
        <v>31</v>
      </c>
      <c r="C927" s="45" t="s">
        <v>41</v>
      </c>
      <c r="D927" s="18" t="s">
        <v>33</v>
      </c>
      <c r="E927" s="161" t="s">
        <v>1490</v>
      </c>
      <c r="F927" s="162"/>
      <c r="G927" s="18" t="s">
        <v>1489</v>
      </c>
      <c r="H927" s="18" t="s">
        <v>42</v>
      </c>
      <c r="I927" s="18" t="s">
        <v>37</v>
      </c>
    </row>
    <row r="928" spans="2:9" ht="15" x14ac:dyDescent="0.2">
      <c r="B928" s="19">
        <v>1</v>
      </c>
      <c r="C928" s="54" t="s">
        <v>1502</v>
      </c>
      <c r="D928" s="25"/>
      <c r="E928" s="163">
        <f>I923</f>
        <v>37616.874299999996</v>
      </c>
      <c r="F928" s="181"/>
      <c r="G928" s="99">
        <v>0.03</v>
      </c>
      <c r="H928" s="66">
        <f>E928*G928</f>
        <v>1128.5062289999998</v>
      </c>
      <c r="I928" s="70">
        <f>H928</f>
        <v>1128.5062289999998</v>
      </c>
    </row>
    <row r="929" spans="2:9" ht="15" x14ac:dyDescent="0.2">
      <c r="B929" s="21">
        <v>2</v>
      </c>
      <c r="C929" s="116"/>
      <c r="D929" s="26"/>
      <c r="E929" s="166"/>
      <c r="F929" s="166"/>
      <c r="G929" s="75"/>
      <c r="H929" s="68">
        <f>E929*G929</f>
        <v>0</v>
      </c>
      <c r="I929" s="72">
        <f>H929</f>
        <v>0</v>
      </c>
    </row>
    <row r="930" spans="2:9" ht="15" x14ac:dyDescent="0.2">
      <c r="B930" s="21">
        <v>3</v>
      </c>
      <c r="C930" s="53"/>
      <c r="D930" s="26"/>
      <c r="E930" s="170"/>
      <c r="F930" s="171"/>
      <c r="G930" s="75"/>
      <c r="H930" s="68">
        <f>E930*G930</f>
        <v>0</v>
      </c>
      <c r="I930" s="72">
        <f>H930</f>
        <v>0</v>
      </c>
    </row>
    <row r="931" spans="2:9" ht="15.75" thickBot="1" x14ac:dyDescent="0.25">
      <c r="B931" s="30">
        <v>4</v>
      </c>
      <c r="C931" s="76"/>
      <c r="D931" s="26"/>
      <c r="E931" s="166"/>
      <c r="F931" s="166"/>
      <c r="G931" s="75"/>
      <c r="H931" s="68">
        <f>E931*G931</f>
        <v>0</v>
      </c>
      <c r="I931" s="72">
        <f>H931</f>
        <v>0</v>
      </c>
    </row>
    <row r="932" spans="2:9" ht="15.75" thickBot="1" x14ac:dyDescent="0.25">
      <c r="B932" s="33"/>
      <c r="C932" s="34" t="s">
        <v>1485</v>
      </c>
      <c r="D932" s="35"/>
      <c r="E932" s="135"/>
      <c r="F932" s="136"/>
      <c r="G932" s="36"/>
      <c r="H932" s="37" t="s">
        <v>29</v>
      </c>
      <c r="I932" s="71">
        <f>I923+I928+I929+I930+I931+I921+I920+I919+I918+I917</f>
        <v>110805.10672899999</v>
      </c>
    </row>
    <row r="933" spans="2:9" ht="15" x14ac:dyDescent="0.2">
      <c r="B933" s="17"/>
      <c r="C933" s="13"/>
      <c r="D933" s="14"/>
      <c r="E933" s="14"/>
      <c r="F933" s="14"/>
      <c r="G933" s="38"/>
      <c r="H933" s="39"/>
      <c r="I933" s="40"/>
    </row>
    <row r="934" spans="2:9" ht="15.75" thickBot="1" x14ac:dyDescent="0.25">
      <c r="B934" s="17"/>
      <c r="C934" s="13"/>
      <c r="D934" s="14"/>
      <c r="E934" s="14"/>
      <c r="F934" s="14"/>
      <c r="G934" s="38"/>
      <c r="H934" s="39"/>
      <c r="I934" s="40"/>
    </row>
    <row r="935" spans="2:9" ht="31.5" x14ac:dyDescent="0.5">
      <c r="B935" s="56"/>
      <c r="C935" s="57"/>
      <c r="D935" s="137" t="s">
        <v>18</v>
      </c>
      <c r="E935" s="138"/>
      <c r="F935" s="138"/>
      <c r="G935" s="138"/>
      <c r="H935" s="138"/>
      <c r="I935" s="139"/>
    </row>
    <row r="936" spans="2:9" ht="21" x14ac:dyDescent="0.2">
      <c r="B936" s="58"/>
      <c r="C936" s="46"/>
      <c r="D936" s="140" t="s">
        <v>1</v>
      </c>
      <c r="E936" s="141"/>
      <c r="F936" s="141"/>
      <c r="G936" s="141"/>
      <c r="H936" s="141"/>
      <c r="I936" s="142"/>
    </row>
    <row r="937" spans="2:9" ht="21" x14ac:dyDescent="0.2">
      <c r="B937" s="58"/>
      <c r="C937" s="46"/>
      <c r="D937" s="140" t="s">
        <v>10</v>
      </c>
      <c r="E937" s="141"/>
      <c r="F937" s="141"/>
      <c r="G937" s="141"/>
      <c r="H937" s="141"/>
      <c r="I937" s="142"/>
    </row>
    <row r="938" spans="2:9" ht="21" x14ac:dyDescent="0.2">
      <c r="B938" s="59"/>
      <c r="C938" s="47"/>
      <c r="D938" s="143" t="s">
        <v>27</v>
      </c>
      <c r="E938" s="144"/>
      <c r="F938" s="144"/>
      <c r="G938" s="144"/>
      <c r="H938" s="144"/>
      <c r="I938" s="145"/>
    </row>
    <row r="939" spans="2:9" x14ac:dyDescent="0.2">
      <c r="B939" s="60"/>
      <c r="C939" s="48"/>
      <c r="D939" s="48"/>
      <c r="E939" s="48"/>
      <c r="F939" s="48"/>
      <c r="G939" s="48"/>
      <c r="H939" s="49"/>
      <c r="I939" s="61"/>
    </row>
    <row r="940" spans="2:9" ht="15" x14ac:dyDescent="0.2">
      <c r="B940" s="146" t="s">
        <v>1487</v>
      </c>
      <c r="C940" s="147"/>
      <c r="D940" s="148"/>
      <c r="E940" s="149"/>
      <c r="F940" s="149"/>
      <c r="G940" s="50"/>
      <c r="H940" s="50"/>
      <c r="I940" s="62"/>
    </row>
    <row r="941" spans="2:9" ht="15" x14ac:dyDescent="0.2">
      <c r="B941" s="63"/>
      <c r="C941" s="15"/>
      <c r="D941" s="15"/>
      <c r="E941" s="15"/>
      <c r="F941" s="15"/>
      <c r="G941" s="15"/>
      <c r="H941" s="41"/>
      <c r="I941" s="64"/>
    </row>
    <row r="942" spans="2:9" ht="15" x14ac:dyDescent="0.2">
      <c r="B942" s="150" t="s">
        <v>28</v>
      </c>
      <c r="C942" s="151"/>
      <c r="D942" s="152"/>
      <c r="E942" s="153"/>
      <c r="F942" s="153"/>
      <c r="G942" s="153"/>
      <c r="H942" s="153"/>
      <c r="I942" s="154"/>
    </row>
    <row r="943" spans="2:9" ht="15" x14ac:dyDescent="0.2">
      <c r="B943" s="155" t="s">
        <v>24</v>
      </c>
      <c r="C943" s="156"/>
      <c r="D943" s="156"/>
      <c r="E943" s="156"/>
      <c r="F943" s="156"/>
      <c r="G943" s="156"/>
      <c r="H943" s="156"/>
      <c r="I943" s="157"/>
    </row>
    <row r="944" spans="2:9" ht="27.75" customHeight="1" x14ac:dyDescent="0.2">
      <c r="B944" s="158" t="s">
        <v>1576</v>
      </c>
      <c r="C944" s="159"/>
      <c r="D944" s="159"/>
      <c r="E944" s="160"/>
      <c r="F944" s="16" t="s">
        <v>1491</v>
      </c>
      <c r="G944" s="26" t="s">
        <v>2</v>
      </c>
      <c r="H944" s="16" t="s">
        <v>30</v>
      </c>
      <c r="I944" s="97">
        <v>45628</v>
      </c>
    </row>
    <row r="945" spans="2:9" ht="15.75" thickBot="1" x14ac:dyDescent="0.25">
      <c r="B945" s="42"/>
      <c r="C945" s="65"/>
      <c r="D945" s="43"/>
      <c r="E945" s="43"/>
      <c r="F945" s="65" t="s">
        <v>29</v>
      </c>
      <c r="G945" s="43"/>
      <c r="H945" s="43"/>
      <c r="I945" s="44"/>
    </row>
    <row r="946" spans="2:9" ht="28.5" customHeight="1" thickBot="1" x14ac:dyDescent="0.25">
      <c r="B946" s="18" t="s">
        <v>31</v>
      </c>
      <c r="C946" s="52" t="s">
        <v>32</v>
      </c>
      <c r="D946" s="18" t="s">
        <v>33</v>
      </c>
      <c r="E946" s="18" t="s">
        <v>26</v>
      </c>
      <c r="F946" s="18" t="s">
        <v>34</v>
      </c>
      <c r="G946" s="18" t="s">
        <v>35</v>
      </c>
      <c r="H946" s="18" t="s">
        <v>36</v>
      </c>
      <c r="I946" s="18" t="s">
        <v>37</v>
      </c>
    </row>
    <row r="947" spans="2:9" ht="15" x14ac:dyDescent="0.2">
      <c r="B947" s="19">
        <v>1</v>
      </c>
      <c r="C947" s="51" t="s">
        <v>1516</v>
      </c>
      <c r="D947" s="25" t="s">
        <v>1493</v>
      </c>
      <c r="E947" s="20">
        <v>0.05</v>
      </c>
      <c r="F947" s="25"/>
      <c r="G947" s="67">
        <v>129000</v>
      </c>
      <c r="H947" s="67">
        <f>G947*E947</f>
        <v>6450</v>
      </c>
      <c r="I947" s="70">
        <f>H947</f>
        <v>6450</v>
      </c>
    </row>
    <row r="948" spans="2:9" ht="15" x14ac:dyDescent="0.2">
      <c r="B948" s="21">
        <v>2</v>
      </c>
      <c r="C948" s="116" t="s">
        <v>1517</v>
      </c>
      <c r="D948" s="26" t="s">
        <v>1504</v>
      </c>
      <c r="E948" s="23">
        <v>19</v>
      </c>
      <c r="F948" s="26"/>
      <c r="G948" s="68">
        <v>603.33000000000004</v>
      </c>
      <c r="H948" s="67">
        <f>G948*E948</f>
        <v>11463.27</v>
      </c>
      <c r="I948" s="70">
        <f>H948</f>
        <v>11463.27</v>
      </c>
    </row>
    <row r="949" spans="2:9" ht="15.75" thickBot="1" x14ac:dyDescent="0.25">
      <c r="B949" s="21">
        <v>3</v>
      </c>
      <c r="C949" s="53"/>
      <c r="D949" s="26" t="s">
        <v>1646</v>
      </c>
      <c r="E949" s="95">
        <v>10</v>
      </c>
      <c r="F949" s="26"/>
      <c r="G949" s="68">
        <v>60</v>
      </c>
      <c r="H949" s="67">
        <f>G949*E949</f>
        <v>600</v>
      </c>
      <c r="I949" s="70">
        <f>H949</f>
        <v>600</v>
      </c>
    </row>
    <row r="950" spans="2:9" ht="30.75" thickBot="1" x14ac:dyDescent="0.25">
      <c r="B950" s="18" t="s">
        <v>31</v>
      </c>
      <c r="C950" s="52" t="s">
        <v>38</v>
      </c>
      <c r="D950" s="18" t="s">
        <v>33</v>
      </c>
      <c r="E950" s="161" t="s">
        <v>1488</v>
      </c>
      <c r="F950" s="162"/>
      <c r="G950" s="18" t="s">
        <v>1489</v>
      </c>
      <c r="H950" s="18" t="s">
        <v>39</v>
      </c>
      <c r="I950" s="18" t="s">
        <v>37</v>
      </c>
    </row>
    <row r="951" spans="2:9" ht="15" x14ac:dyDescent="0.2">
      <c r="B951" s="19">
        <v>1</v>
      </c>
      <c r="C951" s="54" t="s">
        <v>1500</v>
      </c>
      <c r="D951" s="25" t="s">
        <v>1501</v>
      </c>
      <c r="E951" s="163">
        <v>413827</v>
      </c>
      <c r="F951" s="163"/>
      <c r="G951" s="55">
        <v>0.05</v>
      </c>
      <c r="H951" s="69">
        <f>G951*E951</f>
        <v>20691.350000000002</v>
      </c>
      <c r="I951" s="70">
        <f>H951</f>
        <v>20691.350000000002</v>
      </c>
    </row>
    <row r="952" spans="2:9" ht="15" x14ac:dyDescent="0.2">
      <c r="B952" s="21">
        <v>2</v>
      </c>
      <c r="C952" s="26" t="s">
        <v>29</v>
      </c>
      <c r="D952" s="26" t="s">
        <v>29</v>
      </c>
      <c r="E952" s="134" t="s">
        <v>29</v>
      </c>
      <c r="F952" s="134" t="s">
        <v>29</v>
      </c>
      <c r="G952" s="24" t="s">
        <v>40</v>
      </c>
      <c r="H952" s="68" t="s">
        <v>29</v>
      </c>
      <c r="I952" s="72"/>
    </row>
    <row r="953" spans="2:9" ht="15.75" thickBot="1" x14ac:dyDescent="0.25">
      <c r="B953" s="21">
        <v>3</v>
      </c>
      <c r="C953" s="26" t="s">
        <v>29</v>
      </c>
      <c r="D953" s="26" t="s">
        <v>29</v>
      </c>
      <c r="E953" s="134" t="s">
        <v>40</v>
      </c>
      <c r="F953" s="134" t="s">
        <v>29</v>
      </c>
      <c r="G953" s="24" t="s">
        <v>29</v>
      </c>
      <c r="H953" s="68" t="s">
        <v>29</v>
      </c>
      <c r="I953" s="72"/>
    </row>
    <row r="954" spans="2:9" ht="15.75" thickBot="1" x14ac:dyDescent="0.25">
      <c r="B954" s="18" t="s">
        <v>31</v>
      </c>
      <c r="C954" s="45" t="s">
        <v>41</v>
      </c>
      <c r="D954" s="18" t="s">
        <v>33</v>
      </c>
      <c r="E954" s="161" t="s">
        <v>1490</v>
      </c>
      <c r="F954" s="162"/>
      <c r="G954" s="18" t="s">
        <v>1489</v>
      </c>
      <c r="H954" s="18" t="s">
        <v>42</v>
      </c>
      <c r="I954" s="18" t="s">
        <v>37</v>
      </c>
    </row>
    <row r="955" spans="2:9" ht="15" x14ac:dyDescent="0.2">
      <c r="B955" s="19">
        <v>1</v>
      </c>
      <c r="C955" s="54" t="s">
        <v>1502</v>
      </c>
      <c r="D955" s="25" t="s">
        <v>1503</v>
      </c>
      <c r="E955" s="164">
        <f>I951</f>
        <v>20691.350000000002</v>
      </c>
      <c r="F955" s="165"/>
      <c r="G955" s="55">
        <v>0.03</v>
      </c>
      <c r="H955" s="66">
        <f>G955*E955</f>
        <v>620.7405</v>
      </c>
      <c r="I955" s="70">
        <f>H955</f>
        <v>620.7405</v>
      </c>
    </row>
    <row r="956" spans="2:9" ht="15" x14ac:dyDescent="0.2">
      <c r="B956" s="21">
        <v>2</v>
      </c>
      <c r="C956" s="76"/>
      <c r="D956" s="26"/>
      <c r="E956" s="166"/>
      <c r="F956" s="166"/>
      <c r="G956" s="96"/>
      <c r="H956" s="68"/>
      <c r="I956" s="70">
        <f>H956</f>
        <v>0</v>
      </c>
    </row>
    <row r="957" spans="2:9" ht="15.75" thickBot="1" x14ac:dyDescent="0.25">
      <c r="B957" s="21">
        <v>3</v>
      </c>
      <c r="C957" s="26"/>
      <c r="D957" s="26"/>
      <c r="E957" s="134" t="s">
        <v>40</v>
      </c>
      <c r="F957" s="134" t="s">
        <v>29</v>
      </c>
      <c r="G957" s="24"/>
      <c r="H957" s="68" t="s">
        <v>29</v>
      </c>
      <c r="I957" s="72"/>
    </row>
    <row r="958" spans="2:9" ht="15.75" thickBot="1" x14ac:dyDescent="0.25">
      <c r="B958" s="33"/>
      <c r="C958" s="34" t="s">
        <v>1485</v>
      </c>
      <c r="D958" s="35"/>
      <c r="E958" s="135"/>
      <c r="F958" s="136"/>
      <c r="G958" s="36"/>
      <c r="H958" s="37" t="s">
        <v>29</v>
      </c>
      <c r="I958" s="71">
        <f>I955+I951+I949+I947+I948+I956</f>
        <v>39825.360500000003</v>
      </c>
    </row>
    <row r="959" spans="2:9" ht="15" x14ac:dyDescent="0.2">
      <c r="B959" s="17"/>
      <c r="C959" s="13"/>
      <c r="D959" s="14"/>
      <c r="E959" s="14"/>
      <c r="F959" s="14"/>
      <c r="G959" s="38"/>
      <c r="H959" s="39"/>
      <c r="I959" s="40"/>
    </row>
    <row r="960" spans="2:9" ht="15.75" thickBot="1" x14ac:dyDescent="0.25">
      <c r="B960" s="17"/>
      <c r="C960" s="13"/>
      <c r="D960" s="14"/>
      <c r="E960" s="14"/>
      <c r="F960" s="14"/>
      <c r="G960" s="38"/>
      <c r="H960" s="39"/>
      <c r="I960" s="40"/>
    </row>
    <row r="961" spans="2:9" ht="31.5" x14ac:dyDescent="0.5">
      <c r="B961" s="56"/>
      <c r="C961" s="57"/>
      <c r="D961" s="137" t="s">
        <v>18</v>
      </c>
      <c r="E961" s="138"/>
      <c r="F961" s="138"/>
      <c r="G961" s="138"/>
      <c r="H961" s="138"/>
      <c r="I961" s="139"/>
    </row>
    <row r="962" spans="2:9" ht="21" x14ac:dyDescent="0.2">
      <c r="B962" s="58"/>
      <c r="C962" s="46"/>
      <c r="D962" s="140" t="s">
        <v>1</v>
      </c>
      <c r="E962" s="141"/>
      <c r="F962" s="141"/>
      <c r="G962" s="141"/>
      <c r="H962" s="141"/>
      <c r="I962" s="142"/>
    </row>
    <row r="963" spans="2:9" ht="21" x14ac:dyDescent="0.2">
      <c r="B963" s="58"/>
      <c r="C963" s="46"/>
      <c r="D963" s="140" t="s">
        <v>10</v>
      </c>
      <c r="E963" s="141"/>
      <c r="F963" s="141"/>
      <c r="G963" s="141"/>
      <c r="H963" s="141"/>
      <c r="I963" s="142"/>
    </row>
    <row r="964" spans="2:9" ht="21" x14ac:dyDescent="0.2">
      <c r="B964" s="59"/>
      <c r="C964" s="47"/>
      <c r="D964" s="143" t="s">
        <v>27</v>
      </c>
      <c r="E964" s="144"/>
      <c r="F964" s="144"/>
      <c r="G964" s="144"/>
      <c r="H964" s="144"/>
      <c r="I964" s="145"/>
    </row>
    <row r="965" spans="2:9" x14ac:dyDescent="0.2">
      <c r="B965" s="60"/>
      <c r="C965" s="48"/>
      <c r="D965" s="48"/>
      <c r="E965" s="48"/>
      <c r="F965" s="48"/>
      <c r="G965" s="48"/>
      <c r="H965" s="49"/>
      <c r="I965" s="61"/>
    </row>
    <row r="966" spans="2:9" ht="15" x14ac:dyDescent="0.2">
      <c r="B966" s="146" t="s">
        <v>1487</v>
      </c>
      <c r="C966" s="147"/>
      <c r="D966" s="148"/>
      <c r="E966" s="149"/>
      <c r="F966" s="149"/>
      <c r="G966" s="50"/>
      <c r="H966" s="50"/>
      <c r="I966" s="62"/>
    </row>
    <row r="967" spans="2:9" ht="15" x14ac:dyDescent="0.2">
      <c r="B967" s="63"/>
      <c r="C967" s="15"/>
      <c r="D967" s="15"/>
      <c r="E967" s="15"/>
      <c r="F967" s="15"/>
      <c r="G967" s="15"/>
      <c r="H967" s="41"/>
      <c r="I967" s="64"/>
    </row>
    <row r="968" spans="2:9" ht="15" x14ac:dyDescent="0.2">
      <c r="B968" s="150" t="s">
        <v>28</v>
      </c>
      <c r="C968" s="151"/>
      <c r="D968" s="152"/>
      <c r="E968" s="153"/>
      <c r="F968" s="153"/>
      <c r="G968" s="153"/>
      <c r="H968" s="153"/>
      <c r="I968" s="154"/>
    </row>
    <row r="969" spans="2:9" ht="15" x14ac:dyDescent="0.2">
      <c r="B969" s="155" t="s">
        <v>24</v>
      </c>
      <c r="C969" s="156"/>
      <c r="D969" s="156"/>
      <c r="E969" s="156"/>
      <c r="F969" s="156"/>
      <c r="G969" s="156"/>
      <c r="H969" s="156"/>
      <c r="I969" s="157"/>
    </row>
    <row r="970" spans="2:9" ht="31.5" customHeight="1" x14ac:dyDescent="0.2">
      <c r="B970" s="158" t="s">
        <v>1577</v>
      </c>
      <c r="C970" s="159"/>
      <c r="D970" s="159"/>
      <c r="E970" s="160"/>
      <c r="F970" s="16" t="s">
        <v>1491</v>
      </c>
      <c r="G970" s="26" t="s">
        <v>1492</v>
      </c>
      <c r="H970" s="16" t="s">
        <v>30</v>
      </c>
      <c r="I970" s="97">
        <v>45628</v>
      </c>
    </row>
    <row r="971" spans="2:9" ht="15.75" thickBot="1" x14ac:dyDescent="0.25">
      <c r="B971" s="42"/>
      <c r="C971" s="65"/>
      <c r="D971" s="43"/>
      <c r="E971" s="43"/>
      <c r="F971" s="65" t="s">
        <v>29</v>
      </c>
      <c r="G971" s="43"/>
      <c r="H971" s="43"/>
      <c r="I971" s="44"/>
    </row>
    <row r="972" spans="2:9" ht="28.5" customHeight="1" thickBot="1" x14ac:dyDescent="0.25">
      <c r="B972" s="18" t="s">
        <v>31</v>
      </c>
      <c r="C972" s="52" t="s">
        <v>32</v>
      </c>
      <c r="D972" s="18" t="s">
        <v>33</v>
      </c>
      <c r="E972" s="18" t="s">
        <v>26</v>
      </c>
      <c r="F972" s="18" t="s">
        <v>34</v>
      </c>
      <c r="G972" s="18" t="s">
        <v>35</v>
      </c>
      <c r="H972" s="18" t="s">
        <v>36</v>
      </c>
      <c r="I972" s="18" t="s">
        <v>37</v>
      </c>
    </row>
    <row r="973" spans="2:9" ht="15" x14ac:dyDescent="0.2">
      <c r="B973" s="19">
        <v>1</v>
      </c>
      <c r="C973" s="51" t="s">
        <v>1578</v>
      </c>
      <c r="D973" s="25" t="s">
        <v>1492</v>
      </c>
      <c r="E973" s="20">
        <v>2</v>
      </c>
      <c r="F973" s="25"/>
      <c r="G973" s="67">
        <v>41600</v>
      </c>
      <c r="H973" s="67">
        <f>G973*E973</f>
        <v>83200</v>
      </c>
      <c r="I973" s="70">
        <f>H973</f>
        <v>83200</v>
      </c>
    </row>
    <row r="974" spans="2:9" ht="25.5" x14ac:dyDescent="0.2">
      <c r="B974" s="21">
        <v>2</v>
      </c>
      <c r="C974" s="125" t="s">
        <v>1579</v>
      </c>
      <c r="D974" s="26" t="s">
        <v>1493</v>
      </c>
      <c r="E974" s="23">
        <v>0.02</v>
      </c>
      <c r="F974" s="26"/>
      <c r="G974" s="68">
        <v>75000</v>
      </c>
      <c r="H974" s="67">
        <f>G974*E974</f>
        <v>1500</v>
      </c>
      <c r="I974" s="70">
        <f>H974</f>
        <v>1500</v>
      </c>
    </row>
    <row r="975" spans="2:9" ht="15.75" thickBot="1" x14ac:dyDescent="0.25">
      <c r="B975" s="21">
        <v>3</v>
      </c>
      <c r="C975" s="53" t="s">
        <v>1580</v>
      </c>
      <c r="D975" s="26" t="s">
        <v>1493</v>
      </c>
      <c r="E975" s="95">
        <v>5.0000000000000001E-3</v>
      </c>
      <c r="F975" s="26"/>
      <c r="G975" s="68">
        <v>397720</v>
      </c>
      <c r="H975" s="67">
        <f>G975*E975</f>
        <v>1988.6000000000001</v>
      </c>
      <c r="I975" s="70">
        <f>H975</f>
        <v>1988.6000000000001</v>
      </c>
    </row>
    <row r="976" spans="2:9" ht="30.75" thickBot="1" x14ac:dyDescent="0.25">
      <c r="B976" s="18" t="s">
        <v>31</v>
      </c>
      <c r="C976" s="52" t="s">
        <v>38</v>
      </c>
      <c r="D976" s="18" t="s">
        <v>33</v>
      </c>
      <c r="E976" s="161" t="s">
        <v>1488</v>
      </c>
      <c r="F976" s="162"/>
      <c r="G976" s="18" t="s">
        <v>1489</v>
      </c>
      <c r="H976" s="18" t="s">
        <v>39</v>
      </c>
      <c r="I976" s="18" t="s">
        <v>37</v>
      </c>
    </row>
    <row r="977" spans="2:9" ht="15" x14ac:dyDescent="0.2">
      <c r="B977" s="19">
        <v>1</v>
      </c>
      <c r="C977" s="54" t="s">
        <v>1500</v>
      </c>
      <c r="D977" s="25" t="s">
        <v>1501</v>
      </c>
      <c r="E977" s="163">
        <v>413827</v>
      </c>
      <c r="F977" s="163"/>
      <c r="G977" s="98">
        <v>9.0899999999999995E-2</v>
      </c>
      <c r="H977" s="69">
        <f>G977*E977</f>
        <v>37616.874299999996</v>
      </c>
      <c r="I977" s="70">
        <f>H977</f>
        <v>37616.874299999996</v>
      </c>
    </row>
    <row r="978" spans="2:9" ht="15" x14ac:dyDescent="0.2">
      <c r="B978" s="21">
        <v>2</v>
      </c>
      <c r="C978" s="26" t="s">
        <v>29</v>
      </c>
      <c r="D978" s="26" t="s">
        <v>29</v>
      </c>
      <c r="E978" s="134" t="s">
        <v>29</v>
      </c>
      <c r="F978" s="134" t="s">
        <v>29</v>
      </c>
      <c r="G978" s="24" t="s">
        <v>40</v>
      </c>
      <c r="H978" s="68" t="s">
        <v>29</v>
      </c>
      <c r="I978" s="72"/>
    </row>
    <row r="979" spans="2:9" ht="15.75" thickBot="1" x14ac:dyDescent="0.25">
      <c r="B979" s="21">
        <v>3</v>
      </c>
      <c r="C979" s="26" t="s">
        <v>29</v>
      </c>
      <c r="D979" s="26" t="s">
        <v>29</v>
      </c>
      <c r="E979" s="134" t="s">
        <v>40</v>
      </c>
      <c r="F979" s="134" t="s">
        <v>29</v>
      </c>
      <c r="G979" s="24" t="s">
        <v>29</v>
      </c>
      <c r="H979" s="68" t="s">
        <v>29</v>
      </c>
      <c r="I979" s="72"/>
    </row>
    <row r="980" spans="2:9" ht="15.75" thickBot="1" x14ac:dyDescent="0.25">
      <c r="B980" s="18" t="s">
        <v>31</v>
      </c>
      <c r="C980" s="45" t="s">
        <v>41</v>
      </c>
      <c r="D980" s="18" t="s">
        <v>33</v>
      </c>
      <c r="E980" s="161" t="s">
        <v>1490</v>
      </c>
      <c r="F980" s="162"/>
      <c r="G980" s="18" t="s">
        <v>1489</v>
      </c>
      <c r="H980" s="18" t="s">
        <v>42</v>
      </c>
      <c r="I980" s="18" t="s">
        <v>37</v>
      </c>
    </row>
    <row r="981" spans="2:9" ht="15" x14ac:dyDescent="0.2">
      <c r="B981" s="19">
        <v>1</v>
      </c>
      <c r="C981" s="54" t="s">
        <v>1502</v>
      </c>
      <c r="D981" s="25" t="s">
        <v>1503</v>
      </c>
      <c r="E981" s="164">
        <f>I977</f>
        <v>37616.874299999996</v>
      </c>
      <c r="F981" s="165"/>
      <c r="G981" s="55">
        <v>0.03</v>
      </c>
      <c r="H981" s="66">
        <f>G981*E981</f>
        <v>1128.5062289999998</v>
      </c>
      <c r="I981" s="70">
        <f>H981</f>
        <v>1128.5062289999998</v>
      </c>
    </row>
    <row r="982" spans="2:9" ht="15" x14ac:dyDescent="0.2">
      <c r="B982" s="21">
        <v>2</v>
      </c>
      <c r="C982" s="76"/>
      <c r="D982" s="26"/>
      <c r="E982" s="166"/>
      <c r="F982" s="166"/>
      <c r="G982" s="96"/>
      <c r="H982" s="68"/>
      <c r="I982" s="70">
        <f>H982</f>
        <v>0</v>
      </c>
    </row>
    <row r="983" spans="2:9" ht="15.75" thickBot="1" x14ac:dyDescent="0.25">
      <c r="B983" s="21">
        <v>3</v>
      </c>
      <c r="C983" s="26"/>
      <c r="D983" s="26"/>
      <c r="E983" s="134" t="s">
        <v>40</v>
      </c>
      <c r="F983" s="134" t="s">
        <v>29</v>
      </c>
      <c r="G983" s="24"/>
      <c r="H983" s="68" t="s">
        <v>29</v>
      </c>
      <c r="I983" s="72"/>
    </row>
    <row r="984" spans="2:9" ht="15.75" thickBot="1" x14ac:dyDescent="0.25">
      <c r="B984" s="33"/>
      <c r="C984" s="34" t="s">
        <v>1485</v>
      </c>
      <c r="D984" s="35"/>
      <c r="E984" s="135"/>
      <c r="F984" s="136"/>
      <c r="G984" s="36"/>
      <c r="H984" s="37" t="s">
        <v>29</v>
      </c>
      <c r="I984" s="71">
        <f>I981+I977+I975+I973+I974+I982</f>
        <v>125433.98052899999</v>
      </c>
    </row>
    <row r="985" spans="2:9" ht="15" x14ac:dyDescent="0.2">
      <c r="B985" s="17"/>
      <c r="C985" s="13"/>
      <c r="D985" s="14"/>
      <c r="E985" s="14"/>
      <c r="F985" s="14"/>
      <c r="G985" s="38"/>
      <c r="H985" s="39"/>
      <c r="I985" s="40"/>
    </row>
    <row r="986" spans="2:9" ht="15.75" thickBot="1" x14ac:dyDescent="0.25">
      <c r="B986" s="17"/>
      <c r="C986" s="13"/>
      <c r="D986" s="14"/>
      <c r="E986" s="14"/>
      <c r="F986" s="14"/>
      <c r="G986" s="38"/>
      <c r="H986" s="39"/>
      <c r="I986" s="40"/>
    </row>
    <row r="987" spans="2:9" ht="31.5" x14ac:dyDescent="0.5">
      <c r="B987" s="56"/>
      <c r="C987" s="57"/>
      <c r="D987" s="137" t="s">
        <v>18</v>
      </c>
      <c r="E987" s="138"/>
      <c r="F987" s="138"/>
      <c r="G987" s="138"/>
      <c r="H987" s="138"/>
      <c r="I987" s="139"/>
    </row>
    <row r="988" spans="2:9" ht="21" x14ac:dyDescent="0.2">
      <c r="B988" s="58"/>
      <c r="C988" s="46"/>
      <c r="D988" s="140" t="s">
        <v>1</v>
      </c>
      <c r="E988" s="141"/>
      <c r="F988" s="141"/>
      <c r="G988" s="141"/>
      <c r="H988" s="141"/>
      <c r="I988" s="142"/>
    </row>
    <row r="989" spans="2:9" ht="21" x14ac:dyDescent="0.2">
      <c r="B989" s="58"/>
      <c r="C989" s="46"/>
      <c r="D989" s="140" t="s">
        <v>10</v>
      </c>
      <c r="E989" s="141"/>
      <c r="F989" s="141"/>
      <c r="G989" s="141"/>
      <c r="H989" s="141"/>
      <c r="I989" s="142"/>
    </row>
    <row r="990" spans="2:9" ht="21" x14ac:dyDescent="0.2">
      <c r="B990" s="59"/>
      <c r="C990" s="47"/>
      <c r="D990" s="143" t="s">
        <v>27</v>
      </c>
      <c r="E990" s="144"/>
      <c r="F990" s="144"/>
      <c r="G990" s="144"/>
      <c r="H990" s="144"/>
      <c r="I990" s="145"/>
    </row>
    <row r="991" spans="2:9" x14ac:dyDescent="0.2">
      <c r="B991" s="60"/>
      <c r="C991" s="48"/>
      <c r="D991" s="48"/>
      <c r="E991" s="48"/>
      <c r="F991" s="48"/>
      <c r="G991" s="48"/>
      <c r="H991" s="49"/>
      <c r="I991" s="61"/>
    </row>
    <row r="992" spans="2:9" ht="15" x14ac:dyDescent="0.2">
      <c r="B992" s="146" t="s">
        <v>1487</v>
      </c>
      <c r="C992" s="147"/>
      <c r="D992" s="148"/>
      <c r="E992" s="149"/>
      <c r="F992" s="149"/>
      <c r="G992" s="50"/>
      <c r="H992" s="50"/>
      <c r="I992" s="62"/>
    </row>
    <row r="993" spans="2:9" ht="15" x14ac:dyDescent="0.2">
      <c r="B993" s="63"/>
      <c r="C993" s="15"/>
      <c r="D993" s="15"/>
      <c r="E993" s="15"/>
      <c r="F993" s="15"/>
      <c r="G993" s="15"/>
      <c r="H993" s="41"/>
      <c r="I993" s="64"/>
    </row>
    <row r="994" spans="2:9" ht="15" x14ac:dyDescent="0.2">
      <c r="B994" s="150" t="s">
        <v>28</v>
      </c>
      <c r="C994" s="151"/>
      <c r="D994" s="152"/>
      <c r="E994" s="153"/>
      <c r="F994" s="153"/>
      <c r="G994" s="153"/>
      <c r="H994" s="153"/>
      <c r="I994" s="154"/>
    </row>
    <row r="995" spans="2:9" ht="15" x14ac:dyDescent="0.2">
      <c r="B995" s="155" t="s">
        <v>24</v>
      </c>
      <c r="C995" s="156"/>
      <c r="D995" s="156"/>
      <c r="E995" s="156"/>
      <c r="F995" s="156"/>
      <c r="G995" s="156"/>
      <c r="H995" s="156"/>
      <c r="I995" s="157"/>
    </row>
    <row r="996" spans="2:9" ht="31.5" customHeight="1" x14ac:dyDescent="0.2">
      <c r="B996" s="158" t="s">
        <v>1649</v>
      </c>
      <c r="C996" s="159"/>
      <c r="D996" s="159"/>
      <c r="E996" s="160"/>
      <c r="F996" s="16" t="s">
        <v>1491</v>
      </c>
      <c r="G996" s="26" t="s">
        <v>2</v>
      </c>
      <c r="H996" s="16" t="s">
        <v>30</v>
      </c>
      <c r="I996" s="97">
        <v>45628</v>
      </c>
    </row>
    <row r="997" spans="2:9" ht="15.75" thickBot="1" x14ac:dyDescent="0.25">
      <c r="B997" s="42"/>
      <c r="C997" s="65"/>
      <c r="D997" s="43"/>
      <c r="E997" s="43"/>
      <c r="F997" s="65" t="s">
        <v>29</v>
      </c>
      <c r="G997" s="43"/>
      <c r="H997" s="43"/>
      <c r="I997" s="44"/>
    </row>
    <row r="998" spans="2:9" ht="28.5" customHeight="1" thickBot="1" x14ac:dyDescent="0.25">
      <c r="B998" s="18" t="s">
        <v>31</v>
      </c>
      <c r="C998" s="52" t="s">
        <v>32</v>
      </c>
      <c r="D998" s="18" t="s">
        <v>33</v>
      </c>
      <c r="E998" s="18" t="s">
        <v>26</v>
      </c>
      <c r="F998" s="18" t="s">
        <v>34</v>
      </c>
      <c r="G998" s="18" t="s">
        <v>35</v>
      </c>
      <c r="H998" s="18" t="s">
        <v>36</v>
      </c>
      <c r="I998" s="18" t="s">
        <v>37</v>
      </c>
    </row>
    <row r="999" spans="2:9" ht="30" x14ac:dyDescent="0.2">
      <c r="B999" s="19">
        <v>1</v>
      </c>
      <c r="C999" s="51" t="s">
        <v>1650</v>
      </c>
      <c r="D999" s="25" t="s">
        <v>2</v>
      </c>
      <c r="E999" s="20">
        <v>1.05</v>
      </c>
      <c r="F999" s="25"/>
      <c r="G999" s="67">
        <v>29008</v>
      </c>
      <c r="H999" s="67">
        <f>G999*E999</f>
        <v>30458.400000000001</v>
      </c>
      <c r="I999" s="70">
        <f>H999</f>
        <v>30458.400000000001</v>
      </c>
    </row>
    <row r="1000" spans="2:9" ht="15" x14ac:dyDescent="0.2">
      <c r="B1000" s="21">
        <v>2</v>
      </c>
      <c r="C1000" s="125" t="s">
        <v>1581</v>
      </c>
      <c r="D1000" s="26" t="s">
        <v>1504</v>
      </c>
      <c r="E1000" s="23">
        <v>6</v>
      </c>
      <c r="F1000" s="26"/>
      <c r="G1000" s="68">
        <v>1560</v>
      </c>
      <c r="H1000" s="67">
        <f>G1000*E1000</f>
        <v>9360</v>
      </c>
      <c r="I1000" s="70">
        <f>H1000</f>
        <v>9360</v>
      </c>
    </row>
    <row r="1001" spans="2:9" ht="15" x14ac:dyDescent="0.2">
      <c r="B1001" s="19">
        <v>3</v>
      </c>
      <c r="C1001" s="126" t="s">
        <v>1645</v>
      </c>
      <c r="D1001" s="26"/>
      <c r="E1001" s="23">
        <v>2</v>
      </c>
      <c r="F1001" s="26"/>
      <c r="G1001" s="68">
        <v>60</v>
      </c>
      <c r="H1001" s="67">
        <f>G1001*E1001</f>
        <v>120</v>
      </c>
      <c r="I1001" s="70">
        <f>H1001</f>
        <v>120</v>
      </c>
    </row>
    <row r="1002" spans="2:9" ht="15.75" thickBot="1" x14ac:dyDescent="0.25">
      <c r="B1002" s="21">
        <v>4</v>
      </c>
      <c r="C1002" s="53" t="s">
        <v>1582</v>
      </c>
      <c r="D1002" s="26" t="s">
        <v>1504</v>
      </c>
      <c r="E1002" s="95">
        <v>0.32500000000000001</v>
      </c>
      <c r="F1002" s="26"/>
      <c r="G1002" s="68">
        <v>5300</v>
      </c>
      <c r="H1002" s="67">
        <f>G1002*E1002</f>
        <v>1722.5</v>
      </c>
      <c r="I1002" s="70">
        <f>H1002</f>
        <v>1722.5</v>
      </c>
    </row>
    <row r="1003" spans="2:9" ht="30.75" thickBot="1" x14ac:dyDescent="0.25">
      <c r="B1003" s="18" t="s">
        <v>31</v>
      </c>
      <c r="C1003" s="52" t="s">
        <v>38</v>
      </c>
      <c r="D1003" s="18" t="s">
        <v>33</v>
      </c>
      <c r="E1003" s="161" t="s">
        <v>1488</v>
      </c>
      <c r="F1003" s="162"/>
      <c r="G1003" s="18" t="s">
        <v>1489</v>
      </c>
      <c r="H1003" s="18" t="s">
        <v>39</v>
      </c>
      <c r="I1003" s="18" t="s">
        <v>37</v>
      </c>
    </row>
    <row r="1004" spans="2:9" ht="15" x14ac:dyDescent="0.2">
      <c r="B1004" s="19">
        <v>1</v>
      </c>
      <c r="C1004" s="54" t="s">
        <v>1500</v>
      </c>
      <c r="D1004" s="25" t="s">
        <v>1501</v>
      </c>
      <c r="E1004" s="163">
        <v>413827</v>
      </c>
      <c r="F1004" s="163"/>
      <c r="G1004" s="55">
        <v>0.1</v>
      </c>
      <c r="H1004" s="69">
        <f>G1004*E1004</f>
        <v>41382.700000000004</v>
      </c>
      <c r="I1004" s="70">
        <f>H1004</f>
        <v>41382.700000000004</v>
      </c>
    </row>
    <row r="1005" spans="2:9" ht="15" x14ac:dyDescent="0.2">
      <c r="B1005" s="21">
        <v>2</v>
      </c>
      <c r="C1005" s="26" t="s">
        <v>29</v>
      </c>
      <c r="D1005" s="26" t="s">
        <v>29</v>
      </c>
      <c r="E1005" s="134" t="s">
        <v>29</v>
      </c>
      <c r="F1005" s="134" t="s">
        <v>29</v>
      </c>
      <c r="G1005" s="24" t="s">
        <v>40</v>
      </c>
      <c r="H1005" s="68" t="s">
        <v>29</v>
      </c>
      <c r="I1005" s="72"/>
    </row>
    <row r="1006" spans="2:9" ht="15.75" thickBot="1" x14ac:dyDescent="0.25">
      <c r="B1006" s="21">
        <v>3</v>
      </c>
      <c r="C1006" s="26" t="s">
        <v>29</v>
      </c>
      <c r="D1006" s="26" t="s">
        <v>29</v>
      </c>
      <c r="E1006" s="134" t="s">
        <v>40</v>
      </c>
      <c r="F1006" s="134" t="s">
        <v>29</v>
      </c>
      <c r="G1006" s="24" t="s">
        <v>29</v>
      </c>
      <c r="H1006" s="68" t="s">
        <v>29</v>
      </c>
      <c r="I1006" s="72"/>
    </row>
    <row r="1007" spans="2:9" ht="15.75" thickBot="1" x14ac:dyDescent="0.25">
      <c r="B1007" s="18" t="s">
        <v>31</v>
      </c>
      <c r="C1007" s="45" t="s">
        <v>41</v>
      </c>
      <c r="D1007" s="18" t="s">
        <v>33</v>
      </c>
      <c r="E1007" s="161" t="s">
        <v>1490</v>
      </c>
      <c r="F1007" s="162"/>
      <c r="G1007" s="18" t="s">
        <v>1489</v>
      </c>
      <c r="H1007" s="18" t="s">
        <v>42</v>
      </c>
      <c r="I1007" s="18" t="s">
        <v>37</v>
      </c>
    </row>
    <row r="1008" spans="2:9" ht="15" x14ac:dyDescent="0.2">
      <c r="B1008" s="19">
        <v>1</v>
      </c>
      <c r="C1008" s="54" t="s">
        <v>1502</v>
      </c>
      <c r="D1008" s="25" t="s">
        <v>1503</v>
      </c>
      <c r="E1008" s="164">
        <f>I1004</f>
        <v>41382.700000000004</v>
      </c>
      <c r="F1008" s="165"/>
      <c r="G1008" s="55">
        <v>0.03</v>
      </c>
      <c r="H1008" s="66">
        <f>G1008*E1008</f>
        <v>1241.481</v>
      </c>
      <c r="I1008" s="70">
        <f>H1008</f>
        <v>1241.481</v>
      </c>
    </row>
    <row r="1009" spans="2:9" ht="15" x14ac:dyDescent="0.2">
      <c r="B1009" s="21">
        <v>2</v>
      </c>
      <c r="C1009" s="76"/>
      <c r="D1009" s="26"/>
      <c r="E1009" s="166"/>
      <c r="F1009" s="166"/>
      <c r="G1009" s="96"/>
      <c r="H1009" s="68"/>
      <c r="I1009" s="70">
        <f>H1009</f>
        <v>0</v>
      </c>
    </row>
    <row r="1010" spans="2:9" ht="15.75" thickBot="1" x14ac:dyDescent="0.25">
      <c r="B1010" s="21">
        <v>3</v>
      </c>
      <c r="C1010" s="26"/>
      <c r="D1010" s="26"/>
      <c r="E1010" s="134" t="s">
        <v>40</v>
      </c>
      <c r="F1010" s="134" t="s">
        <v>29</v>
      </c>
      <c r="G1010" s="24"/>
      <c r="H1010" s="68" t="s">
        <v>29</v>
      </c>
      <c r="I1010" s="72"/>
    </row>
    <row r="1011" spans="2:9" ht="15.75" thickBot="1" x14ac:dyDescent="0.25">
      <c r="B1011" s="33"/>
      <c r="C1011" s="34" t="s">
        <v>1485</v>
      </c>
      <c r="D1011" s="35"/>
      <c r="E1011" s="135"/>
      <c r="F1011" s="136"/>
      <c r="G1011" s="36"/>
      <c r="H1011" s="37" t="s">
        <v>29</v>
      </c>
      <c r="I1011" s="71">
        <f>I1008+I1004+I1002+I999+I1000+I1009+I1001</f>
        <v>84285.081000000006</v>
      </c>
    </row>
    <row r="1012" spans="2:9" ht="15" x14ac:dyDescent="0.2">
      <c r="B1012" s="17"/>
      <c r="C1012" s="13"/>
      <c r="D1012" s="14"/>
      <c r="E1012" s="14"/>
      <c r="F1012" s="14"/>
      <c r="G1012" s="38"/>
      <c r="H1012" s="39"/>
      <c r="I1012" s="40"/>
    </row>
    <row r="1013" spans="2:9" ht="15.75" thickBot="1" x14ac:dyDescent="0.25">
      <c r="B1013" s="17"/>
      <c r="C1013" s="13"/>
      <c r="D1013" s="14"/>
      <c r="E1013" s="14"/>
      <c r="F1013" s="14"/>
      <c r="G1013" s="38"/>
      <c r="H1013" s="39"/>
      <c r="I1013" s="40"/>
    </row>
    <row r="1014" spans="2:9" ht="31.5" x14ac:dyDescent="0.5">
      <c r="B1014" s="56"/>
      <c r="C1014" s="57"/>
      <c r="D1014" s="137" t="s">
        <v>18</v>
      </c>
      <c r="E1014" s="138"/>
      <c r="F1014" s="138"/>
      <c r="G1014" s="138"/>
      <c r="H1014" s="138"/>
      <c r="I1014" s="139"/>
    </row>
    <row r="1015" spans="2:9" ht="21" x14ac:dyDescent="0.2">
      <c r="B1015" s="58"/>
      <c r="C1015" s="46"/>
      <c r="D1015" s="140" t="s">
        <v>1</v>
      </c>
      <c r="E1015" s="141"/>
      <c r="F1015" s="141"/>
      <c r="G1015" s="141"/>
      <c r="H1015" s="141"/>
      <c r="I1015" s="142"/>
    </row>
    <row r="1016" spans="2:9" ht="21" x14ac:dyDescent="0.2">
      <c r="B1016" s="58"/>
      <c r="C1016" s="46"/>
      <c r="D1016" s="140" t="s">
        <v>10</v>
      </c>
      <c r="E1016" s="141"/>
      <c r="F1016" s="141"/>
      <c r="G1016" s="141"/>
      <c r="H1016" s="141"/>
      <c r="I1016" s="142"/>
    </row>
    <row r="1017" spans="2:9" ht="21" x14ac:dyDescent="0.2">
      <c r="B1017" s="59"/>
      <c r="C1017" s="47"/>
      <c r="D1017" s="143" t="s">
        <v>27</v>
      </c>
      <c r="E1017" s="144"/>
      <c r="F1017" s="144"/>
      <c r="G1017" s="144"/>
      <c r="H1017" s="144"/>
      <c r="I1017" s="145"/>
    </row>
    <row r="1018" spans="2:9" x14ac:dyDescent="0.2">
      <c r="B1018" s="60"/>
      <c r="C1018" s="48"/>
      <c r="D1018" s="48"/>
      <c r="E1018" s="48"/>
      <c r="F1018" s="48"/>
      <c r="G1018" s="48"/>
      <c r="H1018" s="49"/>
      <c r="I1018" s="61"/>
    </row>
    <row r="1019" spans="2:9" ht="15" x14ac:dyDescent="0.2">
      <c r="B1019" s="146" t="s">
        <v>1487</v>
      </c>
      <c r="C1019" s="147"/>
      <c r="D1019" s="148"/>
      <c r="E1019" s="149"/>
      <c r="F1019" s="149"/>
      <c r="G1019" s="50"/>
      <c r="H1019" s="50"/>
      <c r="I1019" s="62"/>
    </row>
    <row r="1020" spans="2:9" ht="15" x14ac:dyDescent="0.2">
      <c r="B1020" s="63"/>
      <c r="C1020" s="15"/>
      <c r="D1020" s="15"/>
      <c r="E1020" s="15"/>
      <c r="F1020" s="15"/>
      <c r="G1020" s="15"/>
      <c r="H1020" s="41"/>
      <c r="I1020" s="64"/>
    </row>
    <row r="1021" spans="2:9" ht="15" x14ac:dyDescent="0.2">
      <c r="B1021" s="150" t="s">
        <v>28</v>
      </c>
      <c r="C1021" s="151"/>
      <c r="D1021" s="152"/>
      <c r="E1021" s="153"/>
      <c r="F1021" s="153"/>
      <c r="G1021" s="153"/>
      <c r="H1021" s="153"/>
      <c r="I1021" s="154"/>
    </row>
    <row r="1022" spans="2:9" ht="15" x14ac:dyDescent="0.2">
      <c r="B1022" s="155" t="s">
        <v>24</v>
      </c>
      <c r="C1022" s="156"/>
      <c r="D1022" s="156"/>
      <c r="E1022" s="156"/>
      <c r="F1022" s="156"/>
      <c r="G1022" s="156"/>
      <c r="H1022" s="156"/>
      <c r="I1022" s="157"/>
    </row>
    <row r="1023" spans="2:9" ht="31.5" customHeight="1" x14ac:dyDescent="0.2">
      <c r="B1023" s="158" t="s">
        <v>1651</v>
      </c>
      <c r="C1023" s="159"/>
      <c r="D1023" s="159"/>
      <c r="E1023" s="160"/>
      <c r="F1023" s="16" t="s">
        <v>1491</v>
      </c>
      <c r="G1023" s="26" t="s">
        <v>2</v>
      </c>
      <c r="H1023" s="16" t="s">
        <v>30</v>
      </c>
      <c r="I1023" s="97">
        <v>45628</v>
      </c>
    </row>
    <row r="1024" spans="2:9" ht="15.75" thickBot="1" x14ac:dyDescent="0.25">
      <c r="B1024" s="42"/>
      <c r="C1024" s="65"/>
      <c r="D1024" s="43"/>
      <c r="E1024" s="43"/>
      <c r="F1024" s="65" t="s">
        <v>29</v>
      </c>
      <c r="G1024" s="43"/>
      <c r="H1024" s="43"/>
      <c r="I1024" s="44"/>
    </row>
    <row r="1025" spans="2:9" ht="28.5" customHeight="1" thickBot="1" x14ac:dyDescent="0.25">
      <c r="B1025" s="18" t="s">
        <v>31</v>
      </c>
      <c r="C1025" s="52" t="s">
        <v>32</v>
      </c>
      <c r="D1025" s="18" t="s">
        <v>33</v>
      </c>
      <c r="E1025" s="18" t="s">
        <v>26</v>
      </c>
      <c r="F1025" s="18" t="s">
        <v>34</v>
      </c>
      <c r="G1025" s="18" t="s">
        <v>35</v>
      </c>
      <c r="H1025" s="18" t="s">
        <v>36</v>
      </c>
      <c r="I1025" s="18" t="s">
        <v>37</v>
      </c>
    </row>
    <row r="1026" spans="2:9" ht="15" x14ac:dyDescent="0.2">
      <c r="B1026" s="19">
        <v>1</v>
      </c>
      <c r="C1026" s="51" t="s">
        <v>1652</v>
      </c>
      <c r="D1026" s="25" t="s">
        <v>1504</v>
      </c>
      <c r="E1026" s="20">
        <v>7</v>
      </c>
      <c r="F1026" s="25"/>
      <c r="G1026" s="67">
        <v>2892</v>
      </c>
      <c r="H1026" s="67">
        <f>G1026*E1026</f>
        <v>20244</v>
      </c>
      <c r="I1026" s="70">
        <f>H1026</f>
        <v>20244</v>
      </c>
    </row>
    <row r="1027" spans="2:9" ht="60.75" customHeight="1" x14ac:dyDescent="0.2">
      <c r="B1027" s="21">
        <v>2</v>
      </c>
      <c r="C1027" s="125" t="s">
        <v>1653</v>
      </c>
      <c r="D1027" s="26" t="s">
        <v>2</v>
      </c>
      <c r="E1027" s="23">
        <v>1.05</v>
      </c>
      <c r="F1027" s="26"/>
      <c r="G1027" s="68">
        <v>63196</v>
      </c>
      <c r="H1027" s="67">
        <f>G1027*E1027</f>
        <v>66355.8</v>
      </c>
      <c r="I1027" s="70">
        <f>H1027</f>
        <v>66355.8</v>
      </c>
    </row>
    <row r="1028" spans="2:9" ht="15" x14ac:dyDescent="0.2">
      <c r="B1028" s="19">
        <v>3</v>
      </c>
      <c r="C1028" s="126" t="s">
        <v>1645</v>
      </c>
      <c r="D1028" s="26" t="s">
        <v>1646</v>
      </c>
      <c r="E1028" s="23">
        <v>2</v>
      </c>
      <c r="F1028" s="26"/>
      <c r="G1028" s="68">
        <v>60</v>
      </c>
      <c r="H1028" s="67">
        <f>G1028*E1028</f>
        <v>120</v>
      </c>
      <c r="I1028" s="70">
        <f>H1028</f>
        <v>120</v>
      </c>
    </row>
    <row r="1029" spans="2:9" ht="15.75" thickBot="1" x14ac:dyDescent="0.25">
      <c r="B1029" s="21">
        <v>4</v>
      </c>
      <c r="C1029" s="53" t="s">
        <v>1582</v>
      </c>
      <c r="D1029" s="26" t="s">
        <v>1504</v>
      </c>
      <c r="E1029" s="95">
        <v>0.32500000000000001</v>
      </c>
      <c r="F1029" s="26"/>
      <c r="G1029" s="68">
        <v>5300</v>
      </c>
      <c r="H1029" s="67">
        <f>G1029*E1029</f>
        <v>1722.5</v>
      </c>
      <c r="I1029" s="70">
        <f>H1029</f>
        <v>1722.5</v>
      </c>
    </row>
    <row r="1030" spans="2:9" ht="30.75" thickBot="1" x14ac:dyDescent="0.25">
      <c r="B1030" s="18" t="s">
        <v>31</v>
      </c>
      <c r="C1030" s="52" t="s">
        <v>38</v>
      </c>
      <c r="D1030" s="18" t="s">
        <v>33</v>
      </c>
      <c r="E1030" s="161" t="s">
        <v>1488</v>
      </c>
      <c r="F1030" s="162"/>
      <c r="G1030" s="18" t="s">
        <v>1489</v>
      </c>
      <c r="H1030" s="18" t="s">
        <v>39</v>
      </c>
      <c r="I1030" s="18" t="s">
        <v>37</v>
      </c>
    </row>
    <row r="1031" spans="2:9" ht="15" x14ac:dyDescent="0.2">
      <c r="B1031" s="19">
        <v>1</v>
      </c>
      <c r="C1031" s="54" t="s">
        <v>1500</v>
      </c>
      <c r="D1031" s="25" t="s">
        <v>1501</v>
      </c>
      <c r="E1031" s="163">
        <v>413827</v>
      </c>
      <c r="F1031" s="163"/>
      <c r="G1031" s="55">
        <v>0.1</v>
      </c>
      <c r="H1031" s="69">
        <f>G1031*E1031</f>
        <v>41382.700000000004</v>
      </c>
      <c r="I1031" s="70">
        <f>H1031</f>
        <v>41382.700000000004</v>
      </c>
    </row>
    <row r="1032" spans="2:9" ht="15" x14ac:dyDescent="0.2">
      <c r="B1032" s="21">
        <v>2</v>
      </c>
      <c r="C1032" s="26" t="s">
        <v>29</v>
      </c>
      <c r="D1032" s="26" t="s">
        <v>29</v>
      </c>
      <c r="E1032" s="134" t="s">
        <v>29</v>
      </c>
      <c r="F1032" s="134" t="s">
        <v>29</v>
      </c>
      <c r="G1032" s="24" t="s">
        <v>40</v>
      </c>
      <c r="H1032" s="68" t="s">
        <v>29</v>
      </c>
      <c r="I1032" s="72"/>
    </row>
    <row r="1033" spans="2:9" ht="15.75" thickBot="1" x14ac:dyDescent="0.25">
      <c r="B1033" s="21">
        <v>3</v>
      </c>
      <c r="C1033" s="26" t="s">
        <v>29</v>
      </c>
      <c r="D1033" s="26" t="s">
        <v>29</v>
      </c>
      <c r="E1033" s="134" t="s">
        <v>40</v>
      </c>
      <c r="F1033" s="134" t="s">
        <v>29</v>
      </c>
      <c r="G1033" s="24" t="s">
        <v>29</v>
      </c>
      <c r="H1033" s="68" t="s">
        <v>29</v>
      </c>
      <c r="I1033" s="72"/>
    </row>
    <row r="1034" spans="2:9" ht="15.75" thickBot="1" x14ac:dyDescent="0.25">
      <c r="B1034" s="18" t="s">
        <v>31</v>
      </c>
      <c r="C1034" s="45" t="s">
        <v>41</v>
      </c>
      <c r="D1034" s="18" t="s">
        <v>33</v>
      </c>
      <c r="E1034" s="161" t="s">
        <v>1490</v>
      </c>
      <c r="F1034" s="162"/>
      <c r="G1034" s="18" t="s">
        <v>1489</v>
      </c>
      <c r="H1034" s="18" t="s">
        <v>42</v>
      </c>
      <c r="I1034" s="18" t="s">
        <v>37</v>
      </c>
    </row>
    <row r="1035" spans="2:9" ht="15" x14ac:dyDescent="0.2">
      <c r="B1035" s="19">
        <v>1</v>
      </c>
      <c r="C1035" s="54" t="s">
        <v>1502</v>
      </c>
      <c r="D1035" s="25" t="s">
        <v>1503</v>
      </c>
      <c r="E1035" s="164">
        <f>I1031</f>
        <v>41382.700000000004</v>
      </c>
      <c r="F1035" s="165"/>
      <c r="G1035" s="55">
        <v>0.03</v>
      </c>
      <c r="H1035" s="66">
        <f>G1035*E1035</f>
        <v>1241.481</v>
      </c>
      <c r="I1035" s="70">
        <f>H1035</f>
        <v>1241.481</v>
      </c>
    </row>
    <row r="1036" spans="2:9" ht="15" x14ac:dyDescent="0.2">
      <c r="B1036" s="21">
        <v>2</v>
      </c>
      <c r="C1036" s="76"/>
      <c r="D1036" s="26"/>
      <c r="E1036" s="166"/>
      <c r="F1036" s="166"/>
      <c r="G1036" s="96"/>
      <c r="H1036" s="68"/>
      <c r="I1036" s="70">
        <f>H1036</f>
        <v>0</v>
      </c>
    </row>
    <row r="1037" spans="2:9" ht="15.75" thickBot="1" x14ac:dyDescent="0.25">
      <c r="B1037" s="21">
        <v>3</v>
      </c>
      <c r="C1037" s="26"/>
      <c r="D1037" s="26"/>
      <c r="E1037" s="134" t="s">
        <v>40</v>
      </c>
      <c r="F1037" s="134" t="s">
        <v>29</v>
      </c>
      <c r="G1037" s="24"/>
      <c r="H1037" s="68" t="s">
        <v>29</v>
      </c>
      <c r="I1037" s="72"/>
    </row>
    <row r="1038" spans="2:9" ht="15.75" thickBot="1" x14ac:dyDescent="0.25">
      <c r="B1038" s="33"/>
      <c r="C1038" s="34" t="s">
        <v>1485</v>
      </c>
      <c r="D1038" s="35"/>
      <c r="E1038" s="135"/>
      <c r="F1038" s="136"/>
      <c r="G1038" s="36"/>
      <c r="H1038" s="37" t="s">
        <v>29</v>
      </c>
      <c r="I1038" s="71">
        <f>I1035+I1031+I1029+I1026+I1027+I1036+I1028</f>
        <v>131066.481</v>
      </c>
    </row>
    <row r="1039" spans="2:9" ht="15" x14ac:dyDescent="0.2">
      <c r="B1039" s="17"/>
      <c r="C1039" s="13"/>
      <c r="D1039" s="14"/>
      <c r="E1039" s="14"/>
      <c r="F1039" s="14"/>
      <c r="G1039" s="38"/>
      <c r="H1039" s="39"/>
      <c r="I1039" s="40"/>
    </row>
    <row r="1040" spans="2:9" ht="15" x14ac:dyDescent="0.2">
      <c r="B1040" s="17"/>
      <c r="C1040" s="13"/>
      <c r="D1040" s="14"/>
      <c r="E1040" s="14"/>
      <c r="F1040" s="14"/>
      <c r="G1040" s="38"/>
      <c r="H1040" s="39"/>
      <c r="I1040" s="40"/>
    </row>
    <row r="1041" spans="2:9" ht="15.75" thickBot="1" x14ac:dyDescent="0.25">
      <c r="B1041" s="17"/>
      <c r="C1041" s="13"/>
      <c r="D1041" s="14"/>
      <c r="E1041" s="14"/>
      <c r="F1041" s="14"/>
      <c r="G1041" s="38"/>
      <c r="H1041" s="39"/>
      <c r="I1041" s="40"/>
    </row>
    <row r="1042" spans="2:9" ht="31.5" x14ac:dyDescent="0.5">
      <c r="B1042" s="56"/>
      <c r="C1042" s="57"/>
      <c r="D1042" s="137" t="s">
        <v>18</v>
      </c>
      <c r="E1042" s="138"/>
      <c r="F1042" s="138"/>
      <c r="G1042" s="138"/>
      <c r="H1042" s="138"/>
      <c r="I1042" s="139"/>
    </row>
    <row r="1043" spans="2:9" ht="21" x14ac:dyDescent="0.2">
      <c r="B1043" s="58"/>
      <c r="C1043" s="46"/>
      <c r="D1043" s="140" t="s">
        <v>1</v>
      </c>
      <c r="E1043" s="141"/>
      <c r="F1043" s="141"/>
      <c r="G1043" s="141"/>
      <c r="H1043" s="141"/>
      <c r="I1043" s="142"/>
    </row>
    <row r="1044" spans="2:9" ht="21" x14ac:dyDescent="0.2">
      <c r="B1044" s="58"/>
      <c r="C1044" s="46"/>
      <c r="D1044" s="140" t="s">
        <v>10</v>
      </c>
      <c r="E1044" s="141"/>
      <c r="F1044" s="141"/>
      <c r="G1044" s="141"/>
      <c r="H1044" s="141"/>
      <c r="I1044" s="142"/>
    </row>
    <row r="1045" spans="2:9" ht="21" x14ac:dyDescent="0.2">
      <c r="B1045" s="59"/>
      <c r="C1045" s="47"/>
      <c r="D1045" s="143" t="s">
        <v>27</v>
      </c>
      <c r="E1045" s="144"/>
      <c r="F1045" s="144"/>
      <c r="G1045" s="144"/>
      <c r="H1045" s="144"/>
      <c r="I1045" s="145"/>
    </row>
    <row r="1046" spans="2:9" x14ac:dyDescent="0.2">
      <c r="B1046" s="60"/>
      <c r="C1046" s="48"/>
      <c r="D1046" s="48"/>
      <c r="E1046" s="48"/>
      <c r="F1046" s="48"/>
      <c r="G1046" s="48"/>
      <c r="H1046" s="49"/>
      <c r="I1046" s="61"/>
    </row>
    <row r="1047" spans="2:9" ht="15" x14ac:dyDescent="0.2">
      <c r="B1047" s="146" t="s">
        <v>1487</v>
      </c>
      <c r="C1047" s="147"/>
      <c r="D1047" s="148"/>
      <c r="E1047" s="149"/>
      <c r="F1047" s="149"/>
      <c r="G1047" s="50"/>
      <c r="H1047" s="50"/>
      <c r="I1047" s="62"/>
    </row>
    <row r="1048" spans="2:9" ht="15" x14ac:dyDescent="0.2">
      <c r="B1048" s="63"/>
      <c r="C1048" s="15"/>
      <c r="D1048" s="15"/>
      <c r="E1048" s="15"/>
      <c r="F1048" s="15"/>
      <c r="G1048" s="15"/>
      <c r="H1048" s="41"/>
      <c r="I1048" s="64"/>
    </row>
    <row r="1049" spans="2:9" ht="15" x14ac:dyDescent="0.2">
      <c r="B1049" s="150" t="s">
        <v>28</v>
      </c>
      <c r="C1049" s="151"/>
      <c r="D1049" s="152"/>
      <c r="E1049" s="153"/>
      <c r="F1049" s="153"/>
      <c r="G1049" s="153"/>
      <c r="H1049" s="153"/>
      <c r="I1049" s="154"/>
    </row>
    <row r="1050" spans="2:9" ht="15" x14ac:dyDescent="0.2">
      <c r="B1050" s="155" t="s">
        <v>24</v>
      </c>
      <c r="C1050" s="156"/>
      <c r="D1050" s="156"/>
      <c r="E1050" s="156"/>
      <c r="F1050" s="156"/>
      <c r="G1050" s="156"/>
      <c r="H1050" s="156"/>
      <c r="I1050" s="157"/>
    </row>
    <row r="1051" spans="2:9" ht="31.5" customHeight="1" x14ac:dyDescent="0.2">
      <c r="B1051" s="158" t="s">
        <v>1583</v>
      </c>
      <c r="C1051" s="159"/>
      <c r="D1051" s="159"/>
      <c r="E1051" s="160"/>
      <c r="F1051" s="16" t="s">
        <v>1491</v>
      </c>
      <c r="G1051" s="26" t="s">
        <v>1492</v>
      </c>
      <c r="H1051" s="16" t="s">
        <v>30</v>
      </c>
      <c r="I1051" s="97">
        <v>45628</v>
      </c>
    </row>
    <row r="1052" spans="2:9" ht="15.75" thickBot="1" x14ac:dyDescent="0.25">
      <c r="B1052" s="42"/>
      <c r="C1052" s="65"/>
      <c r="D1052" s="43"/>
      <c r="E1052" s="43"/>
      <c r="F1052" s="65" t="s">
        <v>29</v>
      </c>
      <c r="G1052" s="43"/>
      <c r="H1052" s="43"/>
      <c r="I1052" s="44"/>
    </row>
    <row r="1053" spans="2:9" ht="28.5" customHeight="1" thickBot="1" x14ac:dyDescent="0.25">
      <c r="B1053" s="18" t="s">
        <v>31</v>
      </c>
      <c r="C1053" s="52" t="s">
        <v>32</v>
      </c>
      <c r="D1053" s="18" t="s">
        <v>33</v>
      </c>
      <c r="E1053" s="18" t="s">
        <v>26</v>
      </c>
      <c r="F1053" s="18" t="s">
        <v>34</v>
      </c>
      <c r="G1053" s="18" t="s">
        <v>35</v>
      </c>
      <c r="H1053" s="18" t="s">
        <v>36</v>
      </c>
      <c r="I1053" s="18" t="s">
        <v>37</v>
      </c>
    </row>
    <row r="1054" spans="2:9" ht="30" x14ac:dyDescent="0.2">
      <c r="B1054" s="19">
        <v>1</v>
      </c>
      <c r="C1054" s="51" t="s">
        <v>1654</v>
      </c>
      <c r="D1054" s="25" t="s">
        <v>2</v>
      </c>
      <c r="E1054" s="20">
        <v>0.1</v>
      </c>
      <c r="F1054" s="25"/>
      <c r="G1054" s="67">
        <v>16414</v>
      </c>
      <c r="H1054" s="67">
        <f>G1054*E1054</f>
        <v>1641.4</v>
      </c>
      <c r="I1054" s="70">
        <f>H1054</f>
        <v>1641.4</v>
      </c>
    </row>
    <row r="1055" spans="2:9" ht="15" x14ac:dyDescent="0.2">
      <c r="B1055" s="21">
        <v>2</v>
      </c>
      <c r="C1055" s="125" t="s">
        <v>1655</v>
      </c>
      <c r="D1055" s="26" t="s">
        <v>1504</v>
      </c>
      <c r="E1055" s="23">
        <v>0.25</v>
      </c>
      <c r="F1055" s="26"/>
      <c r="G1055" s="68">
        <v>1560</v>
      </c>
      <c r="H1055" s="67">
        <f>G1055*E1055</f>
        <v>390</v>
      </c>
      <c r="I1055" s="70">
        <f>H1055</f>
        <v>390</v>
      </c>
    </row>
    <row r="1056" spans="2:9" ht="15" x14ac:dyDescent="0.2">
      <c r="B1056" s="19">
        <v>3</v>
      </c>
      <c r="C1056" s="125" t="s">
        <v>1645</v>
      </c>
      <c r="D1056" s="26" t="s">
        <v>1646</v>
      </c>
      <c r="E1056" s="23">
        <v>0.4</v>
      </c>
      <c r="F1056" s="26"/>
      <c r="G1056" s="68">
        <v>60</v>
      </c>
      <c r="H1056" s="67">
        <f>G1056*E1056</f>
        <v>24</v>
      </c>
      <c r="I1056" s="70">
        <f>H1056</f>
        <v>24</v>
      </c>
    </row>
    <row r="1057" spans="2:9" ht="15.75" thickBot="1" x14ac:dyDescent="0.25">
      <c r="B1057" s="21">
        <v>4</v>
      </c>
      <c r="C1057" s="53" t="s">
        <v>1582</v>
      </c>
      <c r="D1057" s="26" t="s">
        <v>1504</v>
      </c>
      <c r="E1057" s="95">
        <v>0.06</v>
      </c>
      <c r="F1057" s="26"/>
      <c r="G1057" s="68">
        <v>5300</v>
      </c>
      <c r="H1057" s="67">
        <f>G1057*E1057</f>
        <v>318</v>
      </c>
      <c r="I1057" s="70">
        <f>H1057</f>
        <v>318</v>
      </c>
    </row>
    <row r="1058" spans="2:9" ht="30.75" thickBot="1" x14ac:dyDescent="0.25">
      <c r="B1058" s="18" t="s">
        <v>31</v>
      </c>
      <c r="C1058" s="52" t="s">
        <v>38</v>
      </c>
      <c r="D1058" s="18" t="s">
        <v>33</v>
      </c>
      <c r="E1058" s="161" t="s">
        <v>1488</v>
      </c>
      <c r="F1058" s="162"/>
      <c r="G1058" s="18" t="s">
        <v>1489</v>
      </c>
      <c r="H1058" s="18" t="s">
        <v>39</v>
      </c>
      <c r="I1058" s="18" t="s">
        <v>37</v>
      </c>
    </row>
    <row r="1059" spans="2:9" ht="15" x14ac:dyDescent="0.2">
      <c r="B1059" s="19">
        <v>1</v>
      </c>
      <c r="C1059" s="54" t="s">
        <v>1500</v>
      </c>
      <c r="D1059" s="25" t="s">
        <v>1501</v>
      </c>
      <c r="E1059" s="163">
        <v>413827</v>
      </c>
      <c r="F1059" s="163"/>
      <c r="G1059" s="55">
        <v>0.04</v>
      </c>
      <c r="H1059" s="69">
        <f>G1059*E1059</f>
        <v>16553.080000000002</v>
      </c>
      <c r="I1059" s="70">
        <f>H1059</f>
        <v>16553.080000000002</v>
      </c>
    </row>
    <row r="1060" spans="2:9" ht="15" x14ac:dyDescent="0.2">
      <c r="B1060" s="21">
        <v>2</v>
      </c>
      <c r="C1060" s="26" t="s">
        <v>29</v>
      </c>
      <c r="D1060" s="26" t="s">
        <v>29</v>
      </c>
      <c r="E1060" s="134" t="s">
        <v>29</v>
      </c>
      <c r="F1060" s="134" t="s">
        <v>29</v>
      </c>
      <c r="G1060" s="24" t="s">
        <v>40</v>
      </c>
      <c r="H1060" s="68" t="s">
        <v>29</v>
      </c>
      <c r="I1060" s="72"/>
    </row>
    <row r="1061" spans="2:9" ht="15.75" thickBot="1" x14ac:dyDescent="0.25">
      <c r="B1061" s="21">
        <v>3</v>
      </c>
      <c r="C1061" s="26" t="s">
        <v>29</v>
      </c>
      <c r="D1061" s="26" t="s">
        <v>29</v>
      </c>
      <c r="E1061" s="134" t="s">
        <v>40</v>
      </c>
      <c r="F1061" s="134" t="s">
        <v>29</v>
      </c>
      <c r="G1061" s="24" t="s">
        <v>29</v>
      </c>
      <c r="H1061" s="68" t="s">
        <v>29</v>
      </c>
      <c r="I1061" s="72"/>
    </row>
    <row r="1062" spans="2:9" ht="15.75" thickBot="1" x14ac:dyDescent="0.25">
      <c r="B1062" s="18" t="s">
        <v>31</v>
      </c>
      <c r="C1062" s="45" t="s">
        <v>41</v>
      </c>
      <c r="D1062" s="18" t="s">
        <v>33</v>
      </c>
      <c r="E1062" s="161" t="s">
        <v>1490</v>
      </c>
      <c r="F1062" s="162"/>
      <c r="G1062" s="18" t="s">
        <v>1489</v>
      </c>
      <c r="H1062" s="18" t="s">
        <v>42</v>
      </c>
      <c r="I1062" s="18" t="s">
        <v>37</v>
      </c>
    </row>
    <row r="1063" spans="2:9" ht="15" x14ac:dyDescent="0.2">
      <c r="B1063" s="19">
        <v>1</v>
      </c>
      <c r="C1063" s="54" t="s">
        <v>1502</v>
      </c>
      <c r="D1063" s="25" t="s">
        <v>1503</v>
      </c>
      <c r="E1063" s="164">
        <f>I1059</f>
        <v>16553.080000000002</v>
      </c>
      <c r="F1063" s="165"/>
      <c r="G1063" s="55">
        <v>0.03</v>
      </c>
      <c r="H1063" s="66">
        <f>G1063*E1063</f>
        <v>496.59240000000005</v>
      </c>
      <c r="I1063" s="70">
        <f>H1063</f>
        <v>496.59240000000005</v>
      </c>
    </row>
    <row r="1064" spans="2:9" ht="15" x14ac:dyDescent="0.2">
      <c r="B1064" s="21">
        <v>2</v>
      </c>
      <c r="C1064" s="76"/>
      <c r="D1064" s="26"/>
      <c r="E1064" s="166"/>
      <c r="F1064" s="166"/>
      <c r="G1064" s="96"/>
      <c r="H1064" s="68"/>
      <c r="I1064" s="70">
        <f>H1064</f>
        <v>0</v>
      </c>
    </row>
    <row r="1065" spans="2:9" ht="15.75" thickBot="1" x14ac:dyDescent="0.25">
      <c r="B1065" s="21">
        <v>3</v>
      </c>
      <c r="C1065" s="26"/>
      <c r="D1065" s="26"/>
      <c r="E1065" s="134" t="s">
        <v>40</v>
      </c>
      <c r="F1065" s="134" t="s">
        <v>29</v>
      </c>
      <c r="G1065" s="24"/>
      <c r="H1065" s="68" t="s">
        <v>29</v>
      </c>
      <c r="I1065" s="72"/>
    </row>
    <row r="1066" spans="2:9" ht="15.75" thickBot="1" x14ac:dyDescent="0.25">
      <c r="B1066" s="33"/>
      <c r="C1066" s="34" t="s">
        <v>1485</v>
      </c>
      <c r="D1066" s="35"/>
      <c r="E1066" s="135"/>
      <c r="F1066" s="136"/>
      <c r="G1066" s="36"/>
      <c r="H1066" s="37" t="s">
        <v>29</v>
      </c>
      <c r="I1066" s="71">
        <f>I1063+I1059+I1057+I1054+I1055+I1064+I1056</f>
        <v>19423.072400000005</v>
      </c>
    </row>
    <row r="1067" spans="2:9" ht="15" x14ac:dyDescent="0.2">
      <c r="B1067" s="17"/>
      <c r="C1067" s="13"/>
      <c r="D1067" s="14"/>
      <c r="E1067" s="14"/>
      <c r="F1067" s="14"/>
      <c r="G1067" s="38"/>
      <c r="H1067" s="39"/>
      <c r="I1067" s="40"/>
    </row>
    <row r="1068" spans="2:9" ht="15.75" thickBot="1" x14ac:dyDescent="0.25">
      <c r="B1068" s="17"/>
      <c r="C1068" s="13"/>
      <c r="D1068" s="14"/>
      <c r="E1068" s="14"/>
      <c r="F1068" s="14"/>
      <c r="G1068" s="38"/>
      <c r="H1068" s="39"/>
      <c r="I1068" s="40"/>
    </row>
    <row r="1069" spans="2:9" ht="31.5" x14ac:dyDescent="0.5">
      <c r="B1069" s="56"/>
      <c r="C1069" s="57"/>
      <c r="D1069" s="137" t="s">
        <v>18</v>
      </c>
      <c r="E1069" s="138"/>
      <c r="F1069" s="138"/>
      <c r="G1069" s="138"/>
      <c r="H1069" s="138"/>
      <c r="I1069" s="139"/>
    </row>
    <row r="1070" spans="2:9" ht="21" x14ac:dyDescent="0.2">
      <c r="B1070" s="58"/>
      <c r="C1070" s="46"/>
      <c r="D1070" s="140" t="s">
        <v>1</v>
      </c>
      <c r="E1070" s="141"/>
      <c r="F1070" s="141"/>
      <c r="G1070" s="141"/>
      <c r="H1070" s="141"/>
      <c r="I1070" s="142"/>
    </row>
    <row r="1071" spans="2:9" ht="21" x14ac:dyDescent="0.2">
      <c r="B1071" s="58"/>
      <c r="C1071" s="46"/>
      <c r="D1071" s="140" t="s">
        <v>10</v>
      </c>
      <c r="E1071" s="141"/>
      <c r="F1071" s="141"/>
      <c r="G1071" s="141"/>
      <c r="H1071" s="141"/>
      <c r="I1071" s="142"/>
    </row>
    <row r="1072" spans="2:9" ht="21" x14ac:dyDescent="0.2">
      <c r="B1072" s="59"/>
      <c r="C1072" s="47"/>
      <c r="D1072" s="143" t="s">
        <v>27</v>
      </c>
      <c r="E1072" s="144"/>
      <c r="F1072" s="144"/>
      <c r="G1072" s="144"/>
      <c r="H1072" s="144"/>
      <c r="I1072" s="145"/>
    </row>
    <row r="1073" spans="2:9" x14ac:dyDescent="0.2">
      <c r="B1073" s="60"/>
      <c r="C1073" s="48"/>
      <c r="D1073" s="48"/>
      <c r="E1073" s="48"/>
      <c r="F1073" s="48"/>
      <c r="G1073" s="48"/>
      <c r="H1073" s="49"/>
      <c r="I1073" s="61"/>
    </row>
    <row r="1074" spans="2:9" ht="15" x14ac:dyDescent="0.2">
      <c r="B1074" s="146" t="s">
        <v>1487</v>
      </c>
      <c r="C1074" s="147"/>
      <c r="D1074" s="148"/>
      <c r="E1074" s="149"/>
      <c r="F1074" s="149"/>
      <c r="G1074" s="50"/>
      <c r="H1074" s="50"/>
      <c r="I1074" s="62"/>
    </row>
    <row r="1075" spans="2:9" ht="15" x14ac:dyDescent="0.2">
      <c r="B1075" s="63"/>
      <c r="C1075" s="15"/>
      <c r="D1075" s="15"/>
      <c r="E1075" s="15"/>
      <c r="F1075" s="15"/>
      <c r="G1075" s="15"/>
      <c r="H1075" s="41"/>
      <c r="I1075" s="64"/>
    </row>
    <row r="1076" spans="2:9" ht="15" x14ac:dyDescent="0.2">
      <c r="B1076" s="150" t="s">
        <v>28</v>
      </c>
      <c r="C1076" s="151"/>
      <c r="D1076" s="152"/>
      <c r="E1076" s="153"/>
      <c r="F1076" s="153"/>
      <c r="G1076" s="153"/>
      <c r="H1076" s="153"/>
      <c r="I1076" s="154"/>
    </row>
    <row r="1077" spans="2:9" ht="15" x14ac:dyDescent="0.2">
      <c r="B1077" s="155" t="s">
        <v>24</v>
      </c>
      <c r="C1077" s="156"/>
      <c r="D1077" s="156"/>
      <c r="E1077" s="156"/>
      <c r="F1077" s="156"/>
      <c r="G1077" s="156"/>
      <c r="H1077" s="156"/>
      <c r="I1077" s="157"/>
    </row>
    <row r="1078" spans="2:9" ht="31.5" customHeight="1" x14ac:dyDescent="0.2">
      <c r="B1078" s="158" t="s">
        <v>1656</v>
      </c>
      <c r="C1078" s="159"/>
      <c r="D1078" s="159"/>
      <c r="E1078" s="160"/>
      <c r="F1078" s="16" t="s">
        <v>1491</v>
      </c>
      <c r="G1078" s="26" t="s">
        <v>2</v>
      </c>
      <c r="H1078" s="16" t="s">
        <v>30</v>
      </c>
      <c r="I1078" s="97">
        <v>45628</v>
      </c>
    </row>
    <row r="1079" spans="2:9" ht="15.75" thickBot="1" x14ac:dyDescent="0.25">
      <c r="B1079" s="42"/>
      <c r="C1079" s="65"/>
      <c r="D1079" s="43"/>
      <c r="E1079" s="43"/>
      <c r="F1079" s="65" t="s">
        <v>29</v>
      </c>
      <c r="G1079" s="43"/>
      <c r="H1079" s="43"/>
      <c r="I1079" s="44"/>
    </row>
    <row r="1080" spans="2:9" ht="28.5" customHeight="1" thickBot="1" x14ac:dyDescent="0.25">
      <c r="B1080" s="18" t="s">
        <v>31</v>
      </c>
      <c r="C1080" s="52" t="s">
        <v>32</v>
      </c>
      <c r="D1080" s="18" t="s">
        <v>33</v>
      </c>
      <c r="E1080" s="18" t="s">
        <v>26</v>
      </c>
      <c r="F1080" s="18" t="s">
        <v>34</v>
      </c>
      <c r="G1080" s="18" t="s">
        <v>35</v>
      </c>
      <c r="H1080" s="18" t="s">
        <v>36</v>
      </c>
      <c r="I1080" s="18" t="s">
        <v>37</v>
      </c>
    </row>
    <row r="1081" spans="2:9" ht="15" x14ac:dyDescent="0.2">
      <c r="B1081" s="19">
        <v>1</v>
      </c>
      <c r="C1081" s="51" t="s">
        <v>1652</v>
      </c>
      <c r="D1081" s="25" t="s">
        <v>2</v>
      </c>
      <c r="E1081" s="20">
        <v>7</v>
      </c>
      <c r="F1081" s="25"/>
      <c r="G1081" s="67">
        <v>2892</v>
      </c>
      <c r="H1081" s="67">
        <f>G1081*E1081</f>
        <v>20244</v>
      </c>
      <c r="I1081" s="70">
        <f>H1081</f>
        <v>20244</v>
      </c>
    </row>
    <row r="1082" spans="2:9" ht="38.25" x14ac:dyDescent="0.2">
      <c r="B1082" s="21">
        <v>2</v>
      </c>
      <c r="C1082" s="126" t="s">
        <v>1657</v>
      </c>
      <c r="D1082" s="26" t="s">
        <v>1504</v>
      </c>
      <c r="E1082" s="23">
        <v>1.05</v>
      </c>
      <c r="F1082" s="26"/>
      <c r="G1082" s="68">
        <v>67745</v>
      </c>
      <c r="H1082" s="67">
        <f>G1082*E1082</f>
        <v>71132.25</v>
      </c>
      <c r="I1082" s="70">
        <f>H1082</f>
        <v>71132.25</v>
      </c>
    </row>
    <row r="1083" spans="2:9" ht="15" x14ac:dyDescent="0.2">
      <c r="B1083" s="21"/>
      <c r="C1083" s="125" t="s">
        <v>1645</v>
      </c>
      <c r="D1083" s="26"/>
      <c r="E1083" s="23">
        <v>2</v>
      </c>
      <c r="F1083" s="26"/>
      <c r="G1083" s="68">
        <v>60</v>
      </c>
      <c r="H1083" s="67">
        <f>G1083*E1083</f>
        <v>120</v>
      </c>
      <c r="I1083" s="70">
        <f>H1083</f>
        <v>120</v>
      </c>
    </row>
    <row r="1084" spans="2:9" ht="15.75" thickBot="1" x14ac:dyDescent="0.25">
      <c r="B1084" s="21">
        <v>3</v>
      </c>
      <c r="C1084" s="53" t="s">
        <v>1582</v>
      </c>
      <c r="D1084" s="26" t="s">
        <v>1504</v>
      </c>
      <c r="E1084" s="95">
        <v>0.32500000000000001</v>
      </c>
      <c r="F1084" s="26"/>
      <c r="G1084" s="68">
        <v>5300</v>
      </c>
      <c r="H1084" s="67">
        <f>G1084*E1084</f>
        <v>1722.5</v>
      </c>
      <c r="I1084" s="70">
        <f>H1084</f>
        <v>1722.5</v>
      </c>
    </row>
    <row r="1085" spans="2:9" ht="30.75" thickBot="1" x14ac:dyDescent="0.25">
      <c r="B1085" s="18" t="s">
        <v>31</v>
      </c>
      <c r="C1085" s="52" t="s">
        <v>38</v>
      </c>
      <c r="D1085" s="18" t="s">
        <v>33</v>
      </c>
      <c r="E1085" s="161" t="s">
        <v>1488</v>
      </c>
      <c r="F1085" s="162"/>
      <c r="G1085" s="18" t="s">
        <v>1489</v>
      </c>
      <c r="H1085" s="18" t="s">
        <v>39</v>
      </c>
      <c r="I1085" s="18" t="s">
        <v>37</v>
      </c>
    </row>
    <row r="1086" spans="2:9" ht="15" x14ac:dyDescent="0.2">
      <c r="B1086" s="19">
        <v>1</v>
      </c>
      <c r="C1086" s="54" t="s">
        <v>1500</v>
      </c>
      <c r="D1086" s="25" t="s">
        <v>1501</v>
      </c>
      <c r="E1086" s="163">
        <v>413827</v>
      </c>
      <c r="F1086" s="163"/>
      <c r="G1086" s="55">
        <v>0.1</v>
      </c>
      <c r="H1086" s="69">
        <f>G1086*E1086</f>
        <v>41382.700000000004</v>
      </c>
      <c r="I1086" s="70">
        <f>H1086</f>
        <v>41382.700000000004</v>
      </c>
    </row>
    <row r="1087" spans="2:9" ht="15" x14ac:dyDescent="0.2">
      <c r="B1087" s="21">
        <v>2</v>
      </c>
      <c r="C1087" s="26" t="s">
        <v>29</v>
      </c>
      <c r="D1087" s="26" t="s">
        <v>29</v>
      </c>
      <c r="E1087" s="134" t="s">
        <v>29</v>
      </c>
      <c r="F1087" s="134" t="s">
        <v>29</v>
      </c>
      <c r="G1087" s="24" t="s">
        <v>40</v>
      </c>
      <c r="H1087" s="68" t="s">
        <v>29</v>
      </c>
      <c r="I1087" s="72"/>
    </row>
    <row r="1088" spans="2:9" ht="15.75" thickBot="1" x14ac:dyDescent="0.25">
      <c r="B1088" s="21">
        <v>3</v>
      </c>
      <c r="C1088" s="26" t="s">
        <v>29</v>
      </c>
      <c r="D1088" s="26" t="s">
        <v>29</v>
      </c>
      <c r="E1088" s="134" t="s">
        <v>40</v>
      </c>
      <c r="F1088" s="134" t="s">
        <v>29</v>
      </c>
      <c r="G1088" s="24" t="s">
        <v>29</v>
      </c>
      <c r="H1088" s="68" t="s">
        <v>29</v>
      </c>
      <c r="I1088" s="72"/>
    </row>
    <row r="1089" spans="2:9" ht="15.75" thickBot="1" x14ac:dyDescent="0.25">
      <c r="B1089" s="18" t="s">
        <v>31</v>
      </c>
      <c r="C1089" s="45" t="s">
        <v>41</v>
      </c>
      <c r="D1089" s="18" t="s">
        <v>33</v>
      </c>
      <c r="E1089" s="161" t="s">
        <v>1490</v>
      </c>
      <c r="F1089" s="162"/>
      <c r="G1089" s="18" t="s">
        <v>1489</v>
      </c>
      <c r="H1089" s="18" t="s">
        <v>42</v>
      </c>
      <c r="I1089" s="18" t="s">
        <v>37</v>
      </c>
    </row>
    <row r="1090" spans="2:9" ht="15" x14ac:dyDescent="0.2">
      <c r="B1090" s="19">
        <v>1</v>
      </c>
      <c r="C1090" s="54" t="s">
        <v>1502</v>
      </c>
      <c r="D1090" s="25" t="s">
        <v>1503</v>
      </c>
      <c r="E1090" s="164">
        <f>I1086</f>
        <v>41382.700000000004</v>
      </c>
      <c r="F1090" s="165"/>
      <c r="G1090" s="55">
        <v>0.03</v>
      </c>
      <c r="H1090" s="66">
        <f>G1090*E1090</f>
        <v>1241.481</v>
      </c>
      <c r="I1090" s="70">
        <f>H1090</f>
        <v>1241.481</v>
      </c>
    </row>
    <row r="1091" spans="2:9" ht="15" x14ac:dyDescent="0.2">
      <c r="B1091" s="21">
        <v>2</v>
      </c>
      <c r="C1091" s="76"/>
      <c r="D1091" s="26"/>
      <c r="E1091" s="166"/>
      <c r="F1091" s="166"/>
      <c r="G1091" s="96"/>
      <c r="H1091" s="68"/>
      <c r="I1091" s="70">
        <f>H1091</f>
        <v>0</v>
      </c>
    </row>
    <row r="1092" spans="2:9" ht="15.75" thickBot="1" x14ac:dyDescent="0.25">
      <c r="B1092" s="21">
        <v>3</v>
      </c>
      <c r="C1092" s="26"/>
      <c r="D1092" s="26"/>
      <c r="E1092" s="134" t="s">
        <v>40</v>
      </c>
      <c r="F1092" s="134" t="s">
        <v>29</v>
      </c>
      <c r="G1092" s="24"/>
      <c r="H1092" s="68" t="s">
        <v>29</v>
      </c>
      <c r="I1092" s="72"/>
    </row>
    <row r="1093" spans="2:9" ht="15.75" thickBot="1" x14ac:dyDescent="0.25">
      <c r="B1093" s="33"/>
      <c r="C1093" s="34" t="s">
        <v>1485</v>
      </c>
      <c r="D1093" s="35"/>
      <c r="E1093" s="135"/>
      <c r="F1093" s="136"/>
      <c r="G1093" s="36"/>
      <c r="H1093" s="37" t="s">
        <v>29</v>
      </c>
      <c r="I1093" s="71">
        <f>I1090+I1086+I1084+I1081+I1083+I1091+I1082</f>
        <v>135842.93100000001</v>
      </c>
    </row>
    <row r="1094" spans="2:9" ht="15" x14ac:dyDescent="0.2">
      <c r="B1094" s="17"/>
      <c r="C1094" s="13"/>
      <c r="D1094" s="14"/>
      <c r="E1094" s="14"/>
      <c r="F1094" s="14"/>
      <c r="G1094" s="38"/>
      <c r="H1094" s="39"/>
      <c r="I1094" s="40"/>
    </row>
    <row r="1095" spans="2:9" ht="15.75" thickBot="1" x14ac:dyDescent="0.25">
      <c r="B1095" s="17"/>
      <c r="C1095" s="13"/>
      <c r="D1095" s="14"/>
      <c r="E1095" s="14"/>
      <c r="F1095" s="14"/>
      <c r="G1095" s="38"/>
      <c r="H1095" s="39"/>
      <c r="I1095" s="40"/>
    </row>
    <row r="1096" spans="2:9" ht="31.5" x14ac:dyDescent="0.5">
      <c r="B1096" s="56"/>
      <c r="C1096" s="57"/>
      <c r="D1096" s="137" t="s">
        <v>18</v>
      </c>
      <c r="E1096" s="138"/>
      <c r="F1096" s="138"/>
      <c r="G1096" s="138"/>
      <c r="H1096" s="138"/>
      <c r="I1096" s="139"/>
    </row>
    <row r="1097" spans="2:9" ht="21" x14ac:dyDescent="0.2">
      <c r="B1097" s="58"/>
      <c r="C1097" s="46"/>
      <c r="D1097" s="140" t="s">
        <v>1</v>
      </c>
      <c r="E1097" s="141"/>
      <c r="F1097" s="141"/>
      <c r="G1097" s="141"/>
      <c r="H1097" s="141"/>
      <c r="I1097" s="142"/>
    </row>
    <row r="1098" spans="2:9" ht="21" x14ac:dyDescent="0.2">
      <c r="B1098" s="58"/>
      <c r="C1098" s="46"/>
      <c r="D1098" s="140" t="s">
        <v>10</v>
      </c>
      <c r="E1098" s="141"/>
      <c r="F1098" s="141"/>
      <c r="G1098" s="141"/>
      <c r="H1098" s="141"/>
      <c r="I1098" s="142"/>
    </row>
    <row r="1099" spans="2:9" ht="21" x14ac:dyDescent="0.2">
      <c r="B1099" s="59"/>
      <c r="C1099" s="47"/>
      <c r="D1099" s="143" t="s">
        <v>27</v>
      </c>
      <c r="E1099" s="144"/>
      <c r="F1099" s="144"/>
      <c r="G1099" s="144"/>
      <c r="H1099" s="144"/>
      <c r="I1099" s="145"/>
    </row>
    <row r="1100" spans="2:9" x14ac:dyDescent="0.2">
      <c r="B1100" s="60"/>
      <c r="C1100" s="48"/>
      <c r="D1100" s="48"/>
      <c r="E1100" s="48"/>
      <c r="F1100" s="48"/>
      <c r="G1100" s="48"/>
      <c r="H1100" s="49"/>
      <c r="I1100" s="61"/>
    </row>
    <row r="1101" spans="2:9" ht="15" x14ac:dyDescent="0.2">
      <c r="B1101" s="146" t="s">
        <v>1487</v>
      </c>
      <c r="C1101" s="147"/>
      <c r="D1101" s="148"/>
      <c r="E1101" s="149"/>
      <c r="F1101" s="149"/>
      <c r="G1101" s="50"/>
      <c r="H1101" s="50"/>
      <c r="I1101" s="62"/>
    </row>
    <row r="1102" spans="2:9" ht="15" x14ac:dyDescent="0.2">
      <c r="B1102" s="63"/>
      <c r="C1102" s="15"/>
      <c r="D1102" s="15"/>
      <c r="E1102" s="15"/>
      <c r="F1102" s="15"/>
      <c r="G1102" s="15"/>
      <c r="H1102" s="41"/>
      <c r="I1102" s="64"/>
    </row>
    <row r="1103" spans="2:9" ht="15" x14ac:dyDescent="0.2">
      <c r="B1103" s="150" t="s">
        <v>28</v>
      </c>
      <c r="C1103" s="151"/>
      <c r="D1103" s="152"/>
      <c r="E1103" s="153"/>
      <c r="F1103" s="153"/>
      <c r="G1103" s="153"/>
      <c r="H1103" s="153"/>
      <c r="I1103" s="154"/>
    </row>
    <row r="1104" spans="2:9" ht="15" x14ac:dyDescent="0.2">
      <c r="B1104" s="155" t="s">
        <v>24</v>
      </c>
      <c r="C1104" s="156"/>
      <c r="D1104" s="156"/>
      <c r="E1104" s="156"/>
      <c r="F1104" s="156"/>
      <c r="G1104" s="156"/>
      <c r="H1104" s="156"/>
      <c r="I1104" s="157"/>
    </row>
    <row r="1105" spans="2:9" ht="31.5" customHeight="1" x14ac:dyDescent="0.2">
      <c r="B1105" s="158" t="s">
        <v>1584</v>
      </c>
      <c r="C1105" s="159"/>
      <c r="D1105" s="159"/>
      <c r="E1105" s="160"/>
      <c r="F1105" s="16" t="s">
        <v>1491</v>
      </c>
      <c r="G1105" s="26" t="s">
        <v>1492</v>
      </c>
      <c r="H1105" s="16" t="s">
        <v>30</v>
      </c>
      <c r="I1105" s="97">
        <v>45628</v>
      </c>
    </row>
    <row r="1106" spans="2:9" ht="15.75" thickBot="1" x14ac:dyDescent="0.25">
      <c r="B1106" s="42"/>
      <c r="C1106" s="65"/>
      <c r="D1106" s="43"/>
      <c r="E1106" s="43"/>
      <c r="F1106" s="65" t="s">
        <v>29</v>
      </c>
      <c r="G1106" s="43"/>
      <c r="H1106" s="43"/>
      <c r="I1106" s="44"/>
    </row>
    <row r="1107" spans="2:9" ht="28.5" customHeight="1" thickBot="1" x14ac:dyDescent="0.25">
      <c r="B1107" s="18" t="s">
        <v>31</v>
      </c>
      <c r="C1107" s="52" t="s">
        <v>32</v>
      </c>
      <c r="D1107" s="18" t="s">
        <v>33</v>
      </c>
      <c r="E1107" s="18" t="s">
        <v>26</v>
      </c>
      <c r="F1107" s="18" t="s">
        <v>34</v>
      </c>
      <c r="G1107" s="18" t="s">
        <v>35</v>
      </c>
      <c r="H1107" s="18" t="s">
        <v>36</v>
      </c>
      <c r="I1107" s="18" t="s">
        <v>37</v>
      </c>
    </row>
    <row r="1108" spans="2:9" ht="15" x14ac:dyDescent="0.2">
      <c r="B1108" s="19">
        <v>1</v>
      </c>
      <c r="C1108" s="51" t="s">
        <v>1585</v>
      </c>
      <c r="D1108" s="25" t="s">
        <v>1492</v>
      </c>
      <c r="E1108" s="20">
        <v>1.6</v>
      </c>
      <c r="F1108" s="25"/>
      <c r="G1108" s="67">
        <v>680000</v>
      </c>
      <c r="H1108" s="67">
        <f>G1108*E1108</f>
        <v>1088000</v>
      </c>
      <c r="I1108" s="70">
        <f>H1108</f>
        <v>1088000</v>
      </c>
    </row>
    <row r="1109" spans="2:9" ht="15" x14ac:dyDescent="0.2">
      <c r="B1109" s="21">
        <v>2</v>
      </c>
      <c r="C1109" s="125" t="s">
        <v>1586</v>
      </c>
      <c r="D1109" s="26" t="s">
        <v>33</v>
      </c>
      <c r="E1109" s="23">
        <v>2</v>
      </c>
      <c r="F1109" s="26"/>
      <c r="G1109" s="68">
        <v>25000</v>
      </c>
      <c r="H1109" s="67">
        <f>G1109*E1109</f>
        <v>50000</v>
      </c>
      <c r="I1109" s="70">
        <f>H1109</f>
        <v>50000</v>
      </c>
    </row>
    <row r="1110" spans="2:9" ht="15.75" thickBot="1" x14ac:dyDescent="0.25">
      <c r="B1110" s="21">
        <v>3</v>
      </c>
      <c r="C1110" s="53"/>
      <c r="D1110" s="26"/>
      <c r="E1110" s="95"/>
      <c r="F1110" s="26"/>
      <c r="G1110" s="68"/>
      <c r="H1110" s="67"/>
      <c r="I1110" s="70">
        <f>H1110</f>
        <v>0</v>
      </c>
    </row>
    <row r="1111" spans="2:9" ht="30.75" thickBot="1" x14ac:dyDescent="0.25">
      <c r="B1111" s="18" t="s">
        <v>31</v>
      </c>
      <c r="C1111" s="52" t="s">
        <v>38</v>
      </c>
      <c r="D1111" s="18" t="s">
        <v>33</v>
      </c>
      <c r="E1111" s="161" t="s">
        <v>1488</v>
      </c>
      <c r="F1111" s="162"/>
      <c r="G1111" s="18" t="s">
        <v>1489</v>
      </c>
      <c r="H1111" s="18" t="s">
        <v>39</v>
      </c>
      <c r="I1111" s="18" t="s">
        <v>37</v>
      </c>
    </row>
    <row r="1112" spans="2:9" ht="15" x14ac:dyDescent="0.2">
      <c r="B1112" s="19">
        <v>1</v>
      </c>
      <c r="C1112" s="54" t="s">
        <v>1500</v>
      </c>
      <c r="D1112" s="25" t="s">
        <v>1501</v>
      </c>
      <c r="E1112" s="163">
        <v>413827</v>
      </c>
      <c r="F1112" s="163"/>
      <c r="G1112" s="55">
        <v>0.25</v>
      </c>
      <c r="H1112" s="69">
        <f>G1112*E1112</f>
        <v>103456.75</v>
      </c>
      <c r="I1112" s="70">
        <f>H1112</f>
        <v>103456.75</v>
      </c>
    </row>
    <row r="1113" spans="2:9" ht="15" x14ac:dyDescent="0.2">
      <c r="B1113" s="21">
        <v>2</v>
      </c>
      <c r="C1113" s="26" t="s">
        <v>29</v>
      </c>
      <c r="D1113" s="26" t="s">
        <v>29</v>
      </c>
      <c r="E1113" s="134" t="s">
        <v>29</v>
      </c>
      <c r="F1113" s="134" t="s">
        <v>29</v>
      </c>
      <c r="G1113" s="24" t="s">
        <v>40</v>
      </c>
      <c r="H1113" s="68" t="s">
        <v>29</v>
      </c>
      <c r="I1113" s="72"/>
    </row>
    <row r="1114" spans="2:9" ht="15.75" thickBot="1" x14ac:dyDescent="0.25">
      <c r="B1114" s="21">
        <v>3</v>
      </c>
      <c r="C1114" s="26" t="s">
        <v>29</v>
      </c>
      <c r="D1114" s="26" t="s">
        <v>29</v>
      </c>
      <c r="E1114" s="134" t="s">
        <v>40</v>
      </c>
      <c r="F1114" s="134" t="s">
        <v>29</v>
      </c>
      <c r="G1114" s="24" t="s">
        <v>29</v>
      </c>
      <c r="H1114" s="68" t="s">
        <v>29</v>
      </c>
      <c r="I1114" s="72"/>
    </row>
    <row r="1115" spans="2:9" ht="15.75" thickBot="1" x14ac:dyDescent="0.25">
      <c r="B1115" s="18" t="s">
        <v>31</v>
      </c>
      <c r="C1115" s="45" t="s">
        <v>41</v>
      </c>
      <c r="D1115" s="18" t="s">
        <v>33</v>
      </c>
      <c r="E1115" s="161" t="s">
        <v>1490</v>
      </c>
      <c r="F1115" s="162"/>
      <c r="G1115" s="18" t="s">
        <v>1489</v>
      </c>
      <c r="H1115" s="18" t="s">
        <v>42</v>
      </c>
      <c r="I1115" s="18" t="s">
        <v>37</v>
      </c>
    </row>
    <row r="1116" spans="2:9" ht="15" x14ac:dyDescent="0.2">
      <c r="B1116" s="19">
        <v>1</v>
      </c>
      <c r="C1116" s="54" t="s">
        <v>1502</v>
      </c>
      <c r="D1116" s="25" t="s">
        <v>1503</v>
      </c>
      <c r="E1116" s="164">
        <f>I1112</f>
        <v>103456.75</v>
      </c>
      <c r="F1116" s="165"/>
      <c r="G1116" s="55">
        <v>0.03</v>
      </c>
      <c r="H1116" s="66">
        <f>G1116*E1116</f>
        <v>3103.7024999999999</v>
      </c>
      <c r="I1116" s="70">
        <f>H1116</f>
        <v>3103.7024999999999</v>
      </c>
    </row>
    <row r="1117" spans="2:9" ht="15" x14ac:dyDescent="0.2">
      <c r="B1117" s="21">
        <v>2</v>
      </c>
      <c r="C1117" s="76"/>
      <c r="D1117" s="26"/>
      <c r="E1117" s="166"/>
      <c r="F1117" s="166"/>
      <c r="G1117" s="96"/>
      <c r="H1117" s="68"/>
      <c r="I1117" s="70">
        <f>H1117</f>
        <v>0</v>
      </c>
    </row>
    <row r="1118" spans="2:9" ht="15.75" thickBot="1" x14ac:dyDescent="0.25">
      <c r="B1118" s="21">
        <v>3</v>
      </c>
      <c r="C1118" s="26"/>
      <c r="D1118" s="26"/>
      <c r="E1118" s="134" t="s">
        <v>40</v>
      </c>
      <c r="F1118" s="134" t="s">
        <v>29</v>
      </c>
      <c r="G1118" s="24"/>
      <c r="H1118" s="68" t="s">
        <v>29</v>
      </c>
      <c r="I1118" s="72"/>
    </row>
    <row r="1119" spans="2:9" ht="15.75" thickBot="1" x14ac:dyDescent="0.25">
      <c r="B1119" s="33"/>
      <c r="C1119" s="34" t="s">
        <v>1485</v>
      </c>
      <c r="D1119" s="35"/>
      <c r="E1119" s="135"/>
      <c r="F1119" s="136"/>
      <c r="G1119" s="36"/>
      <c r="H1119" s="37" t="s">
        <v>29</v>
      </c>
      <c r="I1119" s="71">
        <f>I1116+I1112+I1110+I1108+I1109+I1117</f>
        <v>1244560.4524999999</v>
      </c>
    </row>
    <row r="1120" spans="2:9" ht="15" x14ac:dyDescent="0.2">
      <c r="B1120" s="17"/>
      <c r="C1120" s="13"/>
      <c r="D1120" s="14"/>
      <c r="E1120" s="14"/>
      <c r="F1120" s="14"/>
      <c r="G1120" s="38"/>
      <c r="H1120" s="39"/>
      <c r="I1120" s="40"/>
    </row>
    <row r="1121" spans="2:9" ht="15.75" thickBot="1" x14ac:dyDescent="0.25">
      <c r="B1121" s="17"/>
      <c r="C1121" s="13"/>
      <c r="D1121" s="14"/>
      <c r="E1121" s="14"/>
      <c r="F1121" s="14"/>
      <c r="G1121" s="38"/>
      <c r="H1121" s="39"/>
      <c r="I1121" s="40"/>
    </row>
    <row r="1122" spans="2:9" ht="31.5" x14ac:dyDescent="0.5">
      <c r="B1122" s="56"/>
      <c r="C1122" s="57"/>
      <c r="D1122" s="137" t="s">
        <v>18</v>
      </c>
      <c r="E1122" s="138"/>
      <c r="F1122" s="138"/>
      <c r="G1122" s="138"/>
      <c r="H1122" s="138"/>
      <c r="I1122" s="139"/>
    </row>
    <row r="1123" spans="2:9" ht="21" x14ac:dyDescent="0.2">
      <c r="B1123" s="58"/>
      <c r="C1123" s="46"/>
      <c r="D1123" s="140" t="s">
        <v>1</v>
      </c>
      <c r="E1123" s="141"/>
      <c r="F1123" s="141"/>
      <c r="G1123" s="141"/>
      <c r="H1123" s="141"/>
      <c r="I1123" s="142"/>
    </row>
    <row r="1124" spans="2:9" ht="21" x14ac:dyDescent="0.2">
      <c r="B1124" s="58"/>
      <c r="C1124" s="46"/>
      <c r="D1124" s="140" t="s">
        <v>10</v>
      </c>
      <c r="E1124" s="141"/>
      <c r="F1124" s="141"/>
      <c r="G1124" s="141"/>
      <c r="H1124" s="141"/>
      <c r="I1124" s="142"/>
    </row>
    <row r="1125" spans="2:9" ht="21" x14ac:dyDescent="0.2">
      <c r="B1125" s="59"/>
      <c r="C1125" s="47"/>
      <c r="D1125" s="143" t="s">
        <v>27</v>
      </c>
      <c r="E1125" s="144"/>
      <c r="F1125" s="144"/>
      <c r="G1125" s="144"/>
      <c r="H1125" s="144"/>
      <c r="I1125" s="145"/>
    </row>
    <row r="1126" spans="2:9" x14ac:dyDescent="0.2">
      <c r="B1126" s="60"/>
      <c r="C1126" s="48"/>
      <c r="D1126" s="48"/>
      <c r="E1126" s="48"/>
      <c r="F1126" s="48"/>
      <c r="G1126" s="48"/>
      <c r="H1126" s="49"/>
      <c r="I1126" s="61"/>
    </row>
    <row r="1127" spans="2:9" ht="15" x14ac:dyDescent="0.2">
      <c r="B1127" s="146" t="s">
        <v>1487</v>
      </c>
      <c r="C1127" s="147"/>
      <c r="D1127" s="148"/>
      <c r="E1127" s="149"/>
      <c r="F1127" s="149"/>
      <c r="G1127" s="50"/>
      <c r="H1127" s="50"/>
      <c r="I1127" s="62"/>
    </row>
    <row r="1128" spans="2:9" ht="15" x14ac:dyDescent="0.2">
      <c r="B1128" s="63"/>
      <c r="C1128" s="15"/>
      <c r="D1128" s="15"/>
      <c r="E1128" s="15"/>
      <c r="F1128" s="15"/>
      <c r="G1128" s="15"/>
      <c r="H1128" s="41"/>
      <c r="I1128" s="64"/>
    </row>
    <row r="1129" spans="2:9" ht="15" x14ac:dyDescent="0.2">
      <c r="B1129" s="150" t="s">
        <v>28</v>
      </c>
      <c r="C1129" s="151"/>
      <c r="D1129" s="152"/>
      <c r="E1129" s="153"/>
      <c r="F1129" s="153"/>
      <c r="G1129" s="153"/>
      <c r="H1129" s="153"/>
      <c r="I1129" s="154"/>
    </row>
    <row r="1130" spans="2:9" ht="15" x14ac:dyDescent="0.2">
      <c r="B1130" s="155" t="s">
        <v>24</v>
      </c>
      <c r="C1130" s="156"/>
      <c r="D1130" s="156"/>
      <c r="E1130" s="156"/>
      <c r="F1130" s="156"/>
      <c r="G1130" s="156"/>
      <c r="H1130" s="156"/>
      <c r="I1130" s="157"/>
    </row>
    <row r="1131" spans="2:9" ht="31.5" customHeight="1" x14ac:dyDescent="0.2">
      <c r="B1131" s="158" t="s">
        <v>1587</v>
      </c>
      <c r="C1131" s="159"/>
      <c r="D1131" s="159"/>
      <c r="E1131" s="160"/>
      <c r="F1131" s="16" t="s">
        <v>1491</v>
      </c>
      <c r="G1131" s="26" t="s">
        <v>33</v>
      </c>
      <c r="H1131" s="16" t="s">
        <v>30</v>
      </c>
      <c r="I1131" s="97">
        <v>45628</v>
      </c>
    </row>
    <row r="1132" spans="2:9" ht="15.75" thickBot="1" x14ac:dyDescent="0.25">
      <c r="B1132" s="42"/>
      <c r="C1132" s="65"/>
      <c r="D1132" s="43"/>
      <c r="E1132" s="43"/>
      <c r="F1132" s="65" t="s">
        <v>29</v>
      </c>
      <c r="G1132" s="43"/>
      <c r="H1132" s="43"/>
      <c r="I1132" s="44"/>
    </row>
    <row r="1133" spans="2:9" ht="28.5" customHeight="1" thickBot="1" x14ac:dyDescent="0.25">
      <c r="B1133" s="18" t="s">
        <v>31</v>
      </c>
      <c r="C1133" s="52" t="s">
        <v>32</v>
      </c>
      <c r="D1133" s="18" t="s">
        <v>33</v>
      </c>
      <c r="E1133" s="18" t="s">
        <v>26</v>
      </c>
      <c r="F1133" s="18" t="s">
        <v>34</v>
      </c>
      <c r="G1133" s="18" t="s">
        <v>35</v>
      </c>
      <c r="H1133" s="18" t="s">
        <v>36</v>
      </c>
      <c r="I1133" s="18" t="s">
        <v>37</v>
      </c>
    </row>
    <row r="1134" spans="2:9" ht="45" x14ac:dyDescent="0.2">
      <c r="B1134" s="19">
        <v>1</v>
      </c>
      <c r="C1134" s="51" t="s">
        <v>1588</v>
      </c>
      <c r="D1134" s="25" t="s">
        <v>33</v>
      </c>
      <c r="E1134" s="20">
        <v>1</v>
      </c>
      <c r="F1134" s="25"/>
      <c r="G1134" s="67">
        <v>176120</v>
      </c>
      <c r="H1134" s="67">
        <f>G1134*E1134</f>
        <v>176120</v>
      </c>
      <c r="I1134" s="70">
        <f>H1134</f>
        <v>176120</v>
      </c>
    </row>
    <row r="1135" spans="2:9" ht="15" x14ac:dyDescent="0.2">
      <c r="B1135" s="21">
        <v>2</v>
      </c>
      <c r="C1135" s="125" t="s">
        <v>1589</v>
      </c>
      <c r="D1135" s="26" t="s">
        <v>33</v>
      </c>
      <c r="E1135" s="23">
        <v>1</v>
      </c>
      <c r="F1135" s="26"/>
      <c r="G1135" s="68">
        <v>21350</v>
      </c>
      <c r="H1135" s="67">
        <f>G1135*E1135</f>
        <v>21350</v>
      </c>
      <c r="I1135" s="70">
        <f>H1135</f>
        <v>21350</v>
      </c>
    </row>
    <row r="1136" spans="2:9" ht="15.75" thickBot="1" x14ac:dyDescent="0.25">
      <c r="B1136" s="21">
        <v>3</v>
      </c>
      <c r="C1136" s="53"/>
      <c r="D1136" s="26"/>
      <c r="E1136" s="95"/>
      <c r="F1136" s="26"/>
      <c r="G1136" s="68"/>
      <c r="H1136" s="67"/>
      <c r="I1136" s="70">
        <f>H1136</f>
        <v>0</v>
      </c>
    </row>
    <row r="1137" spans="2:9" ht="30.75" thickBot="1" x14ac:dyDescent="0.25">
      <c r="B1137" s="18" t="s">
        <v>31</v>
      </c>
      <c r="C1137" s="52" t="s">
        <v>38</v>
      </c>
      <c r="D1137" s="18" t="s">
        <v>33</v>
      </c>
      <c r="E1137" s="161" t="s">
        <v>1488</v>
      </c>
      <c r="F1137" s="162"/>
      <c r="G1137" s="18" t="s">
        <v>1489</v>
      </c>
      <c r="H1137" s="18" t="s">
        <v>39</v>
      </c>
      <c r="I1137" s="18" t="s">
        <v>37</v>
      </c>
    </row>
    <row r="1138" spans="2:9" ht="15" x14ac:dyDescent="0.2">
      <c r="B1138" s="19">
        <v>1</v>
      </c>
      <c r="C1138" s="54" t="s">
        <v>1500</v>
      </c>
      <c r="D1138" s="25" t="s">
        <v>1501</v>
      </c>
      <c r="E1138" s="163">
        <v>413827</v>
      </c>
      <c r="F1138" s="163"/>
      <c r="G1138" s="98">
        <v>0.16669999999999999</v>
      </c>
      <c r="H1138" s="69">
        <f>G1138*E1138</f>
        <v>68984.960899999991</v>
      </c>
      <c r="I1138" s="70">
        <f>H1138</f>
        <v>68984.960899999991</v>
      </c>
    </row>
    <row r="1139" spans="2:9" ht="15" x14ac:dyDescent="0.2">
      <c r="B1139" s="21">
        <v>2</v>
      </c>
      <c r="C1139" s="26" t="s">
        <v>29</v>
      </c>
      <c r="D1139" s="26" t="s">
        <v>29</v>
      </c>
      <c r="E1139" s="134" t="s">
        <v>29</v>
      </c>
      <c r="F1139" s="134" t="s">
        <v>29</v>
      </c>
      <c r="G1139" s="24" t="s">
        <v>40</v>
      </c>
      <c r="H1139" s="68" t="s">
        <v>29</v>
      </c>
      <c r="I1139" s="72"/>
    </row>
    <row r="1140" spans="2:9" ht="15.75" thickBot="1" x14ac:dyDescent="0.25">
      <c r="B1140" s="21">
        <v>3</v>
      </c>
      <c r="C1140" s="26" t="s">
        <v>29</v>
      </c>
      <c r="D1140" s="26" t="s">
        <v>29</v>
      </c>
      <c r="E1140" s="134" t="s">
        <v>40</v>
      </c>
      <c r="F1140" s="134" t="s">
        <v>29</v>
      </c>
      <c r="G1140" s="24" t="s">
        <v>29</v>
      </c>
      <c r="H1140" s="68" t="s">
        <v>29</v>
      </c>
      <c r="I1140" s="72"/>
    </row>
    <row r="1141" spans="2:9" ht="15.75" thickBot="1" x14ac:dyDescent="0.25">
      <c r="B1141" s="18" t="s">
        <v>31</v>
      </c>
      <c r="C1141" s="45" t="s">
        <v>41</v>
      </c>
      <c r="D1141" s="18" t="s">
        <v>33</v>
      </c>
      <c r="E1141" s="161" t="s">
        <v>1490</v>
      </c>
      <c r="F1141" s="162"/>
      <c r="G1141" s="18" t="s">
        <v>1489</v>
      </c>
      <c r="H1141" s="18" t="s">
        <v>42</v>
      </c>
      <c r="I1141" s="18" t="s">
        <v>37</v>
      </c>
    </row>
    <row r="1142" spans="2:9" ht="15" x14ac:dyDescent="0.2">
      <c r="B1142" s="19">
        <v>1</v>
      </c>
      <c r="C1142" s="54" t="s">
        <v>1502</v>
      </c>
      <c r="D1142" s="25" t="s">
        <v>1503</v>
      </c>
      <c r="E1142" s="164">
        <f>I1138</f>
        <v>68984.960899999991</v>
      </c>
      <c r="F1142" s="165"/>
      <c r="G1142" s="55">
        <v>0.03</v>
      </c>
      <c r="H1142" s="66">
        <f>G1142*E1142</f>
        <v>2069.5488269999996</v>
      </c>
      <c r="I1142" s="70">
        <f>H1142</f>
        <v>2069.5488269999996</v>
      </c>
    </row>
    <row r="1143" spans="2:9" ht="15" x14ac:dyDescent="0.2">
      <c r="B1143" s="21">
        <v>2</v>
      </c>
      <c r="C1143" s="76"/>
      <c r="D1143" s="26"/>
      <c r="E1143" s="166"/>
      <c r="F1143" s="166"/>
      <c r="G1143" s="96"/>
      <c r="H1143" s="68"/>
      <c r="I1143" s="70">
        <f>H1143</f>
        <v>0</v>
      </c>
    </row>
    <row r="1144" spans="2:9" ht="15.75" thickBot="1" x14ac:dyDescent="0.25">
      <c r="B1144" s="21">
        <v>3</v>
      </c>
      <c r="C1144" s="26"/>
      <c r="D1144" s="26"/>
      <c r="E1144" s="134" t="s">
        <v>40</v>
      </c>
      <c r="F1144" s="134" t="s">
        <v>29</v>
      </c>
      <c r="G1144" s="24"/>
      <c r="H1144" s="68" t="s">
        <v>29</v>
      </c>
      <c r="I1144" s="72"/>
    </row>
    <row r="1145" spans="2:9" ht="15.75" thickBot="1" x14ac:dyDescent="0.25">
      <c r="B1145" s="33"/>
      <c r="C1145" s="34" t="s">
        <v>1485</v>
      </c>
      <c r="D1145" s="35"/>
      <c r="E1145" s="135"/>
      <c r="F1145" s="136"/>
      <c r="G1145" s="36"/>
      <c r="H1145" s="37" t="s">
        <v>29</v>
      </c>
      <c r="I1145" s="71">
        <f>I1142+I1138+I1136+I1134+I1135+I1143</f>
        <v>268524.50972700003</v>
      </c>
    </row>
    <row r="1146" spans="2:9" ht="15" x14ac:dyDescent="0.2">
      <c r="B1146" s="17"/>
      <c r="C1146" s="13"/>
      <c r="D1146" s="14"/>
      <c r="E1146" s="14"/>
      <c r="F1146" s="14"/>
      <c r="G1146" s="38"/>
      <c r="H1146" s="39"/>
      <c r="I1146" s="40"/>
    </row>
    <row r="1147" spans="2:9" ht="15.75" thickBot="1" x14ac:dyDescent="0.25">
      <c r="B1147" s="17"/>
      <c r="C1147" s="13"/>
      <c r="D1147" s="14"/>
      <c r="E1147" s="14"/>
      <c r="F1147" s="14"/>
      <c r="G1147" s="38"/>
      <c r="H1147" s="39"/>
      <c r="I1147" s="40"/>
    </row>
    <row r="1148" spans="2:9" ht="31.5" x14ac:dyDescent="0.5">
      <c r="B1148" s="56"/>
      <c r="C1148" s="57"/>
      <c r="D1148" s="137" t="s">
        <v>18</v>
      </c>
      <c r="E1148" s="138"/>
      <c r="F1148" s="138"/>
      <c r="G1148" s="138"/>
      <c r="H1148" s="138"/>
      <c r="I1148" s="139"/>
    </row>
    <row r="1149" spans="2:9" ht="21" x14ac:dyDescent="0.2">
      <c r="B1149" s="58"/>
      <c r="C1149" s="46"/>
      <c r="D1149" s="140" t="s">
        <v>1</v>
      </c>
      <c r="E1149" s="141"/>
      <c r="F1149" s="141"/>
      <c r="G1149" s="141"/>
      <c r="H1149" s="141"/>
      <c r="I1149" s="142"/>
    </row>
    <row r="1150" spans="2:9" ht="21" x14ac:dyDescent="0.2">
      <c r="B1150" s="58"/>
      <c r="C1150" s="46"/>
      <c r="D1150" s="140" t="s">
        <v>10</v>
      </c>
      <c r="E1150" s="141"/>
      <c r="F1150" s="141"/>
      <c r="G1150" s="141"/>
      <c r="H1150" s="141"/>
      <c r="I1150" s="142"/>
    </row>
    <row r="1151" spans="2:9" ht="21" x14ac:dyDescent="0.2">
      <c r="B1151" s="59"/>
      <c r="C1151" s="47"/>
      <c r="D1151" s="143" t="s">
        <v>27</v>
      </c>
      <c r="E1151" s="144"/>
      <c r="F1151" s="144"/>
      <c r="G1151" s="144"/>
      <c r="H1151" s="144"/>
      <c r="I1151" s="145"/>
    </row>
    <row r="1152" spans="2:9" x14ac:dyDescent="0.2">
      <c r="B1152" s="60"/>
      <c r="C1152" s="48"/>
      <c r="D1152" s="48"/>
      <c r="E1152" s="48"/>
      <c r="F1152" s="48"/>
      <c r="G1152" s="48"/>
      <c r="H1152" s="49"/>
      <c r="I1152" s="61"/>
    </row>
    <row r="1153" spans="2:9" ht="15" x14ac:dyDescent="0.2">
      <c r="B1153" s="146" t="s">
        <v>1487</v>
      </c>
      <c r="C1153" s="147"/>
      <c r="D1153" s="148"/>
      <c r="E1153" s="149"/>
      <c r="F1153" s="149"/>
      <c r="G1153" s="50"/>
      <c r="H1153" s="50"/>
      <c r="I1153" s="62"/>
    </row>
    <row r="1154" spans="2:9" ht="15" x14ac:dyDescent="0.2">
      <c r="B1154" s="63"/>
      <c r="C1154" s="15"/>
      <c r="D1154" s="15"/>
      <c r="E1154" s="15"/>
      <c r="F1154" s="15"/>
      <c r="G1154" s="15"/>
      <c r="H1154" s="41"/>
      <c r="I1154" s="64"/>
    </row>
    <row r="1155" spans="2:9" ht="15" x14ac:dyDescent="0.2">
      <c r="B1155" s="150" t="s">
        <v>28</v>
      </c>
      <c r="C1155" s="151"/>
      <c r="D1155" s="152"/>
      <c r="E1155" s="153"/>
      <c r="F1155" s="153"/>
      <c r="G1155" s="153"/>
      <c r="H1155" s="153"/>
      <c r="I1155" s="154"/>
    </row>
    <row r="1156" spans="2:9" ht="15" x14ac:dyDescent="0.2">
      <c r="B1156" s="155" t="s">
        <v>24</v>
      </c>
      <c r="C1156" s="156"/>
      <c r="D1156" s="156"/>
      <c r="E1156" s="156"/>
      <c r="F1156" s="156"/>
      <c r="G1156" s="156"/>
      <c r="H1156" s="156"/>
      <c r="I1156" s="157"/>
    </row>
    <row r="1157" spans="2:9" ht="31.5" customHeight="1" x14ac:dyDescent="0.2">
      <c r="B1157" s="158" t="s">
        <v>1590</v>
      </c>
      <c r="C1157" s="159"/>
      <c r="D1157" s="159"/>
      <c r="E1157" s="160"/>
      <c r="F1157" s="16" t="s">
        <v>1491</v>
      </c>
      <c r="G1157" s="26" t="s">
        <v>33</v>
      </c>
      <c r="H1157" s="16" t="s">
        <v>30</v>
      </c>
      <c r="I1157" s="97">
        <v>45628</v>
      </c>
    </row>
    <row r="1158" spans="2:9" ht="15.75" thickBot="1" x14ac:dyDescent="0.25">
      <c r="B1158" s="42"/>
      <c r="C1158" s="65"/>
      <c r="D1158" s="43"/>
      <c r="E1158" s="43"/>
      <c r="F1158" s="65" t="s">
        <v>29</v>
      </c>
      <c r="G1158" s="43"/>
      <c r="H1158" s="43"/>
      <c r="I1158" s="44"/>
    </row>
    <row r="1159" spans="2:9" ht="28.5" customHeight="1" thickBot="1" x14ac:dyDescent="0.25">
      <c r="B1159" s="18" t="s">
        <v>31</v>
      </c>
      <c r="C1159" s="52" t="s">
        <v>32</v>
      </c>
      <c r="D1159" s="18" t="s">
        <v>33</v>
      </c>
      <c r="E1159" s="18" t="s">
        <v>26</v>
      </c>
      <c r="F1159" s="18" t="s">
        <v>34</v>
      </c>
      <c r="G1159" s="18" t="s">
        <v>35</v>
      </c>
      <c r="H1159" s="18" t="s">
        <v>36</v>
      </c>
      <c r="I1159" s="18" t="s">
        <v>37</v>
      </c>
    </row>
    <row r="1160" spans="2:9" ht="30" x14ac:dyDescent="0.2">
      <c r="B1160" s="19">
        <v>1</v>
      </c>
      <c r="C1160" s="51" t="s">
        <v>1591</v>
      </c>
      <c r="D1160" s="25" t="s">
        <v>33</v>
      </c>
      <c r="E1160" s="20">
        <v>1</v>
      </c>
      <c r="F1160" s="25"/>
      <c r="G1160" s="67">
        <v>735000</v>
      </c>
      <c r="H1160" s="67">
        <f>G1160*E1160</f>
        <v>735000</v>
      </c>
      <c r="I1160" s="70">
        <f>H1160</f>
        <v>735000</v>
      </c>
    </row>
    <row r="1161" spans="2:9" ht="15" x14ac:dyDescent="0.2">
      <c r="B1161" s="21">
        <v>2</v>
      </c>
      <c r="C1161" s="125" t="s">
        <v>1592</v>
      </c>
      <c r="D1161" s="26" t="s">
        <v>1504</v>
      </c>
      <c r="E1161" s="23">
        <v>1</v>
      </c>
      <c r="F1161" s="26"/>
      <c r="G1161" s="68">
        <v>2500</v>
      </c>
      <c r="H1161" s="67">
        <f>G1161*E1161</f>
        <v>2500</v>
      </c>
      <c r="I1161" s="70">
        <f>H1161</f>
        <v>2500</v>
      </c>
    </row>
    <row r="1162" spans="2:9" ht="15.75" thickBot="1" x14ac:dyDescent="0.25">
      <c r="B1162" s="21">
        <v>3</v>
      </c>
      <c r="C1162" s="53" t="s">
        <v>1593</v>
      </c>
      <c r="D1162" s="26" t="s">
        <v>33</v>
      </c>
      <c r="E1162" s="95">
        <v>1</v>
      </c>
      <c r="F1162" s="26"/>
      <c r="G1162" s="68">
        <v>15100</v>
      </c>
      <c r="H1162" s="67">
        <f>G1162*E1162</f>
        <v>15100</v>
      </c>
      <c r="I1162" s="70">
        <f>H1162</f>
        <v>15100</v>
      </c>
    </row>
    <row r="1163" spans="2:9" ht="30.75" thickBot="1" x14ac:dyDescent="0.25">
      <c r="B1163" s="18" t="s">
        <v>31</v>
      </c>
      <c r="C1163" s="52" t="s">
        <v>38</v>
      </c>
      <c r="D1163" s="18" t="s">
        <v>33</v>
      </c>
      <c r="E1163" s="161" t="s">
        <v>1488</v>
      </c>
      <c r="F1163" s="162"/>
      <c r="G1163" s="18" t="s">
        <v>1489</v>
      </c>
      <c r="H1163" s="18" t="s">
        <v>39</v>
      </c>
      <c r="I1163" s="18" t="s">
        <v>37</v>
      </c>
    </row>
    <row r="1164" spans="2:9" ht="15" x14ac:dyDescent="0.2">
      <c r="B1164" s="19">
        <v>1</v>
      </c>
      <c r="C1164" s="54" t="s">
        <v>1500</v>
      </c>
      <c r="D1164" s="25" t="s">
        <v>1501</v>
      </c>
      <c r="E1164" s="163">
        <v>335268</v>
      </c>
      <c r="F1164" s="163"/>
      <c r="G1164" s="55">
        <v>0.2</v>
      </c>
      <c r="H1164" s="69">
        <f>G1164*E1164</f>
        <v>67053.600000000006</v>
      </c>
      <c r="I1164" s="70">
        <f>H1164</f>
        <v>67053.600000000006</v>
      </c>
    </row>
    <row r="1165" spans="2:9" ht="15" x14ac:dyDescent="0.2">
      <c r="B1165" s="21">
        <v>2</v>
      </c>
      <c r="C1165" s="26" t="s">
        <v>29</v>
      </c>
      <c r="D1165" s="26" t="s">
        <v>29</v>
      </c>
      <c r="E1165" s="134" t="s">
        <v>29</v>
      </c>
      <c r="F1165" s="134" t="s">
        <v>29</v>
      </c>
      <c r="G1165" s="24" t="s">
        <v>40</v>
      </c>
      <c r="H1165" s="68" t="s">
        <v>29</v>
      </c>
      <c r="I1165" s="72"/>
    </row>
    <row r="1166" spans="2:9" ht="15.75" thickBot="1" x14ac:dyDescent="0.25">
      <c r="B1166" s="21">
        <v>3</v>
      </c>
      <c r="C1166" s="26" t="s">
        <v>29</v>
      </c>
      <c r="D1166" s="26" t="s">
        <v>29</v>
      </c>
      <c r="E1166" s="134" t="s">
        <v>40</v>
      </c>
      <c r="F1166" s="134" t="s">
        <v>29</v>
      </c>
      <c r="G1166" s="24" t="s">
        <v>29</v>
      </c>
      <c r="H1166" s="68" t="s">
        <v>29</v>
      </c>
      <c r="I1166" s="72"/>
    </row>
    <row r="1167" spans="2:9" ht="15.75" thickBot="1" x14ac:dyDescent="0.25">
      <c r="B1167" s="18" t="s">
        <v>31</v>
      </c>
      <c r="C1167" s="45" t="s">
        <v>41</v>
      </c>
      <c r="D1167" s="18" t="s">
        <v>33</v>
      </c>
      <c r="E1167" s="161" t="s">
        <v>1490</v>
      </c>
      <c r="F1167" s="162"/>
      <c r="G1167" s="18" t="s">
        <v>1489</v>
      </c>
      <c r="H1167" s="18" t="s">
        <v>42</v>
      </c>
      <c r="I1167" s="18" t="s">
        <v>37</v>
      </c>
    </row>
    <row r="1168" spans="2:9" ht="15" x14ac:dyDescent="0.2">
      <c r="B1168" s="19">
        <v>1</v>
      </c>
      <c r="C1168" s="54" t="s">
        <v>1502</v>
      </c>
      <c r="D1168" s="25" t="s">
        <v>1503</v>
      </c>
      <c r="E1168" s="164">
        <f>I1164</f>
        <v>67053.600000000006</v>
      </c>
      <c r="F1168" s="165"/>
      <c r="G1168" s="55">
        <v>0.03</v>
      </c>
      <c r="H1168" s="66">
        <f>G1168*E1168</f>
        <v>2011.6080000000002</v>
      </c>
      <c r="I1168" s="70">
        <f>H1168</f>
        <v>2011.6080000000002</v>
      </c>
    </row>
    <row r="1169" spans="2:9" ht="15" x14ac:dyDescent="0.2">
      <c r="B1169" s="21">
        <v>2</v>
      </c>
      <c r="C1169" s="76"/>
      <c r="D1169" s="26"/>
      <c r="E1169" s="166"/>
      <c r="F1169" s="166"/>
      <c r="G1169" s="96"/>
      <c r="H1169" s="68"/>
      <c r="I1169" s="70">
        <f>H1169</f>
        <v>0</v>
      </c>
    </row>
    <row r="1170" spans="2:9" ht="15.75" thickBot="1" x14ac:dyDescent="0.25">
      <c r="B1170" s="21">
        <v>3</v>
      </c>
      <c r="C1170" s="26"/>
      <c r="D1170" s="26"/>
      <c r="E1170" s="134" t="s">
        <v>40</v>
      </c>
      <c r="F1170" s="134" t="s">
        <v>29</v>
      </c>
      <c r="G1170" s="24"/>
      <c r="H1170" s="68" t="s">
        <v>29</v>
      </c>
      <c r="I1170" s="72"/>
    </row>
    <row r="1171" spans="2:9" ht="15.75" thickBot="1" x14ac:dyDescent="0.25">
      <c r="B1171" s="33"/>
      <c r="C1171" s="34" t="s">
        <v>1485</v>
      </c>
      <c r="D1171" s="35"/>
      <c r="E1171" s="135"/>
      <c r="F1171" s="136"/>
      <c r="G1171" s="36"/>
      <c r="H1171" s="37" t="s">
        <v>29</v>
      </c>
      <c r="I1171" s="71">
        <f>I1168+I1164+I1162+I1160+I1161+I1169</f>
        <v>821665.20799999998</v>
      </c>
    </row>
    <row r="1172" spans="2:9" ht="15" x14ac:dyDescent="0.2">
      <c r="B1172" s="17"/>
      <c r="C1172" s="13"/>
      <c r="D1172" s="14"/>
      <c r="E1172" s="14"/>
      <c r="F1172" s="14"/>
      <c r="G1172" s="38"/>
      <c r="H1172" s="39"/>
      <c r="I1172" s="40"/>
    </row>
    <row r="1173" spans="2:9" ht="15.75" thickBot="1" x14ac:dyDescent="0.25">
      <c r="B1173" s="17"/>
      <c r="C1173" s="13"/>
      <c r="D1173" s="14"/>
      <c r="E1173" s="14"/>
      <c r="F1173" s="14"/>
      <c r="G1173" s="38"/>
      <c r="H1173" s="39"/>
      <c r="I1173" s="40"/>
    </row>
    <row r="1174" spans="2:9" ht="31.5" x14ac:dyDescent="0.5">
      <c r="B1174" s="56"/>
      <c r="C1174" s="57"/>
      <c r="D1174" s="137" t="s">
        <v>18</v>
      </c>
      <c r="E1174" s="138"/>
      <c r="F1174" s="138"/>
      <c r="G1174" s="138"/>
      <c r="H1174" s="138"/>
      <c r="I1174" s="139"/>
    </row>
    <row r="1175" spans="2:9" ht="21" x14ac:dyDescent="0.2">
      <c r="B1175" s="58"/>
      <c r="C1175" s="46"/>
      <c r="D1175" s="140" t="s">
        <v>1</v>
      </c>
      <c r="E1175" s="141"/>
      <c r="F1175" s="141"/>
      <c r="G1175" s="141"/>
      <c r="H1175" s="141"/>
      <c r="I1175" s="142"/>
    </row>
    <row r="1176" spans="2:9" ht="21" x14ac:dyDescent="0.2">
      <c r="B1176" s="58"/>
      <c r="C1176" s="46"/>
      <c r="D1176" s="140" t="s">
        <v>10</v>
      </c>
      <c r="E1176" s="141"/>
      <c r="F1176" s="141"/>
      <c r="G1176" s="141"/>
      <c r="H1176" s="141"/>
      <c r="I1176" s="142"/>
    </row>
    <row r="1177" spans="2:9" ht="21" x14ac:dyDescent="0.2">
      <c r="B1177" s="59"/>
      <c r="C1177" s="47"/>
      <c r="D1177" s="143" t="s">
        <v>27</v>
      </c>
      <c r="E1177" s="144"/>
      <c r="F1177" s="144"/>
      <c r="G1177" s="144"/>
      <c r="H1177" s="144"/>
      <c r="I1177" s="145"/>
    </row>
    <row r="1178" spans="2:9" x14ac:dyDescent="0.2">
      <c r="B1178" s="60"/>
      <c r="C1178" s="48"/>
      <c r="D1178" s="48"/>
      <c r="E1178" s="48"/>
      <c r="F1178" s="48"/>
      <c r="G1178" s="48"/>
      <c r="H1178" s="49"/>
      <c r="I1178" s="61"/>
    </row>
    <row r="1179" spans="2:9" ht="15" x14ac:dyDescent="0.2">
      <c r="B1179" s="146" t="s">
        <v>1487</v>
      </c>
      <c r="C1179" s="147"/>
      <c r="D1179" s="148"/>
      <c r="E1179" s="149"/>
      <c r="F1179" s="149"/>
      <c r="G1179" s="50"/>
      <c r="H1179" s="50"/>
      <c r="I1179" s="62"/>
    </row>
    <row r="1180" spans="2:9" ht="15" x14ac:dyDescent="0.2">
      <c r="B1180" s="63"/>
      <c r="C1180" s="15"/>
      <c r="D1180" s="15"/>
      <c r="E1180" s="15"/>
      <c r="F1180" s="15"/>
      <c r="G1180" s="15"/>
      <c r="H1180" s="41"/>
      <c r="I1180" s="64"/>
    </row>
    <row r="1181" spans="2:9" ht="15" x14ac:dyDescent="0.2">
      <c r="B1181" s="150" t="s">
        <v>28</v>
      </c>
      <c r="C1181" s="151"/>
      <c r="D1181" s="152"/>
      <c r="E1181" s="153"/>
      <c r="F1181" s="153"/>
      <c r="G1181" s="153"/>
      <c r="H1181" s="153"/>
      <c r="I1181" s="154"/>
    </row>
    <row r="1182" spans="2:9" ht="15" x14ac:dyDescent="0.2">
      <c r="B1182" s="155" t="s">
        <v>24</v>
      </c>
      <c r="C1182" s="156"/>
      <c r="D1182" s="156"/>
      <c r="E1182" s="156"/>
      <c r="F1182" s="156"/>
      <c r="G1182" s="156"/>
      <c r="H1182" s="156"/>
      <c r="I1182" s="157"/>
    </row>
    <row r="1183" spans="2:9" ht="39" customHeight="1" x14ac:dyDescent="0.2">
      <c r="B1183" s="158" t="s">
        <v>1658</v>
      </c>
      <c r="C1183" s="159"/>
      <c r="D1183" s="159"/>
      <c r="E1183" s="160"/>
      <c r="F1183" s="16" t="s">
        <v>1491</v>
      </c>
      <c r="G1183" s="26" t="s">
        <v>33</v>
      </c>
      <c r="H1183" s="16" t="s">
        <v>30</v>
      </c>
      <c r="I1183" s="97">
        <v>45628</v>
      </c>
    </row>
    <row r="1184" spans="2:9" ht="15.75" thickBot="1" x14ac:dyDescent="0.25">
      <c r="B1184" s="42"/>
      <c r="C1184" s="65"/>
      <c r="D1184" s="43"/>
      <c r="E1184" s="43"/>
      <c r="F1184" s="65" t="s">
        <v>29</v>
      </c>
      <c r="G1184" s="43"/>
      <c r="H1184" s="43"/>
      <c r="I1184" s="44"/>
    </row>
    <row r="1185" spans="2:9" ht="28.5" customHeight="1" thickBot="1" x14ac:dyDescent="0.25">
      <c r="B1185" s="18" t="s">
        <v>31</v>
      </c>
      <c r="C1185" s="52" t="s">
        <v>32</v>
      </c>
      <c r="D1185" s="18" t="s">
        <v>33</v>
      </c>
      <c r="E1185" s="18" t="s">
        <v>26</v>
      </c>
      <c r="F1185" s="18" t="s">
        <v>34</v>
      </c>
      <c r="G1185" s="18" t="s">
        <v>35</v>
      </c>
      <c r="H1185" s="18" t="s">
        <v>36</v>
      </c>
      <c r="I1185" s="18" t="s">
        <v>37</v>
      </c>
    </row>
    <row r="1186" spans="2:9" ht="31.5" customHeight="1" x14ac:dyDescent="0.2">
      <c r="B1186" s="19">
        <v>1</v>
      </c>
      <c r="C1186" s="51" t="s">
        <v>1659</v>
      </c>
      <c r="D1186" s="25" t="s">
        <v>33</v>
      </c>
      <c r="E1186" s="20">
        <v>1</v>
      </c>
      <c r="F1186" s="25"/>
      <c r="G1186" s="67">
        <v>11396</v>
      </c>
      <c r="H1186" s="67">
        <f>G1186*E1186</f>
        <v>11396</v>
      </c>
      <c r="I1186" s="70">
        <f>H1186</f>
        <v>11396</v>
      </c>
    </row>
    <row r="1187" spans="2:9" ht="25.5" x14ac:dyDescent="0.2">
      <c r="B1187" s="21">
        <v>2</v>
      </c>
      <c r="C1187" s="125" t="s">
        <v>1594</v>
      </c>
      <c r="D1187" s="26" t="s">
        <v>33</v>
      </c>
      <c r="E1187" s="23">
        <v>1</v>
      </c>
      <c r="F1187" s="26"/>
      <c r="G1187" s="68">
        <v>450000</v>
      </c>
      <c r="H1187" s="67">
        <f>G1187*E1187</f>
        <v>450000</v>
      </c>
      <c r="I1187" s="70">
        <f>H1187</f>
        <v>450000</v>
      </c>
    </row>
    <row r="1188" spans="2:9" ht="34.5" customHeight="1" thickBot="1" x14ac:dyDescent="0.25">
      <c r="B1188" s="21">
        <v>3</v>
      </c>
      <c r="C1188" s="53" t="s">
        <v>1595</v>
      </c>
      <c r="D1188" s="26" t="s">
        <v>33</v>
      </c>
      <c r="E1188" s="95">
        <v>0.4</v>
      </c>
      <c r="F1188" s="26"/>
      <c r="G1188" s="68">
        <v>4420</v>
      </c>
      <c r="H1188" s="67">
        <f>G1188*E1188</f>
        <v>1768</v>
      </c>
      <c r="I1188" s="70">
        <f>H1188</f>
        <v>1768</v>
      </c>
    </row>
    <row r="1189" spans="2:9" ht="30.75" thickBot="1" x14ac:dyDescent="0.25">
      <c r="B1189" s="18" t="s">
        <v>31</v>
      </c>
      <c r="C1189" s="52" t="s">
        <v>38</v>
      </c>
      <c r="D1189" s="18" t="s">
        <v>33</v>
      </c>
      <c r="E1189" s="161" t="s">
        <v>1488</v>
      </c>
      <c r="F1189" s="162"/>
      <c r="G1189" s="18" t="s">
        <v>1489</v>
      </c>
      <c r="H1189" s="18" t="s">
        <v>39</v>
      </c>
      <c r="I1189" s="18" t="s">
        <v>37</v>
      </c>
    </row>
    <row r="1190" spans="2:9" ht="15" x14ac:dyDescent="0.2">
      <c r="B1190" s="19">
        <v>1</v>
      </c>
      <c r="C1190" s="54" t="s">
        <v>1500</v>
      </c>
      <c r="D1190" s="25" t="s">
        <v>1501</v>
      </c>
      <c r="E1190" s="163">
        <v>413827</v>
      </c>
      <c r="F1190" s="163"/>
      <c r="G1190" s="55">
        <v>0.25</v>
      </c>
      <c r="H1190" s="69">
        <f>G1190*E1190</f>
        <v>103456.75</v>
      </c>
      <c r="I1190" s="70">
        <f>H1190</f>
        <v>103456.75</v>
      </c>
    </row>
    <row r="1191" spans="2:9" ht="15" x14ac:dyDescent="0.2">
      <c r="B1191" s="21">
        <v>2</v>
      </c>
      <c r="C1191" s="26" t="s">
        <v>29</v>
      </c>
      <c r="D1191" s="26" t="s">
        <v>29</v>
      </c>
      <c r="E1191" s="134" t="s">
        <v>29</v>
      </c>
      <c r="F1191" s="134" t="s">
        <v>29</v>
      </c>
      <c r="G1191" s="24" t="s">
        <v>40</v>
      </c>
      <c r="H1191" s="68" t="s">
        <v>29</v>
      </c>
      <c r="I1191" s="72"/>
    </row>
    <row r="1192" spans="2:9" ht="15.75" thickBot="1" x14ac:dyDescent="0.25">
      <c r="B1192" s="21">
        <v>3</v>
      </c>
      <c r="C1192" s="26" t="s">
        <v>29</v>
      </c>
      <c r="D1192" s="26" t="s">
        <v>29</v>
      </c>
      <c r="E1192" s="134" t="s">
        <v>40</v>
      </c>
      <c r="F1192" s="134" t="s">
        <v>29</v>
      </c>
      <c r="G1192" s="24" t="s">
        <v>29</v>
      </c>
      <c r="H1192" s="68" t="s">
        <v>29</v>
      </c>
      <c r="I1192" s="72"/>
    </row>
    <row r="1193" spans="2:9" ht="15.75" thickBot="1" x14ac:dyDescent="0.25">
      <c r="B1193" s="18" t="s">
        <v>31</v>
      </c>
      <c r="C1193" s="45" t="s">
        <v>41</v>
      </c>
      <c r="D1193" s="18" t="s">
        <v>33</v>
      </c>
      <c r="E1193" s="161" t="s">
        <v>1490</v>
      </c>
      <c r="F1193" s="162"/>
      <c r="G1193" s="18" t="s">
        <v>1489</v>
      </c>
      <c r="H1193" s="18" t="s">
        <v>42</v>
      </c>
      <c r="I1193" s="18" t="s">
        <v>37</v>
      </c>
    </row>
    <row r="1194" spans="2:9" ht="15" x14ac:dyDescent="0.2">
      <c r="B1194" s="19">
        <v>1</v>
      </c>
      <c r="C1194" s="54" t="s">
        <v>1502</v>
      </c>
      <c r="D1194" s="25" t="s">
        <v>1503</v>
      </c>
      <c r="E1194" s="164">
        <f>I1190</f>
        <v>103456.75</v>
      </c>
      <c r="F1194" s="165"/>
      <c r="G1194" s="55">
        <v>0.03</v>
      </c>
      <c r="H1194" s="66">
        <f>G1194*E1194</f>
        <v>3103.7024999999999</v>
      </c>
      <c r="I1194" s="70">
        <f>H1194</f>
        <v>3103.7024999999999</v>
      </c>
    </row>
    <row r="1195" spans="2:9" ht="15" x14ac:dyDescent="0.2">
      <c r="B1195" s="21">
        <v>2</v>
      </c>
      <c r="C1195" s="76"/>
      <c r="D1195" s="26"/>
      <c r="E1195" s="166"/>
      <c r="F1195" s="166"/>
      <c r="G1195" s="96"/>
      <c r="H1195" s="68"/>
      <c r="I1195" s="70">
        <f>H1195</f>
        <v>0</v>
      </c>
    </row>
    <row r="1196" spans="2:9" ht="15.75" thickBot="1" x14ac:dyDescent="0.25">
      <c r="B1196" s="21">
        <v>3</v>
      </c>
      <c r="C1196" s="26"/>
      <c r="D1196" s="26"/>
      <c r="E1196" s="134" t="s">
        <v>40</v>
      </c>
      <c r="F1196" s="134" t="s">
        <v>29</v>
      </c>
      <c r="G1196" s="24"/>
      <c r="H1196" s="68" t="s">
        <v>29</v>
      </c>
      <c r="I1196" s="72"/>
    </row>
    <row r="1197" spans="2:9" ht="15.75" thickBot="1" x14ac:dyDescent="0.25">
      <c r="B1197" s="33"/>
      <c r="C1197" s="34" t="s">
        <v>1485</v>
      </c>
      <c r="D1197" s="35"/>
      <c r="E1197" s="135"/>
      <c r="F1197" s="136"/>
      <c r="G1197" s="36"/>
      <c r="H1197" s="37" t="s">
        <v>29</v>
      </c>
      <c r="I1197" s="71">
        <f>I1194+I1190+I1188+I1186+I1187+I1195</f>
        <v>569724.45250000001</v>
      </c>
    </row>
    <row r="1198" spans="2:9" ht="15" x14ac:dyDescent="0.2">
      <c r="B1198" s="17"/>
      <c r="C1198" s="13"/>
      <c r="D1198" s="14"/>
      <c r="E1198" s="14"/>
      <c r="F1198" s="14"/>
      <c r="G1198" s="38"/>
      <c r="H1198" s="39"/>
      <c r="I1198" s="40"/>
    </row>
    <row r="1199" spans="2:9" ht="15.75" thickBot="1" x14ac:dyDescent="0.25">
      <c r="B1199" s="17"/>
      <c r="C1199" s="13"/>
      <c r="D1199" s="14"/>
      <c r="E1199" s="14"/>
      <c r="F1199" s="14"/>
      <c r="G1199" s="38"/>
      <c r="H1199" s="39"/>
      <c r="I1199" s="40"/>
    </row>
    <row r="1200" spans="2:9" ht="31.5" x14ac:dyDescent="0.5">
      <c r="B1200" s="56"/>
      <c r="C1200" s="57"/>
      <c r="D1200" s="137" t="s">
        <v>18</v>
      </c>
      <c r="E1200" s="138"/>
      <c r="F1200" s="138"/>
      <c r="G1200" s="138"/>
      <c r="H1200" s="138"/>
      <c r="I1200" s="139"/>
    </row>
    <row r="1201" spans="2:9" ht="21" x14ac:dyDescent="0.2">
      <c r="B1201" s="58"/>
      <c r="C1201" s="46"/>
      <c r="D1201" s="140" t="s">
        <v>1</v>
      </c>
      <c r="E1201" s="141"/>
      <c r="F1201" s="141"/>
      <c r="G1201" s="141"/>
      <c r="H1201" s="141"/>
      <c r="I1201" s="142"/>
    </row>
    <row r="1202" spans="2:9" ht="21" x14ac:dyDescent="0.2">
      <c r="B1202" s="58"/>
      <c r="C1202" s="46"/>
      <c r="D1202" s="140" t="s">
        <v>10</v>
      </c>
      <c r="E1202" s="141"/>
      <c r="F1202" s="141"/>
      <c r="G1202" s="141"/>
      <c r="H1202" s="141"/>
      <c r="I1202" s="142"/>
    </row>
    <row r="1203" spans="2:9" ht="21" x14ac:dyDescent="0.2">
      <c r="B1203" s="59"/>
      <c r="C1203" s="47"/>
      <c r="D1203" s="143" t="s">
        <v>27</v>
      </c>
      <c r="E1203" s="144"/>
      <c r="F1203" s="144"/>
      <c r="G1203" s="144"/>
      <c r="H1203" s="144"/>
      <c r="I1203" s="145"/>
    </row>
    <row r="1204" spans="2:9" x14ac:dyDescent="0.2">
      <c r="B1204" s="60"/>
      <c r="C1204" s="48"/>
      <c r="D1204" s="48"/>
      <c r="E1204" s="48"/>
      <c r="F1204" s="48"/>
      <c r="G1204" s="48"/>
      <c r="H1204" s="49"/>
      <c r="I1204" s="61"/>
    </row>
    <row r="1205" spans="2:9" ht="15" x14ac:dyDescent="0.2">
      <c r="B1205" s="146" t="s">
        <v>1487</v>
      </c>
      <c r="C1205" s="147"/>
      <c r="D1205" s="148"/>
      <c r="E1205" s="149"/>
      <c r="F1205" s="149"/>
      <c r="G1205" s="50"/>
      <c r="H1205" s="50"/>
      <c r="I1205" s="62"/>
    </row>
    <row r="1206" spans="2:9" ht="15" x14ac:dyDescent="0.2">
      <c r="B1206" s="63"/>
      <c r="C1206" s="15"/>
      <c r="D1206" s="15"/>
      <c r="E1206" s="15"/>
      <c r="F1206" s="15"/>
      <c r="G1206" s="15"/>
      <c r="H1206" s="41"/>
      <c r="I1206" s="64"/>
    </row>
    <row r="1207" spans="2:9" ht="15" x14ac:dyDescent="0.2">
      <c r="B1207" s="150" t="s">
        <v>28</v>
      </c>
      <c r="C1207" s="151"/>
      <c r="D1207" s="152"/>
      <c r="E1207" s="153"/>
      <c r="F1207" s="153"/>
      <c r="G1207" s="153"/>
      <c r="H1207" s="153"/>
      <c r="I1207" s="154"/>
    </row>
    <row r="1208" spans="2:9" ht="15" x14ac:dyDescent="0.2">
      <c r="B1208" s="155" t="s">
        <v>24</v>
      </c>
      <c r="C1208" s="156"/>
      <c r="D1208" s="156"/>
      <c r="E1208" s="156"/>
      <c r="F1208" s="156"/>
      <c r="G1208" s="156"/>
      <c r="H1208" s="156"/>
      <c r="I1208" s="157"/>
    </row>
    <row r="1209" spans="2:9" ht="34.5" customHeight="1" x14ac:dyDescent="0.2">
      <c r="B1209" s="158" t="s">
        <v>1660</v>
      </c>
      <c r="C1209" s="159"/>
      <c r="D1209" s="159"/>
      <c r="E1209" s="160"/>
      <c r="F1209" s="16" t="s">
        <v>1491</v>
      </c>
      <c r="G1209" s="26" t="s">
        <v>2</v>
      </c>
      <c r="H1209" s="16" t="s">
        <v>30</v>
      </c>
      <c r="I1209" s="97">
        <v>45628</v>
      </c>
    </row>
    <row r="1210" spans="2:9" ht="15.75" thickBot="1" x14ac:dyDescent="0.25">
      <c r="B1210" s="42"/>
      <c r="C1210" s="65"/>
      <c r="D1210" s="43"/>
      <c r="E1210" s="43"/>
      <c r="F1210" s="65" t="s">
        <v>29</v>
      </c>
      <c r="G1210" s="43"/>
      <c r="H1210" s="43"/>
      <c r="I1210" s="44"/>
    </row>
    <row r="1211" spans="2:9" ht="28.5" customHeight="1" thickBot="1" x14ac:dyDescent="0.25">
      <c r="B1211" s="18" t="s">
        <v>31</v>
      </c>
      <c r="C1211" s="52" t="s">
        <v>32</v>
      </c>
      <c r="D1211" s="18" t="s">
        <v>33</v>
      </c>
      <c r="E1211" s="18" t="s">
        <v>26</v>
      </c>
      <c r="F1211" s="18" t="s">
        <v>34</v>
      </c>
      <c r="G1211" s="18" t="s">
        <v>35</v>
      </c>
      <c r="H1211" s="18" t="s">
        <v>36</v>
      </c>
      <c r="I1211" s="18" t="s">
        <v>37</v>
      </c>
    </row>
    <row r="1212" spans="2:9" ht="15" x14ac:dyDescent="0.2">
      <c r="B1212" s="19">
        <v>1</v>
      </c>
      <c r="C1212" s="51" t="s">
        <v>1661</v>
      </c>
      <c r="D1212" s="25" t="s">
        <v>2</v>
      </c>
      <c r="E1212" s="20">
        <v>1.05</v>
      </c>
      <c r="F1212" s="25"/>
      <c r="G1212" s="67">
        <v>90000</v>
      </c>
      <c r="H1212" s="67">
        <f>G1212*E1212</f>
        <v>94500</v>
      </c>
      <c r="I1212" s="70">
        <f>H1212</f>
        <v>94500</v>
      </c>
    </row>
    <row r="1213" spans="2:9" ht="15" x14ac:dyDescent="0.2">
      <c r="B1213" s="21">
        <v>2</v>
      </c>
      <c r="C1213" s="125" t="s">
        <v>1609</v>
      </c>
      <c r="D1213" s="26" t="s">
        <v>33</v>
      </c>
      <c r="E1213" s="23">
        <v>1</v>
      </c>
      <c r="F1213" s="26"/>
      <c r="G1213" s="68">
        <v>14290</v>
      </c>
      <c r="H1213" s="67">
        <f>G1213*E1213</f>
        <v>14290</v>
      </c>
      <c r="I1213" s="70">
        <f>H1213</f>
        <v>14290</v>
      </c>
    </row>
    <row r="1214" spans="2:9" ht="20.25" customHeight="1" thickBot="1" x14ac:dyDescent="0.25">
      <c r="B1214" s="21">
        <v>3</v>
      </c>
      <c r="C1214" s="53"/>
      <c r="D1214" s="26" t="s">
        <v>33</v>
      </c>
      <c r="E1214" s="95"/>
      <c r="F1214" s="26"/>
      <c r="G1214" s="68"/>
      <c r="H1214" s="67">
        <f>G1214*E1214</f>
        <v>0</v>
      </c>
      <c r="I1214" s="70">
        <f>H1214</f>
        <v>0</v>
      </c>
    </row>
    <row r="1215" spans="2:9" ht="30.75" thickBot="1" x14ac:dyDescent="0.25">
      <c r="B1215" s="18" t="s">
        <v>31</v>
      </c>
      <c r="C1215" s="52" t="s">
        <v>38</v>
      </c>
      <c r="D1215" s="18" t="s">
        <v>33</v>
      </c>
      <c r="E1215" s="161" t="s">
        <v>1488</v>
      </c>
      <c r="F1215" s="162"/>
      <c r="G1215" s="18" t="s">
        <v>1489</v>
      </c>
      <c r="H1215" s="18" t="s">
        <v>39</v>
      </c>
      <c r="I1215" s="18" t="s">
        <v>37</v>
      </c>
    </row>
    <row r="1216" spans="2:9" ht="15" x14ac:dyDescent="0.2">
      <c r="B1216" s="19">
        <v>1</v>
      </c>
      <c r="C1216" s="54" t="s">
        <v>1512</v>
      </c>
      <c r="D1216" s="25" t="s">
        <v>1501</v>
      </c>
      <c r="E1216" s="163">
        <v>340270</v>
      </c>
      <c r="F1216" s="163"/>
      <c r="G1216" s="55">
        <v>0.05</v>
      </c>
      <c r="H1216" s="69">
        <f>G1216*E1216</f>
        <v>17013.5</v>
      </c>
      <c r="I1216" s="70">
        <f>H1216</f>
        <v>17013.5</v>
      </c>
    </row>
    <row r="1217" spans="2:9" ht="15" x14ac:dyDescent="0.2">
      <c r="B1217" s="21">
        <v>2</v>
      </c>
      <c r="C1217" s="26" t="s">
        <v>29</v>
      </c>
      <c r="D1217" s="26" t="s">
        <v>29</v>
      </c>
      <c r="E1217" s="134" t="s">
        <v>29</v>
      </c>
      <c r="F1217" s="134" t="s">
        <v>29</v>
      </c>
      <c r="G1217" s="24" t="s">
        <v>40</v>
      </c>
      <c r="H1217" s="68" t="s">
        <v>29</v>
      </c>
      <c r="I1217" s="72"/>
    </row>
    <row r="1218" spans="2:9" ht="15.75" thickBot="1" x14ac:dyDescent="0.25">
      <c r="B1218" s="21">
        <v>3</v>
      </c>
      <c r="C1218" s="26" t="s">
        <v>29</v>
      </c>
      <c r="D1218" s="26" t="s">
        <v>29</v>
      </c>
      <c r="E1218" s="134" t="s">
        <v>40</v>
      </c>
      <c r="F1218" s="134" t="s">
        <v>29</v>
      </c>
      <c r="G1218" s="24" t="s">
        <v>29</v>
      </c>
      <c r="H1218" s="68" t="s">
        <v>29</v>
      </c>
      <c r="I1218" s="72"/>
    </row>
    <row r="1219" spans="2:9" ht="15.75" thickBot="1" x14ac:dyDescent="0.25">
      <c r="B1219" s="18" t="s">
        <v>31</v>
      </c>
      <c r="C1219" s="45" t="s">
        <v>41</v>
      </c>
      <c r="D1219" s="18" t="s">
        <v>33</v>
      </c>
      <c r="E1219" s="161" t="s">
        <v>1490</v>
      </c>
      <c r="F1219" s="162"/>
      <c r="G1219" s="18" t="s">
        <v>1489</v>
      </c>
      <c r="H1219" s="18" t="s">
        <v>42</v>
      </c>
      <c r="I1219" s="18" t="s">
        <v>37</v>
      </c>
    </row>
    <row r="1220" spans="2:9" ht="15" x14ac:dyDescent="0.2">
      <c r="B1220" s="19">
        <v>1</v>
      </c>
      <c r="C1220" s="54" t="s">
        <v>1502</v>
      </c>
      <c r="D1220" s="25" t="s">
        <v>1503</v>
      </c>
      <c r="E1220" s="164">
        <f>I1216</f>
        <v>17013.5</v>
      </c>
      <c r="F1220" s="165"/>
      <c r="G1220" s="55">
        <v>0.03</v>
      </c>
      <c r="H1220" s="66">
        <f>G1220*E1220</f>
        <v>510.40499999999997</v>
      </c>
      <c r="I1220" s="70">
        <f>H1220</f>
        <v>510.40499999999997</v>
      </c>
    </row>
    <row r="1221" spans="2:9" ht="15" x14ac:dyDescent="0.2">
      <c r="B1221" s="21">
        <v>2</v>
      </c>
      <c r="C1221" s="76"/>
      <c r="D1221" s="26"/>
      <c r="E1221" s="166"/>
      <c r="F1221" s="166"/>
      <c r="G1221" s="96"/>
      <c r="H1221" s="68"/>
      <c r="I1221" s="70">
        <f>H1221</f>
        <v>0</v>
      </c>
    </row>
    <row r="1222" spans="2:9" ht="15.75" thickBot="1" x14ac:dyDescent="0.25">
      <c r="B1222" s="21">
        <v>3</v>
      </c>
      <c r="C1222" s="26"/>
      <c r="D1222" s="26"/>
      <c r="E1222" s="134" t="s">
        <v>40</v>
      </c>
      <c r="F1222" s="134" t="s">
        <v>29</v>
      </c>
      <c r="G1222" s="24"/>
      <c r="H1222" s="68" t="s">
        <v>29</v>
      </c>
      <c r="I1222" s="72"/>
    </row>
    <row r="1223" spans="2:9" ht="15.75" thickBot="1" x14ac:dyDescent="0.25">
      <c r="B1223" s="33"/>
      <c r="C1223" s="34" t="s">
        <v>1485</v>
      </c>
      <c r="D1223" s="35"/>
      <c r="E1223" s="135"/>
      <c r="F1223" s="136"/>
      <c r="G1223" s="36"/>
      <c r="H1223" s="37" t="s">
        <v>29</v>
      </c>
      <c r="I1223" s="71">
        <f>I1220+I1216+I1214+I1212+I1213+I1221</f>
        <v>126313.905</v>
      </c>
    </row>
    <row r="1224" spans="2:9" ht="15" x14ac:dyDescent="0.2">
      <c r="B1224" s="17"/>
      <c r="C1224" s="13"/>
      <c r="D1224" s="14"/>
      <c r="E1224" s="14"/>
      <c r="F1224" s="14"/>
      <c r="G1224" s="38"/>
      <c r="H1224" s="39"/>
      <c r="I1224" s="40"/>
    </row>
    <row r="1225" spans="2:9" ht="15.75" thickBot="1" x14ac:dyDescent="0.25">
      <c r="B1225" s="17"/>
      <c r="C1225" s="13"/>
      <c r="D1225" s="14"/>
      <c r="E1225" s="14"/>
      <c r="F1225" s="14"/>
      <c r="G1225" s="38"/>
      <c r="H1225" s="39"/>
      <c r="I1225" s="40"/>
    </row>
    <row r="1226" spans="2:9" ht="31.5" x14ac:dyDescent="0.5">
      <c r="B1226" s="56"/>
      <c r="C1226" s="57"/>
      <c r="D1226" s="137" t="s">
        <v>18</v>
      </c>
      <c r="E1226" s="138"/>
      <c r="F1226" s="138"/>
      <c r="G1226" s="138"/>
      <c r="H1226" s="138"/>
      <c r="I1226" s="139"/>
    </row>
    <row r="1227" spans="2:9" ht="21" x14ac:dyDescent="0.2">
      <c r="B1227" s="58"/>
      <c r="C1227" s="46"/>
      <c r="D1227" s="140" t="s">
        <v>1</v>
      </c>
      <c r="E1227" s="141"/>
      <c r="F1227" s="141"/>
      <c r="G1227" s="141"/>
      <c r="H1227" s="141"/>
      <c r="I1227" s="142"/>
    </row>
    <row r="1228" spans="2:9" ht="21" x14ac:dyDescent="0.2">
      <c r="B1228" s="58"/>
      <c r="C1228" s="46"/>
      <c r="D1228" s="140" t="s">
        <v>10</v>
      </c>
      <c r="E1228" s="141"/>
      <c r="F1228" s="141"/>
      <c r="G1228" s="141"/>
      <c r="H1228" s="141"/>
      <c r="I1228" s="142"/>
    </row>
    <row r="1229" spans="2:9" ht="21" x14ac:dyDescent="0.2">
      <c r="B1229" s="59"/>
      <c r="C1229" s="47"/>
      <c r="D1229" s="143" t="s">
        <v>27</v>
      </c>
      <c r="E1229" s="144"/>
      <c r="F1229" s="144"/>
      <c r="G1229" s="144"/>
      <c r="H1229" s="144"/>
      <c r="I1229" s="145"/>
    </row>
    <row r="1230" spans="2:9" x14ac:dyDescent="0.2">
      <c r="B1230" s="60"/>
      <c r="C1230" s="48"/>
      <c r="D1230" s="48"/>
      <c r="E1230" s="48"/>
      <c r="F1230" s="48"/>
      <c r="G1230" s="48"/>
      <c r="H1230" s="49"/>
      <c r="I1230" s="61"/>
    </row>
    <row r="1231" spans="2:9" ht="15" x14ac:dyDescent="0.2">
      <c r="B1231" s="146" t="s">
        <v>1487</v>
      </c>
      <c r="C1231" s="147"/>
      <c r="D1231" s="148"/>
      <c r="E1231" s="149"/>
      <c r="F1231" s="149"/>
      <c r="G1231" s="50"/>
      <c r="H1231" s="50"/>
      <c r="I1231" s="62"/>
    </row>
    <row r="1232" spans="2:9" ht="15" x14ac:dyDescent="0.2">
      <c r="B1232" s="63"/>
      <c r="C1232" s="15"/>
      <c r="D1232" s="15"/>
      <c r="E1232" s="15"/>
      <c r="F1232" s="15"/>
      <c r="G1232" s="15"/>
      <c r="H1232" s="41"/>
      <c r="I1232" s="64"/>
    </row>
    <row r="1233" spans="2:9" ht="15" x14ac:dyDescent="0.2">
      <c r="B1233" s="150" t="s">
        <v>28</v>
      </c>
      <c r="C1233" s="151"/>
      <c r="D1233" s="152"/>
      <c r="E1233" s="153"/>
      <c r="F1233" s="153"/>
      <c r="G1233" s="153"/>
      <c r="H1233" s="153"/>
      <c r="I1233" s="154"/>
    </row>
    <row r="1234" spans="2:9" ht="15" x14ac:dyDescent="0.2">
      <c r="B1234" s="155" t="s">
        <v>24</v>
      </c>
      <c r="C1234" s="156"/>
      <c r="D1234" s="156"/>
      <c r="E1234" s="156"/>
      <c r="F1234" s="156"/>
      <c r="G1234" s="156"/>
      <c r="H1234" s="156"/>
      <c r="I1234" s="157"/>
    </row>
    <row r="1235" spans="2:9" ht="34.5" customHeight="1" x14ac:dyDescent="0.2">
      <c r="B1235" s="158" t="s">
        <v>1497</v>
      </c>
      <c r="C1235" s="159"/>
      <c r="D1235" s="159"/>
      <c r="E1235" s="160"/>
      <c r="F1235" s="16" t="s">
        <v>1491</v>
      </c>
      <c r="G1235" s="26" t="s">
        <v>2</v>
      </c>
      <c r="H1235" s="16" t="s">
        <v>30</v>
      </c>
      <c r="I1235" s="97">
        <v>45628</v>
      </c>
    </row>
    <row r="1236" spans="2:9" ht="15.75" thickBot="1" x14ac:dyDescent="0.25">
      <c r="B1236" s="42"/>
      <c r="C1236" s="65"/>
      <c r="D1236" s="43"/>
      <c r="E1236" s="43"/>
      <c r="F1236" s="65" t="s">
        <v>29</v>
      </c>
      <c r="G1236" s="43"/>
      <c r="H1236" s="43"/>
      <c r="I1236" s="44"/>
    </row>
    <row r="1237" spans="2:9" ht="28.5" customHeight="1" thickBot="1" x14ac:dyDescent="0.25">
      <c r="B1237" s="18" t="s">
        <v>31</v>
      </c>
      <c r="C1237" s="52" t="s">
        <v>32</v>
      </c>
      <c r="D1237" s="18" t="s">
        <v>33</v>
      </c>
      <c r="E1237" s="18" t="s">
        <v>26</v>
      </c>
      <c r="F1237" s="18" t="s">
        <v>34</v>
      </c>
      <c r="G1237" s="18" t="s">
        <v>35</v>
      </c>
      <c r="H1237" s="18" t="s">
        <v>36</v>
      </c>
      <c r="I1237" s="18" t="s">
        <v>37</v>
      </c>
    </row>
    <row r="1238" spans="2:9" ht="35.25" customHeight="1" x14ac:dyDescent="0.2">
      <c r="B1238" s="19">
        <v>1</v>
      </c>
      <c r="C1238" s="51" t="s">
        <v>1610</v>
      </c>
      <c r="D1238" s="25" t="s">
        <v>2</v>
      </c>
      <c r="E1238" s="20">
        <v>1</v>
      </c>
      <c r="F1238" s="25"/>
      <c r="G1238" s="67">
        <v>67340</v>
      </c>
      <c r="H1238" s="67">
        <f>G1238*E1238</f>
        <v>67340</v>
      </c>
      <c r="I1238" s="70">
        <f>H1238</f>
        <v>67340</v>
      </c>
    </row>
    <row r="1239" spans="2:9" ht="15" x14ac:dyDescent="0.2">
      <c r="B1239" s="21">
        <v>2</v>
      </c>
      <c r="C1239" s="125"/>
      <c r="D1239" s="26" t="s">
        <v>33</v>
      </c>
      <c r="E1239" s="23"/>
      <c r="F1239" s="26"/>
      <c r="G1239" s="68"/>
      <c r="H1239" s="67">
        <f>G1239*E1239</f>
        <v>0</v>
      </c>
      <c r="I1239" s="70">
        <f>H1239</f>
        <v>0</v>
      </c>
    </row>
    <row r="1240" spans="2:9" ht="20.25" customHeight="1" thickBot="1" x14ac:dyDescent="0.25">
      <c r="B1240" s="21">
        <v>3</v>
      </c>
      <c r="C1240" s="53"/>
      <c r="D1240" s="26" t="s">
        <v>33</v>
      </c>
      <c r="E1240" s="95"/>
      <c r="F1240" s="26"/>
      <c r="G1240" s="68"/>
      <c r="H1240" s="67">
        <f>G1240*E1240</f>
        <v>0</v>
      </c>
      <c r="I1240" s="70">
        <f>H1240</f>
        <v>0</v>
      </c>
    </row>
    <row r="1241" spans="2:9" ht="30.75" thickBot="1" x14ac:dyDescent="0.25">
      <c r="B1241" s="18" t="s">
        <v>31</v>
      </c>
      <c r="C1241" s="52" t="s">
        <v>38</v>
      </c>
      <c r="D1241" s="18" t="s">
        <v>33</v>
      </c>
      <c r="E1241" s="161" t="s">
        <v>1488</v>
      </c>
      <c r="F1241" s="162"/>
      <c r="G1241" s="18" t="s">
        <v>1489</v>
      </c>
      <c r="H1241" s="18" t="s">
        <v>39</v>
      </c>
      <c r="I1241" s="18" t="s">
        <v>37</v>
      </c>
    </row>
    <row r="1242" spans="2:9" ht="15" x14ac:dyDescent="0.2">
      <c r="B1242" s="19">
        <v>1</v>
      </c>
      <c r="C1242" s="54" t="s">
        <v>1512</v>
      </c>
      <c r="D1242" s="25" t="s">
        <v>1501</v>
      </c>
      <c r="E1242" s="163">
        <v>340270</v>
      </c>
      <c r="F1242" s="163"/>
      <c r="G1242" s="55">
        <v>0.05</v>
      </c>
      <c r="H1242" s="69">
        <f>G1242*E1242</f>
        <v>17013.5</v>
      </c>
      <c r="I1242" s="70">
        <f>H1242</f>
        <v>17013.5</v>
      </c>
    </row>
    <row r="1243" spans="2:9" ht="15" x14ac:dyDescent="0.2">
      <c r="B1243" s="21">
        <v>2</v>
      </c>
      <c r="C1243" s="26" t="s">
        <v>29</v>
      </c>
      <c r="D1243" s="26" t="s">
        <v>29</v>
      </c>
      <c r="E1243" s="134" t="s">
        <v>29</v>
      </c>
      <c r="F1243" s="134" t="s">
        <v>29</v>
      </c>
      <c r="G1243" s="24" t="s">
        <v>40</v>
      </c>
      <c r="H1243" s="68" t="s">
        <v>29</v>
      </c>
      <c r="I1243" s="72"/>
    </row>
    <row r="1244" spans="2:9" ht="15.75" thickBot="1" x14ac:dyDescent="0.25">
      <c r="B1244" s="21">
        <v>3</v>
      </c>
      <c r="C1244" s="26" t="s">
        <v>29</v>
      </c>
      <c r="D1244" s="26" t="s">
        <v>29</v>
      </c>
      <c r="E1244" s="134" t="s">
        <v>40</v>
      </c>
      <c r="F1244" s="134" t="s">
        <v>29</v>
      </c>
      <c r="G1244" s="24" t="s">
        <v>29</v>
      </c>
      <c r="H1244" s="68" t="s">
        <v>29</v>
      </c>
      <c r="I1244" s="72"/>
    </row>
    <row r="1245" spans="2:9" ht="15.75" thickBot="1" x14ac:dyDescent="0.25">
      <c r="B1245" s="18" t="s">
        <v>31</v>
      </c>
      <c r="C1245" s="45" t="s">
        <v>41</v>
      </c>
      <c r="D1245" s="18" t="s">
        <v>33</v>
      </c>
      <c r="E1245" s="161" t="s">
        <v>1490</v>
      </c>
      <c r="F1245" s="162"/>
      <c r="G1245" s="18" t="s">
        <v>1489</v>
      </c>
      <c r="H1245" s="18" t="s">
        <v>42</v>
      </c>
      <c r="I1245" s="18" t="s">
        <v>37</v>
      </c>
    </row>
    <row r="1246" spans="2:9" ht="15" x14ac:dyDescent="0.2">
      <c r="B1246" s="19">
        <v>1</v>
      </c>
      <c r="C1246" s="54" t="s">
        <v>1515</v>
      </c>
      <c r="D1246" s="25" t="s">
        <v>1503</v>
      </c>
      <c r="E1246" s="164">
        <f>I1242</f>
        <v>17013.5</v>
      </c>
      <c r="F1246" s="165"/>
      <c r="G1246" s="55">
        <v>0.1</v>
      </c>
      <c r="H1246" s="113">
        <f>G1246*E1246</f>
        <v>1701.3500000000001</v>
      </c>
      <c r="I1246" s="70">
        <f>H1246</f>
        <v>1701.3500000000001</v>
      </c>
    </row>
    <row r="1247" spans="2:9" ht="15" x14ac:dyDescent="0.2">
      <c r="B1247" s="21">
        <v>2</v>
      </c>
      <c r="C1247" s="76" t="s">
        <v>1509</v>
      </c>
      <c r="D1247" s="26" t="s">
        <v>1510</v>
      </c>
      <c r="E1247" s="166">
        <v>47850</v>
      </c>
      <c r="F1247" s="166"/>
      <c r="G1247" s="96">
        <v>0.1</v>
      </c>
      <c r="H1247" s="68">
        <f>G1247*E1247</f>
        <v>4785</v>
      </c>
      <c r="I1247" s="70">
        <f>H1247</f>
        <v>4785</v>
      </c>
    </row>
    <row r="1248" spans="2:9" ht="15.75" thickBot="1" x14ac:dyDescent="0.25">
      <c r="B1248" s="21">
        <v>3</v>
      </c>
      <c r="C1248" s="26"/>
      <c r="D1248" s="26"/>
      <c r="E1248" s="134" t="s">
        <v>40</v>
      </c>
      <c r="F1248" s="134" t="s">
        <v>29</v>
      </c>
      <c r="G1248" s="24"/>
      <c r="H1248" s="68" t="s">
        <v>29</v>
      </c>
      <c r="I1248" s="72"/>
    </row>
    <row r="1249" spans="2:9" ht="15.75" thickBot="1" x14ac:dyDescent="0.25">
      <c r="B1249" s="33"/>
      <c r="C1249" s="34" t="s">
        <v>1485</v>
      </c>
      <c r="D1249" s="35"/>
      <c r="E1249" s="135"/>
      <c r="F1249" s="136"/>
      <c r="G1249" s="36"/>
      <c r="H1249" s="37" t="s">
        <v>29</v>
      </c>
      <c r="I1249" s="71">
        <f>I1246+I1242+I1240+I1238+I1239+I1247</f>
        <v>90839.85</v>
      </c>
    </row>
    <row r="1250" spans="2:9" ht="15" x14ac:dyDescent="0.2">
      <c r="B1250" s="17"/>
      <c r="C1250" s="13"/>
      <c r="D1250" s="14"/>
      <c r="E1250" s="14"/>
      <c r="F1250" s="14"/>
      <c r="G1250" s="38"/>
      <c r="H1250" s="39"/>
      <c r="I1250" s="40"/>
    </row>
    <row r="1251" spans="2:9" ht="15.75" thickBot="1" x14ac:dyDescent="0.25">
      <c r="B1251" s="17"/>
      <c r="C1251" s="13"/>
      <c r="D1251" s="14"/>
      <c r="E1251" s="14"/>
      <c r="F1251" s="14"/>
      <c r="G1251" s="38"/>
      <c r="H1251" s="39"/>
      <c r="I1251" s="40"/>
    </row>
    <row r="1252" spans="2:9" ht="31.5" x14ac:dyDescent="0.5">
      <c r="B1252" s="56"/>
      <c r="C1252" s="57"/>
      <c r="D1252" s="137" t="s">
        <v>18</v>
      </c>
      <c r="E1252" s="138"/>
      <c r="F1252" s="138"/>
      <c r="G1252" s="138"/>
      <c r="H1252" s="138"/>
      <c r="I1252" s="139"/>
    </row>
    <row r="1253" spans="2:9" ht="21" x14ac:dyDescent="0.2">
      <c r="B1253" s="58"/>
      <c r="C1253" s="46"/>
      <c r="D1253" s="140" t="s">
        <v>1</v>
      </c>
      <c r="E1253" s="141"/>
      <c r="F1253" s="141"/>
      <c r="G1253" s="141"/>
      <c r="H1253" s="141"/>
      <c r="I1253" s="142"/>
    </row>
    <row r="1254" spans="2:9" ht="21" x14ac:dyDescent="0.2">
      <c r="B1254" s="58"/>
      <c r="C1254" s="46"/>
      <c r="D1254" s="140" t="s">
        <v>10</v>
      </c>
      <c r="E1254" s="141"/>
      <c r="F1254" s="141"/>
      <c r="G1254" s="141"/>
      <c r="H1254" s="141"/>
      <c r="I1254" s="142"/>
    </row>
    <row r="1255" spans="2:9" ht="21" x14ac:dyDescent="0.2">
      <c r="B1255" s="59"/>
      <c r="C1255" s="47"/>
      <c r="D1255" s="143" t="s">
        <v>27</v>
      </c>
      <c r="E1255" s="144"/>
      <c r="F1255" s="144"/>
      <c r="G1255" s="144"/>
      <c r="H1255" s="144"/>
      <c r="I1255" s="145"/>
    </row>
    <row r="1256" spans="2:9" x14ac:dyDescent="0.2">
      <c r="B1256" s="60"/>
      <c r="C1256" s="48"/>
      <c r="D1256" s="48"/>
      <c r="E1256" s="48"/>
      <c r="F1256" s="48"/>
      <c r="G1256" s="48"/>
      <c r="H1256" s="49"/>
      <c r="I1256" s="61"/>
    </row>
    <row r="1257" spans="2:9" ht="15" x14ac:dyDescent="0.2">
      <c r="B1257" s="146" t="s">
        <v>1487</v>
      </c>
      <c r="C1257" s="147"/>
      <c r="D1257" s="148"/>
      <c r="E1257" s="149"/>
      <c r="F1257" s="149"/>
      <c r="G1257" s="50"/>
      <c r="H1257" s="50"/>
      <c r="I1257" s="62"/>
    </row>
    <row r="1258" spans="2:9" ht="15" x14ac:dyDescent="0.2">
      <c r="B1258" s="63"/>
      <c r="C1258" s="15"/>
      <c r="D1258" s="15"/>
      <c r="E1258" s="15"/>
      <c r="F1258" s="15"/>
      <c r="G1258" s="15"/>
      <c r="H1258" s="41"/>
      <c r="I1258" s="64"/>
    </row>
    <row r="1259" spans="2:9" ht="15" x14ac:dyDescent="0.2">
      <c r="B1259" s="150" t="s">
        <v>28</v>
      </c>
      <c r="C1259" s="151"/>
      <c r="D1259" s="152"/>
      <c r="E1259" s="153"/>
      <c r="F1259" s="153"/>
      <c r="G1259" s="153"/>
      <c r="H1259" s="153"/>
      <c r="I1259" s="154"/>
    </row>
    <row r="1260" spans="2:9" ht="15" x14ac:dyDescent="0.2">
      <c r="B1260" s="155" t="s">
        <v>24</v>
      </c>
      <c r="C1260" s="156"/>
      <c r="D1260" s="156"/>
      <c r="E1260" s="156"/>
      <c r="F1260" s="156"/>
      <c r="G1260" s="156"/>
      <c r="H1260" s="156"/>
      <c r="I1260" s="157"/>
    </row>
    <row r="1261" spans="2:9" ht="34.5" customHeight="1" x14ac:dyDescent="0.2">
      <c r="B1261" s="158" t="s">
        <v>1596</v>
      </c>
      <c r="C1261" s="159"/>
      <c r="D1261" s="159"/>
      <c r="E1261" s="160"/>
      <c r="F1261" s="16" t="s">
        <v>1491</v>
      </c>
      <c r="G1261" s="26" t="s">
        <v>2</v>
      </c>
      <c r="H1261" s="16" t="s">
        <v>30</v>
      </c>
      <c r="I1261" s="97">
        <v>45628</v>
      </c>
    </row>
    <row r="1262" spans="2:9" ht="15.75" thickBot="1" x14ac:dyDescent="0.25">
      <c r="B1262" s="42"/>
      <c r="C1262" s="65"/>
      <c r="D1262" s="43"/>
      <c r="E1262" s="43"/>
      <c r="F1262" s="65" t="s">
        <v>29</v>
      </c>
      <c r="G1262" s="43"/>
      <c r="H1262" s="43"/>
      <c r="I1262" s="44"/>
    </row>
    <row r="1263" spans="2:9" ht="28.5" customHeight="1" thickBot="1" x14ac:dyDescent="0.25">
      <c r="B1263" s="18" t="s">
        <v>31</v>
      </c>
      <c r="C1263" s="52" t="s">
        <v>32</v>
      </c>
      <c r="D1263" s="18" t="s">
        <v>33</v>
      </c>
      <c r="E1263" s="18" t="s">
        <v>26</v>
      </c>
      <c r="F1263" s="18" t="s">
        <v>34</v>
      </c>
      <c r="G1263" s="18" t="s">
        <v>35</v>
      </c>
      <c r="H1263" s="18" t="s">
        <v>36</v>
      </c>
      <c r="I1263" s="18" t="s">
        <v>37</v>
      </c>
    </row>
    <row r="1264" spans="2:9" ht="23.25" customHeight="1" x14ac:dyDescent="0.2">
      <c r="B1264" s="19">
        <v>1</v>
      </c>
      <c r="C1264" s="51" t="s">
        <v>1597</v>
      </c>
      <c r="D1264" s="25" t="s">
        <v>1499</v>
      </c>
      <c r="E1264" s="20">
        <v>0.06</v>
      </c>
      <c r="F1264" s="25"/>
      <c r="G1264" s="67">
        <v>52376</v>
      </c>
      <c r="H1264" s="67">
        <f>G1264*E1264</f>
        <v>3142.56</v>
      </c>
      <c r="I1264" s="70">
        <f>H1264</f>
        <v>3142.56</v>
      </c>
    </row>
    <row r="1265" spans="2:9" ht="15" x14ac:dyDescent="0.2">
      <c r="B1265" s="21">
        <v>2</v>
      </c>
      <c r="C1265" s="125"/>
      <c r="D1265" s="26" t="s">
        <v>33</v>
      </c>
      <c r="E1265" s="23"/>
      <c r="F1265" s="26"/>
      <c r="G1265" s="68"/>
      <c r="H1265" s="67">
        <f>G1265*E1265</f>
        <v>0</v>
      </c>
      <c r="I1265" s="70">
        <f>H1265</f>
        <v>0</v>
      </c>
    </row>
    <row r="1266" spans="2:9" ht="20.25" customHeight="1" thickBot="1" x14ac:dyDescent="0.25">
      <c r="B1266" s="21">
        <v>3</v>
      </c>
      <c r="C1266" s="53"/>
      <c r="D1266" s="26" t="s">
        <v>33</v>
      </c>
      <c r="E1266" s="95"/>
      <c r="F1266" s="26"/>
      <c r="G1266" s="68"/>
      <c r="H1266" s="67">
        <f>G1266*E1266</f>
        <v>0</v>
      </c>
      <c r="I1266" s="70">
        <f>H1266</f>
        <v>0</v>
      </c>
    </row>
    <row r="1267" spans="2:9" ht="30.75" thickBot="1" x14ac:dyDescent="0.25">
      <c r="B1267" s="18" t="s">
        <v>31</v>
      </c>
      <c r="C1267" s="52" t="s">
        <v>38</v>
      </c>
      <c r="D1267" s="18" t="s">
        <v>33</v>
      </c>
      <c r="E1267" s="161" t="s">
        <v>1488</v>
      </c>
      <c r="F1267" s="162"/>
      <c r="G1267" s="18" t="s">
        <v>1489</v>
      </c>
      <c r="H1267" s="18" t="s">
        <v>39</v>
      </c>
      <c r="I1267" s="18" t="s">
        <v>37</v>
      </c>
    </row>
    <row r="1268" spans="2:9" ht="15" x14ac:dyDescent="0.2">
      <c r="B1268" s="19">
        <v>1</v>
      </c>
      <c r="C1268" s="54" t="s">
        <v>1565</v>
      </c>
      <c r="D1268" s="25" t="s">
        <v>1501</v>
      </c>
      <c r="E1268" s="163">
        <v>326091</v>
      </c>
      <c r="F1268" s="163"/>
      <c r="G1268" s="55">
        <v>3.3300000000000003E-2</v>
      </c>
      <c r="H1268" s="69">
        <f>G1268*E1268</f>
        <v>10858.830300000001</v>
      </c>
      <c r="I1268" s="70">
        <f>H1268</f>
        <v>10858.830300000001</v>
      </c>
    </row>
    <row r="1269" spans="2:9" ht="15" x14ac:dyDescent="0.2">
      <c r="B1269" s="21">
        <v>2</v>
      </c>
      <c r="C1269" s="26" t="s">
        <v>29</v>
      </c>
      <c r="D1269" s="26" t="s">
        <v>29</v>
      </c>
      <c r="E1269" s="134" t="s">
        <v>29</v>
      </c>
      <c r="F1269" s="134" t="s">
        <v>29</v>
      </c>
      <c r="G1269" s="24" t="s">
        <v>40</v>
      </c>
      <c r="H1269" s="68" t="s">
        <v>29</v>
      </c>
      <c r="I1269" s="72"/>
    </row>
    <row r="1270" spans="2:9" ht="15.75" thickBot="1" x14ac:dyDescent="0.25">
      <c r="B1270" s="21">
        <v>3</v>
      </c>
      <c r="C1270" s="26" t="s">
        <v>29</v>
      </c>
      <c r="D1270" s="26" t="s">
        <v>29</v>
      </c>
      <c r="E1270" s="134" t="s">
        <v>40</v>
      </c>
      <c r="F1270" s="134" t="s">
        <v>29</v>
      </c>
      <c r="G1270" s="24" t="s">
        <v>29</v>
      </c>
      <c r="H1270" s="68" t="s">
        <v>29</v>
      </c>
      <c r="I1270" s="72"/>
    </row>
    <row r="1271" spans="2:9" ht="15.75" thickBot="1" x14ac:dyDescent="0.25">
      <c r="B1271" s="18" t="s">
        <v>31</v>
      </c>
      <c r="C1271" s="45" t="s">
        <v>41</v>
      </c>
      <c r="D1271" s="18" t="s">
        <v>33</v>
      </c>
      <c r="E1271" s="161" t="s">
        <v>1490</v>
      </c>
      <c r="F1271" s="162"/>
      <c r="G1271" s="18" t="s">
        <v>1489</v>
      </c>
      <c r="H1271" s="18" t="s">
        <v>42</v>
      </c>
      <c r="I1271" s="18" t="s">
        <v>37</v>
      </c>
    </row>
    <row r="1272" spans="2:9" ht="15" x14ac:dyDescent="0.2">
      <c r="B1272" s="19">
        <v>1</v>
      </c>
      <c r="C1272" s="54" t="s">
        <v>1502</v>
      </c>
      <c r="D1272" s="25" t="s">
        <v>1503</v>
      </c>
      <c r="E1272" s="164">
        <f>I1268</f>
        <v>10858.830300000001</v>
      </c>
      <c r="F1272" s="165"/>
      <c r="G1272" s="55">
        <v>0.03</v>
      </c>
      <c r="H1272" s="113">
        <f>G1272*E1272</f>
        <v>325.76490900000005</v>
      </c>
      <c r="I1272" s="70">
        <f>H1272</f>
        <v>325.76490900000005</v>
      </c>
    </row>
    <row r="1273" spans="2:9" ht="15" x14ac:dyDescent="0.2">
      <c r="B1273" s="21">
        <v>2</v>
      </c>
      <c r="C1273" s="76" t="s">
        <v>1509</v>
      </c>
      <c r="D1273" s="26" t="s">
        <v>1510</v>
      </c>
      <c r="E1273" s="166">
        <v>47850</v>
      </c>
      <c r="F1273" s="166"/>
      <c r="G1273" s="96">
        <v>0.1</v>
      </c>
      <c r="H1273" s="68">
        <f>G1273*E1273</f>
        <v>4785</v>
      </c>
      <c r="I1273" s="70">
        <f>H1273</f>
        <v>4785</v>
      </c>
    </row>
    <row r="1274" spans="2:9" ht="15.75" thickBot="1" x14ac:dyDescent="0.25">
      <c r="B1274" s="21">
        <v>3</v>
      </c>
      <c r="C1274" s="26"/>
      <c r="D1274" s="26"/>
      <c r="E1274" s="134" t="s">
        <v>40</v>
      </c>
      <c r="F1274" s="134" t="s">
        <v>29</v>
      </c>
      <c r="G1274" s="24"/>
      <c r="H1274" s="68" t="s">
        <v>29</v>
      </c>
      <c r="I1274" s="72"/>
    </row>
    <row r="1275" spans="2:9" ht="15.75" thickBot="1" x14ac:dyDescent="0.25">
      <c r="B1275" s="33"/>
      <c r="C1275" s="34" t="s">
        <v>1485</v>
      </c>
      <c r="D1275" s="35"/>
      <c r="E1275" s="135"/>
      <c r="F1275" s="136"/>
      <c r="G1275" s="36"/>
      <c r="H1275" s="37" t="s">
        <v>29</v>
      </c>
      <c r="I1275" s="71">
        <f>I1272+I1268+I1266+I1264+I1265+I1273</f>
        <v>19112.155209</v>
      </c>
    </row>
    <row r="1276" spans="2:9" ht="15" x14ac:dyDescent="0.2">
      <c r="B1276" s="17"/>
      <c r="C1276" s="13"/>
      <c r="D1276" s="14"/>
      <c r="E1276" s="14"/>
      <c r="F1276" s="14"/>
      <c r="G1276" s="38"/>
      <c r="H1276" s="39"/>
      <c r="I1276" s="40"/>
    </row>
    <row r="1277" spans="2:9" ht="15.75" thickBot="1" x14ac:dyDescent="0.25">
      <c r="B1277" s="17"/>
      <c r="C1277" s="13"/>
      <c r="D1277" s="14"/>
      <c r="E1277" s="14"/>
      <c r="F1277" s="14"/>
      <c r="G1277" s="38"/>
      <c r="H1277" s="39"/>
      <c r="I1277" s="40"/>
    </row>
    <row r="1278" spans="2:9" ht="31.5" x14ac:dyDescent="0.5">
      <c r="B1278" s="56"/>
      <c r="C1278" s="57"/>
      <c r="D1278" s="137" t="s">
        <v>18</v>
      </c>
      <c r="E1278" s="138"/>
      <c r="F1278" s="138"/>
      <c r="G1278" s="138"/>
      <c r="H1278" s="138"/>
      <c r="I1278" s="139"/>
    </row>
    <row r="1279" spans="2:9" ht="21" x14ac:dyDescent="0.2">
      <c r="B1279" s="58"/>
      <c r="C1279" s="46"/>
      <c r="D1279" s="140" t="s">
        <v>1</v>
      </c>
      <c r="E1279" s="141"/>
      <c r="F1279" s="141"/>
      <c r="G1279" s="141"/>
      <c r="H1279" s="141"/>
      <c r="I1279" s="142"/>
    </row>
    <row r="1280" spans="2:9" ht="21" x14ac:dyDescent="0.2">
      <c r="B1280" s="58"/>
      <c r="C1280" s="46"/>
      <c r="D1280" s="140" t="s">
        <v>10</v>
      </c>
      <c r="E1280" s="141"/>
      <c r="F1280" s="141"/>
      <c r="G1280" s="141"/>
      <c r="H1280" s="141"/>
      <c r="I1280" s="142"/>
    </row>
    <row r="1281" spans="2:9" ht="21" x14ac:dyDescent="0.2">
      <c r="B1281" s="59"/>
      <c r="C1281" s="47"/>
      <c r="D1281" s="143" t="s">
        <v>27</v>
      </c>
      <c r="E1281" s="144"/>
      <c r="F1281" s="144"/>
      <c r="G1281" s="144"/>
      <c r="H1281" s="144"/>
      <c r="I1281" s="145"/>
    </row>
    <row r="1282" spans="2:9" x14ac:dyDescent="0.2">
      <c r="B1282" s="60"/>
      <c r="C1282" s="48"/>
      <c r="D1282" s="48"/>
      <c r="E1282" s="48"/>
      <c r="F1282" s="48"/>
      <c r="G1282" s="48"/>
      <c r="H1282" s="49"/>
      <c r="I1282" s="61"/>
    </row>
    <row r="1283" spans="2:9" ht="15" x14ac:dyDescent="0.2">
      <c r="B1283" s="146" t="s">
        <v>1487</v>
      </c>
      <c r="C1283" s="147"/>
      <c r="D1283" s="148"/>
      <c r="E1283" s="149"/>
      <c r="F1283" s="149"/>
      <c r="G1283" s="50"/>
      <c r="H1283" s="50"/>
      <c r="I1283" s="62"/>
    </row>
    <row r="1284" spans="2:9" ht="15" x14ac:dyDescent="0.2">
      <c r="B1284" s="63"/>
      <c r="C1284" s="15"/>
      <c r="D1284" s="15"/>
      <c r="E1284" s="15"/>
      <c r="F1284" s="15"/>
      <c r="G1284" s="15"/>
      <c r="H1284" s="41"/>
      <c r="I1284" s="64"/>
    </row>
    <row r="1285" spans="2:9" ht="15" x14ac:dyDescent="0.2">
      <c r="B1285" s="150" t="s">
        <v>28</v>
      </c>
      <c r="C1285" s="151"/>
      <c r="D1285" s="152"/>
      <c r="E1285" s="153"/>
      <c r="F1285" s="153"/>
      <c r="G1285" s="153"/>
      <c r="H1285" s="153"/>
      <c r="I1285" s="154"/>
    </row>
    <row r="1286" spans="2:9" ht="15" x14ac:dyDescent="0.2">
      <c r="B1286" s="155" t="s">
        <v>24</v>
      </c>
      <c r="C1286" s="156"/>
      <c r="D1286" s="156"/>
      <c r="E1286" s="156"/>
      <c r="F1286" s="156"/>
      <c r="G1286" s="156"/>
      <c r="H1286" s="156"/>
      <c r="I1286" s="157"/>
    </row>
    <row r="1287" spans="2:9" ht="34.5" customHeight="1" x14ac:dyDescent="0.2">
      <c r="B1287" s="158" t="s">
        <v>1606</v>
      </c>
      <c r="C1287" s="159"/>
      <c r="D1287" s="159"/>
      <c r="E1287" s="160"/>
      <c r="F1287" s="16" t="s">
        <v>1491</v>
      </c>
      <c r="G1287" s="26" t="s">
        <v>33</v>
      </c>
      <c r="H1287" s="16" t="s">
        <v>30</v>
      </c>
      <c r="I1287" s="97">
        <v>45628</v>
      </c>
    </row>
    <row r="1288" spans="2:9" ht="15.75" thickBot="1" x14ac:dyDescent="0.25">
      <c r="B1288" s="42"/>
      <c r="C1288" s="65"/>
      <c r="D1288" s="43"/>
      <c r="E1288" s="43"/>
      <c r="F1288" s="65" t="s">
        <v>29</v>
      </c>
      <c r="G1288" s="43"/>
      <c r="H1288" s="43"/>
      <c r="I1288" s="44"/>
    </row>
    <row r="1289" spans="2:9" ht="28.5" customHeight="1" thickBot="1" x14ac:dyDescent="0.25">
      <c r="B1289" s="18" t="s">
        <v>31</v>
      </c>
      <c r="C1289" s="52" t="s">
        <v>32</v>
      </c>
      <c r="D1289" s="18" t="s">
        <v>33</v>
      </c>
      <c r="E1289" s="18" t="s">
        <v>26</v>
      </c>
      <c r="F1289" s="18" t="s">
        <v>34</v>
      </c>
      <c r="G1289" s="18" t="s">
        <v>35</v>
      </c>
      <c r="H1289" s="18" t="s">
        <v>36</v>
      </c>
      <c r="I1289" s="18" t="s">
        <v>37</v>
      </c>
    </row>
    <row r="1290" spans="2:9" ht="23.25" customHeight="1" x14ac:dyDescent="0.2">
      <c r="B1290" s="19">
        <v>1</v>
      </c>
      <c r="C1290" s="51" t="s">
        <v>1598</v>
      </c>
      <c r="D1290" s="25" t="s">
        <v>33</v>
      </c>
      <c r="E1290" s="20">
        <v>0.05</v>
      </c>
      <c r="F1290" s="25"/>
      <c r="G1290" s="67">
        <v>63396</v>
      </c>
      <c r="H1290" s="67">
        <f t="shared" ref="H1290:H1297" si="16">G1290*E1290</f>
        <v>3169.8</v>
      </c>
      <c r="I1290" s="70">
        <f t="shared" ref="I1290:I1297" si="17">H1290</f>
        <v>3169.8</v>
      </c>
    </row>
    <row r="1291" spans="2:9" ht="15" x14ac:dyDescent="0.2">
      <c r="B1291" s="21">
        <v>2</v>
      </c>
      <c r="C1291" s="125" t="s">
        <v>1599</v>
      </c>
      <c r="D1291" s="26" t="s">
        <v>33</v>
      </c>
      <c r="E1291" s="23">
        <v>0.02</v>
      </c>
      <c r="F1291" s="26"/>
      <c r="G1291" s="68">
        <v>50900</v>
      </c>
      <c r="H1291" s="67">
        <f t="shared" si="16"/>
        <v>1018</v>
      </c>
      <c r="I1291" s="70">
        <f t="shared" si="17"/>
        <v>1018</v>
      </c>
    </row>
    <row r="1292" spans="2:9" ht="25.5" x14ac:dyDescent="0.2">
      <c r="B1292" s="19">
        <v>3</v>
      </c>
      <c r="C1292" s="126" t="s">
        <v>1600</v>
      </c>
      <c r="D1292" s="26" t="s">
        <v>33</v>
      </c>
      <c r="E1292" s="23">
        <v>1</v>
      </c>
      <c r="F1292" s="26"/>
      <c r="G1292" s="68">
        <v>400</v>
      </c>
      <c r="H1292" s="67">
        <f t="shared" si="16"/>
        <v>400</v>
      </c>
      <c r="I1292" s="70">
        <f t="shared" si="17"/>
        <v>400</v>
      </c>
    </row>
    <row r="1293" spans="2:9" ht="15" x14ac:dyDescent="0.2">
      <c r="B1293" s="21">
        <v>4</v>
      </c>
      <c r="C1293" s="126" t="s">
        <v>1601</v>
      </c>
      <c r="D1293" s="26" t="s">
        <v>33</v>
      </c>
      <c r="E1293" s="23">
        <v>0.05</v>
      </c>
      <c r="F1293" s="26"/>
      <c r="G1293" s="68">
        <v>4420</v>
      </c>
      <c r="H1293" s="67">
        <f t="shared" si="16"/>
        <v>221</v>
      </c>
      <c r="I1293" s="70">
        <f t="shared" si="17"/>
        <v>221</v>
      </c>
    </row>
    <row r="1294" spans="2:9" ht="25.5" x14ac:dyDescent="0.2">
      <c r="B1294" s="19">
        <v>5</v>
      </c>
      <c r="C1294" s="126" t="s">
        <v>1602</v>
      </c>
      <c r="D1294" s="26" t="s">
        <v>33</v>
      </c>
      <c r="E1294" s="23">
        <v>1</v>
      </c>
      <c r="F1294" s="26"/>
      <c r="G1294" s="68">
        <v>600</v>
      </c>
      <c r="H1294" s="67">
        <f t="shared" si="16"/>
        <v>600</v>
      </c>
      <c r="I1294" s="70">
        <f t="shared" si="17"/>
        <v>600</v>
      </c>
    </row>
    <row r="1295" spans="2:9" ht="25.5" x14ac:dyDescent="0.2">
      <c r="B1295" s="21">
        <v>6</v>
      </c>
      <c r="C1295" s="126" t="s">
        <v>1603</v>
      </c>
      <c r="D1295" s="26" t="s">
        <v>33</v>
      </c>
      <c r="E1295" s="23">
        <v>2</v>
      </c>
      <c r="F1295" s="26"/>
      <c r="G1295" s="68">
        <v>519</v>
      </c>
      <c r="H1295" s="67">
        <f t="shared" si="16"/>
        <v>1038</v>
      </c>
      <c r="I1295" s="70">
        <f t="shared" si="17"/>
        <v>1038</v>
      </c>
    </row>
    <row r="1296" spans="2:9" ht="25.5" x14ac:dyDescent="0.2">
      <c r="B1296" s="19">
        <v>7</v>
      </c>
      <c r="C1296" s="126" t="s">
        <v>1604</v>
      </c>
      <c r="D1296" s="26" t="s">
        <v>33</v>
      </c>
      <c r="E1296" s="23">
        <v>1</v>
      </c>
      <c r="F1296" s="26"/>
      <c r="G1296" s="68">
        <v>878</v>
      </c>
      <c r="H1296" s="67">
        <f t="shared" si="16"/>
        <v>878</v>
      </c>
      <c r="I1296" s="70">
        <f t="shared" si="17"/>
        <v>878</v>
      </c>
    </row>
    <row r="1297" spans="2:9" ht="34.5" customHeight="1" thickBot="1" x14ac:dyDescent="0.25">
      <c r="B1297" s="21">
        <v>8</v>
      </c>
      <c r="C1297" s="53" t="s">
        <v>1605</v>
      </c>
      <c r="D1297" s="26" t="s">
        <v>1492</v>
      </c>
      <c r="E1297" s="95">
        <v>1.1000000000000001</v>
      </c>
      <c r="F1297" s="26"/>
      <c r="G1297" s="68">
        <v>2765.17</v>
      </c>
      <c r="H1297" s="67">
        <f t="shared" si="16"/>
        <v>3041.6870000000004</v>
      </c>
      <c r="I1297" s="70">
        <f t="shared" si="17"/>
        <v>3041.6870000000004</v>
      </c>
    </row>
    <row r="1298" spans="2:9" ht="30.75" thickBot="1" x14ac:dyDescent="0.25">
      <c r="B1298" s="18" t="s">
        <v>31</v>
      </c>
      <c r="C1298" s="52" t="s">
        <v>38</v>
      </c>
      <c r="D1298" s="18" t="s">
        <v>33</v>
      </c>
      <c r="E1298" s="161" t="s">
        <v>1488</v>
      </c>
      <c r="F1298" s="162"/>
      <c r="G1298" s="18" t="s">
        <v>1489</v>
      </c>
      <c r="H1298" s="18" t="s">
        <v>39</v>
      </c>
      <c r="I1298" s="18" t="s">
        <v>37</v>
      </c>
    </row>
    <row r="1299" spans="2:9" ht="15" x14ac:dyDescent="0.2">
      <c r="B1299" s="19">
        <v>1</v>
      </c>
      <c r="C1299" s="54" t="s">
        <v>1549</v>
      </c>
      <c r="D1299" s="25" t="s">
        <v>1501</v>
      </c>
      <c r="E1299" s="163">
        <v>311914</v>
      </c>
      <c r="F1299" s="163"/>
      <c r="G1299" s="114">
        <v>0.125</v>
      </c>
      <c r="H1299" s="69">
        <f>G1299*E1299</f>
        <v>38989.25</v>
      </c>
      <c r="I1299" s="70">
        <f>H1299</f>
        <v>38989.25</v>
      </c>
    </row>
    <row r="1300" spans="2:9" ht="15" x14ac:dyDescent="0.2">
      <c r="B1300" s="21">
        <v>2</v>
      </c>
      <c r="C1300" s="26" t="s">
        <v>29</v>
      </c>
      <c r="D1300" s="26" t="s">
        <v>29</v>
      </c>
      <c r="E1300" s="134" t="s">
        <v>29</v>
      </c>
      <c r="F1300" s="134" t="s">
        <v>29</v>
      </c>
      <c r="G1300" s="24" t="s">
        <v>40</v>
      </c>
      <c r="H1300" s="68" t="s">
        <v>29</v>
      </c>
      <c r="I1300" s="72"/>
    </row>
    <row r="1301" spans="2:9" ht="15.75" thickBot="1" x14ac:dyDescent="0.25">
      <c r="B1301" s="21">
        <v>3</v>
      </c>
      <c r="C1301" s="26" t="s">
        <v>29</v>
      </c>
      <c r="D1301" s="26" t="s">
        <v>29</v>
      </c>
      <c r="E1301" s="134" t="s">
        <v>40</v>
      </c>
      <c r="F1301" s="134" t="s">
        <v>29</v>
      </c>
      <c r="G1301" s="24" t="s">
        <v>29</v>
      </c>
      <c r="H1301" s="68" t="s">
        <v>29</v>
      </c>
      <c r="I1301" s="72"/>
    </row>
    <row r="1302" spans="2:9" ht="15.75" thickBot="1" x14ac:dyDescent="0.25">
      <c r="B1302" s="18" t="s">
        <v>31</v>
      </c>
      <c r="C1302" s="45" t="s">
        <v>41</v>
      </c>
      <c r="D1302" s="18" t="s">
        <v>33</v>
      </c>
      <c r="E1302" s="161" t="s">
        <v>1490</v>
      </c>
      <c r="F1302" s="162"/>
      <c r="G1302" s="18" t="s">
        <v>1489</v>
      </c>
      <c r="H1302" s="18" t="s">
        <v>42</v>
      </c>
      <c r="I1302" s="18" t="s">
        <v>37</v>
      </c>
    </row>
    <row r="1303" spans="2:9" ht="15" x14ac:dyDescent="0.2">
      <c r="B1303" s="19">
        <v>1</v>
      </c>
      <c r="C1303" s="54" t="s">
        <v>1515</v>
      </c>
      <c r="D1303" s="25" t="s">
        <v>1503</v>
      </c>
      <c r="E1303" s="164">
        <f>I1299</f>
        <v>38989.25</v>
      </c>
      <c r="F1303" s="165"/>
      <c r="G1303" s="55">
        <v>0.1</v>
      </c>
      <c r="H1303" s="113">
        <f>G1303*E1303</f>
        <v>3898.9250000000002</v>
      </c>
      <c r="I1303" s="70">
        <f>H1303</f>
        <v>3898.9250000000002</v>
      </c>
    </row>
    <row r="1304" spans="2:9" ht="15" x14ac:dyDescent="0.2">
      <c r="B1304" s="21">
        <v>2</v>
      </c>
      <c r="C1304" s="76"/>
      <c r="D1304" s="26"/>
      <c r="E1304" s="166"/>
      <c r="F1304" s="166"/>
      <c r="G1304" s="96"/>
      <c r="H1304" s="68">
        <f>G1304*E1304</f>
        <v>0</v>
      </c>
      <c r="I1304" s="70">
        <f>H1304</f>
        <v>0</v>
      </c>
    </row>
    <row r="1305" spans="2:9" ht="15.75" thickBot="1" x14ac:dyDescent="0.25">
      <c r="B1305" s="21">
        <v>3</v>
      </c>
      <c r="C1305" s="26"/>
      <c r="D1305" s="26"/>
      <c r="E1305" s="134" t="s">
        <v>40</v>
      </c>
      <c r="F1305" s="134" t="s">
        <v>29</v>
      </c>
      <c r="G1305" s="24"/>
      <c r="H1305" s="68" t="s">
        <v>29</v>
      </c>
      <c r="I1305" s="72"/>
    </row>
    <row r="1306" spans="2:9" ht="15.75" thickBot="1" x14ac:dyDescent="0.25">
      <c r="B1306" s="33"/>
      <c r="C1306" s="34" t="s">
        <v>1485</v>
      </c>
      <c r="D1306" s="35"/>
      <c r="E1306" s="135"/>
      <c r="F1306" s="136"/>
      <c r="G1306" s="36"/>
      <c r="H1306" s="37" t="s">
        <v>29</v>
      </c>
      <c r="I1306" s="71">
        <f>I1303+I1299+I1297+I1290+I1291+I1304+I1296+I1295+I1294+I1293+I1292</f>
        <v>53254.662000000004</v>
      </c>
    </row>
    <row r="1307" spans="2:9" ht="15" x14ac:dyDescent="0.2">
      <c r="B1307" s="17"/>
      <c r="C1307" s="13"/>
      <c r="D1307" s="14"/>
      <c r="E1307" s="14"/>
      <c r="F1307" s="14"/>
      <c r="G1307" s="38"/>
      <c r="H1307" s="39"/>
      <c r="I1307" s="40"/>
    </row>
    <row r="1308" spans="2:9" ht="15.75" thickBot="1" x14ac:dyDescent="0.25">
      <c r="B1308" s="17"/>
      <c r="C1308" s="13"/>
      <c r="D1308" s="14"/>
      <c r="E1308" s="14"/>
      <c r="F1308" s="14"/>
      <c r="G1308" s="38"/>
      <c r="H1308" s="39"/>
      <c r="I1308" s="40"/>
    </row>
    <row r="1309" spans="2:9" ht="31.5" x14ac:dyDescent="0.5">
      <c r="B1309" s="56"/>
      <c r="C1309" s="57"/>
      <c r="D1309" s="137" t="s">
        <v>18</v>
      </c>
      <c r="E1309" s="138"/>
      <c r="F1309" s="138"/>
      <c r="G1309" s="138"/>
      <c r="H1309" s="138"/>
      <c r="I1309" s="139"/>
    </row>
    <row r="1310" spans="2:9" ht="21" x14ac:dyDescent="0.2">
      <c r="B1310" s="58"/>
      <c r="C1310" s="46"/>
      <c r="D1310" s="140" t="s">
        <v>1</v>
      </c>
      <c r="E1310" s="141"/>
      <c r="F1310" s="141"/>
      <c r="G1310" s="141"/>
      <c r="H1310" s="141"/>
      <c r="I1310" s="142"/>
    </row>
    <row r="1311" spans="2:9" ht="21" x14ac:dyDescent="0.2">
      <c r="B1311" s="58"/>
      <c r="C1311" s="46"/>
      <c r="D1311" s="140" t="s">
        <v>10</v>
      </c>
      <c r="E1311" s="141"/>
      <c r="F1311" s="141"/>
      <c r="G1311" s="141"/>
      <c r="H1311" s="141"/>
      <c r="I1311" s="142"/>
    </row>
    <row r="1312" spans="2:9" ht="21" x14ac:dyDescent="0.2">
      <c r="B1312" s="59"/>
      <c r="C1312" s="47"/>
      <c r="D1312" s="143" t="s">
        <v>27</v>
      </c>
      <c r="E1312" s="144"/>
      <c r="F1312" s="144"/>
      <c r="G1312" s="144"/>
      <c r="H1312" s="144"/>
      <c r="I1312" s="145"/>
    </row>
    <row r="1313" spans="2:9" x14ac:dyDescent="0.2">
      <c r="B1313" s="60"/>
      <c r="C1313" s="48"/>
      <c r="D1313" s="48"/>
      <c r="E1313" s="48"/>
      <c r="F1313" s="48"/>
      <c r="G1313" s="48"/>
      <c r="H1313" s="49"/>
      <c r="I1313" s="61"/>
    </row>
    <row r="1314" spans="2:9" ht="15" x14ac:dyDescent="0.2">
      <c r="B1314" s="146" t="s">
        <v>1487</v>
      </c>
      <c r="C1314" s="147"/>
      <c r="D1314" s="148"/>
      <c r="E1314" s="149"/>
      <c r="F1314" s="149"/>
      <c r="G1314" s="50"/>
      <c r="H1314" s="50"/>
      <c r="I1314" s="62"/>
    </row>
    <row r="1315" spans="2:9" ht="15" x14ac:dyDescent="0.2">
      <c r="B1315" s="63"/>
      <c r="C1315" s="15"/>
      <c r="D1315" s="15"/>
      <c r="E1315" s="15"/>
      <c r="F1315" s="15"/>
      <c r="G1315" s="15"/>
      <c r="H1315" s="41"/>
      <c r="I1315" s="64"/>
    </row>
    <row r="1316" spans="2:9" ht="15" x14ac:dyDescent="0.2">
      <c r="B1316" s="150" t="s">
        <v>28</v>
      </c>
      <c r="C1316" s="151"/>
      <c r="D1316" s="152"/>
      <c r="E1316" s="153"/>
      <c r="F1316" s="153"/>
      <c r="G1316" s="153"/>
      <c r="H1316" s="153"/>
      <c r="I1316" s="154"/>
    </row>
    <row r="1317" spans="2:9" ht="15" x14ac:dyDescent="0.2">
      <c r="B1317" s="155" t="s">
        <v>24</v>
      </c>
      <c r="C1317" s="156"/>
      <c r="D1317" s="156"/>
      <c r="E1317" s="156"/>
      <c r="F1317" s="156"/>
      <c r="G1317" s="156"/>
      <c r="H1317" s="156"/>
      <c r="I1317" s="157"/>
    </row>
    <row r="1318" spans="2:9" ht="34.5" customHeight="1" x14ac:dyDescent="0.2">
      <c r="B1318" s="158" t="s">
        <v>1662</v>
      </c>
      <c r="C1318" s="159"/>
      <c r="D1318" s="159"/>
      <c r="E1318" s="160"/>
      <c r="F1318" s="16" t="s">
        <v>1491</v>
      </c>
      <c r="G1318" s="26" t="s">
        <v>33</v>
      </c>
      <c r="H1318" s="16" t="s">
        <v>30</v>
      </c>
      <c r="I1318" s="97">
        <v>45628</v>
      </c>
    </row>
    <row r="1319" spans="2:9" ht="15.75" thickBot="1" x14ac:dyDescent="0.25">
      <c r="B1319" s="42"/>
      <c r="C1319" s="65"/>
      <c r="D1319" s="43"/>
      <c r="E1319" s="43"/>
      <c r="F1319" s="65" t="s">
        <v>29</v>
      </c>
      <c r="G1319" s="43"/>
      <c r="H1319" s="43"/>
      <c r="I1319" s="44"/>
    </row>
    <row r="1320" spans="2:9" ht="28.5" customHeight="1" thickBot="1" x14ac:dyDescent="0.25">
      <c r="B1320" s="18" t="s">
        <v>31</v>
      </c>
      <c r="C1320" s="52" t="s">
        <v>32</v>
      </c>
      <c r="D1320" s="18" t="s">
        <v>33</v>
      </c>
      <c r="E1320" s="18" t="s">
        <v>26</v>
      </c>
      <c r="F1320" s="18" t="s">
        <v>34</v>
      </c>
      <c r="G1320" s="18" t="s">
        <v>35</v>
      </c>
      <c r="H1320" s="18" t="s">
        <v>36</v>
      </c>
      <c r="I1320" s="18" t="s">
        <v>37</v>
      </c>
    </row>
    <row r="1321" spans="2:9" ht="30.75" customHeight="1" x14ac:dyDescent="0.2">
      <c r="B1321" s="19">
        <v>1</v>
      </c>
      <c r="C1321" s="51" t="s">
        <v>1538</v>
      </c>
      <c r="D1321" s="25" t="s">
        <v>1493</v>
      </c>
      <c r="E1321" s="20">
        <v>0.32</v>
      </c>
      <c r="F1321" s="25"/>
      <c r="G1321" s="67">
        <v>552616.43999999994</v>
      </c>
      <c r="H1321" s="67">
        <f>G1321*E1321</f>
        <v>176837.26079999999</v>
      </c>
      <c r="I1321" s="70">
        <f>H1321</f>
        <v>176837.26079999999</v>
      </c>
    </row>
    <row r="1322" spans="2:9" ht="15" x14ac:dyDescent="0.2">
      <c r="B1322" s="21">
        <v>2</v>
      </c>
      <c r="C1322" s="125" t="s">
        <v>1541</v>
      </c>
      <c r="D1322" s="26" t="s">
        <v>33</v>
      </c>
      <c r="E1322" s="23">
        <v>0.2</v>
      </c>
      <c r="F1322" s="26"/>
      <c r="G1322" s="68">
        <v>142000</v>
      </c>
      <c r="H1322" s="67">
        <f>G1322*E1322</f>
        <v>28400</v>
      </c>
      <c r="I1322" s="70">
        <f>H1322</f>
        <v>28400</v>
      </c>
    </row>
    <row r="1323" spans="2:9" ht="15" x14ac:dyDescent="0.2">
      <c r="B1323" s="19">
        <v>3</v>
      </c>
      <c r="C1323" s="126" t="s">
        <v>1663</v>
      </c>
      <c r="D1323" s="26" t="s">
        <v>33</v>
      </c>
      <c r="E1323" s="23">
        <v>1</v>
      </c>
      <c r="F1323" s="26"/>
      <c r="G1323" s="68">
        <v>137901</v>
      </c>
      <c r="H1323" s="67">
        <f>G1323*E1323</f>
        <v>137901</v>
      </c>
      <c r="I1323" s="70">
        <f>H1323</f>
        <v>137901</v>
      </c>
    </row>
    <row r="1324" spans="2:9" ht="15" x14ac:dyDescent="0.2">
      <c r="B1324" s="21">
        <v>4</v>
      </c>
      <c r="C1324" s="126"/>
      <c r="D1324" s="26"/>
      <c r="E1324" s="23"/>
      <c r="F1324" s="26"/>
      <c r="G1324" s="68"/>
      <c r="H1324" s="67">
        <f>G1324*E1324</f>
        <v>0</v>
      </c>
      <c r="I1324" s="70">
        <f>H1324</f>
        <v>0</v>
      </c>
    </row>
    <row r="1325" spans="2:9" ht="15.75" thickBot="1" x14ac:dyDescent="0.25">
      <c r="B1325" s="19">
        <v>5</v>
      </c>
      <c r="C1325" s="126"/>
      <c r="D1325" s="26"/>
      <c r="E1325" s="23"/>
      <c r="F1325" s="26"/>
      <c r="G1325" s="68"/>
      <c r="H1325" s="67">
        <f>G1325*E1325</f>
        <v>0</v>
      </c>
      <c r="I1325" s="70">
        <f>H1325</f>
        <v>0</v>
      </c>
    </row>
    <row r="1326" spans="2:9" ht="30.75" thickBot="1" x14ac:dyDescent="0.25">
      <c r="B1326" s="18" t="s">
        <v>31</v>
      </c>
      <c r="C1326" s="52" t="s">
        <v>38</v>
      </c>
      <c r="D1326" s="18" t="s">
        <v>33</v>
      </c>
      <c r="E1326" s="161" t="s">
        <v>1488</v>
      </c>
      <c r="F1326" s="162"/>
      <c r="G1326" s="18" t="s">
        <v>1489</v>
      </c>
      <c r="H1326" s="18" t="s">
        <v>39</v>
      </c>
      <c r="I1326" s="18" t="s">
        <v>37</v>
      </c>
    </row>
    <row r="1327" spans="2:9" ht="15" x14ac:dyDescent="0.2">
      <c r="B1327" s="19">
        <v>1</v>
      </c>
      <c r="C1327" s="54" t="s">
        <v>1632</v>
      </c>
      <c r="D1327" s="25" t="s">
        <v>1501</v>
      </c>
      <c r="E1327" s="163">
        <v>413827</v>
      </c>
      <c r="F1327" s="163"/>
      <c r="G1327" s="114">
        <v>0.66669999999999996</v>
      </c>
      <c r="H1327" s="69">
        <f>G1327*E1327</f>
        <v>275898.46090000001</v>
      </c>
      <c r="I1327" s="70">
        <f>H1327</f>
        <v>275898.46090000001</v>
      </c>
    </row>
    <row r="1328" spans="2:9" ht="15" x14ac:dyDescent="0.2">
      <c r="B1328" s="21">
        <v>2</v>
      </c>
      <c r="C1328" s="26" t="s">
        <v>29</v>
      </c>
      <c r="D1328" s="26" t="s">
        <v>29</v>
      </c>
      <c r="E1328" s="134" t="s">
        <v>29</v>
      </c>
      <c r="F1328" s="134" t="s">
        <v>29</v>
      </c>
      <c r="G1328" s="24" t="s">
        <v>40</v>
      </c>
      <c r="H1328" s="68" t="s">
        <v>29</v>
      </c>
      <c r="I1328" s="72"/>
    </row>
    <row r="1329" spans="2:9" ht="15.75" thickBot="1" x14ac:dyDescent="0.25">
      <c r="B1329" s="21">
        <v>3</v>
      </c>
      <c r="C1329" s="26" t="s">
        <v>29</v>
      </c>
      <c r="D1329" s="26" t="s">
        <v>29</v>
      </c>
      <c r="E1329" s="134" t="s">
        <v>40</v>
      </c>
      <c r="F1329" s="134" t="s">
        <v>29</v>
      </c>
      <c r="G1329" s="24" t="s">
        <v>29</v>
      </c>
      <c r="H1329" s="68" t="s">
        <v>29</v>
      </c>
      <c r="I1329" s="72"/>
    </row>
    <row r="1330" spans="2:9" ht="15.75" thickBot="1" x14ac:dyDescent="0.25">
      <c r="B1330" s="18" t="s">
        <v>31</v>
      </c>
      <c r="C1330" s="45" t="s">
        <v>41</v>
      </c>
      <c r="D1330" s="18" t="s">
        <v>33</v>
      </c>
      <c r="E1330" s="161" t="s">
        <v>1490</v>
      </c>
      <c r="F1330" s="162"/>
      <c r="G1330" s="18" t="s">
        <v>1489</v>
      </c>
      <c r="H1330" s="18" t="s">
        <v>42</v>
      </c>
      <c r="I1330" s="18" t="s">
        <v>37</v>
      </c>
    </row>
    <row r="1331" spans="2:9" ht="15" x14ac:dyDescent="0.2">
      <c r="B1331" s="19">
        <v>1</v>
      </c>
      <c r="C1331" s="54" t="s">
        <v>1502</v>
      </c>
      <c r="D1331" s="25" t="s">
        <v>1503</v>
      </c>
      <c r="E1331" s="164">
        <f>I1327</f>
        <v>275898.46090000001</v>
      </c>
      <c r="F1331" s="165"/>
      <c r="G1331" s="55">
        <v>0.03</v>
      </c>
      <c r="H1331" s="113">
        <f>G1331*E1331</f>
        <v>8276.9538269999994</v>
      </c>
      <c r="I1331" s="70">
        <f>H1331</f>
        <v>8276.9538269999994</v>
      </c>
    </row>
    <row r="1332" spans="2:9" ht="15" x14ac:dyDescent="0.2">
      <c r="B1332" s="21">
        <v>2</v>
      </c>
      <c r="C1332" s="76" t="s">
        <v>1664</v>
      </c>
      <c r="D1332" s="26" t="s">
        <v>2</v>
      </c>
      <c r="E1332" s="166">
        <v>16000</v>
      </c>
      <c r="F1332" s="166"/>
      <c r="G1332" s="96">
        <v>2.4</v>
      </c>
      <c r="H1332" s="68">
        <f>G1332*E1332</f>
        <v>38400</v>
      </c>
      <c r="I1332" s="70">
        <f>H1332</f>
        <v>38400</v>
      </c>
    </row>
    <row r="1333" spans="2:9" ht="15.75" thickBot="1" x14ac:dyDescent="0.25">
      <c r="B1333" s="21">
        <v>3</v>
      </c>
      <c r="C1333" s="26"/>
      <c r="D1333" s="26"/>
      <c r="E1333" s="134" t="s">
        <v>40</v>
      </c>
      <c r="F1333" s="134" t="s">
        <v>29</v>
      </c>
      <c r="G1333" s="24"/>
      <c r="H1333" s="68" t="s">
        <v>29</v>
      </c>
      <c r="I1333" s="72"/>
    </row>
    <row r="1334" spans="2:9" ht="15.75" thickBot="1" x14ac:dyDescent="0.25">
      <c r="B1334" s="33"/>
      <c r="C1334" s="34" t="s">
        <v>1485</v>
      </c>
      <c r="D1334" s="35"/>
      <c r="E1334" s="135"/>
      <c r="F1334" s="136"/>
      <c r="G1334" s="36"/>
      <c r="H1334" s="37" t="s">
        <v>29</v>
      </c>
      <c r="I1334" s="71">
        <f>I1331+I1327+I1321+I1322+I1332+I1325+I1324+I1323</f>
        <v>665713.67552699998</v>
      </c>
    </row>
    <row r="1335" spans="2:9" ht="15" x14ac:dyDescent="0.2">
      <c r="B1335" s="17"/>
      <c r="C1335" s="13"/>
      <c r="D1335" s="14"/>
      <c r="E1335" s="14"/>
      <c r="F1335" s="14"/>
      <c r="G1335" s="38"/>
      <c r="H1335" s="39"/>
      <c r="I1335" s="40"/>
    </row>
    <row r="1336" spans="2:9" ht="15.75" thickBot="1" x14ac:dyDescent="0.25">
      <c r="B1336" s="17"/>
      <c r="C1336" s="13"/>
      <c r="D1336" s="14"/>
      <c r="E1336" s="14"/>
      <c r="F1336" s="14"/>
      <c r="G1336" s="38"/>
      <c r="H1336" s="39"/>
      <c r="I1336" s="40"/>
    </row>
    <row r="1337" spans="2:9" ht="31.5" x14ac:dyDescent="0.5">
      <c r="B1337" s="56"/>
      <c r="C1337" s="57"/>
      <c r="D1337" s="137" t="s">
        <v>18</v>
      </c>
      <c r="E1337" s="138"/>
      <c r="F1337" s="138"/>
      <c r="G1337" s="138"/>
      <c r="H1337" s="138"/>
      <c r="I1337" s="139"/>
    </row>
    <row r="1338" spans="2:9" ht="21" x14ac:dyDescent="0.2">
      <c r="B1338" s="58"/>
      <c r="C1338" s="46"/>
      <c r="D1338" s="140" t="s">
        <v>1</v>
      </c>
      <c r="E1338" s="141"/>
      <c r="F1338" s="141"/>
      <c r="G1338" s="141"/>
      <c r="H1338" s="141"/>
      <c r="I1338" s="142"/>
    </row>
    <row r="1339" spans="2:9" ht="21" x14ac:dyDescent="0.2">
      <c r="B1339" s="58"/>
      <c r="C1339" s="46"/>
      <c r="D1339" s="140" t="s">
        <v>10</v>
      </c>
      <c r="E1339" s="141"/>
      <c r="F1339" s="141"/>
      <c r="G1339" s="141"/>
      <c r="H1339" s="141"/>
      <c r="I1339" s="142"/>
    </row>
    <row r="1340" spans="2:9" ht="21" x14ac:dyDescent="0.2">
      <c r="B1340" s="59"/>
      <c r="C1340" s="47"/>
      <c r="D1340" s="143" t="s">
        <v>27</v>
      </c>
      <c r="E1340" s="144"/>
      <c r="F1340" s="144"/>
      <c r="G1340" s="144"/>
      <c r="H1340" s="144"/>
      <c r="I1340" s="145"/>
    </row>
    <row r="1341" spans="2:9" x14ac:dyDescent="0.2">
      <c r="B1341" s="60"/>
      <c r="C1341" s="48"/>
      <c r="D1341" s="48"/>
      <c r="E1341" s="48"/>
      <c r="F1341" s="48"/>
      <c r="G1341" s="48"/>
      <c r="H1341" s="49"/>
      <c r="I1341" s="61"/>
    </row>
    <row r="1342" spans="2:9" ht="15" x14ac:dyDescent="0.2">
      <c r="B1342" s="146" t="s">
        <v>1487</v>
      </c>
      <c r="C1342" s="147"/>
      <c r="D1342" s="148"/>
      <c r="E1342" s="149"/>
      <c r="F1342" s="149"/>
      <c r="G1342" s="50"/>
      <c r="H1342" s="50"/>
      <c r="I1342" s="62"/>
    </row>
    <row r="1343" spans="2:9" ht="15" x14ac:dyDescent="0.2">
      <c r="B1343" s="63"/>
      <c r="C1343" s="15"/>
      <c r="D1343" s="15"/>
      <c r="E1343" s="15"/>
      <c r="F1343" s="15"/>
      <c r="G1343" s="15"/>
      <c r="H1343" s="41"/>
      <c r="I1343" s="64"/>
    </row>
    <row r="1344" spans="2:9" ht="15" x14ac:dyDescent="0.2">
      <c r="B1344" s="150" t="s">
        <v>28</v>
      </c>
      <c r="C1344" s="151"/>
      <c r="D1344" s="152"/>
      <c r="E1344" s="153"/>
      <c r="F1344" s="153"/>
      <c r="G1344" s="153"/>
      <c r="H1344" s="153"/>
      <c r="I1344" s="154"/>
    </row>
    <row r="1345" spans="2:9" ht="15" x14ac:dyDescent="0.2">
      <c r="B1345" s="155" t="s">
        <v>24</v>
      </c>
      <c r="C1345" s="156"/>
      <c r="D1345" s="156"/>
      <c r="E1345" s="156"/>
      <c r="F1345" s="156"/>
      <c r="G1345" s="156"/>
      <c r="H1345" s="156"/>
      <c r="I1345" s="157"/>
    </row>
    <row r="1346" spans="2:9" ht="34.5" customHeight="1" x14ac:dyDescent="0.2">
      <c r="B1346" s="158" t="s">
        <v>1611</v>
      </c>
      <c r="C1346" s="159"/>
      <c r="D1346" s="159"/>
      <c r="E1346" s="160"/>
      <c r="F1346" s="16" t="s">
        <v>1491</v>
      </c>
      <c r="G1346" s="26" t="s">
        <v>33</v>
      </c>
      <c r="H1346" s="16" t="s">
        <v>30</v>
      </c>
      <c r="I1346" s="97">
        <v>45628</v>
      </c>
    </row>
    <row r="1347" spans="2:9" ht="15.75" thickBot="1" x14ac:dyDescent="0.25">
      <c r="B1347" s="42"/>
      <c r="C1347" s="65"/>
      <c r="D1347" s="43"/>
      <c r="E1347" s="43"/>
      <c r="F1347" s="65" t="s">
        <v>29</v>
      </c>
      <c r="G1347" s="43"/>
      <c r="H1347" s="43"/>
      <c r="I1347" s="44"/>
    </row>
    <row r="1348" spans="2:9" ht="28.5" customHeight="1" thickBot="1" x14ac:dyDescent="0.25">
      <c r="B1348" s="18" t="s">
        <v>31</v>
      </c>
      <c r="C1348" s="52" t="s">
        <v>32</v>
      </c>
      <c r="D1348" s="18" t="s">
        <v>33</v>
      </c>
      <c r="E1348" s="18" t="s">
        <v>26</v>
      </c>
      <c r="F1348" s="18" t="s">
        <v>34</v>
      </c>
      <c r="G1348" s="18" t="s">
        <v>35</v>
      </c>
      <c r="H1348" s="18" t="s">
        <v>36</v>
      </c>
      <c r="I1348" s="18" t="s">
        <v>37</v>
      </c>
    </row>
    <row r="1349" spans="2:9" ht="23.25" customHeight="1" x14ac:dyDescent="0.2">
      <c r="B1349" s="19">
        <v>1</v>
      </c>
      <c r="C1349" s="51" t="s">
        <v>1598</v>
      </c>
      <c r="D1349" s="25" t="s">
        <v>33</v>
      </c>
      <c r="E1349" s="20">
        <v>0.05</v>
      </c>
      <c r="F1349" s="25"/>
      <c r="G1349" s="67">
        <v>63396</v>
      </c>
      <c r="H1349" s="67">
        <f t="shared" ref="H1349:H1355" si="18">G1349*E1349</f>
        <v>3169.8</v>
      </c>
      <c r="I1349" s="70">
        <f t="shared" ref="I1349:I1355" si="19">H1349</f>
        <v>3169.8</v>
      </c>
    </row>
    <row r="1350" spans="2:9" ht="38.25" x14ac:dyDescent="0.2">
      <c r="B1350" s="21">
        <v>2</v>
      </c>
      <c r="C1350" s="125" t="s">
        <v>1612</v>
      </c>
      <c r="D1350" s="26" t="s">
        <v>33</v>
      </c>
      <c r="E1350" s="23">
        <v>1</v>
      </c>
      <c r="F1350" s="26"/>
      <c r="G1350" s="68">
        <v>6000</v>
      </c>
      <c r="H1350" s="67">
        <f t="shared" si="18"/>
        <v>6000</v>
      </c>
      <c r="I1350" s="70">
        <f t="shared" si="19"/>
        <v>6000</v>
      </c>
    </row>
    <row r="1351" spans="2:9" ht="27.75" customHeight="1" x14ac:dyDescent="0.2">
      <c r="B1351" s="19">
        <v>3</v>
      </c>
      <c r="C1351" s="126" t="s">
        <v>1599</v>
      </c>
      <c r="D1351" s="26" t="s">
        <v>33</v>
      </c>
      <c r="E1351" s="23">
        <v>0.03</v>
      </c>
      <c r="F1351" s="26"/>
      <c r="G1351" s="68">
        <v>50900</v>
      </c>
      <c r="H1351" s="67">
        <f t="shared" si="18"/>
        <v>1527</v>
      </c>
      <c r="I1351" s="70">
        <f t="shared" si="19"/>
        <v>1527</v>
      </c>
    </row>
    <row r="1352" spans="2:9" ht="15" x14ac:dyDescent="0.2">
      <c r="B1352" s="21">
        <v>4</v>
      </c>
      <c r="C1352" s="126" t="s">
        <v>1613</v>
      </c>
      <c r="D1352" s="26" t="s">
        <v>33</v>
      </c>
      <c r="E1352" s="23">
        <v>1</v>
      </c>
      <c r="F1352" s="26"/>
      <c r="G1352" s="68">
        <v>10900</v>
      </c>
      <c r="H1352" s="67">
        <f t="shared" si="18"/>
        <v>10900</v>
      </c>
      <c r="I1352" s="70">
        <f t="shared" si="19"/>
        <v>10900</v>
      </c>
    </row>
    <row r="1353" spans="2:9" ht="15" x14ac:dyDescent="0.2">
      <c r="B1353" s="19">
        <v>5</v>
      </c>
      <c r="C1353" s="126" t="s">
        <v>1614</v>
      </c>
      <c r="D1353" s="26" t="s">
        <v>33</v>
      </c>
      <c r="E1353" s="23">
        <v>1</v>
      </c>
      <c r="F1353" s="26"/>
      <c r="G1353" s="68">
        <v>11440</v>
      </c>
      <c r="H1353" s="67">
        <f t="shared" si="18"/>
        <v>11440</v>
      </c>
      <c r="I1353" s="70">
        <f t="shared" si="19"/>
        <v>11440</v>
      </c>
    </row>
    <row r="1354" spans="2:9" ht="20.25" customHeight="1" x14ac:dyDescent="0.2">
      <c r="B1354" s="21">
        <v>6</v>
      </c>
      <c r="C1354" s="53" t="s">
        <v>1615</v>
      </c>
      <c r="D1354" s="26" t="s">
        <v>1492</v>
      </c>
      <c r="E1354" s="95">
        <v>1.2</v>
      </c>
      <c r="F1354" s="26"/>
      <c r="G1354" s="68">
        <v>12847</v>
      </c>
      <c r="H1354" s="67">
        <f t="shared" si="18"/>
        <v>15416.4</v>
      </c>
      <c r="I1354" s="70">
        <f t="shared" si="19"/>
        <v>15416.4</v>
      </c>
    </row>
    <row r="1355" spans="2:9" ht="20.25" customHeight="1" thickBot="1" x14ac:dyDescent="0.25">
      <c r="B1355" s="19">
        <v>7</v>
      </c>
      <c r="C1355" s="127" t="s">
        <v>1616</v>
      </c>
      <c r="D1355" s="26" t="s">
        <v>1492</v>
      </c>
      <c r="E1355" s="128">
        <v>1</v>
      </c>
      <c r="F1355" s="14"/>
      <c r="G1355" s="129">
        <v>22500</v>
      </c>
      <c r="H1355" s="129">
        <f t="shared" si="18"/>
        <v>22500</v>
      </c>
      <c r="I1355" s="130">
        <f t="shared" si="19"/>
        <v>22500</v>
      </c>
    </row>
    <row r="1356" spans="2:9" ht="30.75" thickBot="1" x14ac:dyDescent="0.25">
      <c r="B1356" s="18" t="s">
        <v>31</v>
      </c>
      <c r="C1356" s="52" t="s">
        <v>38</v>
      </c>
      <c r="D1356" s="18" t="s">
        <v>33</v>
      </c>
      <c r="E1356" s="161" t="s">
        <v>1488</v>
      </c>
      <c r="F1356" s="162"/>
      <c r="G1356" s="18" t="s">
        <v>1489</v>
      </c>
      <c r="H1356" s="18" t="s">
        <v>39</v>
      </c>
      <c r="I1356" s="18" t="s">
        <v>37</v>
      </c>
    </row>
    <row r="1357" spans="2:9" ht="15" x14ac:dyDescent="0.2">
      <c r="B1357" s="19">
        <v>1</v>
      </c>
      <c r="C1357" s="54" t="s">
        <v>1549</v>
      </c>
      <c r="D1357" s="25" t="s">
        <v>1501</v>
      </c>
      <c r="E1357" s="163">
        <v>311914</v>
      </c>
      <c r="F1357" s="163"/>
      <c r="G1357" s="55">
        <v>0.125</v>
      </c>
      <c r="H1357" s="69">
        <f>G1357*E1357</f>
        <v>38989.25</v>
      </c>
      <c r="I1357" s="70">
        <f>H1357</f>
        <v>38989.25</v>
      </c>
    </row>
    <row r="1358" spans="2:9" ht="15" x14ac:dyDescent="0.2">
      <c r="B1358" s="21">
        <v>2</v>
      </c>
      <c r="C1358" s="26" t="s">
        <v>29</v>
      </c>
      <c r="D1358" s="26" t="s">
        <v>29</v>
      </c>
      <c r="E1358" s="134" t="s">
        <v>29</v>
      </c>
      <c r="F1358" s="134" t="s">
        <v>29</v>
      </c>
      <c r="G1358" s="24" t="s">
        <v>40</v>
      </c>
      <c r="H1358" s="68" t="s">
        <v>29</v>
      </c>
      <c r="I1358" s="72"/>
    </row>
    <row r="1359" spans="2:9" ht="15.75" thickBot="1" x14ac:dyDescent="0.25">
      <c r="B1359" s="21">
        <v>3</v>
      </c>
      <c r="C1359" s="26" t="s">
        <v>29</v>
      </c>
      <c r="D1359" s="26" t="s">
        <v>29</v>
      </c>
      <c r="E1359" s="134" t="s">
        <v>40</v>
      </c>
      <c r="F1359" s="134" t="s">
        <v>29</v>
      </c>
      <c r="G1359" s="24" t="s">
        <v>29</v>
      </c>
      <c r="H1359" s="68" t="s">
        <v>29</v>
      </c>
      <c r="I1359" s="72"/>
    </row>
    <row r="1360" spans="2:9" ht="15.75" thickBot="1" x14ac:dyDescent="0.25">
      <c r="B1360" s="18" t="s">
        <v>31</v>
      </c>
      <c r="C1360" s="45" t="s">
        <v>41</v>
      </c>
      <c r="D1360" s="18" t="s">
        <v>33</v>
      </c>
      <c r="E1360" s="161" t="s">
        <v>1490</v>
      </c>
      <c r="F1360" s="162"/>
      <c r="G1360" s="18" t="s">
        <v>1489</v>
      </c>
      <c r="H1360" s="18" t="s">
        <v>42</v>
      </c>
      <c r="I1360" s="18" t="s">
        <v>37</v>
      </c>
    </row>
    <row r="1361" spans="2:9" ht="15" x14ac:dyDescent="0.2">
      <c r="B1361" s="19">
        <v>1</v>
      </c>
      <c r="C1361" s="54" t="s">
        <v>1665</v>
      </c>
      <c r="D1361" s="25" t="s">
        <v>1503</v>
      </c>
      <c r="E1361" s="164">
        <f>I1357+I1355+I1354+I1353+I1352+I1351+I1350+I1349</f>
        <v>109942.45</v>
      </c>
      <c r="F1361" s="165"/>
      <c r="G1361" s="55">
        <v>0.1</v>
      </c>
      <c r="H1361" s="113">
        <f>G1361*E1361</f>
        <v>10994.245000000001</v>
      </c>
      <c r="I1361" s="70">
        <f>H1361</f>
        <v>10994.245000000001</v>
      </c>
    </row>
    <row r="1362" spans="2:9" ht="15" x14ac:dyDescent="0.2">
      <c r="B1362" s="21">
        <v>2</v>
      </c>
      <c r="C1362" s="76"/>
      <c r="D1362" s="26"/>
      <c r="E1362" s="166"/>
      <c r="F1362" s="166"/>
      <c r="G1362" s="96"/>
      <c r="H1362" s="68">
        <f>G1362*E1362</f>
        <v>0</v>
      </c>
      <c r="I1362" s="70">
        <f>H1362</f>
        <v>0</v>
      </c>
    </row>
    <row r="1363" spans="2:9" ht="15.75" thickBot="1" x14ac:dyDescent="0.25">
      <c r="B1363" s="21">
        <v>3</v>
      </c>
      <c r="C1363" s="26"/>
      <c r="D1363" s="26"/>
      <c r="E1363" s="134" t="s">
        <v>40</v>
      </c>
      <c r="F1363" s="134" t="s">
        <v>29</v>
      </c>
      <c r="G1363" s="24"/>
      <c r="H1363" s="68" t="s">
        <v>29</v>
      </c>
      <c r="I1363" s="72"/>
    </row>
    <row r="1364" spans="2:9" ht="15.75" thickBot="1" x14ac:dyDescent="0.25">
      <c r="B1364" s="33"/>
      <c r="C1364" s="34" t="s">
        <v>1485</v>
      </c>
      <c r="D1364" s="35"/>
      <c r="E1364" s="135"/>
      <c r="F1364" s="136"/>
      <c r="G1364" s="36"/>
      <c r="H1364" s="37" t="s">
        <v>29</v>
      </c>
      <c r="I1364" s="71">
        <f>I1361+I1357+I1354+I1349+I1350+I1362+I1353+I1352+I1351+I1355</f>
        <v>120936.69500000001</v>
      </c>
    </row>
    <row r="1365" spans="2:9" ht="15" x14ac:dyDescent="0.2">
      <c r="B1365" s="17"/>
      <c r="C1365" s="13"/>
      <c r="D1365" s="14"/>
      <c r="E1365" s="14"/>
      <c r="F1365" s="14"/>
      <c r="G1365" s="38"/>
      <c r="H1365" s="39"/>
      <c r="I1365" s="40"/>
    </row>
    <row r="1366" spans="2:9" ht="15.75" thickBot="1" x14ac:dyDescent="0.25">
      <c r="B1366" s="17"/>
      <c r="C1366" s="13"/>
      <c r="D1366" s="14"/>
      <c r="E1366" s="14"/>
      <c r="F1366" s="14"/>
      <c r="G1366" s="38"/>
      <c r="H1366" s="39"/>
      <c r="I1366" s="40"/>
    </row>
    <row r="1367" spans="2:9" ht="31.5" x14ac:dyDescent="0.5">
      <c r="B1367" s="56"/>
      <c r="C1367" s="57"/>
      <c r="D1367" s="137" t="s">
        <v>18</v>
      </c>
      <c r="E1367" s="138"/>
      <c r="F1367" s="138"/>
      <c r="G1367" s="138"/>
      <c r="H1367" s="138"/>
      <c r="I1367" s="139"/>
    </row>
    <row r="1368" spans="2:9" ht="21" x14ac:dyDescent="0.2">
      <c r="B1368" s="58"/>
      <c r="C1368" s="46"/>
      <c r="D1368" s="140" t="s">
        <v>1</v>
      </c>
      <c r="E1368" s="141"/>
      <c r="F1368" s="141"/>
      <c r="G1368" s="141"/>
      <c r="H1368" s="141"/>
      <c r="I1368" s="142"/>
    </row>
    <row r="1369" spans="2:9" ht="21" x14ac:dyDescent="0.2">
      <c r="B1369" s="58"/>
      <c r="C1369" s="46"/>
      <c r="D1369" s="140" t="s">
        <v>10</v>
      </c>
      <c r="E1369" s="141"/>
      <c r="F1369" s="141"/>
      <c r="G1369" s="141"/>
      <c r="H1369" s="141"/>
      <c r="I1369" s="142"/>
    </row>
    <row r="1370" spans="2:9" ht="21" x14ac:dyDescent="0.2">
      <c r="B1370" s="59"/>
      <c r="C1370" s="47"/>
      <c r="D1370" s="143" t="s">
        <v>27</v>
      </c>
      <c r="E1370" s="144"/>
      <c r="F1370" s="144"/>
      <c r="G1370" s="144"/>
      <c r="H1370" s="144"/>
      <c r="I1370" s="145"/>
    </row>
    <row r="1371" spans="2:9" x14ac:dyDescent="0.2">
      <c r="B1371" s="60"/>
      <c r="C1371" s="48"/>
      <c r="D1371" s="48"/>
      <c r="E1371" s="48"/>
      <c r="F1371" s="48"/>
      <c r="G1371" s="48"/>
      <c r="H1371" s="49"/>
      <c r="I1371" s="61"/>
    </row>
    <row r="1372" spans="2:9" ht="15" x14ac:dyDescent="0.2">
      <c r="B1372" s="146" t="s">
        <v>1487</v>
      </c>
      <c r="C1372" s="147"/>
      <c r="D1372" s="148"/>
      <c r="E1372" s="149"/>
      <c r="F1372" s="149"/>
      <c r="G1372" s="50"/>
      <c r="H1372" s="50"/>
      <c r="I1372" s="62"/>
    </row>
    <row r="1373" spans="2:9" ht="15" x14ac:dyDescent="0.2">
      <c r="B1373" s="63"/>
      <c r="C1373" s="15"/>
      <c r="D1373" s="15"/>
      <c r="E1373" s="15"/>
      <c r="F1373" s="15"/>
      <c r="G1373" s="15"/>
      <c r="H1373" s="41"/>
      <c r="I1373" s="64"/>
    </row>
    <row r="1374" spans="2:9" ht="15" x14ac:dyDescent="0.2">
      <c r="B1374" s="150" t="s">
        <v>28</v>
      </c>
      <c r="C1374" s="151"/>
      <c r="D1374" s="152"/>
      <c r="E1374" s="153"/>
      <c r="F1374" s="153"/>
      <c r="G1374" s="153"/>
      <c r="H1374" s="153"/>
      <c r="I1374" s="154"/>
    </row>
    <row r="1375" spans="2:9" ht="15" x14ac:dyDescent="0.2">
      <c r="B1375" s="155" t="s">
        <v>24</v>
      </c>
      <c r="C1375" s="156"/>
      <c r="D1375" s="156"/>
      <c r="E1375" s="156"/>
      <c r="F1375" s="156"/>
      <c r="G1375" s="156"/>
      <c r="H1375" s="156"/>
      <c r="I1375" s="157"/>
    </row>
    <row r="1376" spans="2:9" ht="34.5" customHeight="1" x14ac:dyDescent="0.2">
      <c r="B1376" s="158" t="s">
        <v>1617</v>
      </c>
      <c r="C1376" s="159"/>
      <c r="D1376" s="159"/>
      <c r="E1376" s="160"/>
      <c r="F1376" s="16" t="s">
        <v>1491</v>
      </c>
      <c r="G1376" s="26" t="s">
        <v>33</v>
      </c>
      <c r="H1376" s="16" t="s">
        <v>30</v>
      </c>
      <c r="I1376" s="97">
        <v>45628</v>
      </c>
    </row>
    <row r="1377" spans="2:9" ht="15.75" thickBot="1" x14ac:dyDescent="0.25">
      <c r="B1377" s="42"/>
      <c r="C1377" s="65"/>
      <c r="D1377" s="43"/>
      <c r="E1377" s="43"/>
      <c r="F1377" s="65" t="s">
        <v>29</v>
      </c>
      <c r="G1377" s="43"/>
      <c r="H1377" s="43"/>
      <c r="I1377" s="44"/>
    </row>
    <row r="1378" spans="2:9" ht="28.5" customHeight="1" thickBot="1" x14ac:dyDescent="0.25">
      <c r="B1378" s="18" t="s">
        <v>31</v>
      </c>
      <c r="C1378" s="52" t="s">
        <v>32</v>
      </c>
      <c r="D1378" s="18" t="s">
        <v>33</v>
      </c>
      <c r="E1378" s="18" t="s">
        <v>26</v>
      </c>
      <c r="F1378" s="18" t="s">
        <v>34</v>
      </c>
      <c r="G1378" s="18" t="s">
        <v>35</v>
      </c>
      <c r="H1378" s="18" t="s">
        <v>36</v>
      </c>
      <c r="I1378" s="18" t="s">
        <v>37</v>
      </c>
    </row>
    <row r="1379" spans="2:9" ht="23.25" customHeight="1" x14ac:dyDescent="0.2">
      <c r="B1379" s="19">
        <v>1</v>
      </c>
      <c r="C1379" s="51" t="s">
        <v>1598</v>
      </c>
      <c r="D1379" s="25" t="s">
        <v>33</v>
      </c>
      <c r="E1379" s="20">
        <v>0.05</v>
      </c>
      <c r="F1379" s="25"/>
      <c r="G1379" s="67">
        <v>63396</v>
      </c>
      <c r="H1379" s="67">
        <f t="shared" ref="H1379:H1385" si="20">G1379*E1379</f>
        <v>3169.8</v>
      </c>
      <c r="I1379" s="70">
        <f t="shared" ref="I1379:I1385" si="21">H1379</f>
        <v>3169.8</v>
      </c>
    </row>
    <row r="1380" spans="2:9" ht="30.75" customHeight="1" x14ac:dyDescent="0.2">
      <c r="B1380" s="21">
        <v>2</v>
      </c>
      <c r="C1380" s="125" t="s">
        <v>1666</v>
      </c>
      <c r="D1380" s="26" t="s">
        <v>33</v>
      </c>
      <c r="E1380" s="23">
        <v>2</v>
      </c>
      <c r="F1380" s="26"/>
      <c r="G1380" s="68">
        <v>2558</v>
      </c>
      <c r="H1380" s="67">
        <f t="shared" si="20"/>
        <v>5116</v>
      </c>
      <c r="I1380" s="70">
        <f t="shared" si="21"/>
        <v>5116</v>
      </c>
    </row>
    <row r="1381" spans="2:9" ht="15" x14ac:dyDescent="0.2">
      <c r="B1381" s="19">
        <v>3</v>
      </c>
      <c r="C1381" s="126" t="s">
        <v>1599</v>
      </c>
      <c r="D1381" s="26" t="s">
        <v>33</v>
      </c>
      <c r="E1381" s="23">
        <v>0.05</v>
      </c>
      <c r="F1381" s="26"/>
      <c r="G1381" s="68">
        <v>50900</v>
      </c>
      <c r="H1381" s="67">
        <f t="shared" si="20"/>
        <v>2545</v>
      </c>
      <c r="I1381" s="70">
        <f t="shared" si="21"/>
        <v>2545</v>
      </c>
    </row>
    <row r="1382" spans="2:9" ht="32.25" customHeight="1" x14ac:dyDescent="0.2">
      <c r="B1382" s="21">
        <v>4</v>
      </c>
      <c r="C1382" s="126" t="s">
        <v>1667</v>
      </c>
      <c r="D1382" s="26" t="s">
        <v>33</v>
      </c>
      <c r="E1382" s="23">
        <v>1</v>
      </c>
      <c r="F1382" s="26"/>
      <c r="G1382" s="68">
        <v>855</v>
      </c>
      <c r="H1382" s="67">
        <f t="shared" si="20"/>
        <v>855</v>
      </c>
      <c r="I1382" s="70">
        <f t="shared" si="21"/>
        <v>855</v>
      </c>
    </row>
    <row r="1383" spans="2:9" ht="38.25" x14ac:dyDescent="0.2">
      <c r="B1383" s="19">
        <v>5</v>
      </c>
      <c r="C1383" s="126" t="s">
        <v>1668</v>
      </c>
      <c r="D1383" s="26" t="s">
        <v>1492</v>
      </c>
      <c r="E1383" s="23">
        <v>1</v>
      </c>
      <c r="F1383" s="26"/>
      <c r="G1383" s="68">
        <v>19654</v>
      </c>
      <c r="H1383" s="67">
        <f t="shared" si="20"/>
        <v>19654</v>
      </c>
      <c r="I1383" s="70">
        <f t="shared" si="21"/>
        <v>19654</v>
      </c>
    </row>
    <row r="1384" spans="2:9" ht="27.75" customHeight="1" x14ac:dyDescent="0.2">
      <c r="B1384" s="21">
        <v>6</v>
      </c>
      <c r="C1384" s="53" t="s">
        <v>1669</v>
      </c>
      <c r="D1384" s="26" t="s">
        <v>1492</v>
      </c>
      <c r="E1384" s="95">
        <v>2</v>
      </c>
      <c r="F1384" s="26"/>
      <c r="G1384" s="68">
        <v>8601</v>
      </c>
      <c r="H1384" s="67">
        <f t="shared" si="20"/>
        <v>17202</v>
      </c>
      <c r="I1384" s="70">
        <f t="shared" si="21"/>
        <v>17202</v>
      </c>
    </row>
    <row r="1385" spans="2:9" ht="20.25" customHeight="1" thickBot="1" x14ac:dyDescent="0.25">
      <c r="B1385" s="19">
        <v>7</v>
      </c>
      <c r="C1385" s="127"/>
      <c r="D1385" s="26"/>
      <c r="E1385" s="128"/>
      <c r="F1385" s="14"/>
      <c r="G1385" s="129"/>
      <c r="H1385" s="129">
        <f t="shared" si="20"/>
        <v>0</v>
      </c>
      <c r="I1385" s="130">
        <f t="shared" si="21"/>
        <v>0</v>
      </c>
    </row>
    <row r="1386" spans="2:9" ht="30.75" thickBot="1" x14ac:dyDescent="0.25">
      <c r="B1386" s="18" t="s">
        <v>31</v>
      </c>
      <c r="C1386" s="52" t="s">
        <v>38</v>
      </c>
      <c r="D1386" s="18" t="s">
        <v>33</v>
      </c>
      <c r="E1386" s="161" t="s">
        <v>1488</v>
      </c>
      <c r="F1386" s="162"/>
      <c r="G1386" s="18" t="s">
        <v>1489</v>
      </c>
      <c r="H1386" s="18" t="s">
        <v>39</v>
      </c>
      <c r="I1386" s="18" t="s">
        <v>37</v>
      </c>
    </row>
    <row r="1387" spans="2:9" ht="15" x14ac:dyDescent="0.2">
      <c r="B1387" s="19">
        <v>1</v>
      </c>
      <c r="C1387" s="54" t="s">
        <v>1549</v>
      </c>
      <c r="D1387" s="25" t="s">
        <v>1501</v>
      </c>
      <c r="E1387" s="163">
        <v>311914</v>
      </c>
      <c r="F1387" s="163"/>
      <c r="G1387" s="55">
        <v>0.1</v>
      </c>
      <c r="H1387" s="69">
        <f>G1387*E1387</f>
        <v>31191.4</v>
      </c>
      <c r="I1387" s="70">
        <f>H1387</f>
        <v>31191.4</v>
      </c>
    </row>
    <row r="1388" spans="2:9" ht="15" x14ac:dyDescent="0.2">
      <c r="B1388" s="21">
        <v>2</v>
      </c>
      <c r="C1388" s="26" t="s">
        <v>29</v>
      </c>
      <c r="D1388" s="26" t="s">
        <v>29</v>
      </c>
      <c r="E1388" s="134" t="s">
        <v>29</v>
      </c>
      <c r="F1388" s="134" t="s">
        <v>29</v>
      </c>
      <c r="G1388" s="24" t="s">
        <v>40</v>
      </c>
      <c r="H1388" s="68" t="s">
        <v>29</v>
      </c>
      <c r="I1388" s="72"/>
    </row>
    <row r="1389" spans="2:9" ht="15.75" thickBot="1" x14ac:dyDescent="0.25">
      <c r="B1389" s="21">
        <v>3</v>
      </c>
      <c r="C1389" s="26" t="s">
        <v>29</v>
      </c>
      <c r="D1389" s="26" t="s">
        <v>29</v>
      </c>
      <c r="E1389" s="134" t="s">
        <v>40</v>
      </c>
      <c r="F1389" s="134" t="s">
        <v>29</v>
      </c>
      <c r="G1389" s="24" t="s">
        <v>29</v>
      </c>
      <c r="H1389" s="68" t="s">
        <v>29</v>
      </c>
      <c r="I1389" s="72"/>
    </row>
    <row r="1390" spans="2:9" ht="15.75" thickBot="1" x14ac:dyDescent="0.25">
      <c r="B1390" s="18" t="s">
        <v>31</v>
      </c>
      <c r="C1390" s="45" t="s">
        <v>41</v>
      </c>
      <c r="D1390" s="18" t="s">
        <v>33</v>
      </c>
      <c r="E1390" s="161" t="s">
        <v>1490</v>
      </c>
      <c r="F1390" s="162"/>
      <c r="G1390" s="18" t="s">
        <v>1489</v>
      </c>
      <c r="H1390" s="18" t="s">
        <v>42</v>
      </c>
      <c r="I1390" s="18" t="s">
        <v>37</v>
      </c>
    </row>
    <row r="1391" spans="2:9" ht="15" x14ac:dyDescent="0.2">
      <c r="B1391" s="19">
        <v>1</v>
      </c>
      <c r="C1391" s="54" t="s">
        <v>1665</v>
      </c>
      <c r="D1391" s="25" t="s">
        <v>1503</v>
      </c>
      <c r="E1391" s="164">
        <f>I1387+I1384+I1383+I1382+I1381+I1380+I1379</f>
        <v>79733.2</v>
      </c>
      <c r="F1391" s="165"/>
      <c r="G1391" s="55">
        <v>0.1</v>
      </c>
      <c r="H1391" s="113">
        <f>G1391*E1391</f>
        <v>7973.32</v>
      </c>
      <c r="I1391" s="70">
        <f>H1391</f>
        <v>7973.32</v>
      </c>
    </row>
    <row r="1392" spans="2:9" ht="15" x14ac:dyDescent="0.2">
      <c r="B1392" s="21">
        <v>2</v>
      </c>
      <c r="C1392" s="76"/>
      <c r="D1392" s="26"/>
      <c r="E1392" s="166"/>
      <c r="F1392" s="166"/>
      <c r="G1392" s="96"/>
      <c r="H1392" s="68">
        <f>G1392*E1392</f>
        <v>0</v>
      </c>
      <c r="I1392" s="70">
        <f>H1392</f>
        <v>0</v>
      </c>
    </row>
    <row r="1393" spans="2:9" ht="15.75" thickBot="1" x14ac:dyDescent="0.25">
      <c r="B1393" s="21">
        <v>3</v>
      </c>
      <c r="C1393" s="26"/>
      <c r="D1393" s="26"/>
      <c r="E1393" s="134" t="s">
        <v>40</v>
      </c>
      <c r="F1393" s="134" t="s">
        <v>29</v>
      </c>
      <c r="G1393" s="24"/>
      <c r="H1393" s="68" t="s">
        <v>29</v>
      </c>
      <c r="I1393" s="72"/>
    </row>
    <row r="1394" spans="2:9" ht="15.75" thickBot="1" x14ac:dyDescent="0.25">
      <c r="B1394" s="33"/>
      <c r="C1394" s="34" t="s">
        <v>1485</v>
      </c>
      <c r="D1394" s="35"/>
      <c r="E1394" s="135"/>
      <c r="F1394" s="136"/>
      <c r="G1394" s="36"/>
      <c r="H1394" s="37" t="s">
        <v>29</v>
      </c>
      <c r="I1394" s="71">
        <f>I1391+I1387+I1384+I1379+I1380+I1392+I1383+I1382+I1381+I1385</f>
        <v>87706.52</v>
      </c>
    </row>
    <row r="1395" spans="2:9" ht="15" x14ac:dyDescent="0.2">
      <c r="B1395" s="17"/>
      <c r="C1395" s="13"/>
      <c r="D1395" s="14"/>
      <c r="E1395" s="14"/>
      <c r="F1395" s="14"/>
      <c r="G1395" s="38"/>
      <c r="H1395" s="39"/>
      <c r="I1395" s="40"/>
    </row>
    <row r="1396" spans="2:9" ht="15.75" thickBot="1" x14ac:dyDescent="0.25">
      <c r="B1396" s="17"/>
      <c r="C1396" s="13"/>
      <c r="D1396" s="14"/>
      <c r="E1396" s="14"/>
      <c r="F1396" s="14"/>
      <c r="G1396" s="38"/>
      <c r="H1396" s="39"/>
      <c r="I1396" s="40"/>
    </row>
    <row r="1397" spans="2:9" ht="31.5" x14ac:dyDescent="0.5">
      <c r="B1397" s="56"/>
      <c r="C1397" s="57"/>
      <c r="D1397" s="137" t="s">
        <v>18</v>
      </c>
      <c r="E1397" s="138"/>
      <c r="F1397" s="138"/>
      <c r="G1397" s="138"/>
      <c r="H1397" s="138"/>
      <c r="I1397" s="139"/>
    </row>
    <row r="1398" spans="2:9" ht="21" x14ac:dyDescent="0.2">
      <c r="B1398" s="58"/>
      <c r="C1398" s="46"/>
      <c r="D1398" s="140" t="s">
        <v>1</v>
      </c>
      <c r="E1398" s="141"/>
      <c r="F1398" s="141"/>
      <c r="G1398" s="141"/>
      <c r="H1398" s="141"/>
      <c r="I1398" s="142"/>
    </row>
    <row r="1399" spans="2:9" ht="21" x14ac:dyDescent="0.2">
      <c r="B1399" s="58"/>
      <c r="C1399" s="46"/>
      <c r="D1399" s="140" t="s">
        <v>10</v>
      </c>
      <c r="E1399" s="141"/>
      <c r="F1399" s="141"/>
      <c r="G1399" s="141"/>
      <c r="H1399" s="141"/>
      <c r="I1399" s="142"/>
    </row>
    <row r="1400" spans="2:9" ht="21" x14ac:dyDescent="0.2">
      <c r="B1400" s="59"/>
      <c r="C1400" s="47"/>
      <c r="D1400" s="143" t="s">
        <v>27</v>
      </c>
      <c r="E1400" s="144"/>
      <c r="F1400" s="144"/>
      <c r="G1400" s="144"/>
      <c r="H1400" s="144"/>
      <c r="I1400" s="145"/>
    </row>
    <row r="1401" spans="2:9" x14ac:dyDescent="0.2">
      <c r="B1401" s="60"/>
      <c r="C1401" s="48"/>
      <c r="D1401" s="48"/>
      <c r="E1401" s="48"/>
      <c r="F1401" s="48"/>
      <c r="G1401" s="48"/>
      <c r="H1401" s="49"/>
      <c r="I1401" s="61"/>
    </row>
    <row r="1402" spans="2:9" ht="15" x14ac:dyDescent="0.2">
      <c r="B1402" s="146" t="s">
        <v>1487</v>
      </c>
      <c r="C1402" s="147"/>
      <c r="D1402" s="148"/>
      <c r="E1402" s="149"/>
      <c r="F1402" s="149"/>
      <c r="G1402" s="50"/>
      <c r="H1402" s="50"/>
      <c r="I1402" s="62"/>
    </row>
    <row r="1403" spans="2:9" ht="15" x14ac:dyDescent="0.2">
      <c r="B1403" s="63"/>
      <c r="C1403" s="15"/>
      <c r="D1403" s="15"/>
      <c r="E1403" s="15"/>
      <c r="F1403" s="15"/>
      <c r="G1403" s="15"/>
      <c r="H1403" s="41"/>
      <c r="I1403" s="64"/>
    </row>
    <row r="1404" spans="2:9" ht="15" x14ac:dyDescent="0.2">
      <c r="B1404" s="150" t="s">
        <v>28</v>
      </c>
      <c r="C1404" s="151"/>
      <c r="D1404" s="152"/>
      <c r="E1404" s="153"/>
      <c r="F1404" s="153"/>
      <c r="G1404" s="153"/>
      <c r="H1404" s="153"/>
      <c r="I1404" s="154"/>
    </row>
    <row r="1405" spans="2:9" ht="15" x14ac:dyDescent="0.2">
      <c r="B1405" s="155" t="s">
        <v>24</v>
      </c>
      <c r="C1405" s="156"/>
      <c r="D1405" s="156"/>
      <c r="E1405" s="156"/>
      <c r="F1405" s="156"/>
      <c r="G1405" s="156"/>
      <c r="H1405" s="156"/>
      <c r="I1405" s="157"/>
    </row>
    <row r="1406" spans="2:9" ht="34.5" customHeight="1" x14ac:dyDescent="0.2">
      <c r="B1406" s="158" t="s">
        <v>1618</v>
      </c>
      <c r="C1406" s="159"/>
      <c r="D1406" s="159"/>
      <c r="E1406" s="160"/>
      <c r="F1406" s="16" t="s">
        <v>1491</v>
      </c>
      <c r="G1406" s="26" t="s">
        <v>33</v>
      </c>
      <c r="H1406" s="16" t="s">
        <v>30</v>
      </c>
      <c r="I1406" s="97">
        <v>45628</v>
      </c>
    </row>
    <row r="1407" spans="2:9" ht="15.75" thickBot="1" x14ac:dyDescent="0.25">
      <c r="B1407" s="42"/>
      <c r="C1407" s="65"/>
      <c r="D1407" s="43"/>
      <c r="E1407" s="43"/>
      <c r="F1407" s="65" t="s">
        <v>29</v>
      </c>
      <c r="G1407" s="43"/>
      <c r="H1407" s="43"/>
      <c r="I1407" s="44"/>
    </row>
    <row r="1408" spans="2:9" ht="28.5" customHeight="1" thickBot="1" x14ac:dyDescent="0.25">
      <c r="B1408" s="18" t="s">
        <v>31</v>
      </c>
      <c r="C1408" s="52" t="s">
        <v>32</v>
      </c>
      <c r="D1408" s="18" t="s">
        <v>33</v>
      </c>
      <c r="E1408" s="18" t="s">
        <v>26</v>
      </c>
      <c r="F1408" s="18" t="s">
        <v>34</v>
      </c>
      <c r="G1408" s="18" t="s">
        <v>35</v>
      </c>
      <c r="H1408" s="18" t="s">
        <v>36</v>
      </c>
      <c r="I1408" s="18" t="s">
        <v>37</v>
      </c>
    </row>
    <row r="1409" spans="2:9" ht="23.25" customHeight="1" x14ac:dyDescent="0.2">
      <c r="B1409" s="19">
        <v>1</v>
      </c>
      <c r="C1409" s="51" t="s">
        <v>1598</v>
      </c>
      <c r="D1409" s="25" t="s">
        <v>33</v>
      </c>
      <c r="E1409" s="20">
        <v>0.08</v>
      </c>
      <c r="F1409" s="25"/>
      <c r="G1409" s="67">
        <v>63396</v>
      </c>
      <c r="H1409" s="67">
        <f t="shared" ref="H1409:H1415" si="22">G1409*E1409</f>
        <v>5071.68</v>
      </c>
      <c r="I1409" s="70">
        <f t="shared" ref="I1409:I1415" si="23">H1409</f>
        <v>5071.68</v>
      </c>
    </row>
    <row r="1410" spans="2:9" ht="33.75" customHeight="1" x14ac:dyDescent="0.2">
      <c r="B1410" s="21">
        <v>2</v>
      </c>
      <c r="C1410" s="125" t="s">
        <v>1619</v>
      </c>
      <c r="D1410" s="26" t="s">
        <v>33</v>
      </c>
      <c r="E1410" s="23">
        <v>1</v>
      </c>
      <c r="F1410" s="26"/>
      <c r="G1410" s="68">
        <v>13666</v>
      </c>
      <c r="H1410" s="67">
        <f t="shared" si="22"/>
        <v>13666</v>
      </c>
      <c r="I1410" s="70">
        <f t="shared" si="23"/>
        <v>13666</v>
      </c>
    </row>
    <row r="1411" spans="2:9" ht="17.25" customHeight="1" x14ac:dyDescent="0.2">
      <c r="B1411" s="19">
        <v>3</v>
      </c>
      <c r="C1411" s="126" t="s">
        <v>1599</v>
      </c>
      <c r="D1411" s="26" t="s">
        <v>33</v>
      </c>
      <c r="E1411" s="23">
        <v>0.08</v>
      </c>
      <c r="F1411" s="26"/>
      <c r="G1411" s="68">
        <v>50900</v>
      </c>
      <c r="H1411" s="67">
        <f t="shared" si="22"/>
        <v>4072</v>
      </c>
      <c r="I1411" s="70">
        <f t="shared" si="23"/>
        <v>4072</v>
      </c>
    </row>
    <row r="1412" spans="2:9" ht="28.5" customHeight="1" x14ac:dyDescent="0.2">
      <c r="B1412" s="21">
        <v>4</v>
      </c>
      <c r="C1412" s="126" t="s">
        <v>1620</v>
      </c>
      <c r="D1412" s="26" t="s">
        <v>33</v>
      </c>
      <c r="E1412" s="23">
        <v>1</v>
      </c>
      <c r="F1412" s="26"/>
      <c r="G1412" s="68">
        <v>2138</v>
      </c>
      <c r="H1412" s="67">
        <f t="shared" si="22"/>
        <v>2138</v>
      </c>
      <c r="I1412" s="70">
        <f t="shared" si="23"/>
        <v>2138</v>
      </c>
    </row>
    <row r="1413" spans="2:9" ht="25.5" x14ac:dyDescent="0.2">
      <c r="B1413" s="19">
        <v>5</v>
      </c>
      <c r="C1413" s="126" t="s">
        <v>1621</v>
      </c>
      <c r="D1413" s="26" t="s">
        <v>1492</v>
      </c>
      <c r="E1413" s="23">
        <v>1.2</v>
      </c>
      <c r="F1413" s="26"/>
      <c r="G1413" s="68">
        <v>17904</v>
      </c>
      <c r="H1413" s="67">
        <f t="shared" si="22"/>
        <v>21484.799999999999</v>
      </c>
      <c r="I1413" s="70">
        <f t="shared" si="23"/>
        <v>21484.799999999999</v>
      </c>
    </row>
    <row r="1414" spans="2:9" ht="20.25" customHeight="1" x14ac:dyDescent="0.2">
      <c r="B1414" s="21">
        <v>6</v>
      </c>
      <c r="C1414" s="53" t="s">
        <v>1622</v>
      </c>
      <c r="D1414" s="26" t="s">
        <v>33</v>
      </c>
      <c r="E1414" s="95">
        <v>1</v>
      </c>
      <c r="F1414" s="26"/>
      <c r="G1414" s="68">
        <v>18797</v>
      </c>
      <c r="H1414" s="67">
        <f t="shared" si="22"/>
        <v>18797</v>
      </c>
      <c r="I1414" s="70">
        <f t="shared" si="23"/>
        <v>18797</v>
      </c>
    </row>
    <row r="1415" spans="2:9" ht="20.25" customHeight="1" thickBot="1" x14ac:dyDescent="0.25">
      <c r="B1415" s="19">
        <v>7</v>
      </c>
      <c r="C1415" s="127"/>
      <c r="D1415" s="26"/>
      <c r="E1415" s="128"/>
      <c r="F1415" s="14"/>
      <c r="G1415" s="129"/>
      <c r="H1415" s="129">
        <f t="shared" si="22"/>
        <v>0</v>
      </c>
      <c r="I1415" s="130">
        <f t="shared" si="23"/>
        <v>0</v>
      </c>
    </row>
    <row r="1416" spans="2:9" ht="30.75" thickBot="1" x14ac:dyDescent="0.25">
      <c r="B1416" s="18" t="s">
        <v>31</v>
      </c>
      <c r="C1416" s="52" t="s">
        <v>38</v>
      </c>
      <c r="D1416" s="18" t="s">
        <v>33</v>
      </c>
      <c r="E1416" s="161" t="s">
        <v>1488</v>
      </c>
      <c r="F1416" s="162"/>
      <c r="G1416" s="18" t="s">
        <v>1489</v>
      </c>
      <c r="H1416" s="18" t="s">
        <v>39</v>
      </c>
      <c r="I1416" s="18" t="s">
        <v>37</v>
      </c>
    </row>
    <row r="1417" spans="2:9" ht="15" x14ac:dyDescent="0.2">
      <c r="B1417" s="19">
        <v>1</v>
      </c>
      <c r="C1417" s="54" t="s">
        <v>1549</v>
      </c>
      <c r="D1417" s="25" t="s">
        <v>1501</v>
      </c>
      <c r="E1417" s="163">
        <v>311914</v>
      </c>
      <c r="F1417" s="163"/>
      <c r="G1417" s="55">
        <v>0.25</v>
      </c>
      <c r="H1417" s="69">
        <f>G1417*E1417</f>
        <v>77978.5</v>
      </c>
      <c r="I1417" s="70">
        <f>H1417</f>
        <v>77978.5</v>
      </c>
    </row>
    <row r="1418" spans="2:9" ht="15" x14ac:dyDescent="0.2">
      <c r="B1418" s="21">
        <v>2</v>
      </c>
      <c r="C1418" s="26" t="s">
        <v>29</v>
      </c>
      <c r="D1418" s="26" t="s">
        <v>29</v>
      </c>
      <c r="E1418" s="134" t="s">
        <v>29</v>
      </c>
      <c r="F1418" s="134" t="s">
        <v>29</v>
      </c>
      <c r="G1418" s="24" t="s">
        <v>40</v>
      </c>
      <c r="H1418" s="68" t="s">
        <v>29</v>
      </c>
      <c r="I1418" s="72"/>
    </row>
    <row r="1419" spans="2:9" ht="15.75" thickBot="1" x14ac:dyDescent="0.25">
      <c r="B1419" s="21">
        <v>3</v>
      </c>
      <c r="C1419" s="26" t="s">
        <v>29</v>
      </c>
      <c r="D1419" s="26" t="s">
        <v>29</v>
      </c>
      <c r="E1419" s="134" t="s">
        <v>40</v>
      </c>
      <c r="F1419" s="134" t="s">
        <v>29</v>
      </c>
      <c r="G1419" s="24" t="s">
        <v>29</v>
      </c>
      <c r="H1419" s="68" t="s">
        <v>29</v>
      </c>
      <c r="I1419" s="72"/>
    </row>
    <row r="1420" spans="2:9" ht="15.75" thickBot="1" x14ac:dyDescent="0.25">
      <c r="B1420" s="18" t="s">
        <v>31</v>
      </c>
      <c r="C1420" s="45" t="s">
        <v>41</v>
      </c>
      <c r="D1420" s="18" t="s">
        <v>33</v>
      </c>
      <c r="E1420" s="161" t="s">
        <v>1490</v>
      </c>
      <c r="F1420" s="162"/>
      <c r="G1420" s="18" t="s">
        <v>1489</v>
      </c>
      <c r="H1420" s="18" t="s">
        <v>42</v>
      </c>
      <c r="I1420" s="18" t="s">
        <v>37</v>
      </c>
    </row>
    <row r="1421" spans="2:9" ht="15" x14ac:dyDescent="0.2">
      <c r="B1421" s="19">
        <v>1</v>
      </c>
      <c r="C1421" s="54" t="s">
        <v>1670</v>
      </c>
      <c r="D1421" s="25" t="s">
        <v>1503</v>
      </c>
      <c r="E1421" s="164">
        <f>I1417+I1414+I1413+I1412+I1411+I1410+I1409</f>
        <v>143207.97999999998</v>
      </c>
      <c r="F1421" s="165"/>
      <c r="G1421" s="55">
        <v>0.1</v>
      </c>
      <c r="H1421" s="113">
        <f>G1421*E1421</f>
        <v>14320.797999999999</v>
      </c>
      <c r="I1421" s="70">
        <f>H1421</f>
        <v>14320.797999999999</v>
      </c>
    </row>
    <row r="1422" spans="2:9" ht="15" x14ac:dyDescent="0.2">
      <c r="B1422" s="21">
        <v>2</v>
      </c>
      <c r="C1422" s="76"/>
      <c r="D1422" s="26"/>
      <c r="E1422" s="166"/>
      <c r="F1422" s="166"/>
      <c r="G1422" s="96"/>
      <c r="H1422" s="68">
        <f>G1422*E1422</f>
        <v>0</v>
      </c>
      <c r="I1422" s="70">
        <f>H1422</f>
        <v>0</v>
      </c>
    </row>
    <row r="1423" spans="2:9" ht="15.75" thickBot="1" x14ac:dyDescent="0.25">
      <c r="B1423" s="21">
        <v>3</v>
      </c>
      <c r="C1423" s="26"/>
      <c r="D1423" s="26"/>
      <c r="E1423" s="134" t="s">
        <v>40</v>
      </c>
      <c r="F1423" s="134" t="s">
        <v>29</v>
      </c>
      <c r="G1423" s="24"/>
      <c r="H1423" s="68" t="s">
        <v>29</v>
      </c>
      <c r="I1423" s="72"/>
    </row>
    <row r="1424" spans="2:9" ht="15.75" thickBot="1" x14ac:dyDescent="0.25">
      <c r="B1424" s="33"/>
      <c r="C1424" s="34" t="s">
        <v>1485</v>
      </c>
      <c r="D1424" s="35"/>
      <c r="E1424" s="135"/>
      <c r="F1424" s="136"/>
      <c r="G1424" s="36"/>
      <c r="H1424" s="37" t="s">
        <v>29</v>
      </c>
      <c r="I1424" s="71">
        <f>I1421+I1417+I1414+I1409+I1410+I1422+I1413+I1412+I1411+I1415</f>
        <v>157528.77799999999</v>
      </c>
    </row>
    <row r="1425" spans="2:9" ht="15" x14ac:dyDescent="0.2">
      <c r="B1425" s="17"/>
      <c r="C1425" s="13"/>
      <c r="D1425" s="14"/>
      <c r="E1425" s="14"/>
      <c r="F1425" s="14"/>
      <c r="G1425" s="38"/>
      <c r="H1425" s="39"/>
      <c r="I1425" s="40"/>
    </row>
    <row r="1426" spans="2:9" ht="15.75" thickBot="1" x14ac:dyDescent="0.25">
      <c r="B1426" s="17"/>
      <c r="C1426" s="13"/>
      <c r="D1426" s="14"/>
      <c r="E1426" s="14"/>
      <c r="F1426" s="14"/>
      <c r="G1426" s="38"/>
      <c r="H1426" s="39"/>
      <c r="I1426" s="40"/>
    </row>
    <row r="1427" spans="2:9" ht="31.5" x14ac:dyDescent="0.5">
      <c r="B1427" s="56"/>
      <c r="C1427" s="57"/>
      <c r="D1427" s="137" t="s">
        <v>18</v>
      </c>
      <c r="E1427" s="138"/>
      <c r="F1427" s="138"/>
      <c r="G1427" s="138"/>
      <c r="H1427" s="138"/>
      <c r="I1427" s="139"/>
    </row>
    <row r="1428" spans="2:9" ht="21" x14ac:dyDescent="0.2">
      <c r="B1428" s="58"/>
      <c r="C1428" s="46"/>
      <c r="D1428" s="140" t="s">
        <v>1</v>
      </c>
      <c r="E1428" s="141"/>
      <c r="F1428" s="141"/>
      <c r="G1428" s="141"/>
      <c r="H1428" s="141"/>
      <c r="I1428" s="142"/>
    </row>
    <row r="1429" spans="2:9" ht="21" x14ac:dyDescent="0.2">
      <c r="B1429" s="58"/>
      <c r="C1429" s="46"/>
      <c r="D1429" s="140" t="s">
        <v>10</v>
      </c>
      <c r="E1429" s="141"/>
      <c r="F1429" s="141"/>
      <c r="G1429" s="141"/>
      <c r="H1429" s="141"/>
      <c r="I1429" s="142"/>
    </row>
    <row r="1430" spans="2:9" ht="21" x14ac:dyDescent="0.2">
      <c r="B1430" s="59"/>
      <c r="C1430" s="47"/>
      <c r="D1430" s="143" t="s">
        <v>27</v>
      </c>
      <c r="E1430" s="144"/>
      <c r="F1430" s="144"/>
      <c r="G1430" s="144"/>
      <c r="H1430" s="144"/>
      <c r="I1430" s="145"/>
    </row>
    <row r="1431" spans="2:9" x14ac:dyDescent="0.2">
      <c r="B1431" s="60"/>
      <c r="C1431" s="48"/>
      <c r="D1431" s="48"/>
      <c r="E1431" s="48"/>
      <c r="F1431" s="48"/>
      <c r="G1431" s="48"/>
      <c r="H1431" s="49"/>
      <c r="I1431" s="61"/>
    </row>
    <row r="1432" spans="2:9" ht="15" x14ac:dyDescent="0.2">
      <c r="B1432" s="146" t="s">
        <v>1487</v>
      </c>
      <c r="C1432" s="147"/>
      <c r="D1432" s="148"/>
      <c r="E1432" s="149"/>
      <c r="F1432" s="149"/>
      <c r="G1432" s="50"/>
      <c r="H1432" s="50"/>
      <c r="I1432" s="62"/>
    </row>
    <row r="1433" spans="2:9" ht="15" x14ac:dyDescent="0.2">
      <c r="B1433" s="63"/>
      <c r="C1433" s="15"/>
      <c r="D1433" s="15"/>
      <c r="E1433" s="15"/>
      <c r="F1433" s="15"/>
      <c r="G1433" s="15"/>
      <c r="H1433" s="41"/>
      <c r="I1433" s="64"/>
    </row>
    <row r="1434" spans="2:9" ht="15" x14ac:dyDescent="0.2">
      <c r="B1434" s="150" t="s">
        <v>28</v>
      </c>
      <c r="C1434" s="151"/>
      <c r="D1434" s="152"/>
      <c r="E1434" s="153"/>
      <c r="F1434" s="153"/>
      <c r="G1434" s="153"/>
      <c r="H1434" s="153"/>
      <c r="I1434" s="154"/>
    </row>
    <row r="1435" spans="2:9" ht="15" x14ac:dyDescent="0.2">
      <c r="B1435" s="155" t="s">
        <v>24</v>
      </c>
      <c r="C1435" s="156"/>
      <c r="D1435" s="156"/>
      <c r="E1435" s="156"/>
      <c r="F1435" s="156"/>
      <c r="G1435" s="156"/>
      <c r="H1435" s="156"/>
      <c r="I1435" s="157"/>
    </row>
    <row r="1436" spans="2:9" ht="34.5" customHeight="1" x14ac:dyDescent="0.2">
      <c r="B1436" s="158" t="s">
        <v>1623</v>
      </c>
      <c r="C1436" s="159"/>
      <c r="D1436" s="159"/>
      <c r="E1436" s="160"/>
      <c r="F1436" s="16" t="s">
        <v>1491</v>
      </c>
      <c r="G1436" s="26" t="s">
        <v>33</v>
      </c>
      <c r="H1436" s="16" t="s">
        <v>30</v>
      </c>
      <c r="I1436" s="97">
        <v>45628</v>
      </c>
    </row>
    <row r="1437" spans="2:9" ht="15.75" thickBot="1" x14ac:dyDescent="0.25">
      <c r="B1437" s="42"/>
      <c r="C1437" s="65"/>
      <c r="D1437" s="43"/>
      <c r="E1437" s="43"/>
      <c r="F1437" s="65" t="s">
        <v>29</v>
      </c>
      <c r="G1437" s="43"/>
      <c r="H1437" s="43"/>
      <c r="I1437" s="44"/>
    </row>
    <row r="1438" spans="2:9" ht="28.5" customHeight="1" thickBot="1" x14ac:dyDescent="0.25">
      <c r="B1438" s="18" t="s">
        <v>31</v>
      </c>
      <c r="C1438" s="52" t="s">
        <v>32</v>
      </c>
      <c r="D1438" s="18" t="s">
        <v>33</v>
      </c>
      <c r="E1438" s="18" t="s">
        <v>26</v>
      </c>
      <c r="F1438" s="18" t="s">
        <v>34</v>
      </c>
      <c r="G1438" s="18" t="s">
        <v>35</v>
      </c>
      <c r="H1438" s="18" t="s">
        <v>36</v>
      </c>
      <c r="I1438" s="18" t="s">
        <v>37</v>
      </c>
    </row>
    <row r="1439" spans="2:9" ht="23.25" customHeight="1" x14ac:dyDescent="0.2">
      <c r="B1439" s="19">
        <v>1</v>
      </c>
      <c r="C1439" s="51" t="s">
        <v>1598</v>
      </c>
      <c r="D1439" s="25" t="s">
        <v>33</v>
      </c>
      <c r="E1439" s="20">
        <v>0.05</v>
      </c>
      <c r="F1439" s="25"/>
      <c r="G1439" s="67">
        <v>63396</v>
      </c>
      <c r="H1439" s="67">
        <f>G1439*E1439</f>
        <v>3169.8</v>
      </c>
      <c r="I1439" s="70">
        <f>H1439</f>
        <v>3169.8</v>
      </c>
    </row>
    <row r="1440" spans="2:9" ht="15" x14ac:dyDescent="0.2">
      <c r="B1440" s="21">
        <v>2</v>
      </c>
      <c r="C1440" s="126" t="s">
        <v>1599</v>
      </c>
      <c r="D1440" s="26" t="s">
        <v>33</v>
      </c>
      <c r="E1440" s="23">
        <v>0.03</v>
      </c>
      <c r="F1440" s="26"/>
      <c r="G1440" s="68">
        <v>50900</v>
      </c>
      <c r="H1440" s="67">
        <f>G1440*E1440</f>
        <v>1527</v>
      </c>
      <c r="I1440" s="70">
        <f>H1440</f>
        <v>1527</v>
      </c>
    </row>
    <row r="1441" spans="2:9" ht="27" customHeight="1" x14ac:dyDescent="0.2">
      <c r="B1441" s="19">
        <v>3</v>
      </c>
      <c r="C1441" s="126" t="s">
        <v>1621</v>
      </c>
      <c r="D1441" s="26" t="s">
        <v>1492</v>
      </c>
      <c r="E1441" s="23">
        <v>1.1000000000000001</v>
      </c>
      <c r="F1441" s="26"/>
      <c r="G1441" s="68">
        <v>17904</v>
      </c>
      <c r="H1441" s="67">
        <f>G1441*E1441</f>
        <v>19694.400000000001</v>
      </c>
      <c r="I1441" s="70">
        <f>H1441</f>
        <v>19694.400000000001</v>
      </c>
    </row>
    <row r="1442" spans="2:9" ht="28.5" customHeight="1" x14ac:dyDescent="0.2">
      <c r="B1442" s="21">
        <v>4</v>
      </c>
      <c r="C1442" s="126" t="s">
        <v>1671</v>
      </c>
      <c r="D1442" s="26" t="s">
        <v>33</v>
      </c>
      <c r="E1442" s="23">
        <v>0.17</v>
      </c>
      <c r="F1442" s="26"/>
      <c r="G1442" s="68">
        <v>5500</v>
      </c>
      <c r="H1442" s="67">
        <f>G1442*E1442</f>
        <v>935.00000000000011</v>
      </c>
      <c r="I1442" s="70">
        <f>H1442</f>
        <v>935.00000000000011</v>
      </c>
    </row>
    <row r="1443" spans="2:9" ht="15.75" thickBot="1" x14ac:dyDescent="0.25">
      <c r="B1443" s="19">
        <v>5</v>
      </c>
      <c r="C1443" s="126"/>
      <c r="D1443" s="26"/>
      <c r="E1443" s="23"/>
      <c r="F1443" s="26"/>
      <c r="G1443" s="68"/>
      <c r="H1443" s="67">
        <f>G1443*E1443</f>
        <v>0</v>
      </c>
      <c r="I1443" s="70">
        <f>H1443</f>
        <v>0</v>
      </c>
    </row>
    <row r="1444" spans="2:9" ht="30.75" thickBot="1" x14ac:dyDescent="0.25">
      <c r="B1444" s="18" t="s">
        <v>31</v>
      </c>
      <c r="C1444" s="52" t="s">
        <v>38</v>
      </c>
      <c r="D1444" s="18" t="s">
        <v>33</v>
      </c>
      <c r="E1444" s="161" t="s">
        <v>1488</v>
      </c>
      <c r="F1444" s="162"/>
      <c r="G1444" s="18" t="s">
        <v>1489</v>
      </c>
      <c r="H1444" s="18" t="s">
        <v>39</v>
      </c>
      <c r="I1444" s="18" t="s">
        <v>37</v>
      </c>
    </row>
    <row r="1445" spans="2:9" ht="15" x14ac:dyDescent="0.2">
      <c r="B1445" s="19">
        <v>1</v>
      </c>
      <c r="C1445" s="54" t="s">
        <v>1549</v>
      </c>
      <c r="D1445" s="25" t="s">
        <v>1501</v>
      </c>
      <c r="E1445" s="163">
        <v>311914</v>
      </c>
      <c r="F1445" s="163"/>
      <c r="G1445" s="55">
        <v>0.04</v>
      </c>
      <c r="H1445" s="69">
        <f>G1445*E1445</f>
        <v>12476.56</v>
      </c>
      <c r="I1445" s="70">
        <f>H1445</f>
        <v>12476.56</v>
      </c>
    </row>
    <row r="1446" spans="2:9" ht="15" x14ac:dyDescent="0.2">
      <c r="B1446" s="21">
        <v>2</v>
      </c>
      <c r="C1446" s="26" t="s">
        <v>29</v>
      </c>
      <c r="D1446" s="26" t="s">
        <v>29</v>
      </c>
      <c r="E1446" s="134" t="s">
        <v>29</v>
      </c>
      <c r="F1446" s="134" t="s">
        <v>29</v>
      </c>
      <c r="G1446" s="24" t="s">
        <v>40</v>
      </c>
      <c r="H1446" s="68" t="s">
        <v>29</v>
      </c>
      <c r="I1446" s="72"/>
    </row>
    <row r="1447" spans="2:9" ht="15.75" thickBot="1" x14ac:dyDescent="0.25">
      <c r="B1447" s="21">
        <v>3</v>
      </c>
      <c r="C1447" s="26" t="s">
        <v>29</v>
      </c>
      <c r="D1447" s="26" t="s">
        <v>29</v>
      </c>
      <c r="E1447" s="134" t="s">
        <v>40</v>
      </c>
      <c r="F1447" s="134" t="s">
        <v>29</v>
      </c>
      <c r="G1447" s="24" t="s">
        <v>29</v>
      </c>
      <c r="H1447" s="68" t="s">
        <v>29</v>
      </c>
      <c r="I1447" s="72"/>
    </row>
    <row r="1448" spans="2:9" ht="15.75" thickBot="1" x14ac:dyDescent="0.25">
      <c r="B1448" s="18" t="s">
        <v>31</v>
      </c>
      <c r="C1448" s="45" t="s">
        <v>41</v>
      </c>
      <c r="D1448" s="18" t="s">
        <v>33</v>
      </c>
      <c r="E1448" s="161" t="s">
        <v>1490</v>
      </c>
      <c r="F1448" s="162"/>
      <c r="G1448" s="18" t="s">
        <v>1489</v>
      </c>
      <c r="H1448" s="18" t="s">
        <v>42</v>
      </c>
      <c r="I1448" s="18" t="s">
        <v>37</v>
      </c>
    </row>
    <row r="1449" spans="2:9" ht="15" x14ac:dyDescent="0.2">
      <c r="B1449" s="19">
        <v>1</v>
      </c>
      <c r="C1449" s="54" t="s">
        <v>1665</v>
      </c>
      <c r="D1449" s="25" t="s">
        <v>1503</v>
      </c>
      <c r="E1449" s="164">
        <f>I1445+I1442+I1441+I1440+I1439</f>
        <v>37802.76</v>
      </c>
      <c r="F1449" s="165"/>
      <c r="G1449" s="55">
        <v>0.1</v>
      </c>
      <c r="H1449" s="113">
        <f>G1449*E1449</f>
        <v>3780.2760000000003</v>
      </c>
      <c r="I1449" s="70">
        <f>H1449</f>
        <v>3780.2760000000003</v>
      </c>
    </row>
    <row r="1450" spans="2:9" ht="15" x14ac:dyDescent="0.2">
      <c r="B1450" s="21">
        <v>2</v>
      </c>
      <c r="C1450" s="76"/>
      <c r="D1450" s="26"/>
      <c r="E1450" s="166"/>
      <c r="F1450" s="166"/>
      <c r="G1450" s="96"/>
      <c r="H1450" s="68">
        <f>G1450*E1450</f>
        <v>0</v>
      </c>
      <c r="I1450" s="70">
        <f>H1450</f>
        <v>0</v>
      </c>
    </row>
    <row r="1451" spans="2:9" ht="15.75" thickBot="1" x14ac:dyDescent="0.25">
      <c r="B1451" s="21">
        <v>3</v>
      </c>
      <c r="C1451" s="26"/>
      <c r="D1451" s="26"/>
      <c r="E1451" s="134" t="s">
        <v>40</v>
      </c>
      <c r="F1451" s="134" t="s">
        <v>29</v>
      </c>
      <c r="G1451" s="24"/>
      <c r="H1451" s="68" t="s">
        <v>29</v>
      </c>
      <c r="I1451" s="72"/>
    </row>
    <row r="1452" spans="2:9" ht="15.75" thickBot="1" x14ac:dyDescent="0.25">
      <c r="B1452" s="33"/>
      <c r="C1452" s="34" t="s">
        <v>1485</v>
      </c>
      <c r="D1452" s="35"/>
      <c r="E1452" s="135"/>
      <c r="F1452" s="136"/>
      <c r="G1452" s="36"/>
      <c r="H1452" s="37" t="s">
        <v>29</v>
      </c>
      <c r="I1452" s="71">
        <f>I1449+I1445+I1439+I1440+I1450+I1443+I1442+I1441</f>
        <v>41583.036</v>
      </c>
    </row>
    <row r="1453" spans="2:9" ht="15" x14ac:dyDescent="0.2">
      <c r="B1453" s="14"/>
      <c r="C1453" s="13"/>
      <c r="D1453" s="14"/>
      <c r="E1453" s="14"/>
      <c r="F1453" s="14"/>
      <c r="G1453" s="38"/>
      <c r="H1453" s="39"/>
      <c r="I1453" s="39"/>
    </row>
    <row r="1454" spans="2:9" ht="15.75" thickBot="1" x14ac:dyDescent="0.25">
      <c r="B1454" s="14"/>
      <c r="C1454" s="13"/>
      <c r="D1454" s="14"/>
      <c r="E1454" s="14"/>
      <c r="F1454" s="14"/>
      <c r="G1454" s="38"/>
      <c r="H1454" s="39"/>
      <c r="I1454" s="39"/>
    </row>
    <row r="1455" spans="2:9" ht="31.5" x14ac:dyDescent="0.5">
      <c r="B1455" s="56"/>
      <c r="C1455" s="57"/>
      <c r="D1455" s="137" t="s">
        <v>18</v>
      </c>
      <c r="E1455" s="138"/>
      <c r="F1455" s="138"/>
      <c r="G1455" s="138"/>
      <c r="H1455" s="138"/>
      <c r="I1455" s="139"/>
    </row>
    <row r="1456" spans="2:9" ht="21" x14ac:dyDescent="0.2">
      <c r="B1456" s="58"/>
      <c r="C1456" s="46"/>
      <c r="D1456" s="140" t="s">
        <v>1</v>
      </c>
      <c r="E1456" s="141"/>
      <c r="F1456" s="141"/>
      <c r="G1456" s="141"/>
      <c r="H1456" s="141"/>
      <c r="I1456" s="142"/>
    </row>
    <row r="1457" spans="2:9" ht="21" x14ac:dyDescent="0.2">
      <c r="B1457" s="58"/>
      <c r="C1457" s="46"/>
      <c r="D1457" s="140" t="s">
        <v>10</v>
      </c>
      <c r="E1457" s="141"/>
      <c r="F1457" s="141"/>
      <c r="G1457" s="141"/>
      <c r="H1457" s="141"/>
      <c r="I1457" s="142"/>
    </row>
    <row r="1458" spans="2:9" ht="21" x14ac:dyDescent="0.2">
      <c r="B1458" s="59"/>
      <c r="C1458" s="47"/>
      <c r="D1458" s="143" t="s">
        <v>27</v>
      </c>
      <c r="E1458" s="144"/>
      <c r="F1458" s="144"/>
      <c r="G1458" s="144"/>
      <c r="H1458" s="144"/>
      <c r="I1458" s="145"/>
    </row>
    <row r="1459" spans="2:9" x14ac:dyDescent="0.2">
      <c r="B1459" s="60"/>
      <c r="C1459" s="48"/>
      <c r="D1459" s="48"/>
      <c r="E1459" s="48"/>
      <c r="F1459" s="48"/>
      <c r="G1459" s="48"/>
      <c r="H1459" s="49"/>
      <c r="I1459" s="61"/>
    </row>
    <row r="1460" spans="2:9" ht="15" x14ac:dyDescent="0.2">
      <c r="B1460" s="146" t="s">
        <v>1487</v>
      </c>
      <c r="C1460" s="147"/>
      <c r="D1460" s="148"/>
      <c r="E1460" s="149"/>
      <c r="F1460" s="149"/>
      <c r="G1460" s="50"/>
      <c r="H1460" s="50"/>
      <c r="I1460" s="62"/>
    </row>
    <row r="1461" spans="2:9" ht="15" x14ac:dyDescent="0.2">
      <c r="B1461" s="63"/>
      <c r="C1461" s="15"/>
      <c r="D1461" s="15"/>
      <c r="E1461" s="15"/>
      <c r="F1461" s="15"/>
      <c r="G1461" s="15"/>
      <c r="H1461" s="41"/>
      <c r="I1461" s="64"/>
    </row>
    <row r="1462" spans="2:9" ht="15" x14ac:dyDescent="0.2">
      <c r="B1462" s="150" t="s">
        <v>28</v>
      </c>
      <c r="C1462" s="151"/>
      <c r="D1462" s="152"/>
      <c r="E1462" s="153"/>
      <c r="F1462" s="153"/>
      <c r="G1462" s="153"/>
      <c r="H1462" s="153"/>
      <c r="I1462" s="154"/>
    </row>
    <row r="1463" spans="2:9" ht="15" x14ac:dyDescent="0.2">
      <c r="B1463" s="155" t="s">
        <v>24</v>
      </c>
      <c r="C1463" s="156"/>
      <c r="D1463" s="156"/>
      <c r="E1463" s="156"/>
      <c r="F1463" s="156"/>
      <c r="G1463" s="156"/>
      <c r="H1463" s="156"/>
      <c r="I1463" s="157"/>
    </row>
    <row r="1464" spans="2:9" ht="34.5" customHeight="1" x14ac:dyDescent="0.2">
      <c r="B1464" s="158" t="s">
        <v>1624</v>
      </c>
      <c r="C1464" s="159"/>
      <c r="D1464" s="159"/>
      <c r="E1464" s="160"/>
      <c r="F1464" s="16" t="s">
        <v>1491</v>
      </c>
      <c r="G1464" s="26" t="s">
        <v>1492</v>
      </c>
      <c r="H1464" s="16" t="s">
        <v>30</v>
      </c>
      <c r="I1464" s="97">
        <v>45628</v>
      </c>
    </row>
    <row r="1465" spans="2:9" ht="15.75" thickBot="1" x14ac:dyDescent="0.25">
      <c r="B1465" s="42"/>
      <c r="C1465" s="65"/>
      <c r="D1465" s="43"/>
      <c r="E1465" s="43"/>
      <c r="F1465" s="65" t="s">
        <v>29</v>
      </c>
      <c r="G1465" s="43"/>
      <c r="H1465" s="43"/>
      <c r="I1465" s="44"/>
    </row>
    <row r="1466" spans="2:9" ht="28.5" customHeight="1" thickBot="1" x14ac:dyDescent="0.25">
      <c r="B1466" s="18" t="s">
        <v>31</v>
      </c>
      <c r="C1466" s="52" t="s">
        <v>32</v>
      </c>
      <c r="D1466" s="18" t="s">
        <v>33</v>
      </c>
      <c r="E1466" s="18" t="s">
        <v>26</v>
      </c>
      <c r="F1466" s="18" t="s">
        <v>34</v>
      </c>
      <c r="G1466" s="18" t="s">
        <v>35</v>
      </c>
      <c r="H1466" s="18" t="s">
        <v>36</v>
      </c>
      <c r="I1466" s="18" t="s">
        <v>37</v>
      </c>
    </row>
    <row r="1467" spans="2:9" ht="23.25" customHeight="1" x14ac:dyDescent="0.2">
      <c r="B1467" s="19">
        <v>1</v>
      </c>
      <c r="C1467" s="51" t="s">
        <v>1598</v>
      </c>
      <c r="D1467" s="25" t="s">
        <v>33</v>
      </c>
      <c r="E1467" s="20">
        <v>0.01</v>
      </c>
      <c r="F1467" s="25"/>
      <c r="G1467" s="67">
        <v>63396</v>
      </c>
      <c r="H1467" s="67">
        <f t="shared" ref="H1467:H1472" si="24">G1467*E1467</f>
        <v>633.96</v>
      </c>
      <c r="I1467" s="70">
        <f t="shared" ref="I1467:I1472" si="25">H1467</f>
        <v>633.96</v>
      </c>
    </row>
    <row r="1468" spans="2:9" ht="15" x14ac:dyDescent="0.2">
      <c r="B1468" s="21">
        <v>2</v>
      </c>
      <c r="C1468" s="126" t="s">
        <v>1599</v>
      </c>
      <c r="D1468" s="26" t="s">
        <v>33</v>
      </c>
      <c r="E1468" s="23">
        <v>0.01</v>
      </c>
      <c r="F1468" s="26"/>
      <c r="G1468" s="68">
        <v>50900</v>
      </c>
      <c r="H1468" s="67">
        <f t="shared" si="24"/>
        <v>509</v>
      </c>
      <c r="I1468" s="70">
        <f t="shared" si="25"/>
        <v>509</v>
      </c>
    </row>
    <row r="1469" spans="2:9" ht="15" x14ac:dyDescent="0.2">
      <c r="B1469" s="19">
        <v>3</v>
      </c>
      <c r="C1469" s="126" t="s">
        <v>1672</v>
      </c>
      <c r="D1469" s="26" t="s">
        <v>33</v>
      </c>
      <c r="E1469" s="23">
        <v>0.5</v>
      </c>
      <c r="F1469" s="26"/>
      <c r="G1469" s="68">
        <v>2051</v>
      </c>
      <c r="H1469" s="67">
        <f t="shared" si="24"/>
        <v>1025.5</v>
      </c>
      <c r="I1469" s="70">
        <f t="shared" si="25"/>
        <v>1025.5</v>
      </c>
    </row>
    <row r="1470" spans="2:9" ht="42" customHeight="1" x14ac:dyDescent="0.2">
      <c r="B1470" s="21">
        <v>4</v>
      </c>
      <c r="C1470" s="126" t="s">
        <v>1625</v>
      </c>
      <c r="D1470" s="26" t="s">
        <v>1492</v>
      </c>
      <c r="E1470" s="23">
        <v>1.1000000000000001</v>
      </c>
      <c r="F1470" s="26"/>
      <c r="G1470" s="68">
        <v>3682.23</v>
      </c>
      <c r="H1470" s="67">
        <f t="shared" si="24"/>
        <v>4050.4530000000004</v>
      </c>
      <c r="I1470" s="70">
        <f t="shared" si="25"/>
        <v>4050.4530000000004</v>
      </c>
    </row>
    <row r="1471" spans="2:9" ht="28.5" customHeight="1" x14ac:dyDescent="0.2">
      <c r="B1471" s="19">
        <v>5</v>
      </c>
      <c r="C1471" s="126" t="s">
        <v>1626</v>
      </c>
      <c r="D1471" s="26"/>
      <c r="E1471" s="23">
        <v>0.17</v>
      </c>
      <c r="F1471" s="26"/>
      <c r="G1471" s="68">
        <v>500</v>
      </c>
      <c r="H1471" s="67">
        <f t="shared" si="24"/>
        <v>85</v>
      </c>
      <c r="I1471" s="70">
        <f t="shared" si="25"/>
        <v>85</v>
      </c>
    </row>
    <row r="1472" spans="2:9" ht="15.75" thickBot="1" x14ac:dyDescent="0.25">
      <c r="B1472" s="19"/>
      <c r="C1472" s="126"/>
      <c r="D1472" s="26"/>
      <c r="E1472" s="23"/>
      <c r="F1472" s="26"/>
      <c r="G1472" s="68"/>
      <c r="H1472" s="67">
        <f t="shared" si="24"/>
        <v>0</v>
      </c>
      <c r="I1472" s="70">
        <f t="shared" si="25"/>
        <v>0</v>
      </c>
    </row>
    <row r="1473" spans="2:9" ht="30.75" thickBot="1" x14ac:dyDescent="0.25">
      <c r="B1473" s="18" t="s">
        <v>31</v>
      </c>
      <c r="C1473" s="52" t="s">
        <v>38</v>
      </c>
      <c r="D1473" s="18" t="s">
        <v>33</v>
      </c>
      <c r="E1473" s="161" t="s">
        <v>1488</v>
      </c>
      <c r="F1473" s="162"/>
      <c r="G1473" s="18" t="s">
        <v>1489</v>
      </c>
      <c r="H1473" s="18" t="s">
        <v>39</v>
      </c>
      <c r="I1473" s="18" t="s">
        <v>37</v>
      </c>
    </row>
    <row r="1474" spans="2:9" ht="15" x14ac:dyDescent="0.2">
      <c r="B1474" s="19">
        <v>1</v>
      </c>
      <c r="C1474" s="54" t="s">
        <v>1549</v>
      </c>
      <c r="D1474" s="25" t="s">
        <v>1501</v>
      </c>
      <c r="E1474" s="163">
        <v>311914</v>
      </c>
      <c r="F1474" s="163"/>
      <c r="G1474" s="55">
        <v>4.3499999999999997E-2</v>
      </c>
      <c r="H1474" s="69">
        <f>G1474*E1474</f>
        <v>13568.258999999998</v>
      </c>
      <c r="I1474" s="70">
        <f>H1474</f>
        <v>13568.258999999998</v>
      </c>
    </row>
    <row r="1475" spans="2:9" ht="15" x14ac:dyDescent="0.2">
      <c r="B1475" s="21">
        <v>2</v>
      </c>
      <c r="C1475" s="26" t="s">
        <v>29</v>
      </c>
      <c r="D1475" s="26" t="s">
        <v>29</v>
      </c>
      <c r="E1475" s="134" t="s">
        <v>29</v>
      </c>
      <c r="F1475" s="134" t="s">
        <v>29</v>
      </c>
      <c r="G1475" s="24" t="s">
        <v>40</v>
      </c>
      <c r="H1475" s="68" t="s">
        <v>29</v>
      </c>
      <c r="I1475" s="72"/>
    </row>
    <row r="1476" spans="2:9" ht="15.75" thickBot="1" x14ac:dyDescent="0.25">
      <c r="B1476" s="21">
        <v>3</v>
      </c>
      <c r="C1476" s="26" t="s">
        <v>29</v>
      </c>
      <c r="D1476" s="26" t="s">
        <v>29</v>
      </c>
      <c r="E1476" s="134" t="s">
        <v>40</v>
      </c>
      <c r="F1476" s="134" t="s">
        <v>29</v>
      </c>
      <c r="G1476" s="24" t="s">
        <v>29</v>
      </c>
      <c r="H1476" s="68" t="s">
        <v>29</v>
      </c>
      <c r="I1476" s="72"/>
    </row>
    <row r="1477" spans="2:9" ht="15.75" thickBot="1" x14ac:dyDescent="0.25">
      <c r="B1477" s="18" t="s">
        <v>31</v>
      </c>
      <c r="C1477" s="45" t="s">
        <v>41</v>
      </c>
      <c r="D1477" s="18" t="s">
        <v>33</v>
      </c>
      <c r="E1477" s="161" t="s">
        <v>1490</v>
      </c>
      <c r="F1477" s="162"/>
      <c r="G1477" s="18" t="s">
        <v>1489</v>
      </c>
      <c r="H1477" s="18" t="s">
        <v>42</v>
      </c>
      <c r="I1477" s="18" t="s">
        <v>37</v>
      </c>
    </row>
    <row r="1478" spans="2:9" ht="15" x14ac:dyDescent="0.2">
      <c r="B1478" s="19">
        <v>1</v>
      </c>
      <c r="C1478" s="54" t="s">
        <v>1670</v>
      </c>
      <c r="D1478" s="25" t="s">
        <v>1503</v>
      </c>
      <c r="E1478" s="164">
        <f>I1474+I1471+I1470+I1468+I1467+I1469</f>
        <v>19872.171999999999</v>
      </c>
      <c r="F1478" s="165"/>
      <c r="G1478" s="55">
        <v>0.1</v>
      </c>
      <c r="H1478" s="113">
        <f>G1478*E1478</f>
        <v>1987.2172</v>
      </c>
      <c r="I1478" s="70">
        <f>H1478</f>
        <v>1987.2172</v>
      </c>
    </row>
    <row r="1479" spans="2:9" ht="15" x14ac:dyDescent="0.2">
      <c r="B1479" s="21">
        <v>2</v>
      </c>
      <c r="C1479" s="76"/>
      <c r="D1479" s="26"/>
      <c r="E1479" s="166"/>
      <c r="F1479" s="166"/>
      <c r="G1479" s="96"/>
      <c r="H1479" s="68">
        <f>G1479*E1479</f>
        <v>0</v>
      </c>
      <c r="I1479" s="70">
        <f>H1479</f>
        <v>0</v>
      </c>
    </row>
    <row r="1480" spans="2:9" ht="15.75" thickBot="1" x14ac:dyDescent="0.25">
      <c r="B1480" s="21">
        <v>3</v>
      </c>
      <c r="C1480" s="26"/>
      <c r="D1480" s="26"/>
      <c r="E1480" s="134" t="s">
        <v>40</v>
      </c>
      <c r="F1480" s="134" t="s">
        <v>29</v>
      </c>
      <c r="G1480" s="24"/>
      <c r="H1480" s="68" t="s">
        <v>29</v>
      </c>
      <c r="I1480" s="72"/>
    </row>
    <row r="1481" spans="2:9" ht="15.75" thickBot="1" x14ac:dyDescent="0.25">
      <c r="B1481" s="33"/>
      <c r="C1481" s="34" t="s">
        <v>1485</v>
      </c>
      <c r="D1481" s="35"/>
      <c r="E1481" s="135"/>
      <c r="F1481" s="136"/>
      <c r="G1481" s="36"/>
      <c r="H1481" s="37" t="s">
        <v>29</v>
      </c>
      <c r="I1481" s="71">
        <f>I1478+I1474+I1467+I1468+I1479+I1472+I1471+I1470+I1469</f>
        <v>21859.389199999998</v>
      </c>
    </row>
    <row r="1482" spans="2:9" ht="15" x14ac:dyDescent="0.2">
      <c r="B1482" s="14"/>
      <c r="C1482" s="13"/>
      <c r="D1482" s="14"/>
      <c r="E1482" s="14"/>
      <c r="F1482" s="14"/>
      <c r="G1482" s="38"/>
      <c r="H1482" s="39"/>
      <c r="I1482" s="39"/>
    </row>
    <row r="1483" spans="2:9" ht="15.75" thickBot="1" x14ac:dyDescent="0.25">
      <c r="B1483" s="14"/>
      <c r="C1483" s="13"/>
      <c r="D1483" s="14"/>
      <c r="E1483" s="14"/>
      <c r="F1483" s="14"/>
      <c r="G1483" s="38"/>
      <c r="H1483" s="39"/>
      <c r="I1483" s="39"/>
    </row>
    <row r="1484" spans="2:9" ht="31.5" x14ac:dyDescent="0.5">
      <c r="B1484" s="56"/>
      <c r="C1484" s="57"/>
      <c r="D1484" s="137" t="s">
        <v>18</v>
      </c>
      <c r="E1484" s="138"/>
      <c r="F1484" s="138"/>
      <c r="G1484" s="138"/>
      <c r="H1484" s="138"/>
      <c r="I1484" s="139"/>
    </row>
    <row r="1485" spans="2:9" ht="21" x14ac:dyDescent="0.2">
      <c r="B1485" s="58"/>
      <c r="C1485" s="46"/>
      <c r="D1485" s="140" t="s">
        <v>1</v>
      </c>
      <c r="E1485" s="141"/>
      <c r="F1485" s="141"/>
      <c r="G1485" s="141"/>
      <c r="H1485" s="141"/>
      <c r="I1485" s="142"/>
    </row>
    <row r="1486" spans="2:9" ht="21" x14ac:dyDescent="0.2">
      <c r="B1486" s="58"/>
      <c r="C1486" s="46"/>
      <c r="D1486" s="140" t="s">
        <v>10</v>
      </c>
      <c r="E1486" s="141"/>
      <c r="F1486" s="141"/>
      <c r="G1486" s="141"/>
      <c r="H1486" s="141"/>
      <c r="I1486" s="142"/>
    </row>
    <row r="1487" spans="2:9" ht="21" x14ac:dyDescent="0.2">
      <c r="B1487" s="59"/>
      <c r="C1487" s="47"/>
      <c r="D1487" s="143" t="s">
        <v>27</v>
      </c>
      <c r="E1487" s="144"/>
      <c r="F1487" s="144"/>
      <c r="G1487" s="144"/>
      <c r="H1487" s="144"/>
      <c r="I1487" s="145"/>
    </row>
    <row r="1488" spans="2:9" x14ac:dyDescent="0.2">
      <c r="B1488" s="60"/>
      <c r="C1488" s="48"/>
      <c r="D1488" s="48"/>
      <c r="E1488" s="48"/>
      <c r="F1488" s="48"/>
      <c r="G1488" s="48"/>
      <c r="H1488" s="49"/>
      <c r="I1488" s="61"/>
    </row>
    <row r="1489" spans="2:9" ht="15" x14ac:dyDescent="0.2">
      <c r="B1489" s="146" t="s">
        <v>1487</v>
      </c>
      <c r="C1489" s="147"/>
      <c r="D1489" s="148"/>
      <c r="E1489" s="149"/>
      <c r="F1489" s="149"/>
      <c r="G1489" s="50"/>
      <c r="H1489" s="50"/>
      <c r="I1489" s="62"/>
    </row>
    <row r="1490" spans="2:9" ht="15" x14ac:dyDescent="0.2">
      <c r="B1490" s="63"/>
      <c r="C1490" s="15"/>
      <c r="D1490" s="15"/>
      <c r="E1490" s="15"/>
      <c r="F1490" s="15"/>
      <c r="G1490" s="15"/>
      <c r="H1490" s="41"/>
      <c r="I1490" s="64"/>
    </row>
    <row r="1491" spans="2:9" ht="15" x14ac:dyDescent="0.2">
      <c r="B1491" s="150" t="s">
        <v>28</v>
      </c>
      <c r="C1491" s="151"/>
      <c r="D1491" s="152"/>
      <c r="E1491" s="153"/>
      <c r="F1491" s="153"/>
      <c r="G1491" s="153"/>
      <c r="H1491" s="153"/>
      <c r="I1491" s="154"/>
    </row>
    <row r="1492" spans="2:9" ht="15" x14ac:dyDescent="0.2">
      <c r="B1492" s="155" t="s">
        <v>24</v>
      </c>
      <c r="C1492" s="156"/>
      <c r="D1492" s="156"/>
      <c r="E1492" s="156"/>
      <c r="F1492" s="156"/>
      <c r="G1492" s="156"/>
      <c r="H1492" s="156"/>
      <c r="I1492" s="157"/>
    </row>
    <row r="1493" spans="2:9" ht="34.5" customHeight="1" x14ac:dyDescent="0.2">
      <c r="B1493" s="158" t="s">
        <v>1673</v>
      </c>
      <c r="C1493" s="159"/>
      <c r="D1493" s="159"/>
      <c r="E1493" s="160"/>
      <c r="F1493" s="16" t="s">
        <v>1491</v>
      </c>
      <c r="G1493" s="26" t="s">
        <v>33</v>
      </c>
      <c r="H1493" s="16" t="s">
        <v>30</v>
      </c>
      <c r="I1493" s="97">
        <v>45628</v>
      </c>
    </row>
    <row r="1494" spans="2:9" ht="15.75" thickBot="1" x14ac:dyDescent="0.25">
      <c r="B1494" s="42"/>
      <c r="C1494" s="65"/>
      <c r="D1494" s="43"/>
      <c r="E1494" s="43"/>
      <c r="F1494" s="65" t="s">
        <v>29</v>
      </c>
      <c r="G1494" s="43"/>
      <c r="H1494" s="43"/>
      <c r="I1494" s="44"/>
    </row>
    <row r="1495" spans="2:9" ht="28.5" customHeight="1" thickBot="1" x14ac:dyDescent="0.25">
      <c r="B1495" s="18" t="s">
        <v>31</v>
      </c>
      <c r="C1495" s="52" t="s">
        <v>32</v>
      </c>
      <c r="D1495" s="18" t="s">
        <v>33</v>
      </c>
      <c r="E1495" s="18" t="s">
        <v>26</v>
      </c>
      <c r="F1495" s="18" t="s">
        <v>34</v>
      </c>
      <c r="G1495" s="18" t="s">
        <v>35</v>
      </c>
      <c r="H1495" s="18" t="s">
        <v>36</v>
      </c>
      <c r="I1495" s="18" t="s">
        <v>37</v>
      </c>
    </row>
    <row r="1496" spans="2:9" ht="23.25" customHeight="1" x14ac:dyDescent="0.2">
      <c r="B1496" s="19">
        <v>1</v>
      </c>
      <c r="C1496" s="118" t="s">
        <v>1627</v>
      </c>
      <c r="D1496" s="25" t="s">
        <v>33</v>
      </c>
      <c r="E1496" s="20">
        <v>0.2</v>
      </c>
      <c r="F1496" s="25"/>
      <c r="G1496" s="67">
        <v>4420</v>
      </c>
      <c r="H1496" s="67">
        <f>G1496*E1496</f>
        <v>884</v>
      </c>
      <c r="I1496" s="70">
        <f>H1496</f>
        <v>884</v>
      </c>
    </row>
    <row r="1497" spans="2:9" ht="15" x14ac:dyDescent="0.2">
      <c r="B1497" s="21">
        <v>2</v>
      </c>
      <c r="C1497" s="118" t="s">
        <v>1674</v>
      </c>
      <c r="D1497" s="26" t="s">
        <v>33</v>
      </c>
      <c r="E1497" s="23">
        <v>1</v>
      </c>
      <c r="F1497" s="26"/>
      <c r="G1497" s="68">
        <v>27647</v>
      </c>
      <c r="H1497" s="67">
        <f>G1497*E1497</f>
        <v>27647</v>
      </c>
      <c r="I1497" s="70">
        <f>H1497</f>
        <v>27647</v>
      </c>
    </row>
    <row r="1498" spans="2:9" ht="18.75" customHeight="1" x14ac:dyDescent="0.2">
      <c r="B1498" s="19">
        <v>3</v>
      </c>
      <c r="C1498" s="116" t="s">
        <v>1675</v>
      </c>
      <c r="D1498" s="26" t="s">
        <v>1492</v>
      </c>
      <c r="E1498" s="23">
        <v>2</v>
      </c>
      <c r="F1498" s="26"/>
      <c r="G1498" s="68">
        <v>4431</v>
      </c>
      <c r="H1498" s="67">
        <f>G1498*E1498</f>
        <v>8862</v>
      </c>
      <c r="I1498" s="70">
        <f>H1498</f>
        <v>8862</v>
      </c>
    </row>
    <row r="1499" spans="2:9" ht="28.5" customHeight="1" x14ac:dyDescent="0.2">
      <c r="B1499" s="21">
        <v>4</v>
      </c>
      <c r="C1499" s="126"/>
      <c r="D1499" s="26"/>
      <c r="E1499" s="23"/>
      <c r="F1499" s="26"/>
      <c r="G1499" s="68"/>
      <c r="H1499" s="67">
        <f>G1499*E1499</f>
        <v>0</v>
      </c>
      <c r="I1499" s="70">
        <f>H1499</f>
        <v>0</v>
      </c>
    </row>
    <row r="1500" spans="2:9" ht="15.75" thickBot="1" x14ac:dyDescent="0.25">
      <c r="B1500" s="19">
        <v>5</v>
      </c>
      <c r="C1500" s="126"/>
      <c r="D1500" s="26"/>
      <c r="E1500" s="23"/>
      <c r="F1500" s="26"/>
      <c r="G1500" s="68"/>
      <c r="H1500" s="67">
        <f>G1500*E1500</f>
        <v>0</v>
      </c>
      <c r="I1500" s="70">
        <f>H1500</f>
        <v>0</v>
      </c>
    </row>
    <row r="1501" spans="2:9" ht="30.75" thickBot="1" x14ac:dyDescent="0.25">
      <c r="B1501" s="18" t="s">
        <v>31</v>
      </c>
      <c r="C1501" s="52" t="s">
        <v>38</v>
      </c>
      <c r="D1501" s="18" t="s">
        <v>33</v>
      </c>
      <c r="E1501" s="161" t="s">
        <v>1488</v>
      </c>
      <c r="F1501" s="162"/>
      <c r="G1501" s="18" t="s">
        <v>1489</v>
      </c>
      <c r="H1501" s="18" t="s">
        <v>39</v>
      </c>
      <c r="I1501" s="18" t="s">
        <v>37</v>
      </c>
    </row>
    <row r="1502" spans="2:9" ht="15" x14ac:dyDescent="0.2">
      <c r="B1502" s="19">
        <v>1</v>
      </c>
      <c r="C1502" s="54" t="s">
        <v>1549</v>
      </c>
      <c r="D1502" s="25" t="s">
        <v>1501</v>
      </c>
      <c r="E1502" s="163">
        <v>311914</v>
      </c>
      <c r="F1502" s="163"/>
      <c r="G1502" s="98">
        <v>6.25E-2</v>
      </c>
      <c r="H1502" s="69">
        <f>G1502*E1502</f>
        <v>19494.625</v>
      </c>
      <c r="I1502" s="70">
        <f>H1502</f>
        <v>19494.625</v>
      </c>
    </row>
    <row r="1503" spans="2:9" ht="15" x14ac:dyDescent="0.2">
      <c r="B1503" s="21">
        <v>2</v>
      </c>
      <c r="C1503" s="26" t="s">
        <v>29</v>
      </c>
      <c r="D1503" s="26" t="s">
        <v>29</v>
      </c>
      <c r="E1503" s="134" t="s">
        <v>29</v>
      </c>
      <c r="F1503" s="134" t="s">
        <v>29</v>
      </c>
      <c r="G1503" s="24" t="s">
        <v>40</v>
      </c>
      <c r="H1503" s="68" t="s">
        <v>29</v>
      </c>
      <c r="I1503" s="72"/>
    </row>
    <row r="1504" spans="2:9" ht="15.75" thickBot="1" x14ac:dyDescent="0.25">
      <c r="B1504" s="21">
        <v>3</v>
      </c>
      <c r="C1504" s="26" t="s">
        <v>29</v>
      </c>
      <c r="D1504" s="26" t="s">
        <v>29</v>
      </c>
      <c r="E1504" s="134" t="s">
        <v>40</v>
      </c>
      <c r="F1504" s="134" t="s">
        <v>29</v>
      </c>
      <c r="G1504" s="24" t="s">
        <v>29</v>
      </c>
      <c r="H1504" s="68" t="s">
        <v>29</v>
      </c>
      <c r="I1504" s="72"/>
    </row>
    <row r="1505" spans="2:9" ht="15.75" thickBot="1" x14ac:dyDescent="0.25">
      <c r="B1505" s="18" t="s">
        <v>31</v>
      </c>
      <c r="C1505" s="45" t="s">
        <v>41</v>
      </c>
      <c r="D1505" s="18" t="s">
        <v>33</v>
      </c>
      <c r="E1505" s="161" t="s">
        <v>1490</v>
      </c>
      <c r="F1505" s="162"/>
      <c r="G1505" s="18" t="s">
        <v>1489</v>
      </c>
      <c r="H1505" s="18" t="s">
        <v>42</v>
      </c>
      <c r="I1505" s="18" t="s">
        <v>37</v>
      </c>
    </row>
    <row r="1506" spans="2:9" ht="15" x14ac:dyDescent="0.2">
      <c r="B1506" s="19">
        <v>1</v>
      </c>
      <c r="C1506" s="54" t="s">
        <v>1670</v>
      </c>
      <c r="D1506" s="25" t="s">
        <v>1503</v>
      </c>
      <c r="E1506" s="164">
        <f>I1502+I1498+I1497+I1496</f>
        <v>56887.625</v>
      </c>
      <c r="F1506" s="165"/>
      <c r="G1506" s="55">
        <v>0.1</v>
      </c>
      <c r="H1506" s="113">
        <f>G1506*E1506</f>
        <v>5688.7625000000007</v>
      </c>
      <c r="I1506" s="70">
        <f>H1506</f>
        <v>5688.7625000000007</v>
      </c>
    </row>
    <row r="1507" spans="2:9" ht="15" x14ac:dyDescent="0.2">
      <c r="B1507" s="21">
        <v>2</v>
      </c>
      <c r="C1507" s="76"/>
      <c r="D1507" s="26"/>
      <c r="E1507" s="166"/>
      <c r="F1507" s="166"/>
      <c r="G1507" s="96"/>
      <c r="H1507" s="68">
        <f>G1507*E1507</f>
        <v>0</v>
      </c>
      <c r="I1507" s="70">
        <f>H1507</f>
        <v>0</v>
      </c>
    </row>
    <row r="1508" spans="2:9" ht="15.75" thickBot="1" x14ac:dyDescent="0.25">
      <c r="B1508" s="21">
        <v>3</v>
      </c>
      <c r="C1508" s="26"/>
      <c r="D1508" s="26"/>
      <c r="E1508" s="134" t="s">
        <v>40</v>
      </c>
      <c r="F1508" s="134" t="s">
        <v>29</v>
      </c>
      <c r="G1508" s="24"/>
      <c r="H1508" s="68" t="s">
        <v>29</v>
      </c>
      <c r="I1508" s="72"/>
    </row>
    <row r="1509" spans="2:9" ht="15.75" thickBot="1" x14ac:dyDescent="0.25">
      <c r="B1509" s="33"/>
      <c r="C1509" s="34" t="s">
        <v>1485</v>
      </c>
      <c r="D1509" s="35"/>
      <c r="E1509" s="135"/>
      <c r="F1509" s="136"/>
      <c r="G1509" s="36"/>
      <c r="H1509" s="37" t="s">
        <v>29</v>
      </c>
      <c r="I1509" s="71">
        <f>I1506+I1502+I1496+I1497+I1507+I1500+I1499+I1498</f>
        <v>62576.387499999997</v>
      </c>
    </row>
    <row r="1510" spans="2:9" ht="15" x14ac:dyDescent="0.2">
      <c r="B1510" s="17"/>
      <c r="C1510" s="13"/>
      <c r="D1510" s="14"/>
      <c r="E1510" s="14"/>
      <c r="F1510" s="14"/>
      <c r="G1510" s="38"/>
      <c r="H1510" s="39"/>
      <c r="I1510" s="40"/>
    </row>
    <row r="1511" spans="2:9" ht="15.75" thickBot="1" x14ac:dyDescent="0.25">
      <c r="B1511" s="17"/>
      <c r="C1511" s="13"/>
      <c r="D1511" s="14"/>
      <c r="E1511" s="14"/>
      <c r="F1511" s="14"/>
      <c r="G1511" s="38"/>
      <c r="H1511" s="39"/>
      <c r="I1511" s="40"/>
    </row>
    <row r="1512" spans="2:9" ht="31.5" x14ac:dyDescent="0.5">
      <c r="B1512" s="56"/>
      <c r="C1512" s="57"/>
      <c r="D1512" s="137" t="s">
        <v>18</v>
      </c>
      <c r="E1512" s="138"/>
      <c r="F1512" s="138"/>
      <c r="G1512" s="138"/>
      <c r="H1512" s="138"/>
      <c r="I1512" s="139"/>
    </row>
    <row r="1513" spans="2:9" ht="21" x14ac:dyDescent="0.2">
      <c r="B1513" s="58"/>
      <c r="C1513" s="46"/>
      <c r="D1513" s="140" t="s">
        <v>1</v>
      </c>
      <c r="E1513" s="141"/>
      <c r="F1513" s="141"/>
      <c r="G1513" s="141"/>
      <c r="H1513" s="141"/>
      <c r="I1513" s="142"/>
    </row>
    <row r="1514" spans="2:9" ht="21" x14ac:dyDescent="0.2">
      <c r="B1514" s="58"/>
      <c r="C1514" s="46"/>
      <c r="D1514" s="140" t="s">
        <v>10</v>
      </c>
      <c r="E1514" s="141"/>
      <c r="F1514" s="141"/>
      <c r="G1514" s="141"/>
      <c r="H1514" s="141"/>
      <c r="I1514" s="142"/>
    </row>
    <row r="1515" spans="2:9" ht="21" x14ac:dyDescent="0.2">
      <c r="B1515" s="59"/>
      <c r="C1515" s="47"/>
      <c r="D1515" s="143" t="s">
        <v>27</v>
      </c>
      <c r="E1515" s="144"/>
      <c r="F1515" s="144"/>
      <c r="G1515" s="144"/>
      <c r="H1515" s="144"/>
      <c r="I1515" s="145"/>
    </row>
    <row r="1516" spans="2:9" x14ac:dyDescent="0.2">
      <c r="B1516" s="60"/>
      <c r="C1516" s="48"/>
      <c r="D1516" s="48"/>
      <c r="E1516" s="48"/>
      <c r="F1516" s="48"/>
      <c r="G1516" s="48"/>
      <c r="H1516" s="49"/>
      <c r="I1516" s="61"/>
    </row>
    <row r="1517" spans="2:9" ht="15" x14ac:dyDescent="0.2">
      <c r="B1517" s="146" t="s">
        <v>1487</v>
      </c>
      <c r="C1517" s="147"/>
      <c r="D1517" s="148"/>
      <c r="E1517" s="149"/>
      <c r="F1517" s="149"/>
      <c r="G1517" s="50"/>
      <c r="H1517" s="50"/>
      <c r="I1517" s="62"/>
    </row>
    <row r="1518" spans="2:9" ht="15" x14ac:dyDescent="0.2">
      <c r="B1518" s="63"/>
      <c r="C1518" s="15"/>
      <c r="D1518" s="15"/>
      <c r="E1518" s="15"/>
      <c r="F1518" s="15"/>
      <c r="G1518" s="15"/>
      <c r="H1518" s="41"/>
      <c r="I1518" s="64"/>
    </row>
    <row r="1519" spans="2:9" ht="15" x14ac:dyDescent="0.2">
      <c r="B1519" s="150" t="s">
        <v>28</v>
      </c>
      <c r="C1519" s="151"/>
      <c r="D1519" s="152"/>
      <c r="E1519" s="153"/>
      <c r="F1519" s="153"/>
      <c r="G1519" s="153"/>
      <c r="H1519" s="153"/>
      <c r="I1519" s="154"/>
    </row>
    <row r="1520" spans="2:9" ht="15" x14ac:dyDescent="0.2">
      <c r="B1520" s="155" t="s">
        <v>24</v>
      </c>
      <c r="C1520" s="156"/>
      <c r="D1520" s="156"/>
      <c r="E1520" s="156"/>
      <c r="F1520" s="156"/>
      <c r="G1520" s="156"/>
      <c r="H1520" s="156"/>
      <c r="I1520" s="157"/>
    </row>
    <row r="1521" spans="2:9" ht="34.5" customHeight="1" x14ac:dyDescent="0.2">
      <c r="B1521" s="158" t="s">
        <v>1676</v>
      </c>
      <c r="C1521" s="159"/>
      <c r="D1521" s="159"/>
      <c r="E1521" s="160"/>
      <c r="F1521" s="16" t="s">
        <v>1491</v>
      </c>
      <c r="G1521" s="26" t="s">
        <v>33</v>
      </c>
      <c r="H1521" s="16" t="s">
        <v>30</v>
      </c>
      <c r="I1521" s="97">
        <v>45628</v>
      </c>
    </row>
    <row r="1522" spans="2:9" ht="15.75" thickBot="1" x14ac:dyDescent="0.25">
      <c r="B1522" s="42"/>
      <c r="C1522" s="65"/>
      <c r="D1522" s="43"/>
      <c r="E1522" s="43"/>
      <c r="F1522" s="65" t="s">
        <v>29</v>
      </c>
      <c r="G1522" s="43"/>
      <c r="H1522" s="43"/>
      <c r="I1522" s="44"/>
    </row>
    <row r="1523" spans="2:9" ht="28.5" customHeight="1" thickBot="1" x14ac:dyDescent="0.25">
      <c r="B1523" s="18" t="s">
        <v>31</v>
      </c>
      <c r="C1523" s="52" t="s">
        <v>32</v>
      </c>
      <c r="D1523" s="18" t="s">
        <v>33</v>
      </c>
      <c r="E1523" s="18" t="s">
        <v>26</v>
      </c>
      <c r="F1523" s="18" t="s">
        <v>34</v>
      </c>
      <c r="G1523" s="18" t="s">
        <v>35</v>
      </c>
      <c r="H1523" s="18" t="s">
        <v>36</v>
      </c>
      <c r="I1523" s="18" t="s">
        <v>37</v>
      </c>
    </row>
    <row r="1524" spans="2:9" ht="30.75" customHeight="1" x14ac:dyDescent="0.2">
      <c r="B1524" s="19">
        <v>1</v>
      </c>
      <c r="C1524" s="126" t="s">
        <v>1677</v>
      </c>
      <c r="D1524" s="25" t="s">
        <v>33</v>
      </c>
      <c r="E1524" s="20">
        <v>2</v>
      </c>
      <c r="F1524" s="25"/>
      <c r="G1524" s="67">
        <v>632</v>
      </c>
      <c r="H1524" s="67">
        <f>G1524*E1524</f>
        <v>1264</v>
      </c>
      <c r="I1524" s="70">
        <f>H1524</f>
        <v>1264</v>
      </c>
    </row>
    <row r="1525" spans="2:9" ht="15" x14ac:dyDescent="0.2">
      <c r="B1525" s="21">
        <v>2</v>
      </c>
      <c r="C1525" s="118" t="s">
        <v>1678</v>
      </c>
      <c r="D1525" s="26" t="s">
        <v>1492</v>
      </c>
      <c r="E1525" s="23">
        <v>3</v>
      </c>
      <c r="F1525" s="26"/>
      <c r="G1525" s="68">
        <v>1549</v>
      </c>
      <c r="H1525" s="67">
        <f>G1525*E1525</f>
        <v>4647</v>
      </c>
      <c r="I1525" s="70">
        <f>H1525</f>
        <v>4647</v>
      </c>
    </row>
    <row r="1526" spans="2:9" ht="18.75" customHeight="1" x14ac:dyDescent="0.2">
      <c r="B1526" s="19">
        <v>3</v>
      </c>
      <c r="C1526" s="118" t="s">
        <v>1635</v>
      </c>
      <c r="D1526" s="26" t="s">
        <v>1492</v>
      </c>
      <c r="E1526" s="23">
        <v>11</v>
      </c>
      <c r="F1526" s="26"/>
      <c r="G1526" s="68">
        <v>1626</v>
      </c>
      <c r="H1526" s="67">
        <f t="shared" ref="H1526:H1533" si="26">G1526*E1526</f>
        <v>17886</v>
      </c>
      <c r="I1526" s="70">
        <f t="shared" ref="I1526:I1533" si="27">H1526</f>
        <v>17886</v>
      </c>
    </row>
    <row r="1527" spans="2:9" ht="18.75" customHeight="1" x14ac:dyDescent="0.2">
      <c r="B1527" s="21">
        <v>4</v>
      </c>
      <c r="C1527" s="118" t="s">
        <v>1679</v>
      </c>
      <c r="D1527" s="26" t="s">
        <v>33</v>
      </c>
      <c r="E1527" s="23">
        <v>1</v>
      </c>
      <c r="F1527" s="26"/>
      <c r="G1527" s="68">
        <v>1950</v>
      </c>
      <c r="H1527" s="67">
        <f t="shared" si="26"/>
        <v>1950</v>
      </c>
      <c r="I1527" s="70">
        <f t="shared" si="27"/>
        <v>1950</v>
      </c>
    </row>
    <row r="1528" spans="2:9" ht="18.75" customHeight="1" x14ac:dyDescent="0.2">
      <c r="B1528" s="19">
        <v>5</v>
      </c>
      <c r="C1528" s="118" t="s">
        <v>1680</v>
      </c>
      <c r="D1528" s="26" t="s">
        <v>33</v>
      </c>
      <c r="E1528" s="23">
        <v>3</v>
      </c>
      <c r="F1528" s="26"/>
      <c r="G1528" s="68">
        <v>750</v>
      </c>
      <c r="H1528" s="67">
        <f t="shared" si="26"/>
        <v>2250</v>
      </c>
      <c r="I1528" s="70">
        <f t="shared" si="27"/>
        <v>2250</v>
      </c>
    </row>
    <row r="1529" spans="2:9" ht="18.75" customHeight="1" x14ac:dyDescent="0.2">
      <c r="B1529" s="21">
        <v>6</v>
      </c>
      <c r="C1529" s="118" t="s">
        <v>1681</v>
      </c>
      <c r="D1529" s="26" t="s">
        <v>33</v>
      </c>
      <c r="E1529" s="23">
        <v>1</v>
      </c>
      <c r="F1529" s="26"/>
      <c r="G1529" s="68">
        <v>7363</v>
      </c>
      <c r="H1529" s="67">
        <f t="shared" si="26"/>
        <v>7363</v>
      </c>
      <c r="I1529" s="70">
        <f t="shared" si="27"/>
        <v>7363</v>
      </c>
    </row>
    <row r="1530" spans="2:9" ht="18.75" customHeight="1" x14ac:dyDescent="0.2">
      <c r="B1530" s="19">
        <v>7</v>
      </c>
      <c r="C1530" s="118" t="s">
        <v>1682</v>
      </c>
      <c r="D1530" s="26" t="s">
        <v>33</v>
      </c>
      <c r="E1530" s="23">
        <v>1</v>
      </c>
      <c r="F1530" s="26"/>
      <c r="G1530" s="68">
        <v>200</v>
      </c>
      <c r="H1530" s="67">
        <f t="shared" si="26"/>
        <v>200</v>
      </c>
      <c r="I1530" s="70">
        <f t="shared" si="27"/>
        <v>200</v>
      </c>
    </row>
    <row r="1531" spans="2:9" ht="27.75" customHeight="1" x14ac:dyDescent="0.2">
      <c r="B1531" s="21">
        <v>8</v>
      </c>
      <c r="C1531" s="126" t="s">
        <v>1683</v>
      </c>
      <c r="D1531" s="26" t="s">
        <v>33</v>
      </c>
      <c r="E1531" s="23">
        <v>2</v>
      </c>
      <c r="F1531" s="26"/>
      <c r="G1531" s="68">
        <v>6500</v>
      </c>
      <c r="H1531" s="67">
        <f t="shared" si="26"/>
        <v>13000</v>
      </c>
      <c r="I1531" s="70">
        <f t="shared" si="27"/>
        <v>13000</v>
      </c>
    </row>
    <row r="1532" spans="2:9" ht="18" customHeight="1" x14ac:dyDescent="0.2">
      <c r="B1532" s="19">
        <v>9</v>
      </c>
      <c r="C1532" s="126" t="s">
        <v>1598</v>
      </c>
      <c r="D1532" s="26" t="s">
        <v>33</v>
      </c>
      <c r="E1532" s="23">
        <v>0.01</v>
      </c>
      <c r="F1532" s="26"/>
      <c r="G1532" s="68">
        <v>63396</v>
      </c>
      <c r="H1532" s="67">
        <f t="shared" si="26"/>
        <v>633.96</v>
      </c>
      <c r="I1532" s="70">
        <f t="shared" si="27"/>
        <v>633.96</v>
      </c>
    </row>
    <row r="1533" spans="2:9" ht="15.75" thickBot="1" x14ac:dyDescent="0.25">
      <c r="B1533" s="21">
        <v>10</v>
      </c>
      <c r="C1533" s="126" t="s">
        <v>1599</v>
      </c>
      <c r="D1533" s="26" t="s">
        <v>33</v>
      </c>
      <c r="E1533" s="23">
        <v>0.01</v>
      </c>
      <c r="F1533" s="26"/>
      <c r="G1533" s="68">
        <v>50900</v>
      </c>
      <c r="H1533" s="67">
        <f t="shared" si="26"/>
        <v>509</v>
      </c>
      <c r="I1533" s="70">
        <f t="shared" si="27"/>
        <v>509</v>
      </c>
    </row>
    <row r="1534" spans="2:9" ht="30.75" thickBot="1" x14ac:dyDescent="0.25">
      <c r="B1534" s="18" t="s">
        <v>31</v>
      </c>
      <c r="C1534" s="52" t="s">
        <v>38</v>
      </c>
      <c r="D1534" s="18" t="s">
        <v>33</v>
      </c>
      <c r="E1534" s="161" t="s">
        <v>1488</v>
      </c>
      <c r="F1534" s="162"/>
      <c r="G1534" s="18" t="s">
        <v>1489</v>
      </c>
      <c r="H1534" s="18" t="s">
        <v>39</v>
      </c>
      <c r="I1534" s="18" t="s">
        <v>37</v>
      </c>
    </row>
    <row r="1535" spans="2:9" ht="15" x14ac:dyDescent="0.2">
      <c r="B1535" s="19">
        <v>1</v>
      </c>
      <c r="C1535" s="54" t="s">
        <v>1549</v>
      </c>
      <c r="D1535" s="25" t="s">
        <v>1501</v>
      </c>
      <c r="E1535" s="163">
        <v>311914</v>
      </c>
      <c r="F1535" s="163"/>
      <c r="G1535" s="98">
        <v>0.5907</v>
      </c>
      <c r="H1535" s="69">
        <f>G1535*E1535</f>
        <v>184247.5998</v>
      </c>
      <c r="I1535" s="70">
        <f>H1535</f>
        <v>184247.5998</v>
      </c>
    </row>
    <row r="1536" spans="2:9" ht="15" x14ac:dyDescent="0.2">
      <c r="B1536" s="21">
        <v>2</v>
      </c>
      <c r="C1536" s="26" t="s">
        <v>29</v>
      </c>
      <c r="D1536" s="26" t="s">
        <v>29</v>
      </c>
      <c r="E1536" s="134" t="s">
        <v>29</v>
      </c>
      <c r="F1536" s="134" t="s">
        <v>29</v>
      </c>
      <c r="G1536" s="24"/>
      <c r="H1536" s="68" t="s">
        <v>29</v>
      </c>
      <c r="I1536" s="72"/>
    </row>
    <row r="1537" spans="2:9" ht="15.75" thickBot="1" x14ac:dyDescent="0.25">
      <c r="B1537" s="21">
        <v>3</v>
      </c>
      <c r="C1537" s="26" t="s">
        <v>29</v>
      </c>
      <c r="D1537" s="26" t="s">
        <v>29</v>
      </c>
      <c r="E1537" s="134" t="s">
        <v>40</v>
      </c>
      <c r="F1537" s="134" t="s">
        <v>29</v>
      </c>
      <c r="G1537" s="24" t="s">
        <v>29</v>
      </c>
      <c r="H1537" s="68" t="s">
        <v>29</v>
      </c>
      <c r="I1537" s="72"/>
    </row>
    <row r="1538" spans="2:9" ht="15.75" thickBot="1" x14ac:dyDescent="0.25">
      <c r="B1538" s="18" t="s">
        <v>31</v>
      </c>
      <c r="C1538" s="45" t="s">
        <v>41</v>
      </c>
      <c r="D1538" s="18" t="s">
        <v>33</v>
      </c>
      <c r="E1538" s="161" t="s">
        <v>1490</v>
      </c>
      <c r="F1538" s="162"/>
      <c r="G1538" s="18" t="s">
        <v>1489</v>
      </c>
      <c r="H1538" s="18" t="s">
        <v>42</v>
      </c>
      <c r="I1538" s="18" t="s">
        <v>37</v>
      </c>
    </row>
    <row r="1539" spans="2:9" ht="15" x14ac:dyDescent="0.2">
      <c r="B1539" s="19">
        <v>1</v>
      </c>
      <c r="C1539" s="54" t="s">
        <v>1515</v>
      </c>
      <c r="D1539" s="25" t="s">
        <v>1503</v>
      </c>
      <c r="E1539" s="164">
        <f>I1535</f>
        <v>184247.5998</v>
      </c>
      <c r="F1539" s="165"/>
      <c r="G1539" s="55">
        <v>0.1</v>
      </c>
      <c r="H1539" s="113">
        <f>G1539*E1539</f>
        <v>18424.759979999999</v>
      </c>
      <c r="I1539" s="70">
        <f>H1539</f>
        <v>18424.759979999999</v>
      </c>
    </row>
    <row r="1540" spans="2:9" ht="15" x14ac:dyDescent="0.2">
      <c r="B1540" s="21">
        <v>2</v>
      </c>
      <c r="C1540" s="76"/>
      <c r="D1540" s="26"/>
      <c r="E1540" s="166"/>
      <c r="F1540" s="166"/>
      <c r="G1540" s="96"/>
      <c r="H1540" s="68">
        <f>G1540*E1540</f>
        <v>0</v>
      </c>
      <c r="I1540" s="70">
        <f>H1540</f>
        <v>0</v>
      </c>
    </row>
    <row r="1541" spans="2:9" ht="15.75" thickBot="1" x14ac:dyDescent="0.25">
      <c r="B1541" s="21">
        <v>3</v>
      </c>
      <c r="C1541" s="26"/>
      <c r="D1541" s="26"/>
      <c r="E1541" s="134" t="s">
        <v>40</v>
      </c>
      <c r="F1541" s="134" t="s">
        <v>29</v>
      </c>
      <c r="G1541" s="24"/>
      <c r="H1541" s="68" t="s">
        <v>29</v>
      </c>
      <c r="I1541" s="72"/>
    </row>
    <row r="1542" spans="2:9" ht="15.75" thickBot="1" x14ac:dyDescent="0.25">
      <c r="B1542" s="33"/>
      <c r="C1542" s="34" t="s">
        <v>1485</v>
      </c>
      <c r="D1542" s="35"/>
      <c r="E1542" s="135"/>
      <c r="F1542" s="136"/>
      <c r="G1542" s="36"/>
      <c r="H1542" s="37" t="s">
        <v>29</v>
      </c>
      <c r="I1542" s="71">
        <f>I1539+I1535+I1524+I1525+I1540+I1533+I1532+I1526+I1527+I1528+I1529+I1530+I1531</f>
        <v>252375.31977999999</v>
      </c>
    </row>
    <row r="1543" spans="2:9" ht="15" x14ac:dyDescent="0.2">
      <c r="B1543" s="17"/>
      <c r="C1543" s="13"/>
      <c r="D1543" s="14"/>
      <c r="E1543" s="14"/>
      <c r="F1543" s="14"/>
      <c r="G1543" s="38"/>
      <c r="H1543" s="39"/>
      <c r="I1543" s="40"/>
    </row>
    <row r="1544" spans="2:9" ht="15.75" thickBot="1" x14ac:dyDescent="0.25">
      <c r="B1544" s="17"/>
      <c r="C1544" s="13"/>
      <c r="D1544" s="14"/>
      <c r="E1544" s="14"/>
      <c r="F1544" s="14"/>
      <c r="G1544" s="38"/>
      <c r="H1544" s="39"/>
      <c r="I1544" s="40"/>
    </row>
    <row r="1545" spans="2:9" ht="31.5" x14ac:dyDescent="0.5">
      <c r="B1545" s="56"/>
      <c r="C1545" s="57"/>
      <c r="D1545" s="137" t="s">
        <v>18</v>
      </c>
      <c r="E1545" s="138"/>
      <c r="F1545" s="138"/>
      <c r="G1545" s="138"/>
      <c r="H1545" s="138"/>
      <c r="I1545" s="139"/>
    </row>
    <row r="1546" spans="2:9" ht="21" x14ac:dyDescent="0.2">
      <c r="B1546" s="58"/>
      <c r="C1546" s="46"/>
      <c r="D1546" s="140" t="s">
        <v>1</v>
      </c>
      <c r="E1546" s="141"/>
      <c r="F1546" s="141"/>
      <c r="G1546" s="141"/>
      <c r="H1546" s="141"/>
      <c r="I1546" s="142"/>
    </row>
    <row r="1547" spans="2:9" ht="21" x14ac:dyDescent="0.2">
      <c r="B1547" s="58"/>
      <c r="C1547" s="46"/>
      <c r="D1547" s="140" t="s">
        <v>10</v>
      </c>
      <c r="E1547" s="141"/>
      <c r="F1547" s="141"/>
      <c r="G1547" s="141"/>
      <c r="H1547" s="141"/>
      <c r="I1547" s="142"/>
    </row>
    <row r="1548" spans="2:9" ht="21" x14ac:dyDescent="0.2">
      <c r="B1548" s="59"/>
      <c r="C1548" s="47"/>
      <c r="D1548" s="143" t="s">
        <v>27</v>
      </c>
      <c r="E1548" s="144"/>
      <c r="F1548" s="144"/>
      <c r="G1548" s="144"/>
      <c r="H1548" s="144"/>
      <c r="I1548" s="145"/>
    </row>
    <row r="1549" spans="2:9" x14ac:dyDescent="0.2">
      <c r="B1549" s="60"/>
      <c r="C1549" s="48"/>
      <c r="D1549" s="48"/>
      <c r="E1549" s="48"/>
      <c r="F1549" s="48"/>
      <c r="G1549" s="48"/>
      <c r="H1549" s="49"/>
      <c r="I1549" s="61"/>
    </row>
    <row r="1550" spans="2:9" ht="15" x14ac:dyDescent="0.2">
      <c r="B1550" s="146" t="s">
        <v>1487</v>
      </c>
      <c r="C1550" s="147"/>
      <c r="D1550" s="148"/>
      <c r="E1550" s="149"/>
      <c r="F1550" s="149"/>
      <c r="G1550" s="50"/>
      <c r="H1550" s="50"/>
      <c r="I1550" s="62"/>
    </row>
    <row r="1551" spans="2:9" ht="15" x14ac:dyDescent="0.2">
      <c r="B1551" s="63"/>
      <c r="C1551" s="15"/>
      <c r="D1551" s="15"/>
      <c r="E1551" s="15"/>
      <c r="F1551" s="15"/>
      <c r="G1551" s="15"/>
      <c r="H1551" s="41"/>
      <c r="I1551" s="64"/>
    </row>
    <row r="1552" spans="2:9" ht="15" x14ac:dyDescent="0.2">
      <c r="B1552" s="150" t="s">
        <v>28</v>
      </c>
      <c r="C1552" s="151"/>
      <c r="D1552" s="152"/>
      <c r="E1552" s="153"/>
      <c r="F1552" s="153"/>
      <c r="G1552" s="153"/>
      <c r="H1552" s="153"/>
      <c r="I1552" s="154"/>
    </row>
    <row r="1553" spans="2:9" ht="15" x14ac:dyDescent="0.2">
      <c r="B1553" s="155" t="s">
        <v>24</v>
      </c>
      <c r="C1553" s="156"/>
      <c r="D1553" s="156"/>
      <c r="E1553" s="156"/>
      <c r="F1553" s="156"/>
      <c r="G1553" s="156"/>
      <c r="H1553" s="156"/>
      <c r="I1553" s="157"/>
    </row>
    <row r="1554" spans="2:9" ht="15" x14ac:dyDescent="0.2">
      <c r="B1554" s="158" t="s">
        <v>1641</v>
      </c>
      <c r="C1554" s="159"/>
      <c r="D1554" s="159"/>
      <c r="E1554" s="160"/>
      <c r="F1554" s="16" t="s">
        <v>1491</v>
      </c>
      <c r="G1554" s="26" t="s">
        <v>33</v>
      </c>
      <c r="H1554" s="16" t="s">
        <v>30</v>
      </c>
      <c r="I1554" s="97">
        <v>45628</v>
      </c>
    </row>
    <row r="1555" spans="2:9" ht="15.75" thickBot="1" x14ac:dyDescent="0.25">
      <c r="B1555" s="42"/>
      <c r="C1555" s="65"/>
      <c r="D1555" s="43"/>
      <c r="E1555" s="43"/>
      <c r="F1555" s="65" t="s">
        <v>29</v>
      </c>
      <c r="G1555" s="43"/>
      <c r="H1555" s="43"/>
      <c r="I1555" s="44"/>
    </row>
    <row r="1556" spans="2:9" ht="15.75" thickBot="1" x14ac:dyDescent="0.25">
      <c r="B1556" s="18" t="s">
        <v>31</v>
      </c>
      <c r="C1556" s="52" t="s">
        <v>32</v>
      </c>
      <c r="D1556" s="18" t="s">
        <v>33</v>
      </c>
      <c r="E1556" s="18" t="s">
        <v>26</v>
      </c>
      <c r="F1556" s="18" t="s">
        <v>34</v>
      </c>
      <c r="G1556" s="18" t="s">
        <v>35</v>
      </c>
      <c r="H1556" s="18" t="s">
        <v>36</v>
      </c>
      <c r="I1556" s="18" t="s">
        <v>37</v>
      </c>
    </row>
    <row r="1557" spans="2:9" ht="15" x14ac:dyDescent="0.2">
      <c r="B1557" s="19">
        <v>1</v>
      </c>
      <c r="C1557" s="51" t="s">
        <v>1642</v>
      </c>
      <c r="D1557" s="25" t="s">
        <v>1492</v>
      </c>
      <c r="E1557" s="20">
        <v>1</v>
      </c>
      <c r="F1557" s="25"/>
      <c r="G1557" s="67">
        <v>38677</v>
      </c>
      <c r="H1557" s="67">
        <f t="shared" ref="H1557:H1562" si="28">G1557*E1557</f>
        <v>38677</v>
      </c>
      <c r="I1557" s="70">
        <f t="shared" ref="I1557:I1562" si="29">H1557</f>
        <v>38677</v>
      </c>
    </row>
    <row r="1558" spans="2:9" ht="15" x14ac:dyDescent="0.2">
      <c r="B1558" s="21">
        <v>2</v>
      </c>
      <c r="C1558" s="53"/>
      <c r="D1558" s="26"/>
      <c r="E1558" s="23"/>
      <c r="F1558" s="26"/>
      <c r="G1558" s="68"/>
      <c r="H1558" s="67">
        <f t="shared" si="28"/>
        <v>0</v>
      </c>
      <c r="I1558" s="70">
        <f t="shared" si="29"/>
        <v>0</v>
      </c>
    </row>
    <row r="1559" spans="2:9" ht="15" x14ac:dyDescent="0.2">
      <c r="B1559" s="21">
        <v>3</v>
      </c>
      <c r="C1559" s="53"/>
      <c r="D1559" s="26"/>
      <c r="E1559" s="23"/>
      <c r="F1559" s="26"/>
      <c r="G1559" s="68"/>
      <c r="H1559" s="67">
        <f t="shared" si="28"/>
        <v>0</v>
      </c>
      <c r="I1559" s="70">
        <f t="shared" si="29"/>
        <v>0</v>
      </c>
    </row>
    <row r="1560" spans="2:9" ht="15" x14ac:dyDescent="0.2">
      <c r="B1560" s="21">
        <v>4</v>
      </c>
      <c r="C1560" s="53"/>
      <c r="D1560" s="26"/>
      <c r="E1560" s="23"/>
      <c r="F1560" s="26"/>
      <c r="G1560" s="68"/>
      <c r="H1560" s="67">
        <f t="shared" si="28"/>
        <v>0</v>
      </c>
      <c r="I1560" s="70">
        <f t="shared" si="29"/>
        <v>0</v>
      </c>
    </row>
    <row r="1561" spans="2:9" ht="15" x14ac:dyDescent="0.2">
      <c r="B1561" s="21">
        <v>5</v>
      </c>
      <c r="C1561" s="53"/>
      <c r="D1561" s="26"/>
      <c r="E1561" s="23"/>
      <c r="F1561" s="26"/>
      <c r="G1561" s="68"/>
      <c r="H1561" s="67">
        <f t="shared" si="28"/>
        <v>0</v>
      </c>
      <c r="I1561" s="70">
        <f t="shared" si="29"/>
        <v>0</v>
      </c>
    </row>
    <row r="1562" spans="2:9" ht="15.75" thickBot="1" x14ac:dyDescent="0.25">
      <c r="B1562" s="21">
        <v>6</v>
      </c>
      <c r="C1562" s="53"/>
      <c r="D1562" s="26"/>
      <c r="E1562" s="23"/>
      <c r="F1562" s="26"/>
      <c r="G1562" s="68"/>
      <c r="H1562" s="67">
        <f t="shared" si="28"/>
        <v>0</v>
      </c>
      <c r="I1562" s="70">
        <f t="shared" si="29"/>
        <v>0</v>
      </c>
    </row>
    <row r="1563" spans="2:9" ht="30.75" thickBot="1" x14ac:dyDescent="0.25">
      <c r="B1563" s="100" t="s">
        <v>31</v>
      </c>
      <c r="C1563" s="112" t="s">
        <v>38</v>
      </c>
      <c r="D1563" s="80" t="s">
        <v>33</v>
      </c>
      <c r="E1563" s="180" t="s">
        <v>1488</v>
      </c>
      <c r="F1563" s="180"/>
      <c r="G1563" s="80" t="s">
        <v>1489</v>
      </c>
      <c r="H1563" s="80" t="s">
        <v>39</v>
      </c>
      <c r="I1563" s="81" t="s">
        <v>37</v>
      </c>
    </row>
    <row r="1564" spans="2:9" ht="15" x14ac:dyDescent="0.2">
      <c r="B1564" s="19">
        <v>1</v>
      </c>
      <c r="C1564" s="54" t="s">
        <v>1514</v>
      </c>
      <c r="D1564" s="25" t="s">
        <v>1501</v>
      </c>
      <c r="E1564" s="163">
        <v>311914</v>
      </c>
      <c r="F1564" s="163"/>
      <c r="G1564" s="55">
        <v>0.2954</v>
      </c>
      <c r="H1564" s="67">
        <f>G1564*E1564</f>
        <v>92139.395600000003</v>
      </c>
      <c r="I1564" s="70">
        <f>H1564</f>
        <v>92139.395600000003</v>
      </c>
    </row>
    <row r="1565" spans="2:9" ht="15" x14ac:dyDescent="0.2">
      <c r="B1565" s="21">
        <v>2</v>
      </c>
      <c r="C1565" s="76"/>
      <c r="D1565" s="26"/>
      <c r="E1565" s="166"/>
      <c r="F1565" s="166"/>
      <c r="G1565" s="75"/>
      <c r="H1565" s="68">
        <f>G1565*E1565</f>
        <v>0</v>
      </c>
      <c r="I1565" s="70">
        <f>H1565</f>
        <v>0</v>
      </c>
    </row>
    <row r="1566" spans="2:9" ht="15" x14ac:dyDescent="0.2">
      <c r="B1566" s="21">
        <v>3</v>
      </c>
      <c r="C1566" s="76"/>
      <c r="D1566" s="26"/>
      <c r="E1566" s="166"/>
      <c r="F1566" s="166"/>
      <c r="G1566" s="75"/>
      <c r="H1566" s="68">
        <f>G1566*E1566</f>
        <v>0</v>
      </c>
      <c r="I1566" s="70">
        <f>H1566</f>
        <v>0</v>
      </c>
    </row>
    <row r="1567" spans="2:9" ht="15.75" thickBot="1" x14ac:dyDescent="0.25">
      <c r="B1567" s="27">
        <v>4</v>
      </c>
      <c r="C1567" s="28" t="s">
        <v>29</v>
      </c>
      <c r="D1567" s="28" t="s">
        <v>29</v>
      </c>
      <c r="E1567" s="167" t="s">
        <v>29</v>
      </c>
      <c r="F1567" s="167" t="s">
        <v>29</v>
      </c>
      <c r="G1567" s="29" t="s">
        <v>40</v>
      </c>
      <c r="H1567" s="69" t="s">
        <v>29</v>
      </c>
      <c r="I1567" s="73" t="s">
        <v>29</v>
      </c>
    </row>
    <row r="1568" spans="2:9" ht="15.75" thickBot="1" x14ac:dyDescent="0.25">
      <c r="B1568" s="101" t="s">
        <v>31</v>
      </c>
      <c r="C1568" s="45" t="s">
        <v>41</v>
      </c>
      <c r="D1568" s="18" t="s">
        <v>33</v>
      </c>
      <c r="E1568" s="174" t="s">
        <v>1490</v>
      </c>
      <c r="F1568" s="175"/>
      <c r="G1568" s="18" t="s">
        <v>1489</v>
      </c>
      <c r="H1568" s="101" t="s">
        <v>42</v>
      </c>
      <c r="I1568" s="101" t="s">
        <v>37</v>
      </c>
    </row>
    <row r="1569" spans="2:9" ht="15" x14ac:dyDescent="0.2">
      <c r="B1569" s="86">
        <v>1</v>
      </c>
      <c r="C1569" s="54" t="s">
        <v>1515</v>
      </c>
      <c r="D1569" s="25" t="s">
        <v>1503</v>
      </c>
      <c r="E1569" s="164">
        <f>I1564+I1565</f>
        <v>92139.395600000003</v>
      </c>
      <c r="F1569" s="165"/>
      <c r="G1569" s="55">
        <v>0.1</v>
      </c>
      <c r="H1569" s="66">
        <f>G1569*E1569</f>
        <v>9213.9395600000007</v>
      </c>
      <c r="I1569" s="90">
        <f>H1569</f>
        <v>9213.9395600000007</v>
      </c>
    </row>
    <row r="1570" spans="2:9" ht="15" x14ac:dyDescent="0.2">
      <c r="B1570" s="21">
        <v>2</v>
      </c>
      <c r="C1570" s="53"/>
      <c r="D1570" s="26" t="s">
        <v>29</v>
      </c>
      <c r="E1570" s="166"/>
      <c r="F1570" s="166" t="s">
        <v>29</v>
      </c>
      <c r="G1570" s="75"/>
      <c r="H1570" s="68">
        <f>G1570*E1570</f>
        <v>0</v>
      </c>
      <c r="I1570" s="70">
        <f>H1570</f>
        <v>0</v>
      </c>
    </row>
    <row r="1571" spans="2:9" ht="15" x14ac:dyDescent="0.2">
      <c r="B1571" s="21">
        <v>3</v>
      </c>
      <c r="C1571" s="76"/>
      <c r="D1571" s="26"/>
      <c r="E1571" s="166"/>
      <c r="F1571" s="166"/>
      <c r="G1571" s="75"/>
      <c r="H1571" s="68">
        <f>G1571*E1571</f>
        <v>0</v>
      </c>
      <c r="I1571" s="72">
        <f>H1571</f>
        <v>0</v>
      </c>
    </row>
    <row r="1572" spans="2:9" ht="15" x14ac:dyDescent="0.2">
      <c r="B1572" s="21">
        <v>4</v>
      </c>
      <c r="C1572" s="76"/>
      <c r="D1572" s="26"/>
      <c r="E1572" s="166"/>
      <c r="F1572" s="166"/>
      <c r="G1572" s="75"/>
      <c r="H1572" s="68">
        <f>G1572*E1572</f>
        <v>0</v>
      </c>
      <c r="I1572" s="72">
        <f>H1572</f>
        <v>0</v>
      </c>
    </row>
    <row r="1573" spans="2:9" ht="15.75" thickBot="1" x14ac:dyDescent="0.25">
      <c r="B1573" s="30">
        <v>5</v>
      </c>
      <c r="C1573" s="111"/>
      <c r="D1573" s="31"/>
      <c r="E1573" s="176"/>
      <c r="F1573" s="177"/>
      <c r="G1573" s="85"/>
      <c r="H1573" s="83">
        <f>E1573*G1573</f>
        <v>0</v>
      </c>
      <c r="I1573" s="108">
        <f>H1573</f>
        <v>0</v>
      </c>
    </row>
    <row r="1574" spans="2:9" ht="15.75" thickBot="1" x14ac:dyDescent="0.25">
      <c r="B1574" s="103"/>
      <c r="C1574" s="106" t="s">
        <v>1485</v>
      </c>
      <c r="D1574" s="104"/>
      <c r="E1574" s="178"/>
      <c r="F1574" s="179"/>
      <c r="G1574" s="107"/>
      <c r="H1574" s="102" t="s">
        <v>29</v>
      </c>
      <c r="I1574" s="108">
        <f>I1557+I1558+I1559+I1560+I1562+I1564+I1565+I1569+I1570+I1571+I1572+I1561+I1573+I1566</f>
        <v>140030.33516000002</v>
      </c>
    </row>
    <row r="1575" spans="2:9" ht="15" x14ac:dyDescent="0.2">
      <c r="B1575" s="17"/>
      <c r="C1575" s="13"/>
      <c r="D1575" s="14"/>
      <c r="E1575" s="14"/>
      <c r="F1575" s="14"/>
      <c r="G1575" s="38"/>
      <c r="H1575" s="39"/>
      <c r="I1575" s="40"/>
    </row>
    <row r="1576" spans="2:9" ht="15.75" thickBot="1" x14ac:dyDescent="0.25">
      <c r="B1576" s="17"/>
      <c r="C1576" s="13"/>
      <c r="D1576" s="14"/>
      <c r="E1576" s="14"/>
      <c r="F1576" s="14"/>
      <c r="G1576" s="38"/>
      <c r="H1576" s="39"/>
      <c r="I1576" s="40"/>
    </row>
    <row r="1577" spans="2:9" ht="31.5" x14ac:dyDescent="0.5">
      <c r="B1577" s="56"/>
      <c r="C1577" s="57"/>
      <c r="D1577" s="137" t="s">
        <v>18</v>
      </c>
      <c r="E1577" s="138"/>
      <c r="F1577" s="138"/>
      <c r="G1577" s="138"/>
      <c r="H1577" s="138"/>
      <c r="I1577" s="139"/>
    </row>
    <row r="1578" spans="2:9" ht="21" x14ac:dyDescent="0.2">
      <c r="B1578" s="58"/>
      <c r="C1578" s="46"/>
      <c r="D1578" s="140" t="s">
        <v>1</v>
      </c>
      <c r="E1578" s="141"/>
      <c r="F1578" s="141"/>
      <c r="G1578" s="141"/>
      <c r="H1578" s="141"/>
      <c r="I1578" s="142"/>
    </row>
    <row r="1579" spans="2:9" ht="21" x14ac:dyDescent="0.2">
      <c r="B1579" s="58"/>
      <c r="C1579" s="46"/>
      <c r="D1579" s="140" t="s">
        <v>10</v>
      </c>
      <c r="E1579" s="141"/>
      <c r="F1579" s="141"/>
      <c r="G1579" s="141"/>
      <c r="H1579" s="141"/>
      <c r="I1579" s="142"/>
    </row>
    <row r="1580" spans="2:9" ht="21" x14ac:dyDescent="0.2">
      <c r="B1580" s="59"/>
      <c r="C1580" s="47"/>
      <c r="D1580" s="143" t="s">
        <v>27</v>
      </c>
      <c r="E1580" s="144"/>
      <c r="F1580" s="144"/>
      <c r="G1580" s="144"/>
      <c r="H1580" s="144"/>
      <c r="I1580" s="145"/>
    </row>
    <row r="1581" spans="2:9" x14ac:dyDescent="0.2">
      <c r="B1581" s="60"/>
      <c r="C1581" s="48"/>
      <c r="D1581" s="48"/>
      <c r="E1581" s="48"/>
      <c r="F1581" s="48"/>
      <c r="G1581" s="48"/>
      <c r="H1581" s="49"/>
      <c r="I1581" s="61"/>
    </row>
    <row r="1582" spans="2:9" ht="15" x14ac:dyDescent="0.2">
      <c r="B1582" s="146" t="s">
        <v>1487</v>
      </c>
      <c r="C1582" s="147"/>
      <c r="D1582" s="148"/>
      <c r="E1582" s="149"/>
      <c r="F1582" s="149"/>
      <c r="G1582" s="50"/>
      <c r="H1582" s="50"/>
      <c r="I1582" s="62"/>
    </row>
    <row r="1583" spans="2:9" ht="15" x14ac:dyDescent="0.2">
      <c r="B1583" s="63"/>
      <c r="C1583" s="15"/>
      <c r="D1583" s="15"/>
      <c r="E1583" s="15"/>
      <c r="F1583" s="15"/>
      <c r="G1583" s="15"/>
      <c r="H1583" s="41"/>
      <c r="I1583" s="64"/>
    </row>
    <row r="1584" spans="2:9" ht="15" x14ac:dyDescent="0.2">
      <c r="B1584" s="150" t="s">
        <v>28</v>
      </c>
      <c r="C1584" s="151"/>
      <c r="D1584" s="152"/>
      <c r="E1584" s="153"/>
      <c r="F1584" s="153"/>
      <c r="G1584" s="153"/>
      <c r="H1584" s="153"/>
      <c r="I1584" s="154"/>
    </row>
    <row r="1585" spans="2:9" ht="15" x14ac:dyDescent="0.2">
      <c r="B1585" s="155" t="s">
        <v>24</v>
      </c>
      <c r="C1585" s="156"/>
      <c r="D1585" s="156"/>
      <c r="E1585" s="156"/>
      <c r="F1585" s="156"/>
      <c r="G1585" s="156"/>
      <c r="H1585" s="156"/>
      <c r="I1585" s="157"/>
    </row>
    <row r="1586" spans="2:9" ht="42" customHeight="1" x14ac:dyDescent="0.2">
      <c r="B1586" s="158" t="s">
        <v>1684</v>
      </c>
      <c r="C1586" s="159"/>
      <c r="D1586" s="159"/>
      <c r="E1586" s="160"/>
      <c r="F1586" s="16" t="s">
        <v>1491</v>
      </c>
      <c r="G1586" s="26" t="s">
        <v>2</v>
      </c>
      <c r="H1586" s="16" t="s">
        <v>30</v>
      </c>
      <c r="I1586" s="97">
        <v>45628</v>
      </c>
    </row>
    <row r="1587" spans="2:9" ht="15.75" thickBot="1" x14ac:dyDescent="0.25">
      <c r="B1587" s="42"/>
      <c r="C1587" s="65"/>
      <c r="D1587" s="43"/>
      <c r="E1587" s="43"/>
      <c r="F1587" s="65" t="s">
        <v>29</v>
      </c>
      <c r="G1587" s="43"/>
      <c r="H1587" s="43"/>
      <c r="I1587" s="44"/>
    </row>
    <row r="1588" spans="2:9" ht="28.5" customHeight="1" thickBot="1" x14ac:dyDescent="0.25">
      <c r="B1588" s="18" t="s">
        <v>31</v>
      </c>
      <c r="C1588" s="52" t="s">
        <v>32</v>
      </c>
      <c r="D1588" s="18" t="s">
        <v>33</v>
      </c>
      <c r="E1588" s="18" t="s">
        <v>26</v>
      </c>
      <c r="F1588" s="18" t="s">
        <v>34</v>
      </c>
      <c r="G1588" s="18" t="s">
        <v>35</v>
      </c>
      <c r="H1588" s="18" t="s">
        <v>36</v>
      </c>
      <c r="I1588" s="18" t="s">
        <v>37</v>
      </c>
    </row>
    <row r="1589" spans="2:9" ht="15" x14ac:dyDescent="0.2">
      <c r="B1589" s="86">
        <v>1</v>
      </c>
      <c r="C1589" s="87"/>
      <c r="D1589" s="88"/>
      <c r="E1589" s="89"/>
      <c r="F1589" s="88"/>
      <c r="G1589" s="66"/>
      <c r="H1589" s="66">
        <f>G1589</f>
        <v>0</v>
      </c>
      <c r="I1589" s="90">
        <f>H1589</f>
        <v>0</v>
      </c>
    </row>
    <row r="1590" spans="2:9" ht="15" x14ac:dyDescent="0.2">
      <c r="B1590" s="21">
        <v>2</v>
      </c>
      <c r="C1590" s="53"/>
      <c r="D1590" s="26"/>
      <c r="E1590" s="23"/>
      <c r="F1590" s="26"/>
      <c r="G1590" s="68"/>
      <c r="H1590" s="67">
        <f>G1590*E1590</f>
        <v>0</v>
      </c>
      <c r="I1590" s="70">
        <f>H1590</f>
        <v>0</v>
      </c>
    </row>
    <row r="1591" spans="2:9" ht="15" x14ac:dyDescent="0.2">
      <c r="B1591" s="21">
        <v>3</v>
      </c>
      <c r="C1591" s="53"/>
      <c r="D1591" s="26"/>
      <c r="E1591" s="23"/>
      <c r="F1591" s="26"/>
      <c r="G1591" s="68"/>
      <c r="H1591" s="67">
        <f>G1591*E1591</f>
        <v>0</v>
      </c>
      <c r="I1591" s="70">
        <f>H1591</f>
        <v>0</v>
      </c>
    </row>
    <row r="1592" spans="2:9" ht="15" x14ac:dyDescent="0.2">
      <c r="B1592" s="21">
        <v>4</v>
      </c>
      <c r="C1592" s="76"/>
      <c r="D1592" s="26"/>
      <c r="E1592" s="23"/>
      <c r="F1592" s="26"/>
      <c r="G1592" s="68"/>
      <c r="H1592" s="67"/>
      <c r="I1592" s="70">
        <f>H1592</f>
        <v>0</v>
      </c>
    </row>
    <row r="1593" spans="2:9" ht="15.75" thickBot="1" x14ac:dyDescent="0.25">
      <c r="B1593" s="30">
        <v>5</v>
      </c>
      <c r="C1593" s="84"/>
      <c r="D1593" s="31"/>
      <c r="E1593" s="82"/>
      <c r="F1593" s="31"/>
      <c r="G1593" s="83"/>
      <c r="H1593" s="69"/>
      <c r="I1593" s="91">
        <f>H1593</f>
        <v>0</v>
      </c>
    </row>
    <row r="1594" spans="2:9" ht="30.75" thickBot="1" x14ac:dyDescent="0.25">
      <c r="B1594" s="78" t="s">
        <v>31</v>
      </c>
      <c r="C1594" s="79" t="s">
        <v>38</v>
      </c>
      <c r="D1594" s="78" t="s">
        <v>33</v>
      </c>
      <c r="E1594" s="172" t="s">
        <v>1488</v>
      </c>
      <c r="F1594" s="173"/>
      <c r="G1594" s="78" t="s">
        <v>1489</v>
      </c>
      <c r="H1594" s="18" t="s">
        <v>39</v>
      </c>
      <c r="I1594" s="18" t="s">
        <v>37</v>
      </c>
    </row>
    <row r="1595" spans="2:9" ht="15" x14ac:dyDescent="0.2">
      <c r="B1595" s="19">
        <v>1</v>
      </c>
      <c r="C1595" s="54" t="s">
        <v>1512</v>
      </c>
      <c r="D1595" s="25" t="s">
        <v>1501</v>
      </c>
      <c r="E1595" s="163">
        <v>340270</v>
      </c>
      <c r="F1595" s="163"/>
      <c r="G1595" s="114">
        <v>0.2</v>
      </c>
      <c r="H1595" s="69">
        <f>G1595*E1595</f>
        <v>68054</v>
      </c>
      <c r="I1595" s="70">
        <f>H1595</f>
        <v>68054</v>
      </c>
    </row>
    <row r="1596" spans="2:9" ht="15" x14ac:dyDescent="0.2">
      <c r="B1596" s="21">
        <v>2</v>
      </c>
      <c r="C1596" s="76"/>
      <c r="D1596" s="26"/>
      <c r="E1596" s="166"/>
      <c r="F1596" s="166"/>
      <c r="G1596" s="92"/>
      <c r="H1596" s="68"/>
      <c r="I1596" s="70">
        <f>H1596</f>
        <v>0</v>
      </c>
    </row>
    <row r="1597" spans="2:9" ht="15" x14ac:dyDescent="0.2">
      <c r="B1597" s="21">
        <v>3</v>
      </c>
      <c r="C1597" s="26" t="s">
        <v>29</v>
      </c>
      <c r="D1597" s="26" t="s">
        <v>29</v>
      </c>
      <c r="E1597" s="134" t="s">
        <v>40</v>
      </c>
      <c r="F1597" s="134" t="s">
        <v>29</v>
      </c>
      <c r="G1597" s="24" t="s">
        <v>29</v>
      </c>
      <c r="H1597" s="67" t="s">
        <v>29</v>
      </c>
      <c r="I1597" s="72"/>
    </row>
    <row r="1598" spans="2:9" ht="15.75" thickBot="1" x14ac:dyDescent="0.25">
      <c r="B1598" s="27">
        <v>4</v>
      </c>
      <c r="C1598" s="28" t="s">
        <v>29</v>
      </c>
      <c r="D1598" s="28" t="s">
        <v>29</v>
      </c>
      <c r="E1598" s="167" t="s">
        <v>29</v>
      </c>
      <c r="F1598" s="167" t="s">
        <v>29</v>
      </c>
      <c r="G1598" s="29" t="s">
        <v>40</v>
      </c>
      <c r="H1598" s="69" t="s">
        <v>29</v>
      </c>
      <c r="I1598" s="73" t="s">
        <v>29</v>
      </c>
    </row>
    <row r="1599" spans="2:9" ht="15.75" thickBot="1" x14ac:dyDescent="0.25">
      <c r="B1599" s="18" t="s">
        <v>31</v>
      </c>
      <c r="C1599" s="45" t="s">
        <v>41</v>
      </c>
      <c r="D1599" s="18" t="s">
        <v>33</v>
      </c>
      <c r="E1599" s="161" t="s">
        <v>1490</v>
      </c>
      <c r="F1599" s="162"/>
      <c r="G1599" s="18" t="s">
        <v>1489</v>
      </c>
      <c r="H1599" s="18" t="s">
        <v>42</v>
      </c>
      <c r="I1599" s="18" t="s">
        <v>37</v>
      </c>
    </row>
    <row r="1600" spans="2:9" ht="15" x14ac:dyDescent="0.2">
      <c r="B1600" s="19">
        <v>1</v>
      </c>
      <c r="C1600" s="54" t="s">
        <v>1519</v>
      </c>
      <c r="D1600" s="25" t="s">
        <v>1503</v>
      </c>
      <c r="E1600" s="164">
        <f>I1595+I1596</f>
        <v>68054</v>
      </c>
      <c r="F1600" s="165"/>
      <c r="G1600" s="55">
        <v>0.05</v>
      </c>
      <c r="H1600" s="113">
        <f>G1600*E1600</f>
        <v>3402.7000000000003</v>
      </c>
      <c r="I1600" s="70">
        <f>H1600</f>
        <v>3402.7000000000003</v>
      </c>
    </row>
    <row r="1601" spans="2:9" ht="15" x14ac:dyDescent="0.2">
      <c r="B1601" s="21">
        <v>2</v>
      </c>
      <c r="C1601" s="53" t="s">
        <v>1509</v>
      </c>
      <c r="D1601" s="26" t="s">
        <v>29</v>
      </c>
      <c r="E1601" s="166">
        <v>21600</v>
      </c>
      <c r="F1601" s="166" t="s">
        <v>29</v>
      </c>
      <c r="G1601" s="75">
        <v>0.05</v>
      </c>
      <c r="H1601" s="68">
        <f>G1601*E1601</f>
        <v>1080</v>
      </c>
      <c r="I1601" s="70">
        <f>H1601</f>
        <v>1080</v>
      </c>
    </row>
    <row r="1602" spans="2:9" ht="15" x14ac:dyDescent="0.2">
      <c r="B1602" s="21">
        <v>3</v>
      </c>
      <c r="C1602" s="53"/>
      <c r="D1602" s="26"/>
      <c r="E1602" s="170"/>
      <c r="F1602" s="171"/>
      <c r="G1602" s="55"/>
      <c r="H1602" s="68">
        <f>E1602*G1602</f>
        <v>0</v>
      </c>
      <c r="I1602" s="70">
        <f>H1602</f>
        <v>0</v>
      </c>
    </row>
    <row r="1603" spans="2:9" ht="15.75" thickBot="1" x14ac:dyDescent="0.25">
      <c r="B1603" s="30">
        <v>4</v>
      </c>
      <c r="C1603" s="31"/>
      <c r="D1603" s="31"/>
      <c r="E1603" s="167"/>
      <c r="F1603" s="167"/>
      <c r="G1603" s="32"/>
      <c r="H1603" s="67"/>
      <c r="I1603" s="70">
        <f>H1603</f>
        <v>0</v>
      </c>
    </row>
    <row r="1604" spans="2:9" ht="15.75" thickBot="1" x14ac:dyDescent="0.25">
      <c r="B1604" s="33"/>
      <c r="C1604" s="34" t="s">
        <v>1485</v>
      </c>
      <c r="D1604" s="35"/>
      <c r="E1604" s="135"/>
      <c r="F1604" s="136"/>
      <c r="G1604" s="36"/>
      <c r="H1604" s="37" t="s">
        <v>29</v>
      </c>
      <c r="I1604" s="94">
        <f>I1589+I1590+I1591+I1592+I1593+I1595+I1596+I1600+I1601+I1602</f>
        <v>72536.7</v>
      </c>
    </row>
    <row r="1605" spans="2:9" ht="15" x14ac:dyDescent="0.2">
      <c r="B1605" s="17"/>
      <c r="C1605" s="13"/>
      <c r="D1605" s="14"/>
      <c r="E1605" s="14"/>
      <c r="F1605" s="14"/>
      <c r="G1605" s="38"/>
      <c r="H1605" s="39"/>
      <c r="I1605" s="40"/>
    </row>
    <row r="1606" spans="2:9" ht="15.75" thickBot="1" x14ac:dyDescent="0.25">
      <c r="B1606" s="17"/>
      <c r="C1606" s="13"/>
      <c r="D1606" s="14"/>
      <c r="E1606" s="14"/>
      <c r="F1606" s="14"/>
      <c r="G1606" s="38"/>
      <c r="H1606" s="39"/>
      <c r="I1606" s="40"/>
    </row>
    <row r="1607" spans="2:9" ht="31.5" x14ac:dyDescent="0.5">
      <c r="B1607" s="56"/>
      <c r="C1607" s="57"/>
      <c r="D1607" s="137" t="s">
        <v>18</v>
      </c>
      <c r="E1607" s="138"/>
      <c r="F1607" s="138"/>
      <c r="G1607" s="138"/>
      <c r="H1607" s="138"/>
      <c r="I1607" s="139"/>
    </row>
    <row r="1608" spans="2:9" ht="21" x14ac:dyDescent="0.2">
      <c r="B1608" s="58"/>
      <c r="C1608" s="46"/>
      <c r="D1608" s="140" t="s">
        <v>1</v>
      </c>
      <c r="E1608" s="141"/>
      <c r="F1608" s="141"/>
      <c r="G1608" s="141"/>
      <c r="H1608" s="141"/>
      <c r="I1608" s="142"/>
    </row>
    <row r="1609" spans="2:9" ht="21" x14ac:dyDescent="0.2">
      <c r="B1609" s="58"/>
      <c r="C1609" s="46"/>
      <c r="D1609" s="140" t="s">
        <v>10</v>
      </c>
      <c r="E1609" s="141"/>
      <c r="F1609" s="141"/>
      <c r="G1609" s="141"/>
      <c r="H1609" s="141"/>
      <c r="I1609" s="142"/>
    </row>
    <row r="1610" spans="2:9" ht="21" x14ac:dyDescent="0.2">
      <c r="B1610" s="59"/>
      <c r="C1610" s="47"/>
      <c r="D1610" s="143" t="s">
        <v>27</v>
      </c>
      <c r="E1610" s="144"/>
      <c r="F1610" s="144"/>
      <c r="G1610" s="144"/>
      <c r="H1610" s="144"/>
      <c r="I1610" s="145"/>
    </row>
    <row r="1611" spans="2:9" x14ac:dyDescent="0.2">
      <c r="B1611" s="60"/>
      <c r="C1611" s="48"/>
      <c r="D1611" s="48"/>
      <c r="E1611" s="48"/>
      <c r="F1611" s="48"/>
      <c r="G1611" s="48"/>
      <c r="H1611" s="49"/>
      <c r="I1611" s="61"/>
    </row>
    <row r="1612" spans="2:9" ht="15" x14ac:dyDescent="0.2">
      <c r="B1612" s="146" t="s">
        <v>1487</v>
      </c>
      <c r="C1612" s="147"/>
      <c r="D1612" s="148"/>
      <c r="E1612" s="149"/>
      <c r="F1612" s="149"/>
      <c r="G1612" s="50"/>
      <c r="H1612" s="50"/>
      <c r="I1612" s="62"/>
    </row>
    <row r="1613" spans="2:9" ht="15" x14ac:dyDescent="0.2">
      <c r="B1613" s="63"/>
      <c r="C1613" s="15"/>
      <c r="D1613" s="15"/>
      <c r="E1613" s="15"/>
      <c r="F1613" s="15"/>
      <c r="G1613" s="15"/>
      <c r="H1613" s="41"/>
      <c r="I1613" s="64"/>
    </row>
    <row r="1614" spans="2:9" ht="15" x14ac:dyDescent="0.2">
      <c r="B1614" s="150" t="s">
        <v>28</v>
      </c>
      <c r="C1614" s="151"/>
      <c r="D1614" s="152"/>
      <c r="E1614" s="153"/>
      <c r="F1614" s="153"/>
      <c r="G1614" s="153"/>
      <c r="H1614" s="153"/>
      <c r="I1614" s="154"/>
    </row>
    <row r="1615" spans="2:9" ht="15" x14ac:dyDescent="0.2">
      <c r="B1615" s="155" t="s">
        <v>24</v>
      </c>
      <c r="C1615" s="156"/>
      <c r="D1615" s="156"/>
      <c r="E1615" s="156"/>
      <c r="F1615" s="156"/>
      <c r="G1615" s="156"/>
      <c r="H1615" s="156"/>
      <c r="I1615" s="157"/>
    </row>
    <row r="1616" spans="2:9" ht="42" customHeight="1" x14ac:dyDescent="0.2">
      <c r="B1616" s="158" t="s">
        <v>1685</v>
      </c>
      <c r="C1616" s="159"/>
      <c r="D1616" s="159"/>
      <c r="E1616" s="160"/>
      <c r="F1616" s="16" t="s">
        <v>1491</v>
      </c>
      <c r="G1616" s="26" t="s">
        <v>2</v>
      </c>
      <c r="H1616" s="16" t="s">
        <v>30</v>
      </c>
      <c r="I1616" s="97">
        <v>45628</v>
      </c>
    </row>
    <row r="1617" spans="2:9" ht="15.75" thickBot="1" x14ac:dyDescent="0.25">
      <c r="B1617" s="42"/>
      <c r="C1617" s="65"/>
      <c r="D1617" s="43"/>
      <c r="E1617" s="43"/>
      <c r="F1617" s="65" t="s">
        <v>29</v>
      </c>
      <c r="G1617" s="43"/>
      <c r="H1617" s="43"/>
      <c r="I1617" s="44"/>
    </row>
    <row r="1618" spans="2:9" ht="28.5" customHeight="1" thickBot="1" x14ac:dyDescent="0.25">
      <c r="B1618" s="18" t="s">
        <v>31</v>
      </c>
      <c r="C1618" s="52" t="s">
        <v>32</v>
      </c>
      <c r="D1618" s="18" t="s">
        <v>33</v>
      </c>
      <c r="E1618" s="18" t="s">
        <v>26</v>
      </c>
      <c r="F1618" s="18" t="s">
        <v>34</v>
      </c>
      <c r="G1618" s="18" t="s">
        <v>35</v>
      </c>
      <c r="H1618" s="18" t="s">
        <v>36</v>
      </c>
      <c r="I1618" s="18" t="s">
        <v>37</v>
      </c>
    </row>
    <row r="1619" spans="2:9" ht="15" x14ac:dyDescent="0.2">
      <c r="B1619" s="86">
        <v>1</v>
      </c>
      <c r="C1619" s="87"/>
      <c r="D1619" s="88"/>
      <c r="E1619" s="89"/>
      <c r="F1619" s="88"/>
      <c r="G1619" s="66"/>
      <c r="H1619" s="66">
        <f>G1619</f>
        <v>0</v>
      </c>
      <c r="I1619" s="90">
        <f>H1619</f>
        <v>0</v>
      </c>
    </row>
    <row r="1620" spans="2:9" ht="15" x14ac:dyDescent="0.2">
      <c r="B1620" s="21">
        <v>2</v>
      </c>
      <c r="C1620" s="53"/>
      <c r="D1620" s="26"/>
      <c r="E1620" s="23"/>
      <c r="F1620" s="26"/>
      <c r="G1620" s="68"/>
      <c r="H1620" s="67">
        <f>G1620*E1620</f>
        <v>0</v>
      </c>
      <c r="I1620" s="70">
        <f>H1620</f>
        <v>0</v>
      </c>
    </row>
    <row r="1621" spans="2:9" ht="15" x14ac:dyDescent="0.2">
      <c r="B1621" s="21">
        <v>3</v>
      </c>
      <c r="C1621" s="53"/>
      <c r="D1621" s="26"/>
      <c r="E1621" s="23"/>
      <c r="F1621" s="26"/>
      <c r="G1621" s="68"/>
      <c r="H1621" s="67">
        <f>G1621*E1621</f>
        <v>0</v>
      </c>
      <c r="I1621" s="70">
        <f>H1621</f>
        <v>0</v>
      </c>
    </row>
    <row r="1622" spans="2:9" ht="15" x14ac:dyDescent="0.2">
      <c r="B1622" s="21">
        <v>4</v>
      </c>
      <c r="C1622" s="76"/>
      <c r="D1622" s="26"/>
      <c r="E1622" s="23"/>
      <c r="F1622" s="26"/>
      <c r="G1622" s="68"/>
      <c r="H1622" s="67"/>
      <c r="I1622" s="70">
        <f>H1622</f>
        <v>0</v>
      </c>
    </row>
    <row r="1623" spans="2:9" ht="15.75" thickBot="1" x14ac:dyDescent="0.25">
      <c r="B1623" s="30">
        <v>5</v>
      </c>
      <c r="C1623" s="84"/>
      <c r="D1623" s="31"/>
      <c r="E1623" s="82"/>
      <c r="F1623" s="31"/>
      <c r="G1623" s="83"/>
      <c r="H1623" s="69"/>
      <c r="I1623" s="91">
        <f>H1623</f>
        <v>0</v>
      </c>
    </row>
    <row r="1624" spans="2:9" ht="30.75" thickBot="1" x14ac:dyDescent="0.25">
      <c r="B1624" s="78" t="s">
        <v>31</v>
      </c>
      <c r="C1624" s="79" t="s">
        <v>38</v>
      </c>
      <c r="D1624" s="78" t="s">
        <v>33</v>
      </c>
      <c r="E1624" s="172" t="s">
        <v>1488</v>
      </c>
      <c r="F1624" s="173"/>
      <c r="G1624" s="78" t="s">
        <v>1489</v>
      </c>
      <c r="H1624" s="18" t="s">
        <v>39</v>
      </c>
      <c r="I1624" s="18" t="s">
        <v>37</v>
      </c>
    </row>
    <row r="1625" spans="2:9" ht="15" x14ac:dyDescent="0.2">
      <c r="B1625" s="19">
        <v>1</v>
      </c>
      <c r="C1625" s="54" t="s">
        <v>1505</v>
      </c>
      <c r="D1625" s="25" t="s">
        <v>1501</v>
      </c>
      <c r="E1625" s="163">
        <v>260538</v>
      </c>
      <c r="F1625" s="163"/>
      <c r="G1625" s="114">
        <v>0.08</v>
      </c>
      <c r="H1625" s="69">
        <f>G1625*E1625</f>
        <v>20843.04</v>
      </c>
      <c r="I1625" s="70">
        <f>H1625</f>
        <v>20843.04</v>
      </c>
    </row>
    <row r="1626" spans="2:9" ht="15" x14ac:dyDescent="0.2">
      <c r="B1626" s="21">
        <v>2</v>
      </c>
      <c r="C1626" s="76"/>
      <c r="D1626" s="26"/>
      <c r="E1626" s="166"/>
      <c r="F1626" s="166"/>
      <c r="G1626" s="92"/>
      <c r="H1626" s="68"/>
      <c r="I1626" s="70">
        <f>H1626</f>
        <v>0</v>
      </c>
    </row>
    <row r="1627" spans="2:9" ht="15" x14ac:dyDescent="0.2">
      <c r="B1627" s="21">
        <v>3</v>
      </c>
      <c r="C1627" s="26" t="s">
        <v>29</v>
      </c>
      <c r="D1627" s="26" t="s">
        <v>29</v>
      </c>
      <c r="E1627" s="134" t="s">
        <v>40</v>
      </c>
      <c r="F1627" s="134" t="s">
        <v>29</v>
      </c>
      <c r="G1627" s="24" t="s">
        <v>29</v>
      </c>
      <c r="H1627" s="67" t="s">
        <v>29</v>
      </c>
      <c r="I1627" s="72"/>
    </row>
    <row r="1628" spans="2:9" ht="15.75" thickBot="1" x14ac:dyDescent="0.25">
      <c r="B1628" s="27">
        <v>4</v>
      </c>
      <c r="C1628" s="28" t="s">
        <v>29</v>
      </c>
      <c r="D1628" s="28" t="s">
        <v>29</v>
      </c>
      <c r="E1628" s="167" t="s">
        <v>29</v>
      </c>
      <c r="F1628" s="167" t="s">
        <v>29</v>
      </c>
      <c r="G1628" s="29" t="s">
        <v>40</v>
      </c>
      <c r="H1628" s="69" t="s">
        <v>29</v>
      </c>
      <c r="I1628" s="73" t="s">
        <v>29</v>
      </c>
    </row>
    <row r="1629" spans="2:9" ht="15.75" thickBot="1" x14ac:dyDescent="0.25">
      <c r="B1629" s="18" t="s">
        <v>31</v>
      </c>
      <c r="C1629" s="45" t="s">
        <v>41</v>
      </c>
      <c r="D1629" s="18" t="s">
        <v>33</v>
      </c>
      <c r="E1629" s="161" t="s">
        <v>1490</v>
      </c>
      <c r="F1629" s="162"/>
      <c r="G1629" s="18" t="s">
        <v>1489</v>
      </c>
      <c r="H1629" s="18" t="s">
        <v>42</v>
      </c>
      <c r="I1629" s="18" t="s">
        <v>37</v>
      </c>
    </row>
    <row r="1630" spans="2:9" ht="15" x14ac:dyDescent="0.2">
      <c r="B1630" s="19">
        <v>1</v>
      </c>
      <c r="C1630" s="54" t="s">
        <v>1502</v>
      </c>
      <c r="D1630" s="25" t="s">
        <v>1503</v>
      </c>
      <c r="E1630" s="164">
        <f>I1625+I1626</f>
        <v>20843.04</v>
      </c>
      <c r="F1630" s="165"/>
      <c r="G1630" s="55">
        <v>0.03</v>
      </c>
      <c r="H1630" s="113">
        <f>G1630*E1630</f>
        <v>625.2912</v>
      </c>
      <c r="I1630" s="70">
        <f>H1630</f>
        <v>625.2912</v>
      </c>
    </row>
    <row r="1631" spans="2:9" ht="30" x14ac:dyDescent="0.2">
      <c r="B1631" s="21">
        <v>2</v>
      </c>
      <c r="C1631" s="53" t="s">
        <v>1647</v>
      </c>
      <c r="D1631" s="26" t="s">
        <v>29</v>
      </c>
      <c r="E1631" s="166">
        <v>2150</v>
      </c>
      <c r="F1631" s="166" t="s">
        <v>29</v>
      </c>
      <c r="G1631" s="75">
        <v>0.5</v>
      </c>
      <c r="H1631" s="68">
        <f>G1631*E1631</f>
        <v>1075</v>
      </c>
      <c r="I1631" s="70">
        <f>H1631</f>
        <v>1075</v>
      </c>
    </row>
    <row r="1632" spans="2:9" ht="15" x14ac:dyDescent="0.2">
      <c r="B1632" s="21">
        <v>3</v>
      </c>
      <c r="C1632" s="53" t="s">
        <v>1686</v>
      </c>
      <c r="D1632" s="26"/>
      <c r="E1632" s="170">
        <v>15500</v>
      </c>
      <c r="F1632" s="171"/>
      <c r="G1632" s="55">
        <v>0.15</v>
      </c>
      <c r="H1632" s="68">
        <f>E1632*G1632</f>
        <v>2325</v>
      </c>
      <c r="I1632" s="70">
        <f>H1632</f>
        <v>2325</v>
      </c>
    </row>
    <row r="1633" spans="2:9" ht="15.75" thickBot="1" x14ac:dyDescent="0.25">
      <c r="B1633" s="30">
        <v>4</v>
      </c>
      <c r="C1633" s="31"/>
      <c r="D1633" s="31"/>
      <c r="E1633" s="167"/>
      <c r="F1633" s="167"/>
      <c r="G1633" s="32"/>
      <c r="H1633" s="67"/>
      <c r="I1633" s="70">
        <f>H1633</f>
        <v>0</v>
      </c>
    </row>
    <row r="1634" spans="2:9" ht="15.75" thickBot="1" x14ac:dyDescent="0.25">
      <c r="B1634" s="33"/>
      <c r="C1634" s="34" t="s">
        <v>1485</v>
      </c>
      <c r="D1634" s="35"/>
      <c r="E1634" s="135"/>
      <c r="F1634" s="136"/>
      <c r="G1634" s="36"/>
      <c r="H1634" s="37" t="s">
        <v>29</v>
      </c>
      <c r="I1634" s="94">
        <f>I1619+I1620+I1621+I1622+I1623+I1625+I1626+I1630+I1631+I1632</f>
        <v>24868.331200000001</v>
      </c>
    </row>
    <row r="1635" spans="2:9" ht="15" x14ac:dyDescent="0.2">
      <c r="B1635" s="17"/>
      <c r="C1635" s="13"/>
      <c r="D1635" s="14"/>
      <c r="E1635" s="14"/>
      <c r="F1635" s="14"/>
      <c r="G1635" s="38"/>
      <c r="H1635" s="39"/>
      <c r="I1635" s="40"/>
    </row>
    <row r="1636" spans="2:9" ht="15.75" thickBot="1" x14ac:dyDescent="0.25">
      <c r="B1636" s="17"/>
      <c r="C1636" s="13"/>
      <c r="D1636" s="14"/>
      <c r="E1636" s="14"/>
      <c r="F1636" s="14"/>
      <c r="G1636" s="38"/>
      <c r="H1636" s="39"/>
      <c r="I1636" s="40"/>
    </row>
    <row r="1637" spans="2:9" ht="31.5" x14ac:dyDescent="0.5">
      <c r="B1637" s="56"/>
      <c r="C1637" s="57"/>
      <c r="D1637" s="137" t="s">
        <v>18</v>
      </c>
      <c r="E1637" s="138"/>
      <c r="F1637" s="138"/>
      <c r="G1637" s="138"/>
      <c r="H1637" s="138"/>
      <c r="I1637" s="139"/>
    </row>
    <row r="1638" spans="2:9" ht="21" x14ac:dyDescent="0.2">
      <c r="B1638" s="58"/>
      <c r="C1638" s="46"/>
      <c r="D1638" s="140" t="s">
        <v>1</v>
      </c>
      <c r="E1638" s="141"/>
      <c r="F1638" s="141"/>
      <c r="G1638" s="141"/>
      <c r="H1638" s="141"/>
      <c r="I1638" s="142"/>
    </row>
    <row r="1639" spans="2:9" ht="21" x14ac:dyDescent="0.2">
      <c r="B1639" s="58"/>
      <c r="C1639" s="46"/>
      <c r="D1639" s="140" t="s">
        <v>10</v>
      </c>
      <c r="E1639" s="141"/>
      <c r="F1639" s="141"/>
      <c r="G1639" s="141"/>
      <c r="H1639" s="141"/>
      <c r="I1639" s="142"/>
    </row>
    <row r="1640" spans="2:9" ht="21" x14ac:dyDescent="0.2">
      <c r="B1640" s="59"/>
      <c r="C1640" s="47"/>
      <c r="D1640" s="143" t="s">
        <v>27</v>
      </c>
      <c r="E1640" s="144"/>
      <c r="F1640" s="144"/>
      <c r="G1640" s="144"/>
      <c r="H1640" s="144"/>
      <c r="I1640" s="145"/>
    </row>
    <row r="1641" spans="2:9" x14ac:dyDescent="0.2">
      <c r="B1641" s="60"/>
      <c r="C1641" s="48"/>
      <c r="D1641" s="48"/>
      <c r="E1641" s="48"/>
      <c r="F1641" s="48"/>
      <c r="G1641" s="48"/>
      <c r="H1641" s="49"/>
      <c r="I1641" s="61"/>
    </row>
    <row r="1642" spans="2:9" ht="15" x14ac:dyDescent="0.2">
      <c r="B1642" s="146" t="s">
        <v>1487</v>
      </c>
      <c r="C1642" s="147"/>
      <c r="D1642" s="148"/>
      <c r="E1642" s="149"/>
      <c r="F1642" s="149"/>
      <c r="G1642" s="50"/>
      <c r="H1642" s="50"/>
      <c r="I1642" s="62"/>
    </row>
    <row r="1643" spans="2:9" ht="15" x14ac:dyDescent="0.2">
      <c r="B1643" s="63"/>
      <c r="C1643" s="15"/>
      <c r="D1643" s="15"/>
      <c r="E1643" s="15"/>
      <c r="F1643" s="15"/>
      <c r="G1643" s="15"/>
      <c r="H1643" s="41"/>
      <c r="I1643" s="64"/>
    </row>
    <row r="1644" spans="2:9" ht="15" x14ac:dyDescent="0.2">
      <c r="B1644" s="150" t="s">
        <v>28</v>
      </c>
      <c r="C1644" s="151"/>
      <c r="D1644" s="152"/>
      <c r="E1644" s="153"/>
      <c r="F1644" s="153"/>
      <c r="G1644" s="153"/>
      <c r="H1644" s="153"/>
      <c r="I1644" s="154"/>
    </row>
    <row r="1645" spans="2:9" ht="15" x14ac:dyDescent="0.2">
      <c r="B1645" s="155" t="s">
        <v>24</v>
      </c>
      <c r="C1645" s="156"/>
      <c r="D1645" s="156"/>
      <c r="E1645" s="156"/>
      <c r="F1645" s="156"/>
      <c r="G1645" s="156"/>
      <c r="H1645" s="156"/>
      <c r="I1645" s="157"/>
    </row>
    <row r="1646" spans="2:9" ht="27.75" customHeight="1" x14ac:dyDescent="0.2">
      <c r="B1646" s="158" t="s">
        <v>1568</v>
      </c>
      <c r="C1646" s="159"/>
      <c r="D1646" s="159"/>
      <c r="E1646" s="160"/>
      <c r="F1646" s="16" t="s">
        <v>1491</v>
      </c>
      <c r="G1646" s="26" t="s">
        <v>33</v>
      </c>
      <c r="H1646" s="16" t="s">
        <v>30</v>
      </c>
      <c r="I1646" s="97">
        <v>45628</v>
      </c>
    </row>
    <row r="1647" spans="2:9" ht="15.75" thickBot="1" x14ac:dyDescent="0.25">
      <c r="B1647" s="42"/>
      <c r="C1647" s="65"/>
      <c r="D1647" s="43"/>
      <c r="E1647" s="43"/>
      <c r="F1647" s="65" t="s">
        <v>29</v>
      </c>
      <c r="G1647" s="43"/>
      <c r="H1647" s="43"/>
      <c r="I1647" s="44"/>
    </row>
    <row r="1648" spans="2:9" ht="28.5" customHeight="1" thickBot="1" x14ac:dyDescent="0.25">
      <c r="B1648" s="18" t="s">
        <v>31</v>
      </c>
      <c r="C1648" s="52" t="s">
        <v>32</v>
      </c>
      <c r="D1648" s="18" t="s">
        <v>33</v>
      </c>
      <c r="E1648" s="18" t="s">
        <v>26</v>
      </c>
      <c r="F1648" s="18" t="s">
        <v>34</v>
      </c>
      <c r="G1648" s="18" t="s">
        <v>35</v>
      </c>
      <c r="H1648" s="18" t="s">
        <v>36</v>
      </c>
      <c r="I1648" s="18" t="s">
        <v>37</v>
      </c>
    </row>
    <row r="1649" spans="2:9" ht="15" x14ac:dyDescent="0.2">
      <c r="B1649" s="19">
        <v>1</v>
      </c>
      <c r="C1649" s="51"/>
      <c r="D1649" s="25"/>
      <c r="E1649" s="115"/>
      <c r="F1649" s="25"/>
      <c r="G1649" s="20"/>
      <c r="H1649" s="67">
        <f>G1649*E1649</f>
        <v>0</v>
      </c>
      <c r="I1649" s="70">
        <f>H1649</f>
        <v>0</v>
      </c>
    </row>
    <row r="1650" spans="2:9" ht="15" x14ac:dyDescent="0.2">
      <c r="B1650" s="21">
        <v>2</v>
      </c>
      <c r="C1650" s="53"/>
      <c r="D1650" s="26"/>
      <c r="E1650" s="23"/>
      <c r="F1650" s="26"/>
      <c r="G1650" s="23"/>
      <c r="H1650" s="67">
        <f>G1650*E1650</f>
        <v>0</v>
      </c>
      <c r="I1650" s="70">
        <f>H1650</f>
        <v>0</v>
      </c>
    </row>
    <row r="1651" spans="2:9" ht="15.75" thickBot="1" x14ac:dyDescent="0.25">
      <c r="B1651" s="21">
        <v>3</v>
      </c>
      <c r="C1651" s="53"/>
      <c r="D1651" s="26"/>
      <c r="E1651" s="95"/>
      <c r="F1651" s="26"/>
      <c r="G1651" s="23"/>
      <c r="H1651" s="67"/>
      <c r="I1651" s="70">
        <f>H1651</f>
        <v>0</v>
      </c>
    </row>
    <row r="1652" spans="2:9" ht="30.75" thickBot="1" x14ac:dyDescent="0.25">
      <c r="B1652" s="18" t="s">
        <v>31</v>
      </c>
      <c r="C1652" s="52" t="s">
        <v>38</v>
      </c>
      <c r="D1652" s="18" t="s">
        <v>33</v>
      </c>
      <c r="E1652" s="161" t="s">
        <v>1488</v>
      </c>
      <c r="F1652" s="162"/>
      <c r="G1652" s="18" t="s">
        <v>1489</v>
      </c>
      <c r="H1652" s="18" t="s">
        <v>39</v>
      </c>
      <c r="I1652" s="18" t="s">
        <v>37</v>
      </c>
    </row>
    <row r="1653" spans="2:9" ht="15" x14ac:dyDescent="0.2">
      <c r="B1653" s="19">
        <v>1</v>
      </c>
      <c r="C1653" s="54" t="s">
        <v>1505</v>
      </c>
      <c r="D1653" s="25" t="s">
        <v>1501</v>
      </c>
      <c r="E1653" s="163">
        <v>260538</v>
      </c>
      <c r="F1653" s="163"/>
      <c r="G1653" s="55">
        <v>0.06</v>
      </c>
      <c r="H1653" s="69">
        <f>G1653*E1653</f>
        <v>15632.279999999999</v>
      </c>
      <c r="I1653" s="70">
        <f>H1653</f>
        <v>15632.279999999999</v>
      </c>
    </row>
    <row r="1654" spans="2:9" ht="15" x14ac:dyDescent="0.2">
      <c r="B1654" s="21">
        <v>2</v>
      </c>
      <c r="C1654" s="26" t="s">
        <v>29</v>
      </c>
      <c r="D1654" s="26" t="s">
        <v>29</v>
      </c>
      <c r="E1654" s="134" t="s">
        <v>29</v>
      </c>
      <c r="F1654" s="134" t="s">
        <v>29</v>
      </c>
      <c r="G1654" s="24" t="s">
        <v>40</v>
      </c>
      <c r="H1654" s="68" t="s">
        <v>29</v>
      </c>
      <c r="I1654" s="72"/>
    </row>
    <row r="1655" spans="2:9" ht="15.75" thickBot="1" x14ac:dyDescent="0.25">
      <c r="B1655" s="21">
        <v>3</v>
      </c>
      <c r="C1655" s="26" t="s">
        <v>29</v>
      </c>
      <c r="D1655" s="26" t="s">
        <v>29</v>
      </c>
      <c r="E1655" s="134" t="s">
        <v>40</v>
      </c>
      <c r="F1655" s="134" t="s">
        <v>29</v>
      </c>
      <c r="G1655" s="24" t="s">
        <v>29</v>
      </c>
      <c r="H1655" s="68" t="s">
        <v>29</v>
      </c>
      <c r="I1655" s="72"/>
    </row>
    <row r="1656" spans="2:9" ht="15.75" thickBot="1" x14ac:dyDescent="0.25">
      <c r="B1656" s="18" t="s">
        <v>31</v>
      </c>
      <c r="C1656" s="45" t="s">
        <v>41</v>
      </c>
      <c r="D1656" s="18" t="s">
        <v>33</v>
      </c>
      <c r="E1656" s="161" t="s">
        <v>1490</v>
      </c>
      <c r="F1656" s="162"/>
      <c r="G1656" s="18" t="s">
        <v>1489</v>
      </c>
      <c r="H1656" s="18" t="s">
        <v>42</v>
      </c>
      <c r="I1656" s="18" t="s">
        <v>37</v>
      </c>
    </row>
    <row r="1657" spans="2:9" ht="15" x14ac:dyDescent="0.2">
      <c r="B1657" s="19">
        <v>1</v>
      </c>
      <c r="C1657" s="54" t="s">
        <v>1502</v>
      </c>
      <c r="D1657" s="25" t="s">
        <v>1503</v>
      </c>
      <c r="E1657" s="164">
        <f>I1653</f>
        <v>15632.279999999999</v>
      </c>
      <c r="F1657" s="165"/>
      <c r="G1657" s="55">
        <v>0.03</v>
      </c>
      <c r="H1657" s="66">
        <f>G1657*E1657</f>
        <v>468.96839999999997</v>
      </c>
      <c r="I1657" s="70">
        <f>H1657</f>
        <v>468.96839999999997</v>
      </c>
    </row>
    <row r="1658" spans="2:9" ht="15" x14ac:dyDescent="0.2">
      <c r="B1658" s="21">
        <v>2</v>
      </c>
      <c r="C1658" s="76"/>
      <c r="D1658" s="26"/>
      <c r="E1658" s="166"/>
      <c r="F1658" s="166"/>
      <c r="G1658" s="96"/>
      <c r="H1658" s="68"/>
      <c r="I1658" s="70">
        <f>H1658</f>
        <v>0</v>
      </c>
    </row>
    <row r="1659" spans="2:9" ht="15.75" thickBot="1" x14ac:dyDescent="0.25">
      <c r="B1659" s="21">
        <v>3</v>
      </c>
      <c r="C1659" s="26"/>
      <c r="D1659" s="26"/>
      <c r="E1659" s="134" t="s">
        <v>40</v>
      </c>
      <c r="F1659" s="134" t="s">
        <v>29</v>
      </c>
      <c r="G1659" s="24"/>
      <c r="H1659" s="68" t="s">
        <v>29</v>
      </c>
      <c r="I1659" s="72"/>
    </row>
    <row r="1660" spans="2:9" ht="15.75" thickBot="1" x14ac:dyDescent="0.25">
      <c r="B1660" s="33"/>
      <c r="C1660" s="34" t="s">
        <v>1485</v>
      </c>
      <c r="D1660" s="35"/>
      <c r="E1660" s="135"/>
      <c r="F1660" s="136"/>
      <c r="G1660" s="36"/>
      <c r="H1660" s="37" t="s">
        <v>29</v>
      </c>
      <c r="I1660" s="71">
        <f>I1657+I1653+I1651+I1649+I1650+I1658</f>
        <v>16101.248399999999</v>
      </c>
    </row>
    <row r="1661" spans="2:9" ht="15" x14ac:dyDescent="0.2">
      <c r="B1661" s="17"/>
      <c r="C1661" s="13"/>
      <c r="D1661" s="14"/>
      <c r="E1661" s="14"/>
      <c r="F1661" s="14"/>
      <c r="G1661" s="38"/>
      <c r="H1661" s="39"/>
      <c r="I1661" s="40"/>
    </row>
    <row r="1662" spans="2:9" ht="15.75" thickBot="1" x14ac:dyDescent="0.25">
      <c r="B1662" s="17"/>
      <c r="C1662" s="13"/>
      <c r="D1662" s="14"/>
      <c r="E1662" s="14"/>
      <c r="F1662" s="14"/>
      <c r="G1662" s="38"/>
      <c r="H1662" s="39"/>
      <c r="I1662" s="40"/>
    </row>
    <row r="1663" spans="2:9" ht="31.5" x14ac:dyDescent="0.5">
      <c r="B1663" s="56"/>
      <c r="C1663" s="57"/>
      <c r="D1663" s="137" t="s">
        <v>18</v>
      </c>
      <c r="E1663" s="138"/>
      <c r="F1663" s="138"/>
      <c r="G1663" s="138"/>
      <c r="H1663" s="138"/>
      <c r="I1663" s="139"/>
    </row>
    <row r="1664" spans="2:9" ht="21" x14ac:dyDescent="0.2">
      <c r="B1664" s="58"/>
      <c r="C1664" s="46"/>
      <c r="D1664" s="140" t="s">
        <v>1</v>
      </c>
      <c r="E1664" s="141"/>
      <c r="F1664" s="141"/>
      <c r="G1664" s="141"/>
      <c r="H1664" s="141"/>
      <c r="I1664" s="142"/>
    </row>
    <row r="1665" spans="2:9" ht="21" x14ac:dyDescent="0.2">
      <c r="B1665" s="58"/>
      <c r="C1665" s="46"/>
      <c r="D1665" s="140" t="s">
        <v>10</v>
      </c>
      <c r="E1665" s="141"/>
      <c r="F1665" s="141"/>
      <c r="G1665" s="141"/>
      <c r="H1665" s="141"/>
      <c r="I1665" s="142"/>
    </row>
    <row r="1666" spans="2:9" ht="21" x14ac:dyDescent="0.2">
      <c r="B1666" s="59"/>
      <c r="C1666" s="47"/>
      <c r="D1666" s="143" t="s">
        <v>27</v>
      </c>
      <c r="E1666" s="144"/>
      <c r="F1666" s="144"/>
      <c r="G1666" s="144"/>
      <c r="H1666" s="144"/>
      <c r="I1666" s="145"/>
    </row>
    <row r="1667" spans="2:9" x14ac:dyDescent="0.2">
      <c r="B1667" s="60"/>
      <c r="C1667" s="48"/>
      <c r="D1667" s="48"/>
      <c r="E1667" s="48"/>
      <c r="F1667" s="48"/>
      <c r="G1667" s="48"/>
      <c r="H1667" s="49"/>
      <c r="I1667" s="61"/>
    </row>
    <row r="1668" spans="2:9" ht="15" x14ac:dyDescent="0.2">
      <c r="B1668" s="146" t="s">
        <v>1487</v>
      </c>
      <c r="C1668" s="147"/>
      <c r="D1668" s="148"/>
      <c r="E1668" s="149"/>
      <c r="F1668" s="149"/>
      <c r="G1668" s="50"/>
      <c r="H1668" s="50"/>
      <c r="I1668" s="62"/>
    </row>
    <row r="1669" spans="2:9" ht="15" x14ac:dyDescent="0.2">
      <c r="B1669" s="63"/>
      <c r="C1669" s="15"/>
      <c r="D1669" s="15"/>
      <c r="E1669" s="15"/>
      <c r="F1669" s="15"/>
      <c r="G1669" s="15"/>
      <c r="H1669" s="41"/>
      <c r="I1669" s="64"/>
    </row>
    <row r="1670" spans="2:9" ht="15" x14ac:dyDescent="0.2">
      <c r="B1670" s="150" t="s">
        <v>28</v>
      </c>
      <c r="C1670" s="151"/>
      <c r="D1670" s="152"/>
      <c r="E1670" s="153"/>
      <c r="F1670" s="153"/>
      <c r="G1670" s="153"/>
      <c r="H1670" s="153"/>
      <c r="I1670" s="154"/>
    </row>
    <row r="1671" spans="2:9" ht="15" x14ac:dyDescent="0.2">
      <c r="B1671" s="155" t="s">
        <v>24</v>
      </c>
      <c r="C1671" s="156"/>
      <c r="D1671" s="156"/>
      <c r="E1671" s="156"/>
      <c r="F1671" s="156"/>
      <c r="G1671" s="156"/>
      <c r="H1671" s="156"/>
      <c r="I1671" s="157"/>
    </row>
    <row r="1672" spans="2:9" ht="27.75" customHeight="1" x14ac:dyDescent="0.2">
      <c r="B1672" s="158" t="s">
        <v>1571</v>
      </c>
      <c r="C1672" s="159"/>
      <c r="D1672" s="159"/>
      <c r="E1672" s="160"/>
      <c r="F1672" s="16" t="s">
        <v>1491</v>
      </c>
      <c r="G1672" s="26" t="s">
        <v>33</v>
      </c>
      <c r="H1672" s="16" t="s">
        <v>30</v>
      </c>
      <c r="I1672" s="97">
        <v>45628</v>
      </c>
    </row>
    <row r="1673" spans="2:9" ht="15.75" thickBot="1" x14ac:dyDescent="0.25">
      <c r="B1673" s="42"/>
      <c r="C1673" s="65"/>
      <c r="D1673" s="43"/>
      <c r="E1673" s="43"/>
      <c r="F1673" s="65" t="s">
        <v>29</v>
      </c>
      <c r="G1673" s="43"/>
      <c r="H1673" s="43"/>
      <c r="I1673" s="44"/>
    </row>
    <row r="1674" spans="2:9" ht="28.5" customHeight="1" thickBot="1" x14ac:dyDescent="0.25">
      <c r="B1674" s="18" t="s">
        <v>31</v>
      </c>
      <c r="C1674" s="52" t="s">
        <v>32</v>
      </c>
      <c r="D1674" s="18" t="s">
        <v>33</v>
      </c>
      <c r="E1674" s="18" t="s">
        <v>26</v>
      </c>
      <c r="F1674" s="18" t="s">
        <v>34</v>
      </c>
      <c r="G1674" s="18" t="s">
        <v>35</v>
      </c>
      <c r="H1674" s="18" t="s">
        <v>36</v>
      </c>
      <c r="I1674" s="18" t="s">
        <v>37</v>
      </c>
    </row>
    <row r="1675" spans="2:9" ht="15" x14ac:dyDescent="0.2">
      <c r="B1675" s="19">
        <v>1</v>
      </c>
      <c r="C1675" s="51"/>
      <c r="D1675" s="25"/>
      <c r="E1675" s="115"/>
      <c r="F1675" s="25"/>
      <c r="G1675" s="20"/>
      <c r="H1675" s="67">
        <f>G1675*E1675</f>
        <v>0</v>
      </c>
      <c r="I1675" s="70">
        <f>H1675</f>
        <v>0</v>
      </c>
    </row>
    <row r="1676" spans="2:9" ht="15" x14ac:dyDescent="0.2">
      <c r="B1676" s="21">
        <v>2</v>
      </c>
      <c r="C1676" s="53"/>
      <c r="D1676" s="26"/>
      <c r="E1676" s="23"/>
      <c r="F1676" s="26"/>
      <c r="G1676" s="23"/>
      <c r="H1676" s="67">
        <f>G1676*E1676</f>
        <v>0</v>
      </c>
      <c r="I1676" s="70">
        <f>H1676</f>
        <v>0</v>
      </c>
    </row>
    <row r="1677" spans="2:9" ht="15.75" thickBot="1" x14ac:dyDescent="0.25">
      <c r="B1677" s="21">
        <v>3</v>
      </c>
      <c r="C1677" s="53"/>
      <c r="D1677" s="26"/>
      <c r="E1677" s="95"/>
      <c r="F1677" s="26"/>
      <c r="G1677" s="23"/>
      <c r="H1677" s="67"/>
      <c r="I1677" s="70">
        <f>H1677</f>
        <v>0</v>
      </c>
    </row>
    <row r="1678" spans="2:9" ht="30.75" thickBot="1" x14ac:dyDescent="0.25">
      <c r="B1678" s="18" t="s">
        <v>31</v>
      </c>
      <c r="C1678" s="52" t="s">
        <v>38</v>
      </c>
      <c r="D1678" s="18" t="s">
        <v>33</v>
      </c>
      <c r="E1678" s="161" t="s">
        <v>1488</v>
      </c>
      <c r="F1678" s="162"/>
      <c r="G1678" s="18" t="s">
        <v>1489</v>
      </c>
      <c r="H1678" s="18" t="s">
        <v>39</v>
      </c>
      <c r="I1678" s="18" t="s">
        <v>37</v>
      </c>
    </row>
    <row r="1679" spans="2:9" ht="15" x14ac:dyDescent="0.2">
      <c r="B1679" s="19">
        <v>1</v>
      </c>
      <c r="C1679" s="54" t="s">
        <v>1505</v>
      </c>
      <c r="D1679" s="25" t="s">
        <v>1501</v>
      </c>
      <c r="E1679" s="163">
        <v>260538</v>
      </c>
      <c r="F1679" s="163"/>
      <c r="G1679" s="55">
        <v>0.1</v>
      </c>
      <c r="H1679" s="69">
        <f>G1679*E1679</f>
        <v>26053.800000000003</v>
      </c>
      <c r="I1679" s="70">
        <f>H1679</f>
        <v>26053.800000000003</v>
      </c>
    </row>
    <row r="1680" spans="2:9" ht="15" x14ac:dyDescent="0.2">
      <c r="B1680" s="21">
        <v>2</v>
      </c>
      <c r="C1680" s="26" t="s">
        <v>29</v>
      </c>
      <c r="D1680" s="26" t="s">
        <v>29</v>
      </c>
      <c r="E1680" s="134" t="s">
        <v>29</v>
      </c>
      <c r="F1680" s="134" t="s">
        <v>29</v>
      </c>
      <c r="G1680" s="24" t="s">
        <v>40</v>
      </c>
      <c r="H1680" s="68" t="s">
        <v>29</v>
      </c>
      <c r="I1680" s="72"/>
    </row>
    <row r="1681" spans="2:9" ht="15.75" thickBot="1" x14ac:dyDescent="0.25">
      <c r="B1681" s="21">
        <v>3</v>
      </c>
      <c r="C1681" s="26" t="s">
        <v>29</v>
      </c>
      <c r="D1681" s="26" t="s">
        <v>29</v>
      </c>
      <c r="E1681" s="134" t="s">
        <v>40</v>
      </c>
      <c r="F1681" s="134" t="s">
        <v>29</v>
      </c>
      <c r="G1681" s="24" t="s">
        <v>29</v>
      </c>
      <c r="H1681" s="68" t="s">
        <v>29</v>
      </c>
      <c r="I1681" s="72"/>
    </row>
    <row r="1682" spans="2:9" ht="15.75" thickBot="1" x14ac:dyDescent="0.25">
      <c r="B1682" s="18" t="s">
        <v>31</v>
      </c>
      <c r="C1682" s="45" t="s">
        <v>41</v>
      </c>
      <c r="D1682" s="18" t="s">
        <v>33</v>
      </c>
      <c r="E1682" s="161" t="s">
        <v>1490</v>
      </c>
      <c r="F1682" s="162"/>
      <c r="G1682" s="18" t="s">
        <v>1489</v>
      </c>
      <c r="H1682" s="18" t="s">
        <v>42</v>
      </c>
      <c r="I1682" s="18" t="s">
        <v>37</v>
      </c>
    </row>
    <row r="1683" spans="2:9" ht="15" x14ac:dyDescent="0.2">
      <c r="B1683" s="19">
        <v>1</v>
      </c>
      <c r="C1683" s="54" t="s">
        <v>1502</v>
      </c>
      <c r="D1683" s="25" t="s">
        <v>1503</v>
      </c>
      <c r="E1683" s="164">
        <f>I1679</f>
        <v>26053.800000000003</v>
      </c>
      <c r="F1683" s="165"/>
      <c r="G1683" s="55">
        <v>0.03</v>
      </c>
      <c r="H1683" s="66">
        <f>G1683*E1683</f>
        <v>781.61400000000003</v>
      </c>
      <c r="I1683" s="70">
        <f>H1683</f>
        <v>781.61400000000003</v>
      </c>
    </row>
    <row r="1684" spans="2:9" ht="15" x14ac:dyDescent="0.2">
      <c r="B1684" s="21">
        <v>2</v>
      </c>
      <c r="C1684" s="76"/>
      <c r="D1684" s="26"/>
      <c r="E1684" s="166"/>
      <c r="F1684" s="166"/>
      <c r="G1684" s="96"/>
      <c r="H1684" s="68"/>
      <c r="I1684" s="70">
        <f>H1684</f>
        <v>0</v>
      </c>
    </row>
    <row r="1685" spans="2:9" ht="15.75" thickBot="1" x14ac:dyDescent="0.25">
      <c r="B1685" s="21">
        <v>3</v>
      </c>
      <c r="C1685" s="26"/>
      <c r="D1685" s="26"/>
      <c r="E1685" s="134" t="s">
        <v>40</v>
      </c>
      <c r="F1685" s="134" t="s">
        <v>29</v>
      </c>
      <c r="G1685" s="24"/>
      <c r="H1685" s="68" t="s">
        <v>29</v>
      </c>
      <c r="I1685" s="72"/>
    </row>
    <row r="1686" spans="2:9" ht="15.75" thickBot="1" x14ac:dyDescent="0.25">
      <c r="B1686" s="33"/>
      <c r="C1686" s="34" t="s">
        <v>1485</v>
      </c>
      <c r="D1686" s="35"/>
      <c r="E1686" s="135"/>
      <c r="F1686" s="136"/>
      <c r="G1686" s="36"/>
      <c r="H1686" s="37" t="s">
        <v>29</v>
      </c>
      <c r="I1686" s="71">
        <f>I1683+I1679+I1677+I1675+I1676+I1684</f>
        <v>26835.414000000004</v>
      </c>
    </row>
    <row r="1687" spans="2:9" ht="15" x14ac:dyDescent="0.2">
      <c r="B1687" s="17"/>
      <c r="C1687" s="13"/>
      <c r="D1687" s="14"/>
      <c r="E1687" s="14"/>
      <c r="F1687" s="14"/>
      <c r="G1687" s="38"/>
      <c r="H1687" s="39"/>
      <c r="I1687" s="40"/>
    </row>
    <row r="1688" spans="2:9" ht="15.75" thickBot="1" x14ac:dyDescent="0.25">
      <c r="B1688" s="17"/>
      <c r="C1688" s="13"/>
      <c r="D1688" s="14"/>
      <c r="E1688" s="14"/>
      <c r="F1688" s="14"/>
      <c r="G1688" s="38"/>
      <c r="H1688" s="39"/>
      <c r="I1688" s="40"/>
    </row>
    <row r="1689" spans="2:9" ht="31.5" x14ac:dyDescent="0.5">
      <c r="B1689" s="56"/>
      <c r="C1689" s="57"/>
      <c r="D1689" s="137" t="s">
        <v>18</v>
      </c>
      <c r="E1689" s="138"/>
      <c r="F1689" s="138"/>
      <c r="G1689" s="138"/>
      <c r="H1689" s="138"/>
      <c r="I1689" s="139"/>
    </row>
    <row r="1690" spans="2:9" ht="21" x14ac:dyDescent="0.2">
      <c r="B1690" s="58"/>
      <c r="C1690" s="46"/>
      <c r="D1690" s="140" t="s">
        <v>1</v>
      </c>
      <c r="E1690" s="141"/>
      <c r="F1690" s="141"/>
      <c r="G1690" s="141"/>
      <c r="H1690" s="141"/>
      <c r="I1690" s="142"/>
    </row>
    <row r="1691" spans="2:9" ht="21" x14ac:dyDescent="0.2">
      <c r="B1691" s="58"/>
      <c r="C1691" s="46"/>
      <c r="D1691" s="140" t="s">
        <v>10</v>
      </c>
      <c r="E1691" s="141"/>
      <c r="F1691" s="141"/>
      <c r="G1691" s="141"/>
      <c r="H1691" s="141"/>
      <c r="I1691" s="142"/>
    </row>
    <row r="1692" spans="2:9" ht="21" x14ac:dyDescent="0.2">
      <c r="B1692" s="59"/>
      <c r="C1692" s="47"/>
      <c r="D1692" s="143" t="s">
        <v>27</v>
      </c>
      <c r="E1692" s="144"/>
      <c r="F1692" s="144"/>
      <c r="G1692" s="144"/>
      <c r="H1692" s="144"/>
      <c r="I1692" s="145"/>
    </row>
    <row r="1693" spans="2:9" x14ac:dyDescent="0.2">
      <c r="B1693" s="60"/>
      <c r="C1693" s="48"/>
      <c r="D1693" s="48"/>
      <c r="E1693" s="48"/>
      <c r="F1693" s="48"/>
      <c r="G1693" s="48"/>
      <c r="H1693" s="49"/>
      <c r="I1693" s="61"/>
    </row>
    <row r="1694" spans="2:9" ht="15" x14ac:dyDescent="0.2">
      <c r="B1694" s="146" t="s">
        <v>1487</v>
      </c>
      <c r="C1694" s="147"/>
      <c r="D1694" s="148"/>
      <c r="E1694" s="149"/>
      <c r="F1694" s="149"/>
      <c r="G1694" s="50"/>
      <c r="H1694" s="50"/>
      <c r="I1694" s="62"/>
    </row>
    <row r="1695" spans="2:9" ht="15" x14ac:dyDescent="0.2">
      <c r="B1695" s="63"/>
      <c r="C1695" s="15"/>
      <c r="D1695" s="15"/>
      <c r="E1695" s="15"/>
      <c r="F1695" s="15"/>
      <c r="G1695" s="15"/>
      <c r="H1695" s="41"/>
      <c r="I1695" s="64"/>
    </row>
    <row r="1696" spans="2:9" ht="15" x14ac:dyDescent="0.2">
      <c r="B1696" s="150" t="s">
        <v>28</v>
      </c>
      <c r="C1696" s="151"/>
      <c r="D1696" s="152"/>
      <c r="E1696" s="153"/>
      <c r="F1696" s="153"/>
      <c r="G1696" s="153"/>
      <c r="H1696" s="153"/>
      <c r="I1696" s="154"/>
    </row>
    <row r="1697" spans="2:9" ht="15" x14ac:dyDescent="0.2">
      <c r="B1697" s="155" t="s">
        <v>24</v>
      </c>
      <c r="C1697" s="156"/>
      <c r="D1697" s="156"/>
      <c r="E1697" s="156"/>
      <c r="F1697" s="156"/>
      <c r="G1697" s="156"/>
      <c r="H1697" s="156"/>
      <c r="I1697" s="157"/>
    </row>
    <row r="1698" spans="2:9" ht="27.75" customHeight="1" x14ac:dyDescent="0.2">
      <c r="B1698" s="158" t="s">
        <v>1572</v>
      </c>
      <c r="C1698" s="159"/>
      <c r="D1698" s="159"/>
      <c r="E1698" s="160"/>
      <c r="F1698" s="16" t="s">
        <v>1491</v>
      </c>
      <c r="G1698" s="26" t="s">
        <v>33</v>
      </c>
      <c r="H1698" s="16" t="s">
        <v>30</v>
      </c>
      <c r="I1698" s="97">
        <v>45628</v>
      </c>
    </row>
    <row r="1699" spans="2:9" ht="15.75" thickBot="1" x14ac:dyDescent="0.25">
      <c r="B1699" s="42"/>
      <c r="C1699" s="65"/>
      <c r="D1699" s="43"/>
      <c r="E1699" s="43"/>
      <c r="F1699" s="65" t="s">
        <v>29</v>
      </c>
      <c r="G1699" s="43"/>
      <c r="H1699" s="43"/>
      <c r="I1699" s="44"/>
    </row>
    <row r="1700" spans="2:9" ht="28.5" customHeight="1" thickBot="1" x14ac:dyDescent="0.25">
      <c r="B1700" s="18" t="s">
        <v>31</v>
      </c>
      <c r="C1700" s="52" t="s">
        <v>32</v>
      </c>
      <c r="D1700" s="18" t="s">
        <v>33</v>
      </c>
      <c r="E1700" s="18" t="s">
        <v>26</v>
      </c>
      <c r="F1700" s="18" t="s">
        <v>34</v>
      </c>
      <c r="G1700" s="18" t="s">
        <v>35</v>
      </c>
      <c r="H1700" s="18" t="s">
        <v>36</v>
      </c>
      <c r="I1700" s="18" t="s">
        <v>37</v>
      </c>
    </row>
    <row r="1701" spans="2:9" ht="15" x14ac:dyDescent="0.2">
      <c r="B1701" s="19">
        <v>1</v>
      </c>
      <c r="C1701" s="51"/>
      <c r="D1701" s="25"/>
      <c r="E1701" s="115"/>
      <c r="F1701" s="25"/>
      <c r="G1701" s="20"/>
      <c r="H1701" s="67">
        <f>G1701*E1701</f>
        <v>0</v>
      </c>
      <c r="I1701" s="70">
        <f>H1701</f>
        <v>0</v>
      </c>
    </row>
    <row r="1702" spans="2:9" ht="15" x14ac:dyDescent="0.2">
      <c r="B1702" s="21">
        <v>2</v>
      </c>
      <c r="C1702" s="53"/>
      <c r="D1702" s="26"/>
      <c r="E1702" s="23"/>
      <c r="F1702" s="26"/>
      <c r="G1702" s="23"/>
      <c r="H1702" s="67">
        <f>G1702*E1702</f>
        <v>0</v>
      </c>
      <c r="I1702" s="70">
        <f>H1702</f>
        <v>0</v>
      </c>
    </row>
    <row r="1703" spans="2:9" ht="15.75" thickBot="1" x14ac:dyDescent="0.25">
      <c r="B1703" s="21">
        <v>3</v>
      </c>
      <c r="C1703" s="53"/>
      <c r="D1703" s="26"/>
      <c r="E1703" s="95"/>
      <c r="F1703" s="26"/>
      <c r="G1703" s="23"/>
      <c r="H1703" s="67"/>
      <c r="I1703" s="70">
        <f>H1703</f>
        <v>0</v>
      </c>
    </row>
    <row r="1704" spans="2:9" ht="30.75" thickBot="1" x14ac:dyDescent="0.25">
      <c r="B1704" s="18" t="s">
        <v>31</v>
      </c>
      <c r="C1704" s="52" t="s">
        <v>38</v>
      </c>
      <c r="D1704" s="18" t="s">
        <v>33</v>
      </c>
      <c r="E1704" s="161" t="s">
        <v>1488</v>
      </c>
      <c r="F1704" s="162"/>
      <c r="G1704" s="18" t="s">
        <v>1489</v>
      </c>
      <c r="H1704" s="18" t="s">
        <v>39</v>
      </c>
      <c r="I1704" s="18" t="s">
        <v>37</v>
      </c>
    </row>
    <row r="1705" spans="2:9" ht="15" x14ac:dyDescent="0.2">
      <c r="B1705" s="19">
        <v>1</v>
      </c>
      <c r="C1705" s="54" t="s">
        <v>1505</v>
      </c>
      <c r="D1705" s="25" t="s">
        <v>1501</v>
      </c>
      <c r="E1705" s="163">
        <v>260538</v>
      </c>
      <c r="F1705" s="163"/>
      <c r="G1705" s="55">
        <v>0.14000000000000001</v>
      </c>
      <c r="H1705" s="69">
        <f>G1705*E1705</f>
        <v>36475.320000000007</v>
      </c>
      <c r="I1705" s="70">
        <f>H1705</f>
        <v>36475.320000000007</v>
      </c>
    </row>
    <row r="1706" spans="2:9" ht="15" x14ac:dyDescent="0.2">
      <c r="B1706" s="21">
        <v>2</v>
      </c>
      <c r="C1706" s="26" t="s">
        <v>29</v>
      </c>
      <c r="D1706" s="26" t="s">
        <v>29</v>
      </c>
      <c r="E1706" s="134" t="s">
        <v>29</v>
      </c>
      <c r="F1706" s="134" t="s">
        <v>29</v>
      </c>
      <c r="G1706" s="24" t="s">
        <v>40</v>
      </c>
      <c r="H1706" s="68" t="s">
        <v>29</v>
      </c>
      <c r="I1706" s="72"/>
    </row>
    <row r="1707" spans="2:9" ht="15.75" thickBot="1" x14ac:dyDescent="0.25">
      <c r="B1707" s="21">
        <v>3</v>
      </c>
      <c r="C1707" s="26" t="s">
        <v>29</v>
      </c>
      <c r="D1707" s="26" t="s">
        <v>29</v>
      </c>
      <c r="E1707" s="134" t="s">
        <v>40</v>
      </c>
      <c r="F1707" s="134" t="s">
        <v>29</v>
      </c>
      <c r="G1707" s="24" t="s">
        <v>29</v>
      </c>
      <c r="H1707" s="68" t="s">
        <v>29</v>
      </c>
      <c r="I1707" s="72"/>
    </row>
    <row r="1708" spans="2:9" ht="15.75" thickBot="1" x14ac:dyDescent="0.25">
      <c r="B1708" s="18" t="s">
        <v>31</v>
      </c>
      <c r="C1708" s="45" t="s">
        <v>41</v>
      </c>
      <c r="D1708" s="18" t="s">
        <v>33</v>
      </c>
      <c r="E1708" s="161" t="s">
        <v>1490</v>
      </c>
      <c r="F1708" s="162"/>
      <c r="G1708" s="18" t="s">
        <v>1489</v>
      </c>
      <c r="H1708" s="18" t="s">
        <v>42</v>
      </c>
      <c r="I1708" s="18" t="s">
        <v>37</v>
      </c>
    </row>
    <row r="1709" spans="2:9" ht="15" x14ac:dyDescent="0.2">
      <c r="B1709" s="19">
        <v>1</v>
      </c>
      <c r="C1709" s="54" t="s">
        <v>1502</v>
      </c>
      <c r="D1709" s="25" t="s">
        <v>1503</v>
      </c>
      <c r="E1709" s="164">
        <f>I1705</f>
        <v>36475.320000000007</v>
      </c>
      <c r="F1709" s="165"/>
      <c r="G1709" s="55">
        <v>0.03</v>
      </c>
      <c r="H1709" s="66">
        <f>G1709*E1709</f>
        <v>1094.2596000000001</v>
      </c>
      <c r="I1709" s="70">
        <f>H1709</f>
        <v>1094.2596000000001</v>
      </c>
    </row>
    <row r="1710" spans="2:9" ht="15" x14ac:dyDescent="0.2">
      <c r="B1710" s="21">
        <v>2</v>
      </c>
      <c r="C1710" s="76"/>
      <c r="D1710" s="26"/>
      <c r="E1710" s="166"/>
      <c r="F1710" s="166"/>
      <c r="G1710" s="96"/>
      <c r="H1710" s="68"/>
      <c r="I1710" s="70">
        <f>H1710</f>
        <v>0</v>
      </c>
    </row>
    <row r="1711" spans="2:9" ht="15.75" thickBot="1" x14ac:dyDescent="0.25">
      <c r="B1711" s="21">
        <v>3</v>
      </c>
      <c r="C1711" s="26"/>
      <c r="D1711" s="26"/>
      <c r="E1711" s="134" t="s">
        <v>40</v>
      </c>
      <c r="F1711" s="134" t="s">
        <v>29</v>
      </c>
      <c r="G1711" s="24"/>
      <c r="H1711" s="68" t="s">
        <v>29</v>
      </c>
      <c r="I1711" s="72"/>
    </row>
    <row r="1712" spans="2:9" ht="15.75" thickBot="1" x14ac:dyDescent="0.25">
      <c r="B1712" s="33"/>
      <c r="C1712" s="34" t="s">
        <v>1485</v>
      </c>
      <c r="D1712" s="35"/>
      <c r="E1712" s="135"/>
      <c r="F1712" s="136"/>
      <c r="G1712" s="36"/>
      <c r="H1712" s="37" t="s">
        <v>29</v>
      </c>
      <c r="I1712" s="71">
        <f>I1709+I1705+I1703+I1701+I1702+I1710</f>
        <v>37569.579600000005</v>
      </c>
    </row>
    <row r="1713" spans="2:9" ht="15" x14ac:dyDescent="0.2">
      <c r="B1713" s="17"/>
      <c r="C1713" s="13"/>
      <c r="D1713" s="14"/>
      <c r="E1713" s="14"/>
      <c r="F1713" s="14"/>
      <c r="G1713" s="38"/>
      <c r="H1713" s="39"/>
      <c r="I1713" s="40"/>
    </row>
    <row r="1714" spans="2:9" ht="15.75" thickBot="1" x14ac:dyDescent="0.25">
      <c r="B1714" s="17"/>
      <c r="C1714" s="13"/>
      <c r="D1714" s="14"/>
      <c r="E1714" s="14"/>
      <c r="F1714" s="14"/>
      <c r="G1714" s="38"/>
      <c r="H1714" s="39"/>
      <c r="I1714" s="40"/>
    </row>
    <row r="1715" spans="2:9" ht="31.5" x14ac:dyDescent="0.5">
      <c r="B1715" s="56"/>
      <c r="C1715" s="57"/>
      <c r="D1715" s="137" t="s">
        <v>18</v>
      </c>
      <c r="E1715" s="138"/>
      <c r="F1715" s="138"/>
      <c r="G1715" s="138"/>
      <c r="H1715" s="138"/>
      <c r="I1715" s="139"/>
    </row>
    <row r="1716" spans="2:9" ht="21" x14ac:dyDescent="0.2">
      <c r="B1716" s="58"/>
      <c r="C1716" s="46"/>
      <c r="D1716" s="140" t="s">
        <v>1</v>
      </c>
      <c r="E1716" s="141"/>
      <c r="F1716" s="141"/>
      <c r="G1716" s="141"/>
      <c r="H1716" s="141"/>
      <c r="I1716" s="142"/>
    </row>
    <row r="1717" spans="2:9" ht="21" x14ac:dyDescent="0.2">
      <c r="B1717" s="58"/>
      <c r="C1717" s="46"/>
      <c r="D1717" s="140" t="s">
        <v>10</v>
      </c>
      <c r="E1717" s="141"/>
      <c r="F1717" s="141"/>
      <c r="G1717" s="141"/>
      <c r="H1717" s="141"/>
      <c r="I1717" s="142"/>
    </row>
    <row r="1718" spans="2:9" ht="21" x14ac:dyDescent="0.2">
      <c r="B1718" s="59"/>
      <c r="C1718" s="47"/>
      <c r="D1718" s="143" t="s">
        <v>27</v>
      </c>
      <c r="E1718" s="144"/>
      <c r="F1718" s="144"/>
      <c r="G1718" s="144"/>
      <c r="H1718" s="144"/>
      <c r="I1718" s="145"/>
    </row>
    <row r="1719" spans="2:9" x14ac:dyDescent="0.2">
      <c r="B1719" s="60"/>
      <c r="C1719" s="48"/>
      <c r="D1719" s="48"/>
      <c r="E1719" s="48"/>
      <c r="F1719" s="48"/>
      <c r="G1719" s="48"/>
      <c r="H1719" s="49"/>
      <c r="I1719" s="61"/>
    </row>
    <row r="1720" spans="2:9" ht="15" x14ac:dyDescent="0.2">
      <c r="B1720" s="146" t="s">
        <v>1487</v>
      </c>
      <c r="C1720" s="147"/>
      <c r="D1720" s="148"/>
      <c r="E1720" s="149"/>
      <c r="F1720" s="149"/>
      <c r="G1720" s="50"/>
      <c r="H1720" s="50"/>
      <c r="I1720" s="62"/>
    </row>
    <row r="1721" spans="2:9" ht="15" x14ac:dyDescent="0.2">
      <c r="B1721" s="63"/>
      <c r="C1721" s="15"/>
      <c r="D1721" s="15"/>
      <c r="E1721" s="15"/>
      <c r="F1721" s="15"/>
      <c r="G1721" s="15"/>
      <c r="H1721" s="41"/>
      <c r="I1721" s="64"/>
    </row>
    <row r="1722" spans="2:9" ht="15" x14ac:dyDescent="0.2">
      <c r="B1722" s="150" t="s">
        <v>28</v>
      </c>
      <c r="C1722" s="151"/>
      <c r="D1722" s="152"/>
      <c r="E1722" s="153"/>
      <c r="F1722" s="153"/>
      <c r="G1722" s="153"/>
      <c r="H1722" s="153"/>
      <c r="I1722" s="154"/>
    </row>
    <row r="1723" spans="2:9" ht="15" x14ac:dyDescent="0.2">
      <c r="B1723" s="155" t="s">
        <v>24</v>
      </c>
      <c r="C1723" s="156"/>
      <c r="D1723" s="156"/>
      <c r="E1723" s="156"/>
      <c r="F1723" s="156"/>
      <c r="G1723" s="156"/>
      <c r="H1723" s="156"/>
      <c r="I1723" s="157"/>
    </row>
    <row r="1724" spans="2:9" ht="30.75" customHeight="1" x14ac:dyDescent="0.2">
      <c r="B1724" s="158" t="s">
        <v>1566</v>
      </c>
      <c r="C1724" s="159"/>
      <c r="D1724" s="159"/>
      <c r="E1724" s="160"/>
      <c r="F1724" s="16" t="s">
        <v>1491</v>
      </c>
      <c r="G1724" s="26" t="s">
        <v>2</v>
      </c>
      <c r="H1724" s="16" t="s">
        <v>30</v>
      </c>
      <c r="I1724" s="97">
        <v>45628</v>
      </c>
    </row>
    <row r="1725" spans="2:9" ht="15.75" thickBot="1" x14ac:dyDescent="0.25">
      <c r="B1725" s="42"/>
      <c r="C1725" s="65"/>
      <c r="D1725" s="43"/>
      <c r="E1725" s="43"/>
      <c r="F1725" s="65" t="s">
        <v>29</v>
      </c>
      <c r="G1725" s="43"/>
      <c r="H1725" s="43"/>
      <c r="I1725" s="44"/>
    </row>
    <row r="1726" spans="2:9" ht="15" customHeight="1" thickBot="1" x14ac:dyDescent="0.25">
      <c r="B1726" s="18" t="s">
        <v>31</v>
      </c>
      <c r="C1726" s="52" t="s">
        <v>32</v>
      </c>
      <c r="D1726" s="18" t="s">
        <v>33</v>
      </c>
      <c r="E1726" s="18" t="s">
        <v>26</v>
      </c>
      <c r="F1726" s="18" t="s">
        <v>34</v>
      </c>
      <c r="G1726" s="18" t="s">
        <v>35</v>
      </c>
      <c r="H1726" s="18" t="s">
        <v>36</v>
      </c>
      <c r="I1726" s="18" t="s">
        <v>37</v>
      </c>
    </row>
    <row r="1727" spans="2:9" ht="15" x14ac:dyDescent="0.2">
      <c r="B1727" s="19">
        <v>1</v>
      </c>
      <c r="C1727" s="51"/>
      <c r="D1727" s="25"/>
      <c r="E1727" s="20"/>
      <c r="F1727" s="25"/>
      <c r="G1727" s="20"/>
      <c r="H1727" s="67">
        <f>G1727*E1727</f>
        <v>0</v>
      </c>
      <c r="I1727" s="70">
        <f>H1727</f>
        <v>0</v>
      </c>
    </row>
    <row r="1728" spans="2:9" ht="15" customHeight="1" x14ac:dyDescent="0.2">
      <c r="B1728" s="21">
        <v>2</v>
      </c>
      <c r="C1728" s="53"/>
      <c r="D1728" s="26"/>
      <c r="E1728" s="23"/>
      <c r="F1728" s="26"/>
      <c r="G1728" s="23"/>
      <c r="H1728" s="67"/>
      <c r="I1728" s="70">
        <f>H1728</f>
        <v>0</v>
      </c>
    </row>
    <row r="1729" spans="2:9" ht="15" x14ac:dyDescent="0.2">
      <c r="B1729" s="21">
        <v>3</v>
      </c>
      <c r="C1729" s="53"/>
      <c r="D1729" s="26"/>
      <c r="E1729" s="95"/>
      <c r="F1729" s="26"/>
      <c r="G1729" s="23"/>
      <c r="H1729" s="67"/>
      <c r="I1729" s="70">
        <f>H1729</f>
        <v>0</v>
      </c>
    </row>
    <row r="1730" spans="2:9" ht="15.75" thickBot="1" x14ac:dyDescent="0.25">
      <c r="B1730" s="21">
        <v>4</v>
      </c>
      <c r="C1730" s="26" t="s">
        <v>29</v>
      </c>
      <c r="D1730" s="26" t="s">
        <v>29</v>
      </c>
      <c r="E1730" s="23" t="s">
        <v>29</v>
      </c>
      <c r="F1730" s="26" t="s">
        <v>29</v>
      </c>
      <c r="G1730" s="68" t="s">
        <v>29</v>
      </c>
      <c r="H1730" s="68" t="s">
        <v>29</v>
      </c>
      <c r="I1730" s="72"/>
    </row>
    <row r="1731" spans="2:9" ht="30.75" thickBot="1" x14ac:dyDescent="0.25">
      <c r="B1731" s="18" t="s">
        <v>31</v>
      </c>
      <c r="C1731" s="52" t="s">
        <v>38</v>
      </c>
      <c r="D1731" s="18" t="s">
        <v>33</v>
      </c>
      <c r="E1731" s="161" t="s">
        <v>1488</v>
      </c>
      <c r="F1731" s="162"/>
      <c r="G1731" s="18" t="s">
        <v>1489</v>
      </c>
      <c r="H1731" s="18" t="s">
        <v>39</v>
      </c>
      <c r="I1731" s="18" t="s">
        <v>37</v>
      </c>
    </row>
    <row r="1732" spans="2:9" ht="15" x14ac:dyDescent="0.2">
      <c r="B1732" s="19">
        <v>1</v>
      </c>
      <c r="C1732" s="54" t="s">
        <v>1554</v>
      </c>
      <c r="D1732" s="25" t="s">
        <v>1501</v>
      </c>
      <c r="E1732" s="163">
        <v>260538</v>
      </c>
      <c r="F1732" s="163"/>
      <c r="G1732" s="98">
        <v>0.125</v>
      </c>
      <c r="H1732" s="69">
        <f>G1732*E1732</f>
        <v>32567.25</v>
      </c>
      <c r="I1732" s="70">
        <f>H1732</f>
        <v>32567.25</v>
      </c>
    </row>
    <row r="1733" spans="2:9" ht="15" x14ac:dyDescent="0.2">
      <c r="B1733" s="21">
        <v>2</v>
      </c>
      <c r="C1733" s="26" t="s">
        <v>29</v>
      </c>
      <c r="D1733" s="26" t="s">
        <v>29</v>
      </c>
      <c r="E1733" s="134" t="s">
        <v>29</v>
      </c>
      <c r="F1733" s="134" t="s">
        <v>29</v>
      </c>
      <c r="G1733" s="24" t="s">
        <v>40</v>
      </c>
      <c r="H1733" s="68" t="s">
        <v>29</v>
      </c>
      <c r="I1733" s="72"/>
    </row>
    <row r="1734" spans="2:9" ht="15" x14ac:dyDescent="0.2">
      <c r="B1734" s="21">
        <v>3</v>
      </c>
      <c r="C1734" s="26" t="s">
        <v>29</v>
      </c>
      <c r="D1734" s="26" t="s">
        <v>29</v>
      </c>
      <c r="E1734" s="134" t="s">
        <v>40</v>
      </c>
      <c r="F1734" s="134" t="s">
        <v>29</v>
      </c>
      <c r="G1734" s="24" t="s">
        <v>29</v>
      </c>
      <c r="H1734" s="68" t="s">
        <v>29</v>
      </c>
      <c r="I1734" s="72"/>
    </row>
    <row r="1735" spans="2:9" ht="15.75" thickBot="1" x14ac:dyDescent="0.25">
      <c r="B1735" s="27">
        <v>4</v>
      </c>
      <c r="C1735" s="28" t="s">
        <v>29</v>
      </c>
      <c r="D1735" s="28" t="s">
        <v>29</v>
      </c>
      <c r="E1735" s="167" t="s">
        <v>29</v>
      </c>
      <c r="F1735" s="167" t="s">
        <v>29</v>
      </c>
      <c r="G1735" s="29" t="s">
        <v>40</v>
      </c>
      <c r="H1735" s="69" t="s">
        <v>29</v>
      </c>
      <c r="I1735" s="73" t="s">
        <v>29</v>
      </c>
    </row>
    <row r="1736" spans="2:9" ht="15.75" thickBot="1" x14ac:dyDescent="0.25">
      <c r="B1736" s="18" t="s">
        <v>31</v>
      </c>
      <c r="C1736" s="45" t="s">
        <v>41</v>
      </c>
      <c r="D1736" s="18" t="s">
        <v>33</v>
      </c>
      <c r="E1736" s="161" t="s">
        <v>1490</v>
      </c>
      <c r="F1736" s="162"/>
      <c r="G1736" s="18" t="s">
        <v>1489</v>
      </c>
      <c r="H1736" s="18" t="s">
        <v>42</v>
      </c>
      <c r="I1736" s="18" t="s">
        <v>37</v>
      </c>
    </row>
    <row r="1737" spans="2:9" ht="15" x14ac:dyDescent="0.2">
      <c r="B1737" s="19">
        <v>1</v>
      </c>
      <c r="C1737" s="54" t="s">
        <v>1502</v>
      </c>
      <c r="D1737" s="25" t="s">
        <v>1503</v>
      </c>
      <c r="E1737" s="168">
        <f>I1732</f>
        <v>32567.25</v>
      </c>
      <c r="F1737" s="169"/>
      <c r="G1737" s="55">
        <v>0.03</v>
      </c>
      <c r="H1737" s="66">
        <f>G1737*E1737</f>
        <v>977.01749999999993</v>
      </c>
      <c r="I1737" s="70">
        <f>H1737</f>
        <v>977.01749999999993</v>
      </c>
    </row>
    <row r="1738" spans="2:9" ht="15" x14ac:dyDescent="0.2">
      <c r="B1738" s="21">
        <v>2</v>
      </c>
      <c r="C1738" s="76" t="s">
        <v>1506</v>
      </c>
      <c r="D1738" s="26" t="s">
        <v>1507</v>
      </c>
      <c r="E1738" s="166">
        <v>64500</v>
      </c>
      <c r="F1738" s="134"/>
      <c r="G1738" s="75">
        <v>0.02</v>
      </c>
      <c r="H1738" s="68">
        <f>G1738*E1738</f>
        <v>1290</v>
      </c>
      <c r="I1738" s="70">
        <f>H1738</f>
        <v>1290</v>
      </c>
    </row>
    <row r="1739" spans="2:9" ht="15" x14ac:dyDescent="0.2">
      <c r="B1739" s="21">
        <v>3</v>
      </c>
      <c r="C1739" s="53"/>
      <c r="D1739" s="26"/>
      <c r="E1739" s="166"/>
      <c r="F1739" s="166"/>
      <c r="G1739" s="75"/>
      <c r="H1739" s="68">
        <f>G1739*E1739</f>
        <v>0</v>
      </c>
      <c r="I1739" s="70">
        <f>H1739</f>
        <v>0</v>
      </c>
    </row>
    <row r="1740" spans="2:9" ht="15.75" thickBot="1" x14ac:dyDescent="0.25">
      <c r="B1740" s="30">
        <v>4</v>
      </c>
      <c r="C1740" s="31"/>
      <c r="D1740" s="31"/>
      <c r="E1740" s="167" t="s">
        <v>29</v>
      </c>
      <c r="F1740" s="167" t="s">
        <v>29</v>
      </c>
      <c r="G1740" s="32"/>
      <c r="H1740" s="67" t="s">
        <v>29</v>
      </c>
      <c r="I1740" s="74" t="s">
        <v>29</v>
      </c>
    </row>
    <row r="1741" spans="2:9" ht="15.75" thickBot="1" x14ac:dyDescent="0.25">
      <c r="B1741" s="33"/>
      <c r="C1741" s="34" t="s">
        <v>1485</v>
      </c>
      <c r="D1741" s="35"/>
      <c r="E1741" s="135"/>
      <c r="F1741" s="136"/>
      <c r="G1741" s="36"/>
      <c r="H1741" s="37" t="s">
        <v>29</v>
      </c>
      <c r="I1741" s="71">
        <f>I1737+I1732+I1729+I1727+I1728+I1738</f>
        <v>34834.267500000002</v>
      </c>
    </row>
    <row r="1742" spans="2:9" ht="15" x14ac:dyDescent="0.2">
      <c r="B1742" s="17"/>
      <c r="C1742" s="13"/>
      <c r="D1742" s="14"/>
      <c r="E1742" s="14"/>
      <c r="F1742" s="14"/>
      <c r="G1742" s="38"/>
      <c r="H1742" s="39"/>
      <c r="I1742" s="40"/>
    </row>
    <row r="1743" spans="2:9" ht="15.75" thickBot="1" x14ac:dyDescent="0.25">
      <c r="B1743" s="17"/>
      <c r="C1743" s="13"/>
      <c r="D1743" s="14"/>
      <c r="E1743" s="14"/>
      <c r="F1743" s="14"/>
      <c r="G1743" s="38"/>
      <c r="H1743" s="39"/>
      <c r="I1743" s="40"/>
    </row>
    <row r="1744" spans="2:9" ht="31.5" x14ac:dyDescent="0.5">
      <c r="B1744" s="56"/>
      <c r="C1744" s="57"/>
      <c r="D1744" s="137" t="s">
        <v>18</v>
      </c>
      <c r="E1744" s="138"/>
      <c r="F1744" s="138"/>
      <c r="G1744" s="138"/>
      <c r="H1744" s="138"/>
      <c r="I1744" s="139"/>
    </row>
    <row r="1745" spans="2:9" ht="21" x14ac:dyDescent="0.2">
      <c r="B1745" s="58"/>
      <c r="C1745" s="46"/>
      <c r="D1745" s="140" t="s">
        <v>1</v>
      </c>
      <c r="E1745" s="141"/>
      <c r="F1745" s="141"/>
      <c r="G1745" s="141"/>
      <c r="H1745" s="141"/>
      <c r="I1745" s="142"/>
    </row>
    <row r="1746" spans="2:9" ht="21" x14ac:dyDescent="0.2">
      <c r="B1746" s="58"/>
      <c r="C1746" s="46"/>
      <c r="D1746" s="140" t="s">
        <v>10</v>
      </c>
      <c r="E1746" s="141"/>
      <c r="F1746" s="141"/>
      <c r="G1746" s="141"/>
      <c r="H1746" s="141"/>
      <c r="I1746" s="142"/>
    </row>
    <row r="1747" spans="2:9" ht="21" x14ac:dyDescent="0.2">
      <c r="B1747" s="59"/>
      <c r="C1747" s="47"/>
      <c r="D1747" s="143" t="s">
        <v>27</v>
      </c>
      <c r="E1747" s="144"/>
      <c r="F1747" s="144"/>
      <c r="G1747" s="144"/>
      <c r="H1747" s="144"/>
      <c r="I1747" s="145"/>
    </row>
    <row r="1748" spans="2:9" x14ac:dyDescent="0.2">
      <c r="B1748" s="60"/>
      <c r="C1748" s="48"/>
      <c r="D1748" s="48"/>
      <c r="E1748" s="48"/>
      <c r="F1748" s="48"/>
      <c r="G1748" s="48"/>
      <c r="H1748" s="49"/>
      <c r="I1748" s="61"/>
    </row>
    <row r="1749" spans="2:9" ht="15" x14ac:dyDescent="0.2">
      <c r="B1749" s="146" t="s">
        <v>1487</v>
      </c>
      <c r="C1749" s="147"/>
      <c r="D1749" s="148"/>
      <c r="E1749" s="149"/>
      <c r="F1749" s="149"/>
      <c r="G1749" s="50"/>
      <c r="H1749" s="50"/>
      <c r="I1749" s="62"/>
    </row>
    <row r="1750" spans="2:9" ht="15" x14ac:dyDescent="0.2">
      <c r="B1750" s="63"/>
      <c r="C1750" s="15"/>
      <c r="D1750" s="15"/>
      <c r="E1750" s="15"/>
      <c r="F1750" s="15"/>
      <c r="G1750" s="15"/>
      <c r="H1750" s="41"/>
      <c r="I1750" s="64"/>
    </row>
    <row r="1751" spans="2:9" ht="15" x14ac:dyDescent="0.2">
      <c r="B1751" s="150" t="s">
        <v>28</v>
      </c>
      <c r="C1751" s="151"/>
      <c r="D1751" s="152"/>
      <c r="E1751" s="153"/>
      <c r="F1751" s="153"/>
      <c r="G1751" s="153"/>
      <c r="H1751" s="153"/>
      <c r="I1751" s="154"/>
    </row>
    <row r="1752" spans="2:9" ht="15" x14ac:dyDescent="0.2">
      <c r="B1752" s="155" t="s">
        <v>24</v>
      </c>
      <c r="C1752" s="156"/>
      <c r="D1752" s="156"/>
      <c r="E1752" s="156"/>
      <c r="F1752" s="156"/>
      <c r="G1752" s="156"/>
      <c r="H1752" s="156"/>
      <c r="I1752" s="157"/>
    </row>
    <row r="1753" spans="2:9" ht="34.5" customHeight="1" x14ac:dyDescent="0.2">
      <c r="B1753" s="158" t="s">
        <v>1687</v>
      </c>
      <c r="C1753" s="159"/>
      <c r="D1753" s="159"/>
      <c r="E1753" s="160"/>
      <c r="F1753" s="16" t="s">
        <v>1491</v>
      </c>
      <c r="G1753" s="26" t="s">
        <v>33</v>
      </c>
      <c r="H1753" s="16" t="s">
        <v>30</v>
      </c>
      <c r="I1753" s="97">
        <v>45628</v>
      </c>
    </row>
    <row r="1754" spans="2:9" ht="15.75" thickBot="1" x14ac:dyDescent="0.25">
      <c r="B1754" s="42"/>
      <c r="C1754" s="65"/>
      <c r="D1754" s="43"/>
      <c r="E1754" s="43"/>
      <c r="F1754" s="65" t="s">
        <v>29</v>
      </c>
      <c r="G1754" s="43"/>
      <c r="H1754" s="43"/>
      <c r="I1754" s="44"/>
    </row>
    <row r="1755" spans="2:9" ht="28.5" customHeight="1" thickBot="1" x14ac:dyDescent="0.25">
      <c r="B1755" s="18" t="s">
        <v>31</v>
      </c>
      <c r="C1755" s="52" t="s">
        <v>32</v>
      </c>
      <c r="D1755" s="18" t="s">
        <v>33</v>
      </c>
      <c r="E1755" s="18" t="s">
        <v>26</v>
      </c>
      <c r="F1755" s="18" t="s">
        <v>34</v>
      </c>
      <c r="G1755" s="18" t="s">
        <v>35</v>
      </c>
      <c r="H1755" s="18" t="s">
        <v>36</v>
      </c>
      <c r="I1755" s="18" t="s">
        <v>37</v>
      </c>
    </row>
    <row r="1756" spans="2:9" ht="30.75" customHeight="1" x14ac:dyDescent="0.2">
      <c r="B1756" s="19">
        <v>1</v>
      </c>
      <c r="C1756" s="126" t="s">
        <v>1677</v>
      </c>
      <c r="D1756" s="25" t="s">
        <v>33</v>
      </c>
      <c r="E1756" s="20">
        <v>2</v>
      </c>
      <c r="F1756" s="25"/>
      <c r="G1756" s="67">
        <v>632</v>
      </c>
      <c r="H1756" s="67">
        <f>G1756*E1756</f>
        <v>1264</v>
      </c>
      <c r="I1756" s="70">
        <f>H1756</f>
        <v>1264</v>
      </c>
    </row>
    <row r="1757" spans="2:9" ht="18.75" customHeight="1" x14ac:dyDescent="0.2">
      <c r="B1757" s="19">
        <v>3</v>
      </c>
      <c r="C1757" s="118" t="s">
        <v>1635</v>
      </c>
      <c r="D1757" s="26" t="s">
        <v>1492</v>
      </c>
      <c r="E1757" s="23">
        <v>18</v>
      </c>
      <c r="F1757" s="26"/>
      <c r="G1757" s="68">
        <v>1626</v>
      </c>
      <c r="H1757" s="67">
        <f t="shared" ref="H1757:H1764" si="30">G1757*E1757</f>
        <v>29268</v>
      </c>
      <c r="I1757" s="70">
        <f t="shared" ref="I1757:I1764" si="31">H1757</f>
        <v>29268</v>
      </c>
    </row>
    <row r="1758" spans="2:9" ht="18.75" customHeight="1" x14ac:dyDescent="0.2">
      <c r="B1758" s="21">
        <v>4</v>
      </c>
      <c r="C1758" s="118" t="s">
        <v>1688</v>
      </c>
      <c r="D1758" s="26" t="s">
        <v>33</v>
      </c>
      <c r="E1758" s="23">
        <v>1</v>
      </c>
      <c r="F1758" s="26"/>
      <c r="G1758" s="68">
        <v>1594</v>
      </c>
      <c r="H1758" s="67">
        <f t="shared" si="30"/>
        <v>1594</v>
      </c>
      <c r="I1758" s="70">
        <f t="shared" si="31"/>
        <v>1594</v>
      </c>
    </row>
    <row r="1759" spans="2:9" ht="18.75" customHeight="1" x14ac:dyDescent="0.2">
      <c r="B1759" s="19">
        <v>5</v>
      </c>
      <c r="C1759" s="118" t="s">
        <v>1689</v>
      </c>
      <c r="D1759" s="26" t="s">
        <v>33</v>
      </c>
      <c r="E1759" s="23">
        <v>1</v>
      </c>
      <c r="F1759" s="26"/>
      <c r="G1759" s="68">
        <v>39947</v>
      </c>
      <c r="H1759" s="67">
        <f t="shared" si="30"/>
        <v>39947</v>
      </c>
      <c r="I1759" s="70">
        <f t="shared" si="31"/>
        <v>39947</v>
      </c>
    </row>
    <row r="1760" spans="2:9" ht="18.75" customHeight="1" x14ac:dyDescent="0.2">
      <c r="B1760" s="21">
        <v>6</v>
      </c>
      <c r="C1760" s="118" t="s">
        <v>1682</v>
      </c>
      <c r="D1760" s="26" t="s">
        <v>33</v>
      </c>
      <c r="E1760" s="23">
        <v>2</v>
      </c>
      <c r="F1760" s="26"/>
      <c r="G1760" s="68">
        <v>200</v>
      </c>
      <c r="H1760" s="67">
        <f t="shared" si="30"/>
        <v>400</v>
      </c>
      <c r="I1760" s="70">
        <f t="shared" si="31"/>
        <v>400</v>
      </c>
    </row>
    <row r="1761" spans="2:9" ht="18.75" customHeight="1" x14ac:dyDescent="0.2">
      <c r="B1761" s="19">
        <v>7</v>
      </c>
      <c r="C1761" s="118" t="s">
        <v>1683</v>
      </c>
      <c r="D1761" s="26" t="s">
        <v>33</v>
      </c>
      <c r="E1761" s="23">
        <v>2</v>
      </c>
      <c r="F1761" s="26"/>
      <c r="G1761" s="68">
        <v>6500</v>
      </c>
      <c r="H1761" s="67">
        <f t="shared" si="30"/>
        <v>13000</v>
      </c>
      <c r="I1761" s="70">
        <f t="shared" si="31"/>
        <v>13000</v>
      </c>
    </row>
    <row r="1762" spans="2:9" ht="27.75" customHeight="1" x14ac:dyDescent="0.2">
      <c r="B1762" s="21">
        <v>8</v>
      </c>
      <c r="C1762" s="126" t="s">
        <v>1598</v>
      </c>
      <c r="D1762" s="26" t="s">
        <v>33</v>
      </c>
      <c r="E1762" s="23">
        <v>0.01</v>
      </c>
      <c r="F1762" s="26"/>
      <c r="G1762" s="68">
        <v>63396</v>
      </c>
      <c r="H1762" s="67">
        <f t="shared" si="30"/>
        <v>633.96</v>
      </c>
      <c r="I1762" s="70">
        <f t="shared" si="31"/>
        <v>633.96</v>
      </c>
    </row>
    <row r="1763" spans="2:9" ht="18" customHeight="1" x14ac:dyDescent="0.2">
      <c r="B1763" s="19">
        <v>9</v>
      </c>
      <c r="C1763" s="126" t="s">
        <v>1599</v>
      </c>
      <c r="D1763" s="26" t="s">
        <v>33</v>
      </c>
      <c r="E1763" s="23">
        <v>0.01</v>
      </c>
      <c r="F1763" s="26"/>
      <c r="G1763" s="68">
        <v>50900</v>
      </c>
      <c r="H1763" s="67">
        <f t="shared" si="30"/>
        <v>509</v>
      </c>
      <c r="I1763" s="70">
        <f t="shared" si="31"/>
        <v>509</v>
      </c>
    </row>
    <row r="1764" spans="2:9" ht="15.75" thickBot="1" x14ac:dyDescent="0.25">
      <c r="B1764" s="21">
        <v>10</v>
      </c>
      <c r="C1764" s="126"/>
      <c r="D1764" s="26"/>
      <c r="E1764" s="23"/>
      <c r="F1764" s="26"/>
      <c r="G1764" s="68"/>
      <c r="H1764" s="67">
        <f t="shared" si="30"/>
        <v>0</v>
      </c>
      <c r="I1764" s="70">
        <f t="shared" si="31"/>
        <v>0</v>
      </c>
    </row>
    <row r="1765" spans="2:9" ht="30.75" thickBot="1" x14ac:dyDescent="0.25">
      <c r="B1765" s="18" t="s">
        <v>31</v>
      </c>
      <c r="C1765" s="52" t="s">
        <v>38</v>
      </c>
      <c r="D1765" s="18" t="s">
        <v>33</v>
      </c>
      <c r="E1765" s="161" t="s">
        <v>1488</v>
      </c>
      <c r="F1765" s="162"/>
      <c r="G1765" s="18" t="s">
        <v>1489</v>
      </c>
      <c r="H1765" s="18" t="s">
        <v>39</v>
      </c>
      <c r="I1765" s="18" t="s">
        <v>37</v>
      </c>
    </row>
    <row r="1766" spans="2:9" ht="15" x14ac:dyDescent="0.2">
      <c r="B1766" s="19">
        <v>1</v>
      </c>
      <c r="C1766" s="54" t="s">
        <v>1549</v>
      </c>
      <c r="D1766" s="25" t="s">
        <v>1501</v>
      </c>
      <c r="E1766" s="163">
        <v>311914</v>
      </c>
      <c r="F1766" s="163"/>
      <c r="G1766" s="98">
        <v>0.39379999999999998</v>
      </c>
      <c r="H1766" s="69">
        <f>G1766*E1766</f>
        <v>122831.73319999999</v>
      </c>
      <c r="I1766" s="70">
        <f>H1766</f>
        <v>122831.73319999999</v>
      </c>
    </row>
    <row r="1767" spans="2:9" ht="15" x14ac:dyDescent="0.2">
      <c r="B1767" s="21">
        <v>2</v>
      </c>
      <c r="C1767" s="26" t="s">
        <v>29</v>
      </c>
      <c r="D1767" s="26" t="s">
        <v>29</v>
      </c>
      <c r="E1767" s="134" t="s">
        <v>29</v>
      </c>
      <c r="F1767" s="134" t="s">
        <v>29</v>
      </c>
      <c r="G1767" s="24"/>
      <c r="H1767" s="68" t="s">
        <v>29</v>
      </c>
      <c r="I1767" s="72"/>
    </row>
    <row r="1768" spans="2:9" ht="15.75" thickBot="1" x14ac:dyDescent="0.25">
      <c r="B1768" s="21">
        <v>3</v>
      </c>
      <c r="C1768" s="26" t="s">
        <v>29</v>
      </c>
      <c r="D1768" s="26" t="s">
        <v>29</v>
      </c>
      <c r="E1768" s="134" t="s">
        <v>40</v>
      </c>
      <c r="F1768" s="134" t="s">
        <v>29</v>
      </c>
      <c r="G1768" s="24" t="s">
        <v>29</v>
      </c>
      <c r="H1768" s="68" t="s">
        <v>29</v>
      </c>
      <c r="I1768" s="72"/>
    </row>
    <row r="1769" spans="2:9" ht="15.75" thickBot="1" x14ac:dyDescent="0.25">
      <c r="B1769" s="18" t="s">
        <v>31</v>
      </c>
      <c r="C1769" s="45" t="s">
        <v>41</v>
      </c>
      <c r="D1769" s="18" t="s">
        <v>33</v>
      </c>
      <c r="E1769" s="161" t="s">
        <v>1490</v>
      </c>
      <c r="F1769" s="162"/>
      <c r="G1769" s="18" t="s">
        <v>1489</v>
      </c>
      <c r="H1769" s="18" t="s">
        <v>42</v>
      </c>
      <c r="I1769" s="18" t="s">
        <v>37</v>
      </c>
    </row>
    <row r="1770" spans="2:9" ht="15" x14ac:dyDescent="0.2">
      <c r="B1770" s="19">
        <v>1</v>
      </c>
      <c r="C1770" s="54" t="s">
        <v>1515</v>
      </c>
      <c r="D1770" s="25" t="s">
        <v>1503</v>
      </c>
      <c r="E1770" s="164">
        <f>I1766</f>
        <v>122831.73319999999</v>
      </c>
      <c r="F1770" s="165"/>
      <c r="G1770" s="55">
        <v>0.1</v>
      </c>
      <c r="H1770" s="113">
        <f>G1770*E1770</f>
        <v>12283.17332</v>
      </c>
      <c r="I1770" s="70">
        <f>H1770</f>
        <v>12283.17332</v>
      </c>
    </row>
    <row r="1771" spans="2:9" ht="15" x14ac:dyDescent="0.2">
      <c r="B1771" s="21">
        <v>2</v>
      </c>
      <c r="C1771" s="76"/>
      <c r="D1771" s="26"/>
      <c r="E1771" s="166"/>
      <c r="F1771" s="166"/>
      <c r="G1771" s="96"/>
      <c r="H1771" s="68">
        <f>G1771*E1771</f>
        <v>0</v>
      </c>
      <c r="I1771" s="70">
        <f>H1771</f>
        <v>0</v>
      </c>
    </row>
    <row r="1772" spans="2:9" ht="15.75" thickBot="1" x14ac:dyDescent="0.25">
      <c r="B1772" s="21">
        <v>3</v>
      </c>
      <c r="C1772" s="26"/>
      <c r="D1772" s="26"/>
      <c r="E1772" s="134" t="s">
        <v>40</v>
      </c>
      <c r="F1772" s="134" t="s">
        <v>29</v>
      </c>
      <c r="G1772" s="24"/>
      <c r="H1772" s="68" t="s">
        <v>29</v>
      </c>
      <c r="I1772" s="72"/>
    </row>
    <row r="1773" spans="2:9" ht="15.75" thickBot="1" x14ac:dyDescent="0.25">
      <c r="B1773" s="33"/>
      <c r="C1773" s="34" t="s">
        <v>1485</v>
      </c>
      <c r="D1773" s="35"/>
      <c r="E1773" s="135"/>
      <c r="F1773" s="136"/>
      <c r="G1773" s="36"/>
      <c r="H1773" s="37" t="s">
        <v>29</v>
      </c>
      <c r="I1773" s="71">
        <f>I1770+I1766+I1756+I1771+I1764+I1763+I1757+I1758+I1759+I1760+I1761+I1762</f>
        <v>221730.86651999998</v>
      </c>
    </row>
    <row r="1774" spans="2:9" ht="15" x14ac:dyDescent="0.2">
      <c r="B1774" s="17"/>
      <c r="C1774" s="13"/>
      <c r="D1774" s="14"/>
      <c r="E1774" s="14"/>
      <c r="F1774" s="14"/>
      <c r="G1774" s="38"/>
      <c r="H1774" s="39"/>
      <c r="I1774" s="40"/>
    </row>
    <row r="1775" spans="2:9" ht="15.75" thickBot="1" x14ac:dyDescent="0.25">
      <c r="B1775" s="17"/>
      <c r="C1775" s="13"/>
      <c r="D1775" s="14"/>
      <c r="E1775" s="14"/>
      <c r="F1775" s="14"/>
      <c r="G1775" s="38"/>
      <c r="H1775" s="39"/>
      <c r="I1775" s="40"/>
    </row>
    <row r="1776" spans="2:9" ht="31.5" x14ac:dyDescent="0.5">
      <c r="B1776" s="56"/>
      <c r="C1776" s="57"/>
      <c r="D1776" s="137" t="s">
        <v>18</v>
      </c>
      <c r="E1776" s="138"/>
      <c r="F1776" s="138"/>
      <c r="G1776" s="138"/>
      <c r="H1776" s="138"/>
      <c r="I1776" s="139"/>
    </row>
    <row r="1777" spans="2:9" ht="21" x14ac:dyDescent="0.2">
      <c r="B1777" s="58"/>
      <c r="C1777" s="46"/>
      <c r="D1777" s="140" t="s">
        <v>1</v>
      </c>
      <c r="E1777" s="141"/>
      <c r="F1777" s="141"/>
      <c r="G1777" s="141"/>
      <c r="H1777" s="141"/>
      <c r="I1777" s="142"/>
    </row>
    <row r="1778" spans="2:9" ht="21" x14ac:dyDescent="0.2">
      <c r="B1778" s="58"/>
      <c r="C1778" s="46"/>
      <c r="D1778" s="140" t="s">
        <v>10</v>
      </c>
      <c r="E1778" s="141"/>
      <c r="F1778" s="141"/>
      <c r="G1778" s="141"/>
      <c r="H1778" s="141"/>
      <c r="I1778" s="142"/>
    </row>
    <row r="1779" spans="2:9" ht="21" x14ac:dyDescent="0.2">
      <c r="B1779" s="59"/>
      <c r="C1779" s="47"/>
      <c r="D1779" s="143" t="s">
        <v>27</v>
      </c>
      <c r="E1779" s="144"/>
      <c r="F1779" s="144"/>
      <c r="G1779" s="144"/>
      <c r="H1779" s="144"/>
      <c r="I1779" s="145"/>
    </row>
    <row r="1780" spans="2:9" x14ac:dyDescent="0.2">
      <c r="B1780" s="60"/>
      <c r="C1780" s="48"/>
      <c r="D1780" s="48"/>
      <c r="E1780" s="48"/>
      <c r="F1780" s="48"/>
      <c r="G1780" s="48"/>
      <c r="H1780" s="49"/>
      <c r="I1780" s="61"/>
    </row>
    <row r="1781" spans="2:9" ht="15" x14ac:dyDescent="0.2">
      <c r="B1781" s="146" t="s">
        <v>1487</v>
      </c>
      <c r="C1781" s="147"/>
      <c r="D1781" s="148"/>
      <c r="E1781" s="149"/>
      <c r="F1781" s="149"/>
      <c r="G1781" s="50"/>
      <c r="H1781" s="50"/>
      <c r="I1781" s="62"/>
    </row>
    <row r="1782" spans="2:9" ht="15" x14ac:dyDescent="0.2">
      <c r="B1782" s="63"/>
      <c r="C1782" s="15"/>
      <c r="D1782" s="15"/>
      <c r="E1782" s="15"/>
      <c r="F1782" s="15"/>
      <c r="G1782" s="15"/>
      <c r="H1782" s="41"/>
      <c r="I1782" s="64"/>
    </row>
    <row r="1783" spans="2:9" ht="15" x14ac:dyDescent="0.2">
      <c r="B1783" s="150" t="s">
        <v>28</v>
      </c>
      <c r="C1783" s="151"/>
      <c r="D1783" s="152"/>
      <c r="E1783" s="153"/>
      <c r="F1783" s="153"/>
      <c r="G1783" s="153"/>
      <c r="H1783" s="153"/>
      <c r="I1783" s="154"/>
    </row>
    <row r="1784" spans="2:9" ht="15" x14ac:dyDescent="0.2">
      <c r="B1784" s="155" t="s">
        <v>24</v>
      </c>
      <c r="C1784" s="156"/>
      <c r="D1784" s="156"/>
      <c r="E1784" s="156"/>
      <c r="F1784" s="156"/>
      <c r="G1784" s="156"/>
      <c r="H1784" s="156"/>
      <c r="I1784" s="157"/>
    </row>
    <row r="1785" spans="2:9" ht="31.5" customHeight="1" x14ac:dyDescent="0.2">
      <c r="B1785" s="158" t="s">
        <v>1649</v>
      </c>
      <c r="C1785" s="159"/>
      <c r="D1785" s="159"/>
      <c r="E1785" s="160"/>
      <c r="F1785" s="16" t="s">
        <v>1491</v>
      </c>
      <c r="G1785" s="26" t="s">
        <v>2</v>
      </c>
      <c r="H1785" s="16" t="s">
        <v>30</v>
      </c>
      <c r="I1785" s="97">
        <v>45628</v>
      </c>
    </row>
    <row r="1786" spans="2:9" ht="15.75" thickBot="1" x14ac:dyDescent="0.25">
      <c r="B1786" s="42"/>
      <c r="C1786" s="65"/>
      <c r="D1786" s="43"/>
      <c r="E1786" s="43"/>
      <c r="F1786" s="65" t="s">
        <v>29</v>
      </c>
      <c r="G1786" s="43"/>
      <c r="H1786" s="43"/>
      <c r="I1786" s="44"/>
    </row>
    <row r="1787" spans="2:9" ht="28.5" customHeight="1" thickBot="1" x14ac:dyDescent="0.25">
      <c r="B1787" s="18" t="s">
        <v>31</v>
      </c>
      <c r="C1787" s="52" t="s">
        <v>32</v>
      </c>
      <c r="D1787" s="18" t="s">
        <v>33</v>
      </c>
      <c r="E1787" s="18" t="s">
        <v>26</v>
      </c>
      <c r="F1787" s="18" t="s">
        <v>34</v>
      </c>
      <c r="G1787" s="18" t="s">
        <v>35</v>
      </c>
      <c r="H1787" s="18" t="s">
        <v>36</v>
      </c>
      <c r="I1787" s="18" t="s">
        <v>37</v>
      </c>
    </row>
    <row r="1788" spans="2:9" ht="30" x14ac:dyDescent="0.2">
      <c r="B1788" s="19">
        <v>1</v>
      </c>
      <c r="C1788" s="51" t="s">
        <v>1650</v>
      </c>
      <c r="D1788" s="25" t="s">
        <v>2</v>
      </c>
      <c r="E1788" s="20">
        <v>1.05</v>
      </c>
      <c r="F1788" s="25"/>
      <c r="G1788" s="67">
        <v>29008</v>
      </c>
      <c r="H1788" s="67">
        <f>G1788*E1788</f>
        <v>30458.400000000001</v>
      </c>
      <c r="I1788" s="70">
        <f>H1788</f>
        <v>30458.400000000001</v>
      </c>
    </row>
    <row r="1789" spans="2:9" ht="15" x14ac:dyDescent="0.2">
      <c r="B1789" s="21">
        <v>2</v>
      </c>
      <c r="C1789" s="125" t="s">
        <v>1581</v>
      </c>
      <c r="D1789" s="26" t="s">
        <v>1504</v>
      </c>
      <c r="E1789" s="23">
        <v>6</v>
      </c>
      <c r="F1789" s="26"/>
      <c r="G1789" s="68">
        <v>1560</v>
      </c>
      <c r="H1789" s="67">
        <f>G1789*E1789</f>
        <v>9360</v>
      </c>
      <c r="I1789" s="70">
        <f>H1789</f>
        <v>9360</v>
      </c>
    </row>
    <row r="1790" spans="2:9" ht="15" x14ac:dyDescent="0.2">
      <c r="B1790" s="19">
        <v>3</v>
      </c>
      <c r="C1790" s="126" t="s">
        <v>1645</v>
      </c>
      <c r="D1790" s="26"/>
      <c r="E1790" s="23">
        <v>2</v>
      </c>
      <c r="F1790" s="26"/>
      <c r="G1790" s="68">
        <v>60</v>
      </c>
      <c r="H1790" s="67">
        <f>G1790*E1790</f>
        <v>120</v>
      </c>
      <c r="I1790" s="70">
        <f>H1790</f>
        <v>120</v>
      </c>
    </row>
    <row r="1791" spans="2:9" ht="15.75" thickBot="1" x14ac:dyDescent="0.25">
      <c r="B1791" s="21">
        <v>4</v>
      </c>
      <c r="C1791" s="53" t="s">
        <v>1582</v>
      </c>
      <c r="D1791" s="26" t="s">
        <v>1504</v>
      </c>
      <c r="E1791" s="95">
        <v>0.32500000000000001</v>
      </c>
      <c r="F1791" s="26"/>
      <c r="G1791" s="68">
        <v>5300</v>
      </c>
      <c r="H1791" s="67">
        <f>G1791*E1791</f>
        <v>1722.5</v>
      </c>
      <c r="I1791" s="70">
        <f>H1791</f>
        <v>1722.5</v>
      </c>
    </row>
    <row r="1792" spans="2:9" ht="30.75" thickBot="1" x14ac:dyDescent="0.25">
      <c r="B1792" s="18" t="s">
        <v>31</v>
      </c>
      <c r="C1792" s="52" t="s">
        <v>38</v>
      </c>
      <c r="D1792" s="18" t="s">
        <v>33</v>
      </c>
      <c r="E1792" s="161" t="s">
        <v>1488</v>
      </c>
      <c r="F1792" s="162"/>
      <c r="G1792" s="18" t="s">
        <v>1489</v>
      </c>
      <c r="H1792" s="18" t="s">
        <v>39</v>
      </c>
      <c r="I1792" s="18" t="s">
        <v>37</v>
      </c>
    </row>
    <row r="1793" spans="1:10" ht="15" x14ac:dyDescent="0.2">
      <c r="B1793" s="19">
        <v>1</v>
      </c>
      <c r="C1793" s="54" t="s">
        <v>1500</v>
      </c>
      <c r="D1793" s="25" t="s">
        <v>1501</v>
      </c>
      <c r="E1793" s="163">
        <v>413827</v>
      </c>
      <c r="F1793" s="163"/>
      <c r="G1793" s="55">
        <v>0.1</v>
      </c>
      <c r="H1793" s="69">
        <f>G1793*E1793</f>
        <v>41382.700000000004</v>
      </c>
      <c r="I1793" s="70">
        <f>H1793</f>
        <v>41382.700000000004</v>
      </c>
    </row>
    <row r="1794" spans="1:10" ht="15" x14ac:dyDescent="0.2">
      <c r="B1794" s="21">
        <v>2</v>
      </c>
      <c r="C1794" s="26" t="s">
        <v>29</v>
      </c>
      <c r="D1794" s="26" t="s">
        <v>29</v>
      </c>
      <c r="E1794" s="134" t="s">
        <v>29</v>
      </c>
      <c r="F1794" s="134" t="s">
        <v>29</v>
      </c>
      <c r="G1794" s="24" t="s">
        <v>40</v>
      </c>
      <c r="H1794" s="68" t="s">
        <v>29</v>
      </c>
      <c r="I1794" s="72"/>
    </row>
    <row r="1795" spans="1:10" ht="15.75" thickBot="1" x14ac:dyDescent="0.25">
      <c r="B1795" s="21">
        <v>3</v>
      </c>
      <c r="C1795" s="26" t="s">
        <v>29</v>
      </c>
      <c r="D1795" s="26" t="s">
        <v>29</v>
      </c>
      <c r="E1795" s="134" t="s">
        <v>40</v>
      </c>
      <c r="F1795" s="134" t="s">
        <v>29</v>
      </c>
      <c r="G1795" s="24" t="s">
        <v>29</v>
      </c>
      <c r="H1795" s="68" t="s">
        <v>29</v>
      </c>
      <c r="I1795" s="72"/>
    </row>
    <row r="1796" spans="1:10" ht="15.75" thickBot="1" x14ac:dyDescent="0.25">
      <c r="B1796" s="18" t="s">
        <v>31</v>
      </c>
      <c r="C1796" s="45" t="s">
        <v>41</v>
      </c>
      <c r="D1796" s="18" t="s">
        <v>33</v>
      </c>
      <c r="E1796" s="161" t="s">
        <v>1490</v>
      </c>
      <c r="F1796" s="162"/>
      <c r="G1796" s="18" t="s">
        <v>1489</v>
      </c>
      <c r="H1796" s="18" t="s">
        <v>42</v>
      </c>
      <c r="I1796" s="18" t="s">
        <v>37</v>
      </c>
    </row>
    <row r="1797" spans="1:10" ht="15" x14ac:dyDescent="0.2">
      <c r="B1797" s="19">
        <v>1</v>
      </c>
      <c r="C1797" s="54" t="s">
        <v>1502</v>
      </c>
      <c r="D1797" s="25" t="s">
        <v>1503</v>
      </c>
      <c r="E1797" s="164">
        <f>I1793</f>
        <v>41382.700000000004</v>
      </c>
      <c r="F1797" s="165"/>
      <c r="G1797" s="55">
        <v>0.03</v>
      </c>
      <c r="H1797" s="66">
        <f>G1797*E1797</f>
        <v>1241.481</v>
      </c>
      <c r="I1797" s="70">
        <f>H1797</f>
        <v>1241.481</v>
      </c>
    </row>
    <row r="1798" spans="1:10" ht="15" x14ac:dyDescent="0.2">
      <c r="B1798" s="21">
        <v>2</v>
      </c>
      <c r="C1798" s="76"/>
      <c r="D1798" s="26"/>
      <c r="E1798" s="166"/>
      <c r="F1798" s="166"/>
      <c r="G1798" s="96"/>
      <c r="H1798" s="68"/>
      <c r="I1798" s="70">
        <f>H1798</f>
        <v>0</v>
      </c>
    </row>
    <row r="1799" spans="1:10" ht="15.75" thickBot="1" x14ac:dyDescent="0.25">
      <c r="B1799" s="21">
        <v>3</v>
      </c>
      <c r="C1799" s="26"/>
      <c r="D1799" s="26"/>
      <c r="E1799" s="134" t="s">
        <v>40</v>
      </c>
      <c r="F1799" s="134" t="s">
        <v>29</v>
      </c>
      <c r="G1799" s="24"/>
      <c r="H1799" s="68" t="s">
        <v>29</v>
      </c>
      <c r="I1799" s="72"/>
    </row>
    <row r="1800" spans="1:10" ht="15.75" thickBot="1" x14ac:dyDescent="0.25">
      <c r="B1800" s="33"/>
      <c r="C1800" s="34" t="s">
        <v>1485</v>
      </c>
      <c r="D1800" s="35"/>
      <c r="E1800" s="135"/>
      <c r="F1800" s="136"/>
      <c r="G1800" s="36"/>
      <c r="H1800" s="37" t="s">
        <v>29</v>
      </c>
      <c r="I1800" s="71">
        <f>I1797+I1793+I1791+I1788+I1789+I1798+I1790</f>
        <v>84285.081000000006</v>
      </c>
    </row>
    <row r="1801" spans="1:10" ht="15" x14ac:dyDescent="0.2">
      <c r="A1801" s="191"/>
      <c r="B1801" s="190"/>
      <c r="C1801" s="13"/>
      <c r="D1801" s="14"/>
      <c r="E1801" s="14"/>
      <c r="F1801" s="14"/>
      <c r="G1801" s="38"/>
      <c r="H1801" s="39"/>
      <c r="I1801" s="192"/>
      <c r="J1801" s="193"/>
    </row>
    <row r="1802" spans="1:10" ht="15" x14ac:dyDescent="0.2">
      <c r="A1802" s="191"/>
      <c r="B1802" s="190"/>
      <c r="C1802" s="13"/>
      <c r="D1802" s="14"/>
      <c r="E1802" s="14"/>
      <c r="F1802" s="14"/>
      <c r="G1802" s="38"/>
      <c r="H1802" s="39"/>
      <c r="I1802" s="192"/>
      <c r="J1802" s="193"/>
    </row>
    <row r="1803" spans="1:10" ht="15" x14ac:dyDescent="0.2">
      <c r="A1803" s="191"/>
      <c r="B1803" s="190"/>
      <c r="C1803" s="13"/>
      <c r="D1803" s="14"/>
      <c r="E1803" s="14"/>
      <c r="F1803" s="14"/>
      <c r="G1803" s="38"/>
      <c r="H1803" s="39"/>
      <c r="I1803" s="192"/>
      <c r="J1803" s="193"/>
    </row>
    <row r="1804" spans="1:10" ht="15" x14ac:dyDescent="0.2">
      <c r="A1804" s="191"/>
      <c r="B1804" s="190"/>
      <c r="C1804" s="13"/>
      <c r="D1804" s="14"/>
      <c r="E1804" s="14"/>
      <c r="F1804" s="14"/>
      <c r="G1804" s="38"/>
      <c r="H1804" s="39"/>
      <c r="I1804" s="192"/>
      <c r="J1804" s="193"/>
    </row>
    <row r="1805" spans="1:10" ht="15" x14ac:dyDescent="0.2">
      <c r="A1805" s="191"/>
      <c r="B1805" s="190"/>
      <c r="C1805" s="13"/>
      <c r="D1805" s="14"/>
      <c r="E1805" s="14"/>
      <c r="F1805" s="14"/>
      <c r="G1805" s="38"/>
      <c r="H1805" s="39"/>
      <c r="I1805" s="192"/>
      <c r="J1805" s="193"/>
    </row>
    <row r="1806" spans="1:10" ht="15" x14ac:dyDescent="0.2">
      <c r="A1806" s="191"/>
      <c r="B1806" s="190"/>
      <c r="C1806" s="41"/>
      <c r="D1806" s="14"/>
      <c r="E1806" s="14"/>
      <c r="F1806" s="14"/>
      <c r="G1806" s="14"/>
      <c r="H1806" s="14"/>
      <c r="I1806" s="190"/>
      <c r="J1806" s="193"/>
    </row>
    <row r="1807" spans="1:10" ht="15" x14ac:dyDescent="0.2">
      <c r="A1807" s="191"/>
      <c r="B1807" s="190"/>
      <c r="C1807" s="13" t="s">
        <v>1494</v>
      </c>
      <c r="D1807" s="14"/>
      <c r="E1807" s="14"/>
      <c r="F1807" s="14"/>
      <c r="G1807" s="14"/>
      <c r="H1807" s="14"/>
      <c r="I1807" s="190"/>
      <c r="J1807" s="193"/>
    </row>
    <row r="1808" spans="1:10" ht="15" x14ac:dyDescent="0.2">
      <c r="A1808" s="191"/>
      <c r="B1808" s="190"/>
      <c r="C1808" s="14" t="s">
        <v>1495</v>
      </c>
      <c r="D1808" s="14"/>
      <c r="E1808" s="14"/>
      <c r="F1808" s="14"/>
      <c r="G1808" s="14"/>
      <c r="H1808" s="14"/>
      <c r="I1808" s="190"/>
      <c r="J1808" s="193"/>
    </row>
    <row r="1809" spans="1:10" ht="18.75" customHeight="1" thickBot="1" x14ac:dyDescent="0.25">
      <c r="A1809" s="191"/>
      <c r="B1809" s="43"/>
      <c r="C1809" s="43" t="s">
        <v>1496</v>
      </c>
      <c r="D1809" s="43"/>
      <c r="E1809" s="43"/>
      <c r="F1809" s="189"/>
      <c r="G1809" s="189"/>
      <c r="H1809" s="189"/>
      <c r="I1809" s="43"/>
      <c r="J1809" s="193"/>
    </row>
    <row r="1810" spans="1:10" ht="42.75" customHeight="1" x14ac:dyDescent="0.2">
      <c r="B1810" s="14"/>
      <c r="C1810" s="14"/>
      <c r="D1810" s="14"/>
      <c r="E1810" s="14"/>
      <c r="F1810" s="14"/>
      <c r="G1810" s="14"/>
      <c r="H1810" s="14"/>
      <c r="I1810" s="14"/>
    </row>
  </sheetData>
  <sheetProtection formatCells="0" formatColumns="0" formatRows="0" insertRows="0" deleteRows="0"/>
  <mergeCells count="1246">
    <mergeCell ref="B1023:E1023"/>
    <mergeCell ref="E1030:F1030"/>
    <mergeCell ref="E1031:F1031"/>
    <mergeCell ref="E1032:F1032"/>
    <mergeCell ref="E1033:F1033"/>
    <mergeCell ref="E1034:F1034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82:F682"/>
    <mergeCell ref="E683:F683"/>
    <mergeCell ref="E684:F684"/>
    <mergeCell ref="E925:F925"/>
    <mergeCell ref="E926:F926"/>
    <mergeCell ref="E927:F927"/>
    <mergeCell ref="E928:F928"/>
    <mergeCell ref="E929:F929"/>
    <mergeCell ref="E930:F930"/>
    <mergeCell ref="B884:C884"/>
    <mergeCell ref="D884:F884"/>
    <mergeCell ref="B886:C886"/>
    <mergeCell ref="D886:I886"/>
    <mergeCell ref="B861:I861"/>
    <mergeCell ref="E931:F931"/>
    <mergeCell ref="E932:F932"/>
    <mergeCell ref="B910:C910"/>
    <mergeCell ref="D910:F910"/>
    <mergeCell ref="E582:F582"/>
    <mergeCell ref="E583:F583"/>
    <mergeCell ref="E584:F584"/>
    <mergeCell ref="D587:I587"/>
    <mergeCell ref="B592:C592"/>
    <mergeCell ref="D592:F592"/>
    <mergeCell ref="B594:C594"/>
    <mergeCell ref="D594:I594"/>
    <mergeCell ref="B595:I595"/>
    <mergeCell ref="B596:E596"/>
    <mergeCell ref="E605:F605"/>
    <mergeCell ref="D619:I619"/>
    <mergeCell ref="B624:C624"/>
    <mergeCell ref="D624:F624"/>
    <mergeCell ref="D588:I588"/>
    <mergeCell ref="D589:I589"/>
    <mergeCell ref="D590:I590"/>
    <mergeCell ref="E611:F611"/>
    <mergeCell ref="E612:F612"/>
    <mergeCell ref="E613:F613"/>
    <mergeCell ref="E614:F614"/>
    <mergeCell ref="E615:F615"/>
    <mergeCell ref="E616:F616"/>
    <mergeCell ref="D620:I620"/>
    <mergeCell ref="D621:I621"/>
    <mergeCell ref="E606:F606"/>
    <mergeCell ref="E607:F607"/>
    <mergeCell ref="E608:F608"/>
    <mergeCell ref="E609:F609"/>
    <mergeCell ref="D522:I522"/>
    <mergeCell ref="D523:I523"/>
    <mergeCell ref="D524:I524"/>
    <mergeCell ref="B527:C527"/>
    <mergeCell ref="D527:F527"/>
    <mergeCell ref="B529:C529"/>
    <mergeCell ref="D529:I529"/>
    <mergeCell ref="B530:I530"/>
    <mergeCell ref="B531:E531"/>
    <mergeCell ref="E545:F545"/>
    <mergeCell ref="D557:I557"/>
    <mergeCell ref="B562:C562"/>
    <mergeCell ref="D562:F562"/>
    <mergeCell ref="B564:C564"/>
    <mergeCell ref="D564:I564"/>
    <mergeCell ref="B565:I565"/>
    <mergeCell ref="B566:E566"/>
    <mergeCell ref="D525:I525"/>
    <mergeCell ref="E546:F546"/>
    <mergeCell ref="E1508:F1508"/>
    <mergeCell ref="E1509:F1509"/>
    <mergeCell ref="B1492:I1492"/>
    <mergeCell ref="B1493:E1493"/>
    <mergeCell ref="E1501:F1501"/>
    <mergeCell ref="E1502:F1502"/>
    <mergeCell ref="E1503:F1503"/>
    <mergeCell ref="E1504:F1504"/>
    <mergeCell ref="E1505:F1505"/>
    <mergeCell ref="E1506:F1506"/>
    <mergeCell ref="E1507:F1507"/>
    <mergeCell ref="E1480:F1480"/>
    <mergeCell ref="E1481:F1481"/>
    <mergeCell ref="D1484:I1484"/>
    <mergeCell ref="D1485:I1485"/>
    <mergeCell ref="D1486:I1486"/>
    <mergeCell ref="D1487:I1487"/>
    <mergeCell ref="B1489:C1489"/>
    <mergeCell ref="D1489:F1489"/>
    <mergeCell ref="B1491:C1491"/>
    <mergeCell ref="D1491:I1491"/>
    <mergeCell ref="B1463:I1463"/>
    <mergeCell ref="B1464:E1464"/>
    <mergeCell ref="E1473:F1473"/>
    <mergeCell ref="E1474:F1474"/>
    <mergeCell ref="E1475:F1475"/>
    <mergeCell ref="E1476:F1476"/>
    <mergeCell ref="E1477:F1477"/>
    <mergeCell ref="E1478:F1478"/>
    <mergeCell ref="E1479:F1479"/>
    <mergeCell ref="E1451:F1451"/>
    <mergeCell ref="E1452:F1452"/>
    <mergeCell ref="D1455:I1455"/>
    <mergeCell ref="D1456:I1456"/>
    <mergeCell ref="D1457:I1457"/>
    <mergeCell ref="D1458:I1458"/>
    <mergeCell ref="B1460:C1460"/>
    <mergeCell ref="D1460:F1460"/>
    <mergeCell ref="B1462:C1462"/>
    <mergeCell ref="D1462:I1462"/>
    <mergeCell ref="E1444:F1444"/>
    <mergeCell ref="E1445:F1445"/>
    <mergeCell ref="E1446:F1446"/>
    <mergeCell ref="E1447:F1447"/>
    <mergeCell ref="E1448:F1448"/>
    <mergeCell ref="E1449:F1449"/>
    <mergeCell ref="E1450:F1450"/>
    <mergeCell ref="E1423:F1423"/>
    <mergeCell ref="E1424:F1424"/>
    <mergeCell ref="D1427:I1427"/>
    <mergeCell ref="D1428:I1428"/>
    <mergeCell ref="D1429:I1429"/>
    <mergeCell ref="D1430:I1430"/>
    <mergeCell ref="B1432:C1432"/>
    <mergeCell ref="D1432:F1432"/>
    <mergeCell ref="B1434:C1434"/>
    <mergeCell ref="D1434:I1434"/>
    <mergeCell ref="E1417:F1417"/>
    <mergeCell ref="E1418:F1418"/>
    <mergeCell ref="E1419:F1419"/>
    <mergeCell ref="E1420:F1420"/>
    <mergeCell ref="E1421:F1421"/>
    <mergeCell ref="E1422:F1422"/>
    <mergeCell ref="E1394:F1394"/>
    <mergeCell ref="D1397:I1397"/>
    <mergeCell ref="D1398:I1398"/>
    <mergeCell ref="D1399:I1399"/>
    <mergeCell ref="D1400:I1400"/>
    <mergeCell ref="B1402:C1402"/>
    <mergeCell ref="D1402:F1402"/>
    <mergeCell ref="B1404:C1404"/>
    <mergeCell ref="D1404:I1404"/>
    <mergeCell ref="B1435:I1435"/>
    <mergeCell ref="B1436:E1436"/>
    <mergeCell ref="E1389:F1389"/>
    <mergeCell ref="E1390:F1390"/>
    <mergeCell ref="E1391:F1391"/>
    <mergeCell ref="E1392:F1392"/>
    <mergeCell ref="E1393:F1393"/>
    <mergeCell ref="D1367:I1367"/>
    <mergeCell ref="D1368:I1368"/>
    <mergeCell ref="D1369:I1369"/>
    <mergeCell ref="D1370:I1370"/>
    <mergeCell ref="B1372:C1372"/>
    <mergeCell ref="D1372:F1372"/>
    <mergeCell ref="B1374:C1374"/>
    <mergeCell ref="D1374:I1374"/>
    <mergeCell ref="B1375:I1375"/>
    <mergeCell ref="B1405:I1405"/>
    <mergeCell ref="B1406:E1406"/>
    <mergeCell ref="E1416:F1416"/>
    <mergeCell ref="E1222:F1222"/>
    <mergeCell ref="E1223:F1223"/>
    <mergeCell ref="E1356:F1356"/>
    <mergeCell ref="E1357:F1357"/>
    <mergeCell ref="E1358:F1358"/>
    <mergeCell ref="E1359:F1359"/>
    <mergeCell ref="E1360:F1360"/>
    <mergeCell ref="E1361:F1361"/>
    <mergeCell ref="E1362:F1362"/>
    <mergeCell ref="E1363:F1363"/>
    <mergeCell ref="E1364:F1364"/>
    <mergeCell ref="D1338:I1338"/>
    <mergeCell ref="D1339:I1339"/>
    <mergeCell ref="D1340:I1340"/>
    <mergeCell ref="D1342:F1342"/>
    <mergeCell ref="D1344:I1344"/>
    <mergeCell ref="B1345:I1345"/>
    <mergeCell ref="B1346:E1346"/>
    <mergeCell ref="D1337:I1337"/>
    <mergeCell ref="D1285:I1285"/>
    <mergeCell ref="B1260:I1260"/>
    <mergeCell ref="B1261:E1261"/>
    <mergeCell ref="E1267:F1267"/>
    <mergeCell ref="E1268:F1268"/>
    <mergeCell ref="E1269:F1269"/>
    <mergeCell ref="E1270:F1270"/>
    <mergeCell ref="E1271:F1271"/>
    <mergeCell ref="E1272:F1272"/>
    <mergeCell ref="E1273:F1273"/>
    <mergeCell ref="B912:C912"/>
    <mergeCell ref="D912:I912"/>
    <mergeCell ref="B913:I913"/>
    <mergeCell ref="B914:E914"/>
    <mergeCell ref="E922:F922"/>
    <mergeCell ref="E923:F923"/>
    <mergeCell ref="E924:F924"/>
    <mergeCell ref="E1305:F1305"/>
    <mergeCell ref="E1306:F1306"/>
    <mergeCell ref="B1286:I1286"/>
    <mergeCell ref="B1287:E1287"/>
    <mergeCell ref="E1298:F1298"/>
    <mergeCell ref="E1299:F1299"/>
    <mergeCell ref="E1300:F1300"/>
    <mergeCell ref="E1301:F1301"/>
    <mergeCell ref="E1302:F1302"/>
    <mergeCell ref="E1303:F1303"/>
    <mergeCell ref="E1304:F1304"/>
    <mergeCell ref="E1274:F1274"/>
    <mergeCell ref="E1275:F1275"/>
    <mergeCell ref="D1278:I1278"/>
    <mergeCell ref="E1244:F1244"/>
    <mergeCell ref="B1235:E1235"/>
    <mergeCell ref="E1241:F1241"/>
    <mergeCell ref="E1242:F1242"/>
    <mergeCell ref="E1243:F1243"/>
    <mergeCell ref="D1279:I1279"/>
    <mergeCell ref="D1280:I1280"/>
    <mergeCell ref="D1281:I1281"/>
    <mergeCell ref="B1283:C1283"/>
    <mergeCell ref="D1283:F1283"/>
    <mergeCell ref="B1285:C1285"/>
    <mergeCell ref="E652:F652"/>
    <mergeCell ref="D655:I655"/>
    <mergeCell ref="D656:I656"/>
    <mergeCell ref="D657:I657"/>
    <mergeCell ref="D658:I658"/>
    <mergeCell ref="D905:I905"/>
    <mergeCell ref="D906:I906"/>
    <mergeCell ref="D907:I907"/>
    <mergeCell ref="D908:I908"/>
    <mergeCell ref="E901:F901"/>
    <mergeCell ref="E902:F902"/>
    <mergeCell ref="D745:I745"/>
    <mergeCell ref="D746:I746"/>
    <mergeCell ref="D747:I747"/>
    <mergeCell ref="D748:I748"/>
    <mergeCell ref="B750:C750"/>
    <mergeCell ref="D750:F750"/>
    <mergeCell ref="B752:C752"/>
    <mergeCell ref="D752:I752"/>
    <mergeCell ref="B753:I753"/>
    <mergeCell ref="B754:E754"/>
    <mergeCell ref="E761:F761"/>
    <mergeCell ref="E762:F762"/>
    <mergeCell ref="E843:F843"/>
    <mergeCell ref="E844:F844"/>
    <mergeCell ref="E900:F900"/>
    <mergeCell ref="E875:F875"/>
    <mergeCell ref="E876:F876"/>
    <mergeCell ref="D879:I879"/>
    <mergeCell ref="D880:I880"/>
    <mergeCell ref="D881:I881"/>
    <mergeCell ref="D882:I882"/>
    <mergeCell ref="E610:F610"/>
    <mergeCell ref="E650:F650"/>
    <mergeCell ref="E651:F651"/>
    <mergeCell ref="E641:F641"/>
    <mergeCell ref="E642:F642"/>
    <mergeCell ref="E643:F643"/>
    <mergeCell ref="E644:F644"/>
    <mergeCell ref="E645:F645"/>
    <mergeCell ref="E646:F646"/>
    <mergeCell ref="E647:F647"/>
    <mergeCell ref="E648:F648"/>
    <mergeCell ref="E649:F649"/>
    <mergeCell ref="B628:E628"/>
    <mergeCell ref="B626:C626"/>
    <mergeCell ref="D626:I626"/>
    <mergeCell ref="B627:I627"/>
    <mergeCell ref="B1234:I1234"/>
    <mergeCell ref="B660:C660"/>
    <mergeCell ref="D660:F660"/>
    <mergeCell ref="B662:C662"/>
    <mergeCell ref="D662:I662"/>
    <mergeCell ref="B663:I663"/>
    <mergeCell ref="B664:E664"/>
    <mergeCell ref="E673:F673"/>
    <mergeCell ref="D622:I622"/>
    <mergeCell ref="B1208:I1208"/>
    <mergeCell ref="B1209:E1209"/>
    <mergeCell ref="E1215:F1215"/>
    <mergeCell ref="E1216:F1216"/>
    <mergeCell ref="E1217:F1217"/>
    <mergeCell ref="E1218:F1218"/>
    <mergeCell ref="E1219:F1219"/>
    <mergeCell ref="E575:F575"/>
    <mergeCell ref="E576:F576"/>
    <mergeCell ref="E577:F577"/>
    <mergeCell ref="E578:F578"/>
    <mergeCell ref="E579:F579"/>
    <mergeCell ref="E580:F580"/>
    <mergeCell ref="E581:F581"/>
    <mergeCell ref="D558:I558"/>
    <mergeCell ref="D559:I559"/>
    <mergeCell ref="D560:I560"/>
    <mergeCell ref="E547:F547"/>
    <mergeCell ref="E548:F548"/>
    <mergeCell ref="E549:F549"/>
    <mergeCell ref="E550:F550"/>
    <mergeCell ref="E551:F551"/>
    <mergeCell ref="E552:F552"/>
    <mergeCell ref="E553:F553"/>
    <mergeCell ref="E554:F554"/>
    <mergeCell ref="E555:F555"/>
    <mergeCell ref="E574:F574"/>
    <mergeCell ref="E1248:F1248"/>
    <mergeCell ref="E1249:F1249"/>
    <mergeCell ref="D1252:I1252"/>
    <mergeCell ref="D1253:I1253"/>
    <mergeCell ref="D1254:I1254"/>
    <mergeCell ref="D1255:I1255"/>
    <mergeCell ref="B1257:C1257"/>
    <mergeCell ref="D1257:F1257"/>
    <mergeCell ref="B1259:C1259"/>
    <mergeCell ref="D1259:I1259"/>
    <mergeCell ref="D1226:I1226"/>
    <mergeCell ref="D1227:I1227"/>
    <mergeCell ref="D1228:I1228"/>
    <mergeCell ref="D1229:I1229"/>
    <mergeCell ref="B1231:C1231"/>
    <mergeCell ref="D1231:F1231"/>
    <mergeCell ref="B1233:C1233"/>
    <mergeCell ref="D1233:I1233"/>
    <mergeCell ref="E1245:F1245"/>
    <mergeCell ref="E1246:F1246"/>
    <mergeCell ref="E1247:F1247"/>
    <mergeCell ref="E1220:F1220"/>
    <mergeCell ref="E1221:F1221"/>
    <mergeCell ref="E1196:F1196"/>
    <mergeCell ref="E1197:F1197"/>
    <mergeCell ref="D1200:I1200"/>
    <mergeCell ref="D1201:I1201"/>
    <mergeCell ref="D1202:I1202"/>
    <mergeCell ref="D1203:I1203"/>
    <mergeCell ref="B1205:C1205"/>
    <mergeCell ref="D1205:F1205"/>
    <mergeCell ref="B1207:C1207"/>
    <mergeCell ref="D1207:I1207"/>
    <mergeCell ref="B1182:I1182"/>
    <mergeCell ref="B1183:E1183"/>
    <mergeCell ref="E1189:F1189"/>
    <mergeCell ref="E1190:F1190"/>
    <mergeCell ref="E1191:F1191"/>
    <mergeCell ref="E1192:F1192"/>
    <mergeCell ref="E1193:F1193"/>
    <mergeCell ref="E1194:F1194"/>
    <mergeCell ref="E1195:F1195"/>
    <mergeCell ref="E1170:F1170"/>
    <mergeCell ref="E1171:F1171"/>
    <mergeCell ref="D1174:I1174"/>
    <mergeCell ref="D1175:I1175"/>
    <mergeCell ref="D1176:I1176"/>
    <mergeCell ref="D1177:I1177"/>
    <mergeCell ref="B1179:C1179"/>
    <mergeCell ref="D1179:F1179"/>
    <mergeCell ref="B1181:C1181"/>
    <mergeCell ref="D1181:I1181"/>
    <mergeCell ref="B1156:I1156"/>
    <mergeCell ref="B1157:E1157"/>
    <mergeCell ref="E1163:F1163"/>
    <mergeCell ref="E1164:F1164"/>
    <mergeCell ref="E1165:F1165"/>
    <mergeCell ref="E1166:F1166"/>
    <mergeCell ref="E1167:F1167"/>
    <mergeCell ref="E1168:F1168"/>
    <mergeCell ref="E1169:F1169"/>
    <mergeCell ref="E1144:F1144"/>
    <mergeCell ref="E1145:F1145"/>
    <mergeCell ref="D1148:I1148"/>
    <mergeCell ref="D1149:I1149"/>
    <mergeCell ref="D1150:I1150"/>
    <mergeCell ref="D1151:I1151"/>
    <mergeCell ref="B1153:C1153"/>
    <mergeCell ref="D1153:F1153"/>
    <mergeCell ref="B1155:C1155"/>
    <mergeCell ref="D1155:I1155"/>
    <mergeCell ref="B1130:I1130"/>
    <mergeCell ref="B1131:E1131"/>
    <mergeCell ref="E1137:F1137"/>
    <mergeCell ref="E1138:F1138"/>
    <mergeCell ref="E1139:F1139"/>
    <mergeCell ref="E1140:F1140"/>
    <mergeCell ref="E1141:F1141"/>
    <mergeCell ref="E1142:F1142"/>
    <mergeCell ref="E1143:F1143"/>
    <mergeCell ref="E1118:F1118"/>
    <mergeCell ref="E1119:F1119"/>
    <mergeCell ref="D1122:I1122"/>
    <mergeCell ref="D1123:I1123"/>
    <mergeCell ref="D1124:I1124"/>
    <mergeCell ref="D1125:I1125"/>
    <mergeCell ref="B1127:C1127"/>
    <mergeCell ref="D1127:F1127"/>
    <mergeCell ref="B1129:C1129"/>
    <mergeCell ref="D1129:I1129"/>
    <mergeCell ref="B1104:I1104"/>
    <mergeCell ref="B1105:E1105"/>
    <mergeCell ref="E1111:F1111"/>
    <mergeCell ref="E1112:F1112"/>
    <mergeCell ref="E1113:F1113"/>
    <mergeCell ref="E1114:F1114"/>
    <mergeCell ref="E1115:F1115"/>
    <mergeCell ref="E1116:F1116"/>
    <mergeCell ref="E1117:F1117"/>
    <mergeCell ref="E1092:F1092"/>
    <mergeCell ref="E1093:F1093"/>
    <mergeCell ref="D1096:I1096"/>
    <mergeCell ref="D1097:I1097"/>
    <mergeCell ref="D1098:I1098"/>
    <mergeCell ref="D1099:I1099"/>
    <mergeCell ref="B1101:C1101"/>
    <mergeCell ref="D1101:F1101"/>
    <mergeCell ref="B1103:C1103"/>
    <mergeCell ref="D1103:I1103"/>
    <mergeCell ref="B1077:I1077"/>
    <mergeCell ref="B1078:E1078"/>
    <mergeCell ref="E1085:F1085"/>
    <mergeCell ref="E1086:F1086"/>
    <mergeCell ref="E1087:F1087"/>
    <mergeCell ref="E1088:F1088"/>
    <mergeCell ref="E1089:F1089"/>
    <mergeCell ref="E1090:F1090"/>
    <mergeCell ref="E1091:F1091"/>
    <mergeCell ref="E1065:F1065"/>
    <mergeCell ref="E1066:F1066"/>
    <mergeCell ref="D1069:I1069"/>
    <mergeCell ref="D1070:I1070"/>
    <mergeCell ref="D1071:I1071"/>
    <mergeCell ref="D1072:I1072"/>
    <mergeCell ref="B1074:C1074"/>
    <mergeCell ref="D1074:F1074"/>
    <mergeCell ref="B1076:C1076"/>
    <mergeCell ref="D1076:I1076"/>
    <mergeCell ref="B1050:I1050"/>
    <mergeCell ref="B1051:E1051"/>
    <mergeCell ref="E1058:F1058"/>
    <mergeCell ref="E1059:F1059"/>
    <mergeCell ref="E1060:F1060"/>
    <mergeCell ref="E1061:F1061"/>
    <mergeCell ref="E1062:F1062"/>
    <mergeCell ref="E1063:F1063"/>
    <mergeCell ref="E1064:F1064"/>
    <mergeCell ref="E1010:F1010"/>
    <mergeCell ref="E1011:F1011"/>
    <mergeCell ref="D1042:I1042"/>
    <mergeCell ref="D1043:I1043"/>
    <mergeCell ref="D1044:I1044"/>
    <mergeCell ref="D1045:I1045"/>
    <mergeCell ref="B1047:C1047"/>
    <mergeCell ref="D1047:F1047"/>
    <mergeCell ref="B1049:C1049"/>
    <mergeCell ref="D1049:I1049"/>
    <mergeCell ref="E1035:F1035"/>
    <mergeCell ref="E1036:F1036"/>
    <mergeCell ref="E1037:F1037"/>
    <mergeCell ref="E1038:F1038"/>
    <mergeCell ref="B995:I995"/>
    <mergeCell ref="B996:E996"/>
    <mergeCell ref="E1003:F1003"/>
    <mergeCell ref="E1004:F1004"/>
    <mergeCell ref="E1005:F1005"/>
    <mergeCell ref="E1006:F1006"/>
    <mergeCell ref="E1007:F1007"/>
    <mergeCell ref="E1008:F1008"/>
    <mergeCell ref="E1009:F1009"/>
    <mergeCell ref="D1014:I1014"/>
    <mergeCell ref="D1015:I1015"/>
    <mergeCell ref="D1016:I1016"/>
    <mergeCell ref="D1017:I1017"/>
    <mergeCell ref="B1019:C1019"/>
    <mergeCell ref="D1019:F1019"/>
    <mergeCell ref="B1021:C1021"/>
    <mergeCell ref="D1021:I1021"/>
    <mergeCell ref="B1022:I1022"/>
    <mergeCell ref="E983:F983"/>
    <mergeCell ref="E984:F984"/>
    <mergeCell ref="D987:I987"/>
    <mergeCell ref="D988:I988"/>
    <mergeCell ref="D989:I989"/>
    <mergeCell ref="D990:I990"/>
    <mergeCell ref="B992:C992"/>
    <mergeCell ref="D992:F992"/>
    <mergeCell ref="B994:C994"/>
    <mergeCell ref="D994:I994"/>
    <mergeCell ref="B969:I969"/>
    <mergeCell ref="B970:E970"/>
    <mergeCell ref="E976:F976"/>
    <mergeCell ref="E977:F977"/>
    <mergeCell ref="E978:F978"/>
    <mergeCell ref="E979:F979"/>
    <mergeCell ref="E980:F980"/>
    <mergeCell ref="E981:F981"/>
    <mergeCell ref="E982:F982"/>
    <mergeCell ref="D961:I961"/>
    <mergeCell ref="D962:I962"/>
    <mergeCell ref="D963:I963"/>
    <mergeCell ref="D964:I964"/>
    <mergeCell ref="B966:C966"/>
    <mergeCell ref="D966:F966"/>
    <mergeCell ref="B968:C968"/>
    <mergeCell ref="D968:I968"/>
    <mergeCell ref="E958:F958"/>
    <mergeCell ref="B944:E944"/>
    <mergeCell ref="E950:F950"/>
    <mergeCell ref="E951:F951"/>
    <mergeCell ref="E952:F952"/>
    <mergeCell ref="E953:F953"/>
    <mergeCell ref="E954:F954"/>
    <mergeCell ref="E955:F955"/>
    <mergeCell ref="E956:F956"/>
    <mergeCell ref="E957:F957"/>
    <mergeCell ref="D935:I935"/>
    <mergeCell ref="D936:I936"/>
    <mergeCell ref="D937:I937"/>
    <mergeCell ref="D938:I938"/>
    <mergeCell ref="B940:C940"/>
    <mergeCell ref="D940:F940"/>
    <mergeCell ref="B942:C942"/>
    <mergeCell ref="D942:I942"/>
    <mergeCell ref="B943:I943"/>
    <mergeCell ref="E770:F770"/>
    <mergeCell ref="E771:F771"/>
    <mergeCell ref="B887:I887"/>
    <mergeCell ref="B888:E888"/>
    <mergeCell ref="E894:F894"/>
    <mergeCell ref="E895:F895"/>
    <mergeCell ref="E896:F896"/>
    <mergeCell ref="E897:F897"/>
    <mergeCell ref="E898:F898"/>
    <mergeCell ref="E899:F899"/>
    <mergeCell ref="E849:F849"/>
    <mergeCell ref="E850:F850"/>
    <mergeCell ref="D853:I853"/>
    <mergeCell ref="D854:I854"/>
    <mergeCell ref="D855:I855"/>
    <mergeCell ref="D856:I856"/>
    <mergeCell ref="B858:C858"/>
    <mergeCell ref="D858:F858"/>
    <mergeCell ref="B860:C860"/>
    <mergeCell ref="D860:I860"/>
    <mergeCell ref="B835:I835"/>
    <mergeCell ref="B836:E836"/>
    <mergeCell ref="E842:F842"/>
    <mergeCell ref="D718:I718"/>
    <mergeCell ref="D719:I719"/>
    <mergeCell ref="E792:F792"/>
    <mergeCell ref="E793:F793"/>
    <mergeCell ref="E794:F794"/>
    <mergeCell ref="E795:F795"/>
    <mergeCell ref="E796:F796"/>
    <mergeCell ref="B862:E862"/>
    <mergeCell ref="E868:F868"/>
    <mergeCell ref="E869:F869"/>
    <mergeCell ref="E870:F870"/>
    <mergeCell ref="E871:F871"/>
    <mergeCell ref="E872:F872"/>
    <mergeCell ref="E873:F873"/>
    <mergeCell ref="E874:F874"/>
    <mergeCell ref="E845:F845"/>
    <mergeCell ref="E846:F846"/>
    <mergeCell ref="E847:F847"/>
    <mergeCell ref="E848:F848"/>
    <mergeCell ref="E824:F824"/>
    <mergeCell ref="D827:I827"/>
    <mergeCell ref="D828:I828"/>
    <mergeCell ref="D829:I829"/>
    <mergeCell ref="D830:I830"/>
    <mergeCell ref="B832:C832"/>
    <mergeCell ref="D832:F832"/>
    <mergeCell ref="B834:C834"/>
    <mergeCell ref="D834:I834"/>
    <mergeCell ref="B723:C723"/>
    <mergeCell ref="D723:I723"/>
    <mergeCell ref="B810:E810"/>
    <mergeCell ref="E816:F816"/>
    <mergeCell ref="E817:F817"/>
    <mergeCell ref="E818:F818"/>
    <mergeCell ref="E819:F819"/>
    <mergeCell ref="E820:F820"/>
    <mergeCell ref="E821:F821"/>
    <mergeCell ref="E822:F822"/>
    <mergeCell ref="E823:F823"/>
    <mergeCell ref="D801:I801"/>
    <mergeCell ref="D802:I802"/>
    <mergeCell ref="D803:I803"/>
    <mergeCell ref="D804:I804"/>
    <mergeCell ref="B806:C806"/>
    <mergeCell ref="D806:F806"/>
    <mergeCell ref="B808:C808"/>
    <mergeCell ref="D808:I808"/>
    <mergeCell ref="B809:I809"/>
    <mergeCell ref="E797:F797"/>
    <mergeCell ref="E798:F798"/>
    <mergeCell ref="D778:I778"/>
    <mergeCell ref="E737:F737"/>
    <mergeCell ref="E741:F741"/>
    <mergeCell ref="E742:F742"/>
    <mergeCell ref="D775:I775"/>
    <mergeCell ref="D776:I776"/>
    <mergeCell ref="D777:I777"/>
    <mergeCell ref="E790:F790"/>
    <mergeCell ref="E791:F791"/>
    <mergeCell ref="E738:F738"/>
    <mergeCell ref="E739:F739"/>
    <mergeCell ref="E740:F740"/>
    <mergeCell ref="B784:E784"/>
    <mergeCell ref="B724:I724"/>
    <mergeCell ref="B725:E725"/>
    <mergeCell ref="E733:F733"/>
    <mergeCell ref="E763:F763"/>
    <mergeCell ref="E764:F764"/>
    <mergeCell ref="E765:F765"/>
    <mergeCell ref="E766:F766"/>
    <mergeCell ref="E767:F767"/>
    <mergeCell ref="E768:F768"/>
    <mergeCell ref="E769:F769"/>
    <mergeCell ref="B780:C780"/>
    <mergeCell ref="D780:F780"/>
    <mergeCell ref="B782:C782"/>
    <mergeCell ref="D782:I782"/>
    <mergeCell ref="B783:I783"/>
    <mergeCell ref="E732:F732"/>
    <mergeCell ref="E734:F734"/>
    <mergeCell ref="E735:F735"/>
    <mergeCell ref="E736:F736"/>
    <mergeCell ref="E713:F713"/>
    <mergeCell ref="D687:I687"/>
    <mergeCell ref="D688:I688"/>
    <mergeCell ref="D689:I689"/>
    <mergeCell ref="D690:I690"/>
    <mergeCell ref="B694:C694"/>
    <mergeCell ref="D694:I694"/>
    <mergeCell ref="B695:I695"/>
    <mergeCell ref="E703:F703"/>
    <mergeCell ref="E704:F704"/>
    <mergeCell ref="E705:F705"/>
    <mergeCell ref="E706:F706"/>
    <mergeCell ref="E707:F707"/>
    <mergeCell ref="B696:E696"/>
    <mergeCell ref="B692:C692"/>
    <mergeCell ref="D692:F692"/>
    <mergeCell ref="E708:F708"/>
    <mergeCell ref="E709:F709"/>
    <mergeCell ref="E711:F711"/>
    <mergeCell ref="E712:F712"/>
    <mergeCell ref="B721:C721"/>
    <mergeCell ref="D721:F721"/>
    <mergeCell ref="D716:I716"/>
    <mergeCell ref="D717:I717"/>
    <mergeCell ref="E710:F710"/>
    <mergeCell ref="E398:F398"/>
    <mergeCell ref="E399:F399"/>
    <mergeCell ref="E400:F400"/>
    <mergeCell ref="E512:F512"/>
    <mergeCell ref="E513:F513"/>
    <mergeCell ref="E514:F514"/>
    <mergeCell ref="E515:F515"/>
    <mergeCell ref="E516:F516"/>
    <mergeCell ref="B502:E502"/>
    <mergeCell ref="E517:F517"/>
    <mergeCell ref="E518:F518"/>
    <mergeCell ref="E519:F519"/>
    <mergeCell ref="D496:I496"/>
    <mergeCell ref="B498:C498"/>
    <mergeCell ref="D498:F498"/>
    <mergeCell ref="B500:C500"/>
    <mergeCell ref="D500:I500"/>
    <mergeCell ref="B501:I501"/>
    <mergeCell ref="E509:F509"/>
    <mergeCell ref="E510:F510"/>
    <mergeCell ref="E511:F511"/>
    <mergeCell ref="E490:F490"/>
    <mergeCell ref="D467:I467"/>
    <mergeCell ref="B469:C469"/>
    <mergeCell ref="D469:F469"/>
    <mergeCell ref="B471:C471"/>
    <mergeCell ref="D471:I471"/>
    <mergeCell ref="E367:F367"/>
    <mergeCell ref="F1809:H1809"/>
    <mergeCell ref="E18:F18"/>
    <mergeCell ref="D344:I344"/>
    <mergeCell ref="D345:I345"/>
    <mergeCell ref="D346:I346"/>
    <mergeCell ref="D347:I347"/>
    <mergeCell ref="B349:C349"/>
    <mergeCell ref="D349:F349"/>
    <mergeCell ref="B320:I320"/>
    <mergeCell ref="B321:E321"/>
    <mergeCell ref="E330:F330"/>
    <mergeCell ref="E331:F331"/>
    <mergeCell ref="E332:F332"/>
    <mergeCell ref="E333:F333"/>
    <mergeCell ref="E334:F334"/>
    <mergeCell ref="E335:F335"/>
    <mergeCell ref="E336:F336"/>
    <mergeCell ref="E337:F337"/>
    <mergeCell ref="E338:F338"/>
    <mergeCell ref="E339:F339"/>
    <mergeCell ref="E340:F340"/>
    <mergeCell ref="E341:F341"/>
    <mergeCell ref="B351:C351"/>
    <mergeCell ref="E368:F368"/>
    <mergeCell ref="E369:F369"/>
    <mergeCell ref="E370:F370"/>
    <mergeCell ref="E371:F371"/>
    <mergeCell ref="D493:I493"/>
    <mergeCell ref="D494:I494"/>
    <mergeCell ref="D495:I495"/>
    <mergeCell ref="E426:F426"/>
    <mergeCell ref="B38:I38"/>
    <mergeCell ref="E46:F46"/>
    <mergeCell ref="E47:F47"/>
    <mergeCell ref="E48:F48"/>
    <mergeCell ref="D32:I32"/>
    <mergeCell ref="D33:I33"/>
    <mergeCell ref="B35:C35"/>
    <mergeCell ref="D35:F35"/>
    <mergeCell ref="B37:C37"/>
    <mergeCell ref="D37:I37"/>
    <mergeCell ref="B352:I352"/>
    <mergeCell ref="E361:F361"/>
    <mergeCell ref="E362:F362"/>
    <mergeCell ref="B353:E353"/>
    <mergeCell ref="E363:F363"/>
    <mergeCell ref="E364:F364"/>
    <mergeCell ref="E365:F365"/>
    <mergeCell ref="E174:F174"/>
    <mergeCell ref="E175:F175"/>
    <mergeCell ref="E176:F176"/>
    <mergeCell ref="E177:F177"/>
    <mergeCell ref="E178:F178"/>
    <mergeCell ref="E181:F181"/>
    <mergeCell ref="E179:F179"/>
    <mergeCell ref="B39:E39"/>
    <mergeCell ref="E55:F55"/>
    <mergeCell ref="E56:F56"/>
    <mergeCell ref="E57:F57"/>
    <mergeCell ref="D60:I60"/>
    <mergeCell ref="D61:I61"/>
    <mergeCell ref="E49:F49"/>
    <mergeCell ref="E50:F50"/>
    <mergeCell ref="E19:F19"/>
    <mergeCell ref="E20:F20"/>
    <mergeCell ref="D2:I2"/>
    <mergeCell ref="D3:I3"/>
    <mergeCell ref="D4:I4"/>
    <mergeCell ref="D5:I5"/>
    <mergeCell ref="D7:F7"/>
    <mergeCell ref="D9:I9"/>
    <mergeCell ref="B10:I10"/>
    <mergeCell ref="B7:C7"/>
    <mergeCell ref="B9:C9"/>
    <mergeCell ref="B11:E11"/>
    <mergeCell ref="E26:F26"/>
    <mergeCell ref="E27:F27"/>
    <mergeCell ref="D30:I30"/>
    <mergeCell ref="D31:I31"/>
    <mergeCell ref="E21:F21"/>
    <mergeCell ref="E22:F22"/>
    <mergeCell ref="E23:F23"/>
    <mergeCell ref="E24:F24"/>
    <mergeCell ref="E25:F25"/>
    <mergeCell ref="E51:F51"/>
    <mergeCell ref="E52:F52"/>
    <mergeCell ref="E53:F53"/>
    <mergeCell ref="E54:F54"/>
    <mergeCell ref="E144:F144"/>
    <mergeCell ref="B68:I68"/>
    <mergeCell ref="E76:F76"/>
    <mergeCell ref="E77:F77"/>
    <mergeCell ref="E78:F78"/>
    <mergeCell ref="D62:I62"/>
    <mergeCell ref="D63:I63"/>
    <mergeCell ref="B65:C65"/>
    <mergeCell ref="D65:F65"/>
    <mergeCell ref="B67:C67"/>
    <mergeCell ref="D67:I67"/>
    <mergeCell ref="E120:F120"/>
    <mergeCell ref="E121:F121"/>
    <mergeCell ref="E122:F122"/>
    <mergeCell ref="D125:I125"/>
    <mergeCell ref="D126:I126"/>
    <mergeCell ref="D127:I127"/>
    <mergeCell ref="D128:I128"/>
    <mergeCell ref="B69:E69"/>
    <mergeCell ref="B98:E98"/>
    <mergeCell ref="E79:F79"/>
    <mergeCell ref="E80:F80"/>
    <mergeCell ref="E81:F81"/>
    <mergeCell ref="E82:F82"/>
    <mergeCell ref="D92:I92"/>
    <mergeCell ref="B134:E134"/>
    <mergeCell ref="E142:F142"/>
    <mergeCell ref="E143:F143"/>
    <mergeCell ref="E83:F83"/>
    <mergeCell ref="E115:F115"/>
    <mergeCell ref="E116:F116"/>
    <mergeCell ref="E117:F117"/>
    <mergeCell ref="E118:F118"/>
    <mergeCell ref="E119:F119"/>
    <mergeCell ref="E84:F84"/>
    <mergeCell ref="E85:F85"/>
    <mergeCell ref="E86:F86"/>
    <mergeCell ref="D89:I89"/>
    <mergeCell ref="D90:I90"/>
    <mergeCell ref="B97:I97"/>
    <mergeCell ref="E112:F112"/>
    <mergeCell ref="E113:F113"/>
    <mergeCell ref="E114:F114"/>
    <mergeCell ref="D91:I91"/>
    <mergeCell ref="B160:C160"/>
    <mergeCell ref="D160:F160"/>
    <mergeCell ref="D155:I155"/>
    <mergeCell ref="D156:I156"/>
    <mergeCell ref="D157:I157"/>
    <mergeCell ref="D158:I158"/>
    <mergeCell ref="B130:C130"/>
    <mergeCell ref="B132:C132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D130:F130"/>
    <mergeCell ref="D132:I132"/>
    <mergeCell ref="B133:I133"/>
    <mergeCell ref="B162:C162"/>
    <mergeCell ref="D162:I162"/>
    <mergeCell ref="B163:I163"/>
    <mergeCell ref="B164:E164"/>
    <mergeCell ref="E171:F171"/>
    <mergeCell ref="E172:F172"/>
    <mergeCell ref="E173:F173"/>
    <mergeCell ref="E271:F271"/>
    <mergeCell ref="E273:F273"/>
    <mergeCell ref="E265:F265"/>
    <mergeCell ref="E266:F266"/>
    <mergeCell ref="E267:F267"/>
    <mergeCell ref="E269:F269"/>
    <mergeCell ref="B252:I252"/>
    <mergeCell ref="E262:F262"/>
    <mergeCell ref="E263:F263"/>
    <mergeCell ref="E264:F264"/>
    <mergeCell ref="D246:I246"/>
    <mergeCell ref="D247:I247"/>
    <mergeCell ref="B249:C249"/>
    <mergeCell ref="D249:F249"/>
    <mergeCell ref="B251:C251"/>
    <mergeCell ref="D244:I244"/>
    <mergeCell ref="E180:F180"/>
    <mergeCell ref="D215:I215"/>
    <mergeCell ref="D216:I216"/>
    <mergeCell ref="B218:C218"/>
    <mergeCell ref="D218:F218"/>
    <mergeCell ref="B220:C220"/>
    <mergeCell ref="D220:I220"/>
    <mergeCell ref="B221:I221"/>
    <mergeCell ref="B222:E222"/>
    <mergeCell ref="E206:F206"/>
    <mergeCell ref="E233:F233"/>
    <mergeCell ref="B94:C94"/>
    <mergeCell ref="D94:F94"/>
    <mergeCell ref="B96:C96"/>
    <mergeCell ref="D96:I96"/>
    <mergeCell ref="D406:I406"/>
    <mergeCell ref="D407:I407"/>
    <mergeCell ref="B409:C409"/>
    <mergeCell ref="D409:F409"/>
    <mergeCell ref="B379:C379"/>
    <mergeCell ref="E309:F309"/>
    <mergeCell ref="E308:F308"/>
    <mergeCell ref="B283:C283"/>
    <mergeCell ref="D279:I279"/>
    <mergeCell ref="B281:C281"/>
    <mergeCell ref="D281:F281"/>
    <mergeCell ref="B285:E285"/>
    <mergeCell ref="E270:F270"/>
    <mergeCell ref="B253:E253"/>
    <mergeCell ref="D374:I374"/>
    <mergeCell ref="D375:I375"/>
    <mergeCell ref="E401:F401"/>
    <mergeCell ref="E210:F210"/>
    <mergeCell ref="D213:I213"/>
    <mergeCell ref="D214:I214"/>
    <mergeCell ref="E304:F304"/>
    <mergeCell ref="B472:I472"/>
    <mergeCell ref="B473:E473"/>
    <mergeCell ref="E480:F480"/>
    <mergeCell ref="E483:F483"/>
    <mergeCell ref="E484:F484"/>
    <mergeCell ref="E485:F485"/>
    <mergeCell ref="E486:F486"/>
    <mergeCell ref="E487:F487"/>
    <mergeCell ref="E488:F488"/>
    <mergeCell ref="E482:F482"/>
    <mergeCell ref="D464:I464"/>
    <mergeCell ref="D465:I465"/>
    <mergeCell ref="E207:F207"/>
    <mergeCell ref="E208:F208"/>
    <mergeCell ref="E209:F209"/>
    <mergeCell ref="E453:F453"/>
    <mergeCell ref="E427:F427"/>
    <mergeCell ref="E428:F428"/>
    <mergeCell ref="E429:F429"/>
    <mergeCell ref="E430:F430"/>
    <mergeCell ref="E431:F431"/>
    <mergeCell ref="D434:I434"/>
    <mergeCell ref="D435:I435"/>
    <mergeCell ref="D436:I436"/>
    <mergeCell ref="D437:I437"/>
    <mergeCell ref="E454:F454"/>
    <mergeCell ref="E455:F455"/>
    <mergeCell ref="E481:F481"/>
    <mergeCell ref="E229:F229"/>
    <mergeCell ref="E230:F230"/>
    <mergeCell ref="E231:F231"/>
    <mergeCell ref="E232:F232"/>
    <mergeCell ref="E489:F489"/>
    <mergeCell ref="D411:I411"/>
    <mergeCell ref="B412:I412"/>
    <mergeCell ref="B413:E413"/>
    <mergeCell ref="E421:F421"/>
    <mergeCell ref="E422:F422"/>
    <mergeCell ref="E423:F423"/>
    <mergeCell ref="E424:F424"/>
    <mergeCell ref="E425:F425"/>
    <mergeCell ref="B439:C439"/>
    <mergeCell ref="D439:F439"/>
    <mergeCell ref="B441:C441"/>
    <mergeCell ref="D441:I441"/>
    <mergeCell ref="B442:I442"/>
    <mergeCell ref="B443:E443"/>
    <mergeCell ref="E451:F451"/>
    <mergeCell ref="D184:I184"/>
    <mergeCell ref="D185:I185"/>
    <mergeCell ref="D186:I186"/>
    <mergeCell ref="D187:I187"/>
    <mergeCell ref="B189:C189"/>
    <mergeCell ref="D189:F189"/>
    <mergeCell ref="B191:C191"/>
    <mergeCell ref="D191:I191"/>
    <mergeCell ref="B192:I192"/>
    <mergeCell ref="B193:E193"/>
    <mergeCell ref="E200:F200"/>
    <mergeCell ref="E201:F201"/>
    <mergeCell ref="E202:F202"/>
    <mergeCell ref="E203:F203"/>
    <mergeCell ref="E204:F204"/>
    <mergeCell ref="E205:F205"/>
    <mergeCell ref="E234:F234"/>
    <mergeCell ref="E235:F235"/>
    <mergeCell ref="E236:F236"/>
    <mergeCell ref="E237:F237"/>
    <mergeCell ref="E238:F238"/>
    <mergeCell ref="E239:F239"/>
    <mergeCell ref="B381:C381"/>
    <mergeCell ref="D381:I381"/>
    <mergeCell ref="D466:I466"/>
    <mergeCell ref="E459:F459"/>
    <mergeCell ref="E460:F460"/>
    <mergeCell ref="E461:F461"/>
    <mergeCell ref="E456:F456"/>
    <mergeCell ref="E457:F457"/>
    <mergeCell ref="E458:F458"/>
    <mergeCell ref="D404:I404"/>
    <mergeCell ref="D405:I405"/>
    <mergeCell ref="E393:F393"/>
    <mergeCell ref="E394:F394"/>
    <mergeCell ref="E395:F395"/>
    <mergeCell ref="B411:C411"/>
    <mergeCell ref="E452:F452"/>
    <mergeCell ref="D376:I376"/>
    <mergeCell ref="D377:I377"/>
    <mergeCell ref="D379:F379"/>
    <mergeCell ref="E396:F396"/>
    <mergeCell ref="E397:F397"/>
    <mergeCell ref="B382:I382"/>
    <mergeCell ref="B383:E383"/>
    <mergeCell ref="E391:F391"/>
    <mergeCell ref="E392:F392"/>
    <mergeCell ref="E301:F301"/>
    <mergeCell ref="E302:F302"/>
    <mergeCell ref="E303:F303"/>
    <mergeCell ref="D251:I251"/>
    <mergeCell ref="E268:F268"/>
    <mergeCell ref="E272:F272"/>
    <mergeCell ref="D245:I245"/>
    <mergeCell ref="D283:I283"/>
    <mergeCell ref="B284:I284"/>
    <mergeCell ref="E298:F298"/>
    <mergeCell ref="D276:I276"/>
    <mergeCell ref="D277:I277"/>
    <mergeCell ref="D278:I278"/>
    <mergeCell ref="D351:I351"/>
    <mergeCell ref="E366:F366"/>
    <mergeCell ref="E305:F305"/>
    <mergeCell ref="E306:F306"/>
    <mergeCell ref="E307:F307"/>
    <mergeCell ref="E299:F299"/>
    <mergeCell ref="E300:F300"/>
    <mergeCell ref="D312:I312"/>
    <mergeCell ref="D313:I313"/>
    <mergeCell ref="D314:I314"/>
    <mergeCell ref="D315:I315"/>
    <mergeCell ref="B317:C317"/>
    <mergeCell ref="D317:F317"/>
    <mergeCell ref="B319:C319"/>
    <mergeCell ref="D319:I319"/>
    <mergeCell ref="D1309:I1309"/>
    <mergeCell ref="D1310:I1310"/>
    <mergeCell ref="D1311:I1311"/>
    <mergeCell ref="D1312:I1312"/>
    <mergeCell ref="B1314:C1314"/>
    <mergeCell ref="D1314:F1314"/>
    <mergeCell ref="B1316:C1316"/>
    <mergeCell ref="D1316:I1316"/>
    <mergeCell ref="B1317:I1317"/>
    <mergeCell ref="B1318:E1318"/>
    <mergeCell ref="E1326:F1326"/>
    <mergeCell ref="E1327:F1327"/>
    <mergeCell ref="E1328:F1328"/>
    <mergeCell ref="E1329:F1329"/>
    <mergeCell ref="E1330:F1330"/>
    <mergeCell ref="E1331:F1331"/>
    <mergeCell ref="E1332:F1332"/>
    <mergeCell ref="B1550:C1550"/>
    <mergeCell ref="D1550:F1550"/>
    <mergeCell ref="B1552:C1552"/>
    <mergeCell ref="D1552:I1552"/>
    <mergeCell ref="B1553:I1553"/>
    <mergeCell ref="B1554:E1554"/>
    <mergeCell ref="E1563:F1563"/>
    <mergeCell ref="E1564:F1564"/>
    <mergeCell ref="E1565:F1565"/>
    <mergeCell ref="E1333:F1333"/>
    <mergeCell ref="E1334:F1334"/>
    <mergeCell ref="D1512:I1512"/>
    <mergeCell ref="D1513:I1513"/>
    <mergeCell ref="D1514:I1514"/>
    <mergeCell ref="D1515:I1515"/>
    <mergeCell ref="B1517:C1517"/>
    <mergeCell ref="D1517:F1517"/>
    <mergeCell ref="B1519:C1519"/>
    <mergeCell ref="D1519:I1519"/>
    <mergeCell ref="B1520:I1520"/>
    <mergeCell ref="B1521:E1521"/>
    <mergeCell ref="E1534:F1534"/>
    <mergeCell ref="E1535:F1535"/>
    <mergeCell ref="E1536:F1536"/>
    <mergeCell ref="E1537:F1537"/>
    <mergeCell ref="E1538:F1538"/>
    <mergeCell ref="B1342:C1342"/>
    <mergeCell ref="B1344:C1344"/>
    <mergeCell ref="B1376:E1376"/>
    <mergeCell ref="E1386:F1386"/>
    <mergeCell ref="E1387:F1387"/>
    <mergeCell ref="E1388:F1388"/>
    <mergeCell ref="D1577:I1577"/>
    <mergeCell ref="D1578:I1578"/>
    <mergeCell ref="D1579:I1579"/>
    <mergeCell ref="E1566:F1566"/>
    <mergeCell ref="E1567:F1567"/>
    <mergeCell ref="E1568:F1568"/>
    <mergeCell ref="E1569:F1569"/>
    <mergeCell ref="E1570:F1570"/>
    <mergeCell ref="E1571:F1571"/>
    <mergeCell ref="E1572:F1572"/>
    <mergeCell ref="E1573:F1573"/>
    <mergeCell ref="E1574:F1574"/>
    <mergeCell ref="E1539:F1539"/>
    <mergeCell ref="E1540:F1540"/>
    <mergeCell ref="E1541:F1541"/>
    <mergeCell ref="E1542:F1542"/>
    <mergeCell ref="D1545:I1545"/>
    <mergeCell ref="D1546:I1546"/>
    <mergeCell ref="D1547:I1547"/>
    <mergeCell ref="D1548:I1548"/>
    <mergeCell ref="D1580:I1580"/>
    <mergeCell ref="B1582:C1582"/>
    <mergeCell ref="D1582:F1582"/>
    <mergeCell ref="B1584:C1584"/>
    <mergeCell ref="D1584:I1584"/>
    <mergeCell ref="B1585:I1585"/>
    <mergeCell ref="B1586:E1586"/>
    <mergeCell ref="E1594:F1594"/>
    <mergeCell ref="E1595:F1595"/>
    <mergeCell ref="E1596:F1596"/>
    <mergeCell ref="E1597:F1597"/>
    <mergeCell ref="E1598:F1598"/>
    <mergeCell ref="E1599:F1599"/>
    <mergeCell ref="E1600:F1600"/>
    <mergeCell ref="E1601:F1601"/>
    <mergeCell ref="E1602:F1602"/>
    <mergeCell ref="E1603:F1603"/>
    <mergeCell ref="E1604:F1604"/>
    <mergeCell ref="D1607:I1607"/>
    <mergeCell ref="D1608:I1608"/>
    <mergeCell ref="D1609:I1609"/>
    <mergeCell ref="D1610:I1610"/>
    <mergeCell ref="B1612:C1612"/>
    <mergeCell ref="D1612:F1612"/>
    <mergeCell ref="B1614:C1614"/>
    <mergeCell ref="D1614:I1614"/>
    <mergeCell ref="B1615:I1615"/>
    <mergeCell ref="B1616:E1616"/>
    <mergeCell ref="E1624:F1624"/>
    <mergeCell ref="E1625:F1625"/>
    <mergeCell ref="E1626:F1626"/>
    <mergeCell ref="E1627:F1627"/>
    <mergeCell ref="E1628:F1628"/>
    <mergeCell ref="E1629:F1629"/>
    <mergeCell ref="E1740:F1740"/>
    <mergeCell ref="E1741:F1741"/>
    <mergeCell ref="D1715:I1715"/>
    <mergeCell ref="D1716:I1716"/>
    <mergeCell ref="D1717:I1717"/>
    <mergeCell ref="D1718:I1718"/>
    <mergeCell ref="B1720:C1720"/>
    <mergeCell ref="D1720:F1720"/>
    <mergeCell ref="E1654:F1654"/>
    <mergeCell ref="E1655:F1655"/>
    <mergeCell ref="E1656:F1656"/>
    <mergeCell ref="E1657:F1657"/>
    <mergeCell ref="E1658:F1658"/>
    <mergeCell ref="E1659:F1659"/>
    <mergeCell ref="E1660:F1660"/>
    <mergeCell ref="E1630:F1630"/>
    <mergeCell ref="E1631:F1631"/>
    <mergeCell ref="E1632:F1632"/>
    <mergeCell ref="E1633:F1633"/>
    <mergeCell ref="E1634:F1634"/>
    <mergeCell ref="D1637:I1637"/>
    <mergeCell ref="D1638:I1638"/>
    <mergeCell ref="D1639:I1639"/>
    <mergeCell ref="D1640:I1640"/>
    <mergeCell ref="B1642:C1642"/>
    <mergeCell ref="D1642:F1642"/>
    <mergeCell ref="B1644:C1644"/>
    <mergeCell ref="D1644:I1644"/>
    <mergeCell ref="B1645:I1645"/>
    <mergeCell ref="B1646:E1646"/>
    <mergeCell ref="E1652:F1652"/>
    <mergeCell ref="E1653:F1653"/>
    <mergeCell ref="B1722:C1722"/>
    <mergeCell ref="D1722:I1722"/>
    <mergeCell ref="B1723:I1723"/>
    <mergeCell ref="B1724:E1724"/>
    <mergeCell ref="E1731:F1731"/>
    <mergeCell ref="E1732:F1732"/>
    <mergeCell ref="E1733:F1733"/>
    <mergeCell ref="E1734:F1734"/>
    <mergeCell ref="E1735:F1735"/>
    <mergeCell ref="E1736:F1736"/>
    <mergeCell ref="E1737:F1737"/>
    <mergeCell ref="E1738:F1738"/>
    <mergeCell ref="D1663:I1663"/>
    <mergeCell ref="D1664:I1664"/>
    <mergeCell ref="D1665:I1665"/>
    <mergeCell ref="D1666:I1666"/>
    <mergeCell ref="E1739:F1739"/>
    <mergeCell ref="B1668:C1668"/>
    <mergeCell ref="D1668:F1668"/>
    <mergeCell ref="B1670:C1670"/>
    <mergeCell ref="D1670:I1670"/>
    <mergeCell ref="B1671:I1671"/>
    <mergeCell ref="B1672:E1672"/>
    <mergeCell ref="E1678:F1678"/>
    <mergeCell ref="E1679:F1679"/>
    <mergeCell ref="E1680:F1680"/>
    <mergeCell ref="E1681:F1681"/>
    <mergeCell ref="E1682:F1682"/>
    <mergeCell ref="E1683:F1683"/>
    <mergeCell ref="E1684:F1684"/>
    <mergeCell ref="E1685:F1685"/>
    <mergeCell ref="E1686:F1686"/>
    <mergeCell ref="E1711:F1711"/>
    <mergeCell ref="E1712:F1712"/>
    <mergeCell ref="D1689:I1689"/>
    <mergeCell ref="D1690:I1690"/>
    <mergeCell ref="D1691:I1691"/>
    <mergeCell ref="D1692:I1692"/>
    <mergeCell ref="B1694:C1694"/>
    <mergeCell ref="D1694:F1694"/>
    <mergeCell ref="B1696:C1696"/>
    <mergeCell ref="D1696:I1696"/>
    <mergeCell ref="B1697:I1697"/>
    <mergeCell ref="B1698:E1698"/>
    <mergeCell ref="E1704:F1704"/>
    <mergeCell ref="E1705:F1705"/>
    <mergeCell ref="E1706:F1706"/>
    <mergeCell ref="E1707:F1707"/>
    <mergeCell ref="E1708:F1708"/>
    <mergeCell ref="E1709:F1709"/>
    <mergeCell ref="E1710:F1710"/>
    <mergeCell ref="E1770:F1770"/>
    <mergeCell ref="E1771:F1771"/>
    <mergeCell ref="E1772:F1772"/>
    <mergeCell ref="E1773:F1773"/>
    <mergeCell ref="D1744:I1744"/>
    <mergeCell ref="D1745:I1745"/>
    <mergeCell ref="D1746:I1746"/>
    <mergeCell ref="D1747:I1747"/>
    <mergeCell ref="B1749:C1749"/>
    <mergeCell ref="D1749:F1749"/>
    <mergeCell ref="B1751:C1751"/>
    <mergeCell ref="D1751:I1751"/>
    <mergeCell ref="B1752:I1752"/>
    <mergeCell ref="B1753:E1753"/>
    <mergeCell ref="E1765:F1765"/>
    <mergeCell ref="E1766:F1766"/>
    <mergeCell ref="E1767:F1767"/>
    <mergeCell ref="E1768:F1768"/>
    <mergeCell ref="E1769:F1769"/>
    <mergeCell ref="E1799:F1799"/>
    <mergeCell ref="E1800:F1800"/>
    <mergeCell ref="D1776:I1776"/>
    <mergeCell ref="D1777:I1777"/>
    <mergeCell ref="D1778:I1778"/>
    <mergeCell ref="D1779:I1779"/>
    <mergeCell ref="B1781:C1781"/>
    <mergeCell ref="D1781:F1781"/>
    <mergeCell ref="B1783:C1783"/>
    <mergeCell ref="D1783:I1783"/>
    <mergeCell ref="B1784:I1784"/>
    <mergeCell ref="B1785:E1785"/>
    <mergeCell ref="E1792:F1792"/>
    <mergeCell ref="E1793:F1793"/>
    <mergeCell ref="E1794:F1794"/>
    <mergeCell ref="E1795:F1795"/>
    <mergeCell ref="E1796:F1796"/>
    <mergeCell ref="E1797:F1797"/>
    <mergeCell ref="E1798:F1798"/>
  </mergeCells>
  <phoneticPr fontId="14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7" orientation="landscape" horizontalDpi="300" verticalDpi="300" r:id="rId1"/>
  <headerFooter alignWithMargins="0"/>
  <rowBreaks count="60" manualBreakCount="60">
    <brk id="28" max="9" man="1"/>
    <brk id="58" max="9" man="1"/>
    <brk id="87" max="9" man="1"/>
    <brk id="123" max="9" man="1"/>
    <brk id="153" max="9" man="1"/>
    <brk id="182" max="9" man="1"/>
    <brk id="211" max="9" man="1"/>
    <brk id="242" max="9" man="1"/>
    <brk id="274" max="9" man="1"/>
    <brk id="310" max="9" man="1"/>
    <brk id="342" max="9" man="1"/>
    <brk id="372" max="9" man="1"/>
    <brk id="402" max="9" man="1"/>
    <brk id="432" max="9" man="1"/>
    <brk id="462" max="9" man="1"/>
    <brk id="491" max="9" man="1"/>
    <brk id="520" max="9" man="1"/>
    <brk id="585" max="9" man="1"/>
    <brk id="617" max="9" man="1"/>
    <brk id="654" max="9" man="1"/>
    <brk id="685" max="9" man="1"/>
    <brk id="714" max="9" man="1"/>
    <brk id="743" max="9" man="1"/>
    <brk id="773" max="9" man="1"/>
    <brk id="799" max="9" man="1"/>
    <brk id="825" max="9" man="1"/>
    <brk id="851" max="9" man="1"/>
    <brk id="877" max="9" man="1"/>
    <brk id="903" max="9" man="1"/>
    <brk id="933" max="9" man="1"/>
    <brk id="959" max="9" man="1"/>
    <brk id="985" max="9" man="1"/>
    <brk id="1012" max="9" man="1"/>
    <brk id="1040" max="9" man="1"/>
    <brk id="1067" max="9" man="1"/>
    <brk id="1094" max="9" man="1"/>
    <brk id="1120" max="9" man="1"/>
    <brk id="1147" max="9" man="1"/>
    <brk id="1172" max="9" man="1"/>
    <brk id="1198" max="9" man="1"/>
    <brk id="1224" max="9" man="1"/>
    <brk id="1250" max="9" man="1"/>
    <brk id="1276" max="9" man="1"/>
    <brk id="1307" max="9" man="1"/>
    <brk id="1335" max="9" man="1"/>
    <brk id="1365" max="9" man="1"/>
    <brk id="1395" max="9" man="1"/>
    <brk id="1425" max="9" man="1"/>
    <brk id="1453" max="9" man="1"/>
    <brk id="1482" max="9" man="1"/>
    <brk id="1510" max="9" man="1"/>
    <brk id="1543" max="9" man="1"/>
    <brk id="1575" max="9" man="1"/>
    <brk id="1605" max="9" man="1"/>
    <brk id="1635" max="9" man="1"/>
    <brk id="1661" max="9" man="1"/>
    <brk id="1687" max="9" man="1"/>
    <brk id="1713" max="9" man="1"/>
    <brk id="1742" max="9" man="1"/>
    <brk id="1774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AV1001"/>
  <sheetViews>
    <sheetView topLeftCell="AQ1" workbookViewId="0">
      <selection activeCell="AV5" sqref="AV5"/>
    </sheetView>
  </sheetViews>
  <sheetFormatPr baseColWidth="10" defaultRowHeight="15" x14ac:dyDescent="0.25"/>
  <cols>
    <col min="1" max="1" width="8.85546875" style="6" bestFit="1" customWidth="1"/>
    <col min="2" max="2" width="2.7109375" style="6" customWidth="1"/>
    <col min="3" max="3" width="13.140625" style="6" bestFit="1" customWidth="1"/>
    <col min="4" max="4" width="22.42578125" style="6" bestFit="1" customWidth="1"/>
    <col min="5" max="5" width="2.7109375" style="6" customWidth="1"/>
    <col min="6" max="6" width="20" style="6" bestFit="1" customWidth="1"/>
    <col min="7" max="23" width="19" style="6" bestFit="1" customWidth="1"/>
    <col min="24" max="24" width="22.42578125" style="6" bestFit="1" customWidth="1"/>
    <col min="25" max="39" width="19" style="6" bestFit="1" customWidth="1"/>
    <col min="40" max="40" width="2.7109375" style="6" customWidth="1"/>
    <col min="41" max="41" width="19" style="6" bestFit="1" customWidth="1"/>
    <col min="42" max="42" width="79.7109375" style="6" bestFit="1" customWidth="1"/>
    <col min="43" max="43" width="22.7109375" style="6" bestFit="1" customWidth="1"/>
    <col min="44" max="44" width="21.28515625" style="6" bestFit="1" customWidth="1"/>
    <col min="45" max="45" width="11.42578125" style="6"/>
    <col min="46" max="46" width="60.28515625" style="6" bestFit="1" customWidth="1"/>
    <col min="47" max="47" width="11.42578125" style="6"/>
    <col min="48" max="48" width="24.85546875" style="6" customWidth="1"/>
    <col min="49" max="16384" width="11.42578125" style="6"/>
  </cols>
  <sheetData>
    <row r="1" spans="1:48" ht="30" x14ac:dyDescent="0.25">
      <c r="A1" s="5" t="s">
        <v>43</v>
      </c>
      <c r="C1" s="5" t="s">
        <v>1044</v>
      </c>
      <c r="D1" s="5" t="s">
        <v>1045</v>
      </c>
      <c r="F1" s="1" t="s">
        <v>1046</v>
      </c>
      <c r="G1" s="2" t="s">
        <v>1048</v>
      </c>
      <c r="H1" s="1" t="s">
        <v>1050</v>
      </c>
      <c r="I1" s="2" t="s">
        <v>1052</v>
      </c>
      <c r="J1" s="1" t="s">
        <v>1054</v>
      </c>
      <c r="K1" s="2" t="s">
        <v>1056</v>
      </c>
      <c r="L1" s="1" t="s">
        <v>1058</v>
      </c>
      <c r="M1" s="2" t="s">
        <v>1060</v>
      </c>
      <c r="N1" s="1" t="s">
        <v>1062</v>
      </c>
      <c r="O1" s="2" t="s">
        <v>1064</v>
      </c>
      <c r="P1" s="1" t="s">
        <v>1066</v>
      </c>
      <c r="Q1" s="2" t="s">
        <v>1068</v>
      </c>
      <c r="R1" s="1" t="s">
        <v>1070</v>
      </c>
      <c r="S1" s="2" t="s">
        <v>1072</v>
      </c>
      <c r="T1" s="1" t="s">
        <v>1074</v>
      </c>
      <c r="U1" s="2" t="s">
        <v>1076</v>
      </c>
      <c r="V1" s="1" t="s">
        <v>1078</v>
      </c>
      <c r="W1" s="2" t="s">
        <v>1080</v>
      </c>
      <c r="X1" s="1" t="s">
        <v>1082</v>
      </c>
      <c r="Y1" s="2" t="s">
        <v>1084</v>
      </c>
      <c r="Z1" s="1" t="s">
        <v>1086</v>
      </c>
      <c r="AA1" s="2" t="s">
        <v>1088</v>
      </c>
      <c r="AB1" s="1" t="s">
        <v>1090</v>
      </c>
      <c r="AC1" s="2" t="s">
        <v>1092</v>
      </c>
      <c r="AD1" s="1" t="s">
        <v>1094</v>
      </c>
      <c r="AE1" s="2" t="s">
        <v>1096</v>
      </c>
      <c r="AF1" s="1" t="s">
        <v>1098</v>
      </c>
      <c r="AG1" s="2" t="s">
        <v>1100</v>
      </c>
      <c r="AH1" s="1" t="s">
        <v>1102</v>
      </c>
      <c r="AI1" s="2" t="s">
        <v>1104</v>
      </c>
      <c r="AJ1" s="1" t="s">
        <v>1106</v>
      </c>
      <c r="AK1" s="2" t="s">
        <v>1108</v>
      </c>
      <c r="AL1" s="1" t="s">
        <v>1110</v>
      </c>
      <c r="AM1" s="2" t="s">
        <v>1112</v>
      </c>
      <c r="AO1" s="3" t="s">
        <v>1264</v>
      </c>
      <c r="AP1" s="3" t="s">
        <v>1265</v>
      </c>
      <c r="AQ1" s="4" t="s">
        <v>1266</v>
      </c>
      <c r="AR1" s="4" t="s">
        <v>1045</v>
      </c>
      <c r="AT1" s="9" t="s">
        <v>23</v>
      </c>
      <c r="AV1" s="9" t="s">
        <v>1484</v>
      </c>
    </row>
    <row r="2" spans="1:48" x14ac:dyDescent="0.25">
      <c r="A2" s="7" t="s">
        <v>44</v>
      </c>
      <c r="C2" s="8" t="s">
        <v>25</v>
      </c>
      <c r="D2" s="6" t="s">
        <v>1046</v>
      </c>
      <c r="F2" s="6" t="s">
        <v>1113</v>
      </c>
      <c r="G2" s="6" t="s">
        <v>1114</v>
      </c>
      <c r="H2" s="6" t="s">
        <v>1115</v>
      </c>
      <c r="I2" s="6" t="s">
        <v>1116</v>
      </c>
      <c r="J2" s="6" t="s">
        <v>1117</v>
      </c>
      <c r="K2" s="6" t="s">
        <v>1118</v>
      </c>
      <c r="L2" s="6" t="s">
        <v>1119</v>
      </c>
      <c r="M2" s="6" t="s">
        <v>1120</v>
      </c>
      <c r="N2" s="6" t="s">
        <v>1121</v>
      </c>
      <c r="O2" s="6" t="s">
        <v>1122</v>
      </c>
      <c r="P2" s="6" t="s">
        <v>1123</v>
      </c>
      <c r="Q2" s="6" t="s">
        <v>1124</v>
      </c>
      <c r="R2" s="6" t="s">
        <v>1125</v>
      </c>
      <c r="S2" s="6" t="s">
        <v>1126</v>
      </c>
      <c r="T2" s="6" t="s">
        <v>1127</v>
      </c>
      <c r="U2" s="6" t="s">
        <v>1128</v>
      </c>
      <c r="V2" s="6" t="s">
        <v>1129</v>
      </c>
      <c r="W2" s="6" t="s">
        <v>1130</v>
      </c>
      <c r="X2" s="6" t="s">
        <v>1131</v>
      </c>
      <c r="Y2" s="6" t="s">
        <v>1132</v>
      </c>
      <c r="Z2" s="6" t="s">
        <v>1133</v>
      </c>
      <c r="AA2" s="6" t="s">
        <v>1134</v>
      </c>
      <c r="AB2" s="6" t="s">
        <v>1135</v>
      </c>
      <c r="AC2" s="6" t="s">
        <v>1136</v>
      </c>
      <c r="AD2" s="6" t="s">
        <v>1137</v>
      </c>
      <c r="AE2" s="6" t="s">
        <v>1138</v>
      </c>
      <c r="AF2" s="6" t="s">
        <v>1139</v>
      </c>
      <c r="AG2" s="6" t="s">
        <v>1140</v>
      </c>
      <c r="AH2" s="6" t="s">
        <v>1141</v>
      </c>
      <c r="AI2" s="6" t="s">
        <v>1142</v>
      </c>
      <c r="AJ2" s="6" t="s">
        <v>1143</v>
      </c>
      <c r="AK2" s="6" t="s">
        <v>1144</v>
      </c>
      <c r="AL2" s="6" t="s">
        <v>1145</v>
      </c>
      <c r="AM2" s="6" t="s">
        <v>1146</v>
      </c>
      <c r="AO2" s="6" t="s">
        <v>1113</v>
      </c>
      <c r="AP2" s="6" t="s">
        <v>0</v>
      </c>
      <c r="AQ2" s="6" t="s">
        <v>1267</v>
      </c>
      <c r="AR2" s="6" t="s">
        <v>0</v>
      </c>
      <c r="AT2" s="6" t="s">
        <v>5</v>
      </c>
      <c r="AV2" s="6" t="s">
        <v>1483</v>
      </c>
    </row>
    <row r="3" spans="1:48" x14ac:dyDescent="0.25">
      <c r="A3" s="7" t="s">
        <v>45</v>
      </c>
      <c r="C3" s="8" t="s">
        <v>1047</v>
      </c>
      <c r="D3" s="6" t="s">
        <v>1048</v>
      </c>
      <c r="G3" s="6" t="s">
        <v>1147</v>
      </c>
      <c r="H3" s="6" t="s">
        <v>1148</v>
      </c>
      <c r="I3" s="6" t="s">
        <v>1149</v>
      </c>
      <c r="J3" s="6" t="s">
        <v>1150</v>
      </c>
      <c r="K3" s="6" t="s">
        <v>1151</v>
      </c>
      <c r="L3" s="6" t="s">
        <v>1152</v>
      </c>
      <c r="M3" s="6" t="s">
        <v>1153</v>
      </c>
      <c r="N3" s="6" t="s">
        <v>1154</v>
      </c>
      <c r="O3" s="6" t="s">
        <v>1155</v>
      </c>
      <c r="P3" s="6" t="s">
        <v>1156</v>
      </c>
      <c r="Q3" s="6" t="s">
        <v>1157</v>
      </c>
      <c r="R3" s="6" t="s">
        <v>1158</v>
      </c>
      <c r="S3" s="6" t="s">
        <v>1159</v>
      </c>
      <c r="T3" s="6" t="s">
        <v>1160</v>
      </c>
      <c r="U3" s="6" t="s">
        <v>1161</v>
      </c>
      <c r="V3" s="6" t="s">
        <v>1162</v>
      </c>
      <c r="W3" s="6" t="s">
        <v>1163</v>
      </c>
      <c r="X3" s="6" t="s">
        <v>1164</v>
      </c>
      <c r="Y3" s="6" t="s">
        <v>1165</v>
      </c>
      <c r="Z3" s="6" t="s">
        <v>1166</v>
      </c>
      <c r="AA3" s="6" t="s">
        <v>1167</v>
      </c>
      <c r="AB3" s="6" t="s">
        <v>1168</v>
      </c>
      <c r="AC3" s="6" t="s">
        <v>1169</v>
      </c>
      <c r="AD3" s="6" t="s">
        <v>1170</v>
      </c>
      <c r="AE3" s="6" t="s">
        <v>1171</v>
      </c>
      <c r="AF3" s="6" t="s">
        <v>1172</v>
      </c>
      <c r="AG3" s="6" t="s">
        <v>1173</v>
      </c>
      <c r="AH3" s="6" t="s">
        <v>1174</v>
      </c>
      <c r="AI3" s="6" t="s">
        <v>1175</v>
      </c>
      <c r="AJ3" s="6" t="s">
        <v>1176</v>
      </c>
      <c r="AK3" s="6" t="s">
        <v>1177</v>
      </c>
      <c r="AL3" s="6" t="s">
        <v>1178</v>
      </c>
      <c r="AM3" s="6" t="s">
        <v>1179</v>
      </c>
      <c r="AO3" s="6" t="s">
        <v>1114</v>
      </c>
      <c r="AP3" s="6" t="s">
        <v>1268</v>
      </c>
      <c r="AQ3" s="6" t="s">
        <v>1269</v>
      </c>
      <c r="AR3" s="6" t="s">
        <v>1048</v>
      </c>
      <c r="AT3" s="6" t="s">
        <v>6</v>
      </c>
      <c r="AV3" s="6" t="s">
        <v>22</v>
      </c>
    </row>
    <row r="4" spans="1:48" ht="16.5" customHeight="1" x14ac:dyDescent="0.25">
      <c r="A4" s="7" t="s">
        <v>46</v>
      </c>
      <c r="C4" s="8" t="s">
        <v>1049</v>
      </c>
      <c r="D4" s="6" t="s">
        <v>1050</v>
      </c>
      <c r="G4" s="6" t="s">
        <v>1180</v>
      </c>
      <c r="H4" s="6" t="s">
        <v>1181</v>
      </c>
      <c r="I4" s="6" t="s">
        <v>1182</v>
      </c>
      <c r="J4" s="6" t="s">
        <v>1183</v>
      </c>
      <c r="K4" s="6" t="s">
        <v>1184</v>
      </c>
      <c r="L4" s="6" t="s">
        <v>1185</v>
      </c>
      <c r="N4" s="6" t="s">
        <v>1186</v>
      </c>
      <c r="O4" s="6" t="s">
        <v>1187</v>
      </c>
      <c r="P4" s="6" t="s">
        <v>1188</v>
      </c>
      <c r="Q4" s="6" t="s">
        <v>1189</v>
      </c>
      <c r="S4" s="6" t="s">
        <v>1190</v>
      </c>
      <c r="T4" s="6" t="s">
        <v>1191</v>
      </c>
      <c r="U4" s="6" t="s">
        <v>1192</v>
      </c>
      <c r="V4" s="6" t="s">
        <v>1193</v>
      </c>
      <c r="W4" s="6" t="s">
        <v>1194</v>
      </c>
      <c r="X4" s="6" t="s">
        <v>1195</v>
      </c>
      <c r="Y4" s="6" t="s">
        <v>1196</v>
      </c>
      <c r="Z4" s="6" t="s">
        <v>1197</v>
      </c>
      <c r="AA4" s="6" t="s">
        <v>1198</v>
      </c>
      <c r="AC4" s="6" t="s">
        <v>1199</v>
      </c>
      <c r="AD4" s="6" t="s">
        <v>1200</v>
      </c>
      <c r="AO4" s="6" t="s">
        <v>1147</v>
      </c>
      <c r="AP4" s="6" t="s">
        <v>1270</v>
      </c>
      <c r="AQ4" s="6" t="s">
        <v>1271</v>
      </c>
      <c r="AR4" s="6" t="s">
        <v>1048</v>
      </c>
      <c r="AT4" s="6" t="s">
        <v>3</v>
      </c>
      <c r="AV4" s="10" t="s">
        <v>1486</v>
      </c>
    </row>
    <row r="5" spans="1:48" x14ac:dyDescent="0.25">
      <c r="A5" s="7" t="s">
        <v>47</v>
      </c>
      <c r="C5" s="8" t="s">
        <v>1051</v>
      </c>
      <c r="D5" s="6" t="s">
        <v>1052</v>
      </c>
      <c r="G5" s="6" t="s">
        <v>1201</v>
      </c>
      <c r="H5" s="6" t="s">
        <v>1202</v>
      </c>
      <c r="I5" s="6" t="s">
        <v>1203</v>
      </c>
      <c r="J5" s="6" t="s">
        <v>1204</v>
      </c>
      <c r="K5" s="6" t="s">
        <v>1205</v>
      </c>
      <c r="L5" s="6" t="s">
        <v>1206</v>
      </c>
      <c r="N5" s="6" t="s">
        <v>1207</v>
      </c>
      <c r="O5" s="6" t="s">
        <v>1208</v>
      </c>
      <c r="Q5" s="6" t="s">
        <v>1209</v>
      </c>
      <c r="S5" s="6" t="s">
        <v>1210</v>
      </c>
      <c r="W5" s="6" t="s">
        <v>1211</v>
      </c>
      <c r="Y5" s="6" t="s">
        <v>1212</v>
      </c>
      <c r="Z5" s="6" t="s">
        <v>1213</v>
      </c>
      <c r="AA5" s="6" t="s">
        <v>1214</v>
      </c>
      <c r="AC5" s="6" t="s">
        <v>1215</v>
      </c>
      <c r="AD5" s="6" t="s">
        <v>1216</v>
      </c>
      <c r="AO5" s="6" t="s">
        <v>1180</v>
      </c>
      <c r="AP5" s="6" t="s">
        <v>1272</v>
      </c>
      <c r="AQ5" s="6" t="s">
        <v>1273</v>
      </c>
      <c r="AR5" s="6" t="s">
        <v>1048</v>
      </c>
      <c r="AT5" s="6" t="s">
        <v>4</v>
      </c>
      <c r="AV5" s="6" t="s">
        <v>8</v>
      </c>
    </row>
    <row r="6" spans="1:48" x14ac:dyDescent="0.25">
      <c r="A6" s="7" t="s">
        <v>48</v>
      </c>
      <c r="C6" s="8" t="s">
        <v>1053</v>
      </c>
      <c r="D6" s="6" t="s">
        <v>1054</v>
      </c>
      <c r="G6" s="6" t="s">
        <v>1217</v>
      </c>
      <c r="H6" s="6" t="s">
        <v>1218</v>
      </c>
      <c r="I6" s="6" t="s">
        <v>1219</v>
      </c>
      <c r="J6" s="6" t="s">
        <v>1220</v>
      </c>
      <c r="K6" s="6" t="s">
        <v>1221</v>
      </c>
      <c r="L6" s="6" t="s">
        <v>1222</v>
      </c>
      <c r="Q6" s="6" t="s">
        <v>1223</v>
      </c>
      <c r="S6" s="6" t="s">
        <v>1224</v>
      </c>
      <c r="AA6" s="6" t="s">
        <v>1225</v>
      </c>
      <c r="AD6" s="6" t="s">
        <v>1226</v>
      </c>
      <c r="AO6" s="6" t="s">
        <v>1201</v>
      </c>
      <c r="AP6" s="6" t="s">
        <v>1274</v>
      </c>
      <c r="AQ6" s="6" t="s">
        <v>1275</v>
      </c>
      <c r="AR6" s="6" t="s">
        <v>1048</v>
      </c>
      <c r="AT6" s="6" t="s">
        <v>19</v>
      </c>
    </row>
    <row r="7" spans="1:48" x14ac:dyDescent="0.25">
      <c r="A7" s="7" t="s">
        <v>49</v>
      </c>
      <c r="C7" s="8" t="s">
        <v>1055</v>
      </c>
      <c r="D7" s="6" t="s">
        <v>1056</v>
      </c>
      <c r="G7" s="6" t="s">
        <v>1227</v>
      </c>
      <c r="I7" s="6" t="s">
        <v>1228</v>
      </c>
      <c r="L7" s="6" t="s">
        <v>1229</v>
      </c>
      <c r="Q7" s="6" t="s">
        <v>1230</v>
      </c>
      <c r="S7" s="6" t="s">
        <v>1231</v>
      </c>
      <c r="AA7" s="6" t="s">
        <v>1232</v>
      </c>
      <c r="AD7" s="6" t="s">
        <v>1233</v>
      </c>
      <c r="AO7" s="6" t="s">
        <v>1217</v>
      </c>
      <c r="AP7" s="6" t="s">
        <v>1276</v>
      </c>
      <c r="AQ7" s="6" t="s">
        <v>1275</v>
      </c>
      <c r="AR7" s="6" t="s">
        <v>1048</v>
      </c>
      <c r="AT7" s="6" t="s">
        <v>20</v>
      </c>
    </row>
    <row r="8" spans="1:48" x14ac:dyDescent="0.25">
      <c r="A8" s="7" t="s">
        <v>50</v>
      </c>
      <c r="C8" s="8" t="s">
        <v>1057</v>
      </c>
      <c r="D8" s="6" t="s">
        <v>1058</v>
      </c>
      <c r="G8" s="6" t="s">
        <v>1234</v>
      </c>
      <c r="I8" s="6" t="s">
        <v>1235</v>
      </c>
      <c r="Q8" s="6" t="s">
        <v>1236</v>
      </c>
      <c r="AA8" s="6" t="s">
        <v>1237</v>
      </c>
      <c r="AD8" s="6" t="s">
        <v>1238</v>
      </c>
      <c r="AO8" s="6" t="s">
        <v>1227</v>
      </c>
      <c r="AP8" s="6" t="s">
        <v>1277</v>
      </c>
      <c r="AQ8" s="6" t="s">
        <v>1269</v>
      </c>
      <c r="AR8" s="6" t="s">
        <v>1048</v>
      </c>
      <c r="AT8" s="6" t="s">
        <v>21</v>
      </c>
    </row>
    <row r="9" spans="1:48" x14ac:dyDescent="0.25">
      <c r="A9" s="7" t="s">
        <v>51</v>
      </c>
      <c r="C9" s="8" t="s">
        <v>1059</v>
      </c>
      <c r="D9" s="6" t="s">
        <v>1060</v>
      </c>
      <c r="G9" s="6" t="s">
        <v>1239</v>
      </c>
      <c r="I9" s="6" t="s">
        <v>1240</v>
      </c>
      <c r="AA9" s="6" t="s">
        <v>1241</v>
      </c>
      <c r="AD9" s="6" t="s">
        <v>1242</v>
      </c>
      <c r="AO9" s="6" t="s">
        <v>1234</v>
      </c>
      <c r="AP9" s="6" t="s">
        <v>1278</v>
      </c>
      <c r="AQ9" s="6" t="s">
        <v>1269</v>
      </c>
      <c r="AR9" s="6" t="s">
        <v>1048</v>
      </c>
      <c r="AT9" s="6" t="s">
        <v>12</v>
      </c>
    </row>
    <row r="10" spans="1:48" x14ac:dyDescent="0.25">
      <c r="A10" s="7" t="s">
        <v>52</v>
      </c>
      <c r="C10" s="8" t="s">
        <v>1061</v>
      </c>
      <c r="D10" s="6" t="s">
        <v>1062</v>
      </c>
      <c r="G10" s="6" t="s">
        <v>1243</v>
      </c>
      <c r="I10" s="6" t="s">
        <v>1244</v>
      </c>
      <c r="AA10" s="6" t="s">
        <v>1245</v>
      </c>
      <c r="AD10" s="6" t="s">
        <v>1246</v>
      </c>
      <c r="AO10" s="6" t="s">
        <v>1239</v>
      </c>
      <c r="AP10" s="6" t="s">
        <v>1279</v>
      </c>
      <c r="AQ10" s="6" t="s">
        <v>1275</v>
      </c>
      <c r="AR10" s="6" t="s">
        <v>1048</v>
      </c>
      <c r="AT10" s="6" t="s">
        <v>17</v>
      </c>
    </row>
    <row r="11" spans="1:48" x14ac:dyDescent="0.25">
      <c r="A11" s="7" t="s">
        <v>53</v>
      </c>
      <c r="C11" s="8" t="s">
        <v>1063</v>
      </c>
      <c r="D11" s="6" t="s">
        <v>1064</v>
      </c>
      <c r="G11" s="6" t="s">
        <v>1247</v>
      </c>
      <c r="I11" s="6" t="s">
        <v>1248</v>
      </c>
      <c r="AD11" s="6" t="s">
        <v>1249</v>
      </c>
      <c r="AO11" s="6" t="s">
        <v>1243</v>
      </c>
      <c r="AP11" s="6" t="s">
        <v>1280</v>
      </c>
      <c r="AQ11" s="6" t="s">
        <v>1269</v>
      </c>
      <c r="AR11" s="6" t="s">
        <v>1048</v>
      </c>
      <c r="AT11" s="6" t="s">
        <v>13</v>
      </c>
    </row>
    <row r="12" spans="1:48" x14ac:dyDescent="0.25">
      <c r="A12" s="7" t="s">
        <v>54</v>
      </c>
      <c r="C12" s="8" t="s">
        <v>1065</v>
      </c>
      <c r="D12" s="6" t="s">
        <v>1066</v>
      </c>
      <c r="G12" s="6" t="s">
        <v>1250</v>
      </c>
      <c r="I12" s="6" t="s">
        <v>1251</v>
      </c>
      <c r="AD12" s="6" t="s">
        <v>1252</v>
      </c>
      <c r="AO12" s="6" t="s">
        <v>1247</v>
      </c>
      <c r="AP12" s="6" t="s">
        <v>1281</v>
      </c>
      <c r="AQ12" s="6" t="s">
        <v>1269</v>
      </c>
      <c r="AR12" s="6" t="s">
        <v>1048</v>
      </c>
      <c r="AT12" s="6" t="s">
        <v>14</v>
      </c>
    </row>
    <row r="13" spans="1:48" x14ac:dyDescent="0.25">
      <c r="A13" s="7" t="s">
        <v>55</v>
      </c>
      <c r="C13" s="8" t="s">
        <v>1067</v>
      </c>
      <c r="D13" s="6" t="s">
        <v>1068</v>
      </c>
      <c r="G13" s="6" t="s">
        <v>1253</v>
      </c>
      <c r="I13" s="6" t="s">
        <v>1254</v>
      </c>
      <c r="AO13" s="6" t="s">
        <v>1250</v>
      </c>
      <c r="AP13" s="6" t="s">
        <v>1282</v>
      </c>
      <c r="AQ13" s="6" t="s">
        <v>1269</v>
      </c>
      <c r="AR13" s="6" t="s">
        <v>1048</v>
      </c>
      <c r="AT13" s="6" t="s">
        <v>15</v>
      </c>
    </row>
    <row r="14" spans="1:48" x14ac:dyDescent="0.25">
      <c r="A14" s="7" t="s">
        <v>56</v>
      </c>
      <c r="C14" s="8" t="s">
        <v>1069</v>
      </c>
      <c r="D14" s="6" t="s">
        <v>1070</v>
      </c>
      <c r="G14" s="6" t="s">
        <v>1255</v>
      </c>
      <c r="I14" s="6" t="s">
        <v>1256</v>
      </c>
      <c r="AO14" s="6" t="s">
        <v>1253</v>
      </c>
      <c r="AP14" s="6" t="s">
        <v>1283</v>
      </c>
      <c r="AQ14" s="6" t="s">
        <v>1269</v>
      </c>
      <c r="AR14" s="6" t="s">
        <v>1048</v>
      </c>
      <c r="AT14" s="6" t="s">
        <v>16</v>
      </c>
    </row>
    <row r="15" spans="1:48" x14ac:dyDescent="0.25">
      <c r="A15" s="7" t="s">
        <v>57</v>
      </c>
      <c r="C15" s="8" t="s">
        <v>1071</v>
      </c>
      <c r="D15" s="6" t="s">
        <v>1072</v>
      </c>
      <c r="G15" s="6" t="s">
        <v>1257</v>
      </c>
      <c r="I15" s="6" t="s">
        <v>1258</v>
      </c>
      <c r="AO15" s="6" t="s">
        <v>1255</v>
      </c>
      <c r="AP15" s="6" t="s">
        <v>1284</v>
      </c>
      <c r="AQ15" s="6" t="s">
        <v>1285</v>
      </c>
      <c r="AR15" s="6" t="s">
        <v>1048</v>
      </c>
      <c r="AT15" s="6" t="s">
        <v>9</v>
      </c>
    </row>
    <row r="16" spans="1:48" x14ac:dyDescent="0.25">
      <c r="A16" s="7" t="s">
        <v>58</v>
      </c>
      <c r="C16" s="8" t="s">
        <v>1073</v>
      </c>
      <c r="D16" s="6" t="s">
        <v>1074</v>
      </c>
      <c r="G16" s="6" t="s">
        <v>1259</v>
      </c>
      <c r="I16" s="6" t="s">
        <v>1260</v>
      </c>
      <c r="AO16" s="6" t="s">
        <v>1257</v>
      </c>
      <c r="AP16" s="6" t="s">
        <v>1286</v>
      </c>
      <c r="AQ16" s="6" t="s">
        <v>1287</v>
      </c>
      <c r="AR16" s="6" t="s">
        <v>1048</v>
      </c>
      <c r="AT16" s="6" t="s">
        <v>7</v>
      </c>
    </row>
    <row r="17" spans="1:46" x14ac:dyDescent="0.25">
      <c r="A17" s="7" t="s">
        <v>59</v>
      </c>
      <c r="C17" s="8" t="s">
        <v>1075</v>
      </c>
      <c r="D17" s="6" t="s">
        <v>1076</v>
      </c>
      <c r="G17" s="6" t="s">
        <v>1261</v>
      </c>
      <c r="I17" s="6" t="s">
        <v>1262</v>
      </c>
      <c r="AO17" s="6" t="s">
        <v>1259</v>
      </c>
      <c r="AP17" s="6" t="s">
        <v>1288</v>
      </c>
      <c r="AQ17" s="6" t="s">
        <v>1289</v>
      </c>
      <c r="AR17" s="6" t="s">
        <v>1048</v>
      </c>
      <c r="AT17" s="6" t="s">
        <v>11</v>
      </c>
    </row>
    <row r="18" spans="1:46" x14ac:dyDescent="0.25">
      <c r="A18" s="7" t="s">
        <v>60</v>
      </c>
      <c r="C18" s="8" t="s">
        <v>1077</v>
      </c>
      <c r="D18" s="6" t="s">
        <v>1078</v>
      </c>
      <c r="G18" s="6" t="s">
        <v>1263</v>
      </c>
      <c r="AO18" s="6" t="s">
        <v>1261</v>
      </c>
      <c r="AP18" s="6" t="s">
        <v>1290</v>
      </c>
      <c r="AQ18" s="6" t="s">
        <v>1291</v>
      </c>
      <c r="AR18" s="6" t="s">
        <v>1048</v>
      </c>
    </row>
    <row r="19" spans="1:46" x14ac:dyDescent="0.25">
      <c r="A19" s="7" t="s">
        <v>61</v>
      </c>
      <c r="C19" s="8" t="s">
        <v>1079</v>
      </c>
      <c r="D19" s="6" t="s">
        <v>1080</v>
      </c>
      <c r="AO19" s="6" t="s">
        <v>1263</v>
      </c>
      <c r="AP19" s="6" t="s">
        <v>1292</v>
      </c>
      <c r="AQ19" s="6" t="s">
        <v>1293</v>
      </c>
      <c r="AR19" s="6" t="s">
        <v>1048</v>
      </c>
    </row>
    <row r="20" spans="1:46" x14ac:dyDescent="0.25">
      <c r="A20" s="7" t="s">
        <v>62</v>
      </c>
      <c r="C20" s="8" t="s">
        <v>1081</v>
      </c>
      <c r="D20" s="6" t="s">
        <v>1082</v>
      </c>
      <c r="AO20" s="6" t="s">
        <v>1115</v>
      </c>
      <c r="AP20" s="6" t="s">
        <v>1294</v>
      </c>
      <c r="AQ20" s="6" t="s">
        <v>1295</v>
      </c>
      <c r="AR20" s="6" t="s">
        <v>1050</v>
      </c>
    </row>
    <row r="21" spans="1:46" x14ac:dyDescent="0.25">
      <c r="A21" s="7" t="s">
        <v>63</v>
      </c>
      <c r="C21" s="8" t="s">
        <v>1083</v>
      </c>
      <c r="D21" s="6" t="s">
        <v>1084</v>
      </c>
      <c r="AO21" s="6" t="s">
        <v>1148</v>
      </c>
      <c r="AP21" s="6" t="s">
        <v>1296</v>
      </c>
      <c r="AQ21" s="6" t="s">
        <v>1297</v>
      </c>
      <c r="AR21" s="6" t="s">
        <v>1050</v>
      </c>
    </row>
    <row r="22" spans="1:46" x14ac:dyDescent="0.25">
      <c r="A22" s="7" t="s">
        <v>64</v>
      </c>
      <c r="C22" s="8" t="s">
        <v>1085</v>
      </c>
      <c r="D22" s="6" t="s">
        <v>1086</v>
      </c>
      <c r="AO22" s="6" t="s">
        <v>1181</v>
      </c>
      <c r="AP22" s="6" t="s">
        <v>1298</v>
      </c>
      <c r="AQ22" s="6" t="s">
        <v>1295</v>
      </c>
      <c r="AR22" s="6" t="s">
        <v>1050</v>
      </c>
    </row>
    <row r="23" spans="1:46" x14ac:dyDescent="0.25">
      <c r="A23" s="7" t="s">
        <v>65</v>
      </c>
      <c r="C23" s="8" t="s">
        <v>1087</v>
      </c>
      <c r="D23" s="6" t="s">
        <v>1088</v>
      </c>
      <c r="AO23" s="6" t="s">
        <v>1202</v>
      </c>
      <c r="AP23" s="6" t="s">
        <v>1299</v>
      </c>
      <c r="AQ23" s="6" t="s">
        <v>1295</v>
      </c>
      <c r="AR23" s="6" t="s">
        <v>1050</v>
      </c>
    </row>
    <row r="24" spans="1:46" x14ac:dyDescent="0.25">
      <c r="A24" s="7" t="s">
        <v>66</v>
      </c>
      <c r="C24" s="8" t="s">
        <v>1089</v>
      </c>
      <c r="D24" s="6" t="s">
        <v>1090</v>
      </c>
      <c r="AO24" s="6" t="s">
        <v>1218</v>
      </c>
      <c r="AP24" s="6" t="s">
        <v>1300</v>
      </c>
      <c r="AQ24" s="6" t="s">
        <v>1295</v>
      </c>
      <c r="AR24" s="6" t="s">
        <v>1050</v>
      </c>
    </row>
    <row r="25" spans="1:46" x14ac:dyDescent="0.25">
      <c r="A25" s="7" t="s">
        <v>67</v>
      </c>
      <c r="C25" s="8" t="s">
        <v>1091</v>
      </c>
      <c r="D25" s="6" t="s">
        <v>1092</v>
      </c>
      <c r="AO25" s="6" t="s">
        <v>1116</v>
      </c>
      <c r="AP25" s="6" t="s">
        <v>1301</v>
      </c>
      <c r="AQ25" s="6" t="s">
        <v>1267</v>
      </c>
      <c r="AR25" s="6" t="s">
        <v>1302</v>
      </c>
    </row>
    <row r="26" spans="1:46" x14ac:dyDescent="0.25">
      <c r="A26" s="7" t="s">
        <v>68</v>
      </c>
      <c r="C26" s="8" t="s">
        <v>1093</v>
      </c>
      <c r="D26" s="6" t="s">
        <v>1094</v>
      </c>
      <c r="AO26" s="6" t="s">
        <v>1149</v>
      </c>
      <c r="AP26" s="6" t="s">
        <v>1303</v>
      </c>
      <c r="AQ26" s="6" t="s">
        <v>1267</v>
      </c>
      <c r="AR26" s="6" t="s">
        <v>1302</v>
      </c>
    </row>
    <row r="27" spans="1:46" x14ac:dyDescent="0.25">
      <c r="A27" s="7" t="s">
        <v>69</v>
      </c>
      <c r="C27" s="8" t="s">
        <v>1095</v>
      </c>
      <c r="D27" s="6" t="s">
        <v>1096</v>
      </c>
      <c r="AO27" s="6" t="s">
        <v>1182</v>
      </c>
      <c r="AP27" s="6" t="s">
        <v>1304</v>
      </c>
      <c r="AQ27" s="6" t="s">
        <v>1267</v>
      </c>
      <c r="AR27" s="6" t="s">
        <v>1302</v>
      </c>
    </row>
    <row r="28" spans="1:46" x14ac:dyDescent="0.25">
      <c r="A28" s="7" t="s">
        <v>70</v>
      </c>
      <c r="C28" s="8" t="s">
        <v>1097</v>
      </c>
      <c r="D28" s="6" t="s">
        <v>1098</v>
      </c>
      <c r="AO28" s="6" t="s">
        <v>1203</v>
      </c>
      <c r="AP28" s="6" t="s">
        <v>1305</v>
      </c>
      <c r="AQ28" s="6" t="s">
        <v>1267</v>
      </c>
      <c r="AR28" s="6" t="s">
        <v>1302</v>
      </c>
    </row>
    <row r="29" spans="1:46" x14ac:dyDescent="0.25">
      <c r="A29" s="7" t="s">
        <v>71</v>
      </c>
      <c r="C29" s="8" t="s">
        <v>1099</v>
      </c>
      <c r="D29" s="6" t="s">
        <v>1100</v>
      </c>
      <c r="AO29" s="6" t="s">
        <v>1219</v>
      </c>
      <c r="AP29" s="6" t="s">
        <v>1306</v>
      </c>
      <c r="AQ29" s="6" t="s">
        <v>1267</v>
      </c>
      <c r="AR29" s="6" t="s">
        <v>1302</v>
      </c>
    </row>
    <row r="30" spans="1:46" x14ac:dyDescent="0.25">
      <c r="A30" s="7" t="s">
        <v>72</v>
      </c>
      <c r="C30" s="8" t="s">
        <v>1101</v>
      </c>
      <c r="D30" s="6" t="s">
        <v>1102</v>
      </c>
      <c r="AO30" s="6" t="s">
        <v>1228</v>
      </c>
      <c r="AP30" s="6" t="s">
        <v>1307</v>
      </c>
      <c r="AQ30" s="6" t="s">
        <v>1267</v>
      </c>
      <c r="AR30" s="6" t="s">
        <v>1302</v>
      </c>
    </row>
    <row r="31" spans="1:46" x14ac:dyDescent="0.25">
      <c r="A31" s="7" t="s">
        <v>73</v>
      </c>
      <c r="C31" s="8" t="s">
        <v>1103</v>
      </c>
      <c r="D31" s="6" t="s">
        <v>1104</v>
      </c>
      <c r="AO31" s="6" t="s">
        <v>1235</v>
      </c>
      <c r="AP31" s="6" t="s">
        <v>1308</v>
      </c>
      <c r="AQ31" s="6" t="s">
        <v>1267</v>
      </c>
      <c r="AR31" s="6" t="s">
        <v>1302</v>
      </c>
    </row>
    <row r="32" spans="1:46" x14ac:dyDescent="0.25">
      <c r="A32" s="7" t="s">
        <v>74</v>
      </c>
      <c r="C32" s="8" t="s">
        <v>1105</v>
      </c>
      <c r="D32" s="6" t="s">
        <v>1106</v>
      </c>
      <c r="AO32" s="6" t="s">
        <v>1240</v>
      </c>
      <c r="AP32" s="6" t="s">
        <v>1309</v>
      </c>
      <c r="AQ32" s="6" t="s">
        <v>1267</v>
      </c>
      <c r="AR32" s="6" t="s">
        <v>1302</v>
      </c>
    </row>
    <row r="33" spans="1:44" x14ac:dyDescent="0.25">
      <c r="A33" s="7" t="s">
        <v>75</v>
      </c>
      <c r="C33" s="8" t="s">
        <v>1107</v>
      </c>
      <c r="D33" s="6" t="s">
        <v>1108</v>
      </c>
      <c r="AO33" s="6" t="s">
        <v>1244</v>
      </c>
      <c r="AP33" s="6" t="s">
        <v>1310</v>
      </c>
      <c r="AQ33" s="6" t="s">
        <v>1267</v>
      </c>
      <c r="AR33" s="6" t="s">
        <v>1302</v>
      </c>
    </row>
    <row r="34" spans="1:44" x14ac:dyDescent="0.25">
      <c r="A34" s="7" t="s">
        <v>76</v>
      </c>
      <c r="C34" s="8" t="s">
        <v>1109</v>
      </c>
      <c r="D34" s="6" t="s">
        <v>1110</v>
      </c>
      <c r="AO34" s="6" t="s">
        <v>1248</v>
      </c>
      <c r="AP34" s="6" t="s">
        <v>1311</v>
      </c>
      <c r="AQ34" s="6" t="s">
        <v>1267</v>
      </c>
      <c r="AR34" s="6" t="s">
        <v>1302</v>
      </c>
    </row>
    <row r="35" spans="1:44" x14ac:dyDescent="0.25">
      <c r="A35" s="7" t="s">
        <v>77</v>
      </c>
      <c r="C35" s="8" t="s">
        <v>1111</v>
      </c>
      <c r="D35" s="6" t="s">
        <v>1112</v>
      </c>
      <c r="AO35" s="6" t="s">
        <v>1251</v>
      </c>
      <c r="AP35" s="6" t="s">
        <v>1312</v>
      </c>
      <c r="AQ35" s="6" t="s">
        <v>1267</v>
      </c>
      <c r="AR35" s="6" t="s">
        <v>1302</v>
      </c>
    </row>
    <row r="36" spans="1:44" x14ac:dyDescent="0.25">
      <c r="A36" s="7" t="s">
        <v>78</v>
      </c>
      <c r="AO36" s="6" t="s">
        <v>1254</v>
      </c>
      <c r="AP36" s="6" t="s">
        <v>1313</v>
      </c>
      <c r="AQ36" s="6" t="s">
        <v>1267</v>
      </c>
      <c r="AR36" s="6" t="s">
        <v>1302</v>
      </c>
    </row>
    <row r="37" spans="1:44" x14ac:dyDescent="0.25">
      <c r="A37" s="7" t="s">
        <v>79</v>
      </c>
      <c r="AO37" s="6" t="s">
        <v>1256</v>
      </c>
      <c r="AP37" s="6" t="s">
        <v>1314</v>
      </c>
      <c r="AQ37" s="6" t="s">
        <v>1267</v>
      </c>
      <c r="AR37" s="6" t="s">
        <v>1302</v>
      </c>
    </row>
    <row r="38" spans="1:44" x14ac:dyDescent="0.25">
      <c r="A38" s="7" t="s">
        <v>80</v>
      </c>
      <c r="AO38" s="6" t="s">
        <v>1258</v>
      </c>
      <c r="AP38" s="6" t="s">
        <v>1315</v>
      </c>
      <c r="AQ38" s="6" t="s">
        <v>1267</v>
      </c>
      <c r="AR38" s="6" t="s">
        <v>1302</v>
      </c>
    </row>
    <row r="39" spans="1:44" x14ac:dyDescent="0.25">
      <c r="A39" s="7" t="s">
        <v>81</v>
      </c>
      <c r="AO39" s="6" t="s">
        <v>1260</v>
      </c>
      <c r="AP39" s="6" t="s">
        <v>1316</v>
      </c>
      <c r="AQ39" s="6" t="s">
        <v>1267</v>
      </c>
      <c r="AR39" s="6" t="s">
        <v>1302</v>
      </c>
    </row>
    <row r="40" spans="1:44" x14ac:dyDescent="0.25">
      <c r="A40" s="7" t="s">
        <v>82</v>
      </c>
      <c r="AO40" s="6" t="s">
        <v>1262</v>
      </c>
      <c r="AP40" s="6" t="s">
        <v>1317</v>
      </c>
      <c r="AQ40" s="6" t="s">
        <v>1267</v>
      </c>
      <c r="AR40" s="6" t="s">
        <v>1302</v>
      </c>
    </row>
    <row r="41" spans="1:44" x14ac:dyDescent="0.25">
      <c r="A41" s="7" t="s">
        <v>83</v>
      </c>
      <c r="AO41" s="6" t="s">
        <v>1117</v>
      </c>
      <c r="AP41" s="6" t="s">
        <v>1318</v>
      </c>
      <c r="AQ41" s="6" t="s">
        <v>1319</v>
      </c>
      <c r="AR41" s="6" t="s">
        <v>1054</v>
      </c>
    </row>
    <row r="42" spans="1:44" x14ac:dyDescent="0.25">
      <c r="A42" s="7" t="s">
        <v>84</v>
      </c>
      <c r="AO42" s="6" t="s">
        <v>1150</v>
      </c>
      <c r="AP42" s="6" t="s">
        <v>1320</v>
      </c>
      <c r="AQ42" s="6" t="s">
        <v>1319</v>
      </c>
      <c r="AR42" s="6" t="s">
        <v>1054</v>
      </c>
    </row>
    <row r="43" spans="1:44" x14ac:dyDescent="0.25">
      <c r="A43" s="7" t="s">
        <v>85</v>
      </c>
      <c r="AO43" s="6" t="s">
        <v>1183</v>
      </c>
      <c r="AP43" s="6" t="s">
        <v>1321</v>
      </c>
      <c r="AQ43" s="6" t="s">
        <v>1319</v>
      </c>
      <c r="AR43" s="6" t="s">
        <v>1054</v>
      </c>
    </row>
    <row r="44" spans="1:44" x14ac:dyDescent="0.25">
      <c r="A44" s="7" t="s">
        <v>86</v>
      </c>
      <c r="AO44" s="6" t="s">
        <v>1204</v>
      </c>
      <c r="AP44" s="6" t="s">
        <v>1322</v>
      </c>
      <c r="AQ44" s="6" t="s">
        <v>1319</v>
      </c>
      <c r="AR44" s="6" t="s">
        <v>1054</v>
      </c>
    </row>
    <row r="45" spans="1:44" x14ac:dyDescent="0.25">
      <c r="A45" s="7" t="s">
        <v>87</v>
      </c>
      <c r="AO45" s="6" t="s">
        <v>1220</v>
      </c>
      <c r="AP45" s="6" t="s">
        <v>1300</v>
      </c>
      <c r="AQ45" s="6" t="s">
        <v>1319</v>
      </c>
      <c r="AR45" s="6" t="s">
        <v>1054</v>
      </c>
    </row>
    <row r="46" spans="1:44" x14ac:dyDescent="0.25">
      <c r="A46" s="7" t="s">
        <v>88</v>
      </c>
      <c r="AO46" s="6" t="s">
        <v>1118</v>
      </c>
      <c r="AP46" s="6" t="s">
        <v>1323</v>
      </c>
      <c r="AQ46" s="6" t="s">
        <v>1324</v>
      </c>
      <c r="AR46" s="6" t="s">
        <v>1056</v>
      </c>
    </row>
    <row r="47" spans="1:44" x14ac:dyDescent="0.25">
      <c r="A47" s="7" t="s">
        <v>89</v>
      </c>
      <c r="AO47" s="6" t="s">
        <v>1151</v>
      </c>
      <c r="AP47" s="6" t="s">
        <v>1325</v>
      </c>
      <c r="AQ47" s="6" t="s">
        <v>1326</v>
      </c>
      <c r="AR47" s="6" t="s">
        <v>1056</v>
      </c>
    </row>
    <row r="48" spans="1:44" x14ac:dyDescent="0.25">
      <c r="A48" s="7" t="s">
        <v>90</v>
      </c>
      <c r="AO48" s="6" t="s">
        <v>1184</v>
      </c>
      <c r="AP48" s="6" t="s">
        <v>1327</v>
      </c>
      <c r="AQ48" s="6" t="s">
        <v>1324</v>
      </c>
      <c r="AR48" s="6" t="s">
        <v>1056</v>
      </c>
    </row>
    <row r="49" spans="1:44" x14ac:dyDescent="0.25">
      <c r="A49" s="7" t="s">
        <v>91</v>
      </c>
      <c r="AO49" s="6" t="s">
        <v>1205</v>
      </c>
      <c r="AP49" s="6" t="s">
        <v>1328</v>
      </c>
      <c r="AQ49" s="6" t="s">
        <v>1329</v>
      </c>
      <c r="AR49" s="6" t="s">
        <v>1056</v>
      </c>
    </row>
    <row r="50" spans="1:44" x14ac:dyDescent="0.25">
      <c r="A50" s="7" t="s">
        <v>92</v>
      </c>
      <c r="AO50" s="6" t="s">
        <v>1221</v>
      </c>
      <c r="AP50" s="6" t="s">
        <v>1330</v>
      </c>
      <c r="AQ50" s="6" t="s">
        <v>1324</v>
      </c>
      <c r="AR50" s="6" t="s">
        <v>1056</v>
      </c>
    </row>
    <row r="51" spans="1:44" x14ac:dyDescent="0.25">
      <c r="A51" s="7" t="s">
        <v>93</v>
      </c>
      <c r="AO51" s="6" t="s">
        <v>1119</v>
      </c>
      <c r="AP51" s="6" t="s">
        <v>1331</v>
      </c>
      <c r="AQ51" s="6" t="s">
        <v>1332</v>
      </c>
      <c r="AR51" s="6" t="s">
        <v>1058</v>
      </c>
    </row>
    <row r="52" spans="1:44" x14ac:dyDescent="0.25">
      <c r="A52" s="7" t="s">
        <v>94</v>
      </c>
      <c r="AO52" s="6" t="s">
        <v>1152</v>
      </c>
      <c r="AP52" s="6" t="s">
        <v>1333</v>
      </c>
      <c r="AQ52" s="6" t="s">
        <v>1332</v>
      </c>
      <c r="AR52" s="6" t="s">
        <v>1058</v>
      </c>
    </row>
    <row r="53" spans="1:44" x14ac:dyDescent="0.25">
      <c r="A53" s="7" t="s">
        <v>95</v>
      </c>
      <c r="AO53" s="6" t="s">
        <v>1185</v>
      </c>
      <c r="AP53" s="6" t="s">
        <v>1334</v>
      </c>
      <c r="AQ53" s="6" t="s">
        <v>1332</v>
      </c>
      <c r="AR53" s="6" t="s">
        <v>1058</v>
      </c>
    </row>
    <row r="54" spans="1:44" x14ac:dyDescent="0.25">
      <c r="A54" s="7" t="s">
        <v>96</v>
      </c>
      <c r="AO54" s="6" t="s">
        <v>1206</v>
      </c>
      <c r="AP54" s="6" t="s">
        <v>1335</v>
      </c>
      <c r="AQ54" s="6" t="s">
        <v>1332</v>
      </c>
      <c r="AR54" s="6" t="s">
        <v>1058</v>
      </c>
    </row>
    <row r="55" spans="1:44" x14ac:dyDescent="0.25">
      <c r="A55" s="7" t="s">
        <v>97</v>
      </c>
      <c r="AO55" s="6" t="s">
        <v>1222</v>
      </c>
      <c r="AP55" s="6" t="s">
        <v>1300</v>
      </c>
      <c r="AQ55" s="6" t="s">
        <v>1332</v>
      </c>
      <c r="AR55" s="6" t="s">
        <v>1058</v>
      </c>
    </row>
    <row r="56" spans="1:44" x14ac:dyDescent="0.25">
      <c r="A56" s="7" t="s">
        <v>98</v>
      </c>
      <c r="AO56" s="6" t="s">
        <v>1229</v>
      </c>
      <c r="AP56" s="6" t="s">
        <v>1336</v>
      </c>
      <c r="AQ56" s="6" t="s">
        <v>1337</v>
      </c>
      <c r="AR56" s="6" t="s">
        <v>1058</v>
      </c>
    </row>
    <row r="57" spans="1:44" x14ac:dyDescent="0.25">
      <c r="A57" s="7" t="s">
        <v>99</v>
      </c>
      <c r="AO57" s="6" t="s">
        <v>1120</v>
      </c>
      <c r="AP57" s="6" t="s">
        <v>1338</v>
      </c>
      <c r="AQ57" s="6" t="s">
        <v>1339</v>
      </c>
      <c r="AR57" s="6" t="s">
        <v>1060</v>
      </c>
    </row>
    <row r="58" spans="1:44" x14ac:dyDescent="0.25">
      <c r="A58" s="7" t="s">
        <v>100</v>
      </c>
      <c r="AO58" s="6" t="s">
        <v>1153</v>
      </c>
      <c r="AP58" s="6" t="s">
        <v>1340</v>
      </c>
      <c r="AQ58" s="6" t="s">
        <v>1339</v>
      </c>
      <c r="AR58" s="6" t="s">
        <v>1060</v>
      </c>
    </row>
    <row r="59" spans="1:44" x14ac:dyDescent="0.25">
      <c r="A59" s="7" t="s">
        <v>101</v>
      </c>
      <c r="AO59" s="6" t="s">
        <v>1121</v>
      </c>
      <c r="AP59" s="6" t="s">
        <v>1341</v>
      </c>
      <c r="AQ59" s="6" t="s">
        <v>1342</v>
      </c>
      <c r="AR59" s="6" t="s">
        <v>1062</v>
      </c>
    </row>
    <row r="60" spans="1:44" x14ac:dyDescent="0.25">
      <c r="A60" s="7" t="s">
        <v>102</v>
      </c>
      <c r="AO60" s="6" t="s">
        <v>1154</v>
      </c>
      <c r="AP60" s="6" t="s">
        <v>1343</v>
      </c>
      <c r="AQ60" s="6" t="s">
        <v>1342</v>
      </c>
      <c r="AR60" s="6" t="s">
        <v>1062</v>
      </c>
    </row>
    <row r="61" spans="1:44" x14ac:dyDescent="0.25">
      <c r="A61" s="7" t="s">
        <v>103</v>
      </c>
      <c r="AO61" s="6" t="s">
        <v>1186</v>
      </c>
      <c r="AP61" s="6" t="s">
        <v>1344</v>
      </c>
      <c r="AQ61" s="6" t="s">
        <v>1342</v>
      </c>
      <c r="AR61" s="6" t="s">
        <v>1062</v>
      </c>
    </row>
    <row r="62" spans="1:44" x14ac:dyDescent="0.25">
      <c r="A62" s="7" t="s">
        <v>104</v>
      </c>
      <c r="AO62" s="6" t="s">
        <v>1207</v>
      </c>
      <c r="AP62" s="6" t="s">
        <v>1300</v>
      </c>
      <c r="AQ62" s="6" t="s">
        <v>1342</v>
      </c>
      <c r="AR62" s="6" t="s">
        <v>1062</v>
      </c>
    </row>
    <row r="63" spans="1:44" x14ac:dyDescent="0.25">
      <c r="A63" s="7" t="s">
        <v>105</v>
      </c>
      <c r="AO63" s="6" t="s">
        <v>1122</v>
      </c>
      <c r="AP63" s="6" t="s">
        <v>1345</v>
      </c>
      <c r="AQ63" s="6" t="s">
        <v>1346</v>
      </c>
      <c r="AR63" s="6" t="s">
        <v>1064</v>
      </c>
    </row>
    <row r="64" spans="1:44" x14ac:dyDescent="0.25">
      <c r="A64" s="7" t="s">
        <v>106</v>
      </c>
      <c r="AO64" s="6" t="s">
        <v>1155</v>
      </c>
      <c r="AP64" s="6" t="s">
        <v>1347</v>
      </c>
      <c r="AQ64" s="6" t="s">
        <v>1346</v>
      </c>
      <c r="AR64" s="6" t="s">
        <v>1064</v>
      </c>
    </row>
    <row r="65" spans="1:44" x14ac:dyDescent="0.25">
      <c r="A65" s="7" t="s">
        <v>107</v>
      </c>
      <c r="AO65" s="6" t="s">
        <v>1187</v>
      </c>
      <c r="AP65" s="6" t="s">
        <v>1348</v>
      </c>
      <c r="AQ65" s="6" t="s">
        <v>1349</v>
      </c>
      <c r="AR65" s="6" t="s">
        <v>1064</v>
      </c>
    </row>
    <row r="66" spans="1:44" x14ac:dyDescent="0.25">
      <c r="A66" s="7" t="s">
        <v>108</v>
      </c>
      <c r="AO66" s="6" t="s">
        <v>1208</v>
      </c>
      <c r="AP66" s="6" t="s">
        <v>1350</v>
      </c>
      <c r="AQ66" s="6" t="s">
        <v>1346</v>
      </c>
      <c r="AR66" s="6" t="s">
        <v>1064</v>
      </c>
    </row>
    <row r="67" spans="1:44" x14ac:dyDescent="0.25">
      <c r="A67" s="7" t="s">
        <v>109</v>
      </c>
      <c r="AO67" s="6" t="s">
        <v>1123</v>
      </c>
      <c r="AP67" s="6" t="s">
        <v>1351</v>
      </c>
      <c r="AQ67" s="6" t="s">
        <v>1352</v>
      </c>
      <c r="AR67" s="6" t="s">
        <v>1066</v>
      </c>
    </row>
    <row r="68" spans="1:44" x14ac:dyDescent="0.25">
      <c r="A68" s="7" t="s">
        <v>110</v>
      </c>
      <c r="AO68" s="6" t="s">
        <v>1156</v>
      </c>
      <c r="AP68" s="6" t="s">
        <v>1353</v>
      </c>
      <c r="AQ68" s="6" t="s">
        <v>1352</v>
      </c>
      <c r="AR68" s="6" t="s">
        <v>1066</v>
      </c>
    </row>
    <row r="69" spans="1:44" x14ac:dyDescent="0.25">
      <c r="A69" s="7" t="s">
        <v>111</v>
      </c>
      <c r="AO69" s="6" t="s">
        <v>1188</v>
      </c>
      <c r="AP69" s="6" t="s">
        <v>1354</v>
      </c>
      <c r="AQ69" s="6" t="s">
        <v>1352</v>
      </c>
      <c r="AR69" s="6" t="s">
        <v>1066</v>
      </c>
    </row>
    <row r="70" spans="1:44" x14ac:dyDescent="0.25">
      <c r="A70" s="7" t="s">
        <v>112</v>
      </c>
      <c r="AO70" s="6" t="s">
        <v>1124</v>
      </c>
      <c r="AP70" s="6" t="s">
        <v>1355</v>
      </c>
      <c r="AQ70" s="6" t="s">
        <v>1267</v>
      </c>
      <c r="AR70" s="6" t="s">
        <v>1068</v>
      </c>
    </row>
    <row r="71" spans="1:44" x14ac:dyDescent="0.25">
      <c r="A71" s="7" t="s">
        <v>113</v>
      </c>
      <c r="AO71" s="6" t="s">
        <v>1157</v>
      </c>
      <c r="AP71" s="6" t="s">
        <v>1356</v>
      </c>
      <c r="AQ71" s="6" t="s">
        <v>1357</v>
      </c>
      <c r="AR71" s="6" t="s">
        <v>1068</v>
      </c>
    </row>
    <row r="72" spans="1:44" x14ac:dyDescent="0.25">
      <c r="A72" s="7" t="s">
        <v>114</v>
      </c>
      <c r="AO72" s="6" t="s">
        <v>1189</v>
      </c>
      <c r="AP72" s="6" t="s">
        <v>1358</v>
      </c>
      <c r="AQ72" s="6" t="s">
        <v>1359</v>
      </c>
      <c r="AR72" s="6" t="s">
        <v>1068</v>
      </c>
    </row>
    <row r="73" spans="1:44" x14ac:dyDescent="0.25">
      <c r="A73" s="7" t="s">
        <v>115</v>
      </c>
      <c r="AO73" s="6" t="s">
        <v>1209</v>
      </c>
      <c r="AP73" s="6" t="s">
        <v>1360</v>
      </c>
      <c r="AQ73" s="6" t="s">
        <v>1361</v>
      </c>
      <c r="AR73" s="6" t="s">
        <v>1068</v>
      </c>
    </row>
    <row r="74" spans="1:44" x14ac:dyDescent="0.25">
      <c r="A74" s="7" t="s">
        <v>116</v>
      </c>
      <c r="AO74" s="6" t="s">
        <v>1223</v>
      </c>
      <c r="AP74" s="6" t="s">
        <v>1362</v>
      </c>
      <c r="AQ74" s="6" t="s">
        <v>1363</v>
      </c>
      <c r="AR74" s="6" t="s">
        <v>1068</v>
      </c>
    </row>
    <row r="75" spans="1:44" x14ac:dyDescent="0.25">
      <c r="A75" s="7" t="s">
        <v>117</v>
      </c>
      <c r="AO75" s="6" t="s">
        <v>1230</v>
      </c>
      <c r="AP75" s="6" t="s">
        <v>1364</v>
      </c>
      <c r="AQ75" s="6" t="s">
        <v>1365</v>
      </c>
      <c r="AR75" s="6" t="s">
        <v>1068</v>
      </c>
    </row>
    <row r="76" spans="1:44" x14ac:dyDescent="0.25">
      <c r="A76" s="7" t="s">
        <v>118</v>
      </c>
      <c r="AO76" s="6" t="s">
        <v>1236</v>
      </c>
      <c r="AP76" s="6" t="s">
        <v>1366</v>
      </c>
      <c r="AQ76" s="6" t="s">
        <v>1367</v>
      </c>
      <c r="AR76" s="6" t="s">
        <v>1068</v>
      </c>
    </row>
    <row r="77" spans="1:44" x14ac:dyDescent="0.25">
      <c r="A77" s="7" t="s">
        <v>119</v>
      </c>
      <c r="AO77" s="6" t="s">
        <v>1125</v>
      </c>
      <c r="AP77" s="6" t="s">
        <v>1368</v>
      </c>
      <c r="AQ77" s="6" t="s">
        <v>1369</v>
      </c>
      <c r="AR77" s="6" t="s">
        <v>1070</v>
      </c>
    </row>
    <row r="78" spans="1:44" x14ac:dyDescent="0.25">
      <c r="A78" s="7" t="s">
        <v>120</v>
      </c>
      <c r="AO78" s="6" t="s">
        <v>1158</v>
      </c>
      <c r="AP78" s="6" t="s">
        <v>1370</v>
      </c>
      <c r="AQ78" s="6" t="s">
        <v>1369</v>
      </c>
      <c r="AR78" s="6" t="s">
        <v>1070</v>
      </c>
    </row>
    <row r="79" spans="1:44" x14ac:dyDescent="0.25">
      <c r="A79" s="7" t="s">
        <v>121</v>
      </c>
      <c r="AO79" s="6" t="s">
        <v>1126</v>
      </c>
      <c r="AP79" s="6" t="s">
        <v>1371</v>
      </c>
      <c r="AQ79" s="6" t="s">
        <v>1372</v>
      </c>
      <c r="AR79" s="6" t="s">
        <v>1072</v>
      </c>
    </row>
    <row r="80" spans="1:44" x14ac:dyDescent="0.25">
      <c r="A80" s="7" t="s">
        <v>122</v>
      </c>
      <c r="AO80" s="6" t="s">
        <v>1159</v>
      </c>
      <c r="AP80" s="6" t="s">
        <v>1373</v>
      </c>
      <c r="AQ80" s="6" t="s">
        <v>1374</v>
      </c>
      <c r="AR80" s="6" t="s">
        <v>1072</v>
      </c>
    </row>
    <row r="81" spans="1:44" x14ac:dyDescent="0.25">
      <c r="A81" s="7" t="s">
        <v>123</v>
      </c>
      <c r="AO81" s="6" t="s">
        <v>1190</v>
      </c>
      <c r="AP81" s="6" t="s">
        <v>1375</v>
      </c>
      <c r="AQ81" s="6" t="s">
        <v>1376</v>
      </c>
      <c r="AR81" s="6" t="s">
        <v>1072</v>
      </c>
    </row>
    <row r="82" spans="1:44" x14ac:dyDescent="0.25">
      <c r="A82" s="7" t="s">
        <v>124</v>
      </c>
      <c r="AO82" s="6" t="s">
        <v>1210</v>
      </c>
      <c r="AP82" s="6" t="s">
        <v>1377</v>
      </c>
      <c r="AQ82" s="6" t="s">
        <v>1378</v>
      </c>
      <c r="AR82" s="6" t="s">
        <v>1072</v>
      </c>
    </row>
    <row r="83" spans="1:44" x14ac:dyDescent="0.25">
      <c r="A83" s="7" t="s">
        <v>125</v>
      </c>
      <c r="AO83" s="6" t="s">
        <v>1224</v>
      </c>
      <c r="AP83" s="6" t="s">
        <v>1379</v>
      </c>
      <c r="AQ83" s="6" t="s">
        <v>1372</v>
      </c>
      <c r="AR83" s="6" t="s">
        <v>1072</v>
      </c>
    </row>
    <row r="84" spans="1:44" x14ac:dyDescent="0.25">
      <c r="A84" s="7" t="s">
        <v>126</v>
      </c>
      <c r="AO84" s="6" t="s">
        <v>1231</v>
      </c>
      <c r="AP84" s="6" t="s">
        <v>1380</v>
      </c>
      <c r="AQ84" s="6" t="s">
        <v>1381</v>
      </c>
      <c r="AR84" s="6" t="s">
        <v>1072</v>
      </c>
    </row>
    <row r="85" spans="1:44" x14ac:dyDescent="0.25">
      <c r="A85" s="7" t="s">
        <v>127</v>
      </c>
      <c r="AO85" s="6" t="s">
        <v>1127</v>
      </c>
      <c r="AP85" s="6" t="s">
        <v>1382</v>
      </c>
      <c r="AQ85" s="6" t="s">
        <v>1383</v>
      </c>
      <c r="AR85" s="6" t="s">
        <v>1074</v>
      </c>
    </row>
    <row r="86" spans="1:44" x14ac:dyDescent="0.25">
      <c r="A86" s="7" t="s">
        <v>128</v>
      </c>
      <c r="AO86" s="6" t="s">
        <v>1160</v>
      </c>
      <c r="AP86" s="6" t="s">
        <v>1384</v>
      </c>
      <c r="AQ86" s="6" t="s">
        <v>1383</v>
      </c>
      <c r="AR86" s="6" t="s">
        <v>1074</v>
      </c>
    </row>
    <row r="87" spans="1:44" x14ac:dyDescent="0.25">
      <c r="A87" s="7" t="s">
        <v>129</v>
      </c>
      <c r="AO87" s="6" t="s">
        <v>1191</v>
      </c>
      <c r="AP87" s="6" t="s">
        <v>1385</v>
      </c>
      <c r="AQ87" s="6" t="s">
        <v>1386</v>
      </c>
      <c r="AR87" s="6" t="s">
        <v>1074</v>
      </c>
    </row>
    <row r="88" spans="1:44" x14ac:dyDescent="0.25">
      <c r="A88" s="7" t="s">
        <v>130</v>
      </c>
      <c r="AO88" s="6" t="s">
        <v>1128</v>
      </c>
      <c r="AP88" s="6" t="s">
        <v>1387</v>
      </c>
      <c r="AQ88" s="6" t="s">
        <v>1388</v>
      </c>
      <c r="AR88" s="6" t="s">
        <v>1076</v>
      </c>
    </row>
    <row r="89" spans="1:44" x14ac:dyDescent="0.25">
      <c r="A89" s="7" t="s">
        <v>131</v>
      </c>
      <c r="AO89" s="6" t="s">
        <v>1161</v>
      </c>
      <c r="AP89" s="6" t="s">
        <v>1389</v>
      </c>
      <c r="AQ89" s="6" t="s">
        <v>1388</v>
      </c>
      <c r="AR89" s="6" t="s">
        <v>1076</v>
      </c>
    </row>
    <row r="90" spans="1:44" x14ac:dyDescent="0.25">
      <c r="A90" s="7" t="s">
        <v>132</v>
      </c>
      <c r="AO90" s="6" t="s">
        <v>1192</v>
      </c>
      <c r="AP90" s="6" t="s">
        <v>1390</v>
      </c>
      <c r="AQ90" s="6" t="s">
        <v>1388</v>
      </c>
      <c r="AR90" s="6" t="s">
        <v>1076</v>
      </c>
    </row>
    <row r="91" spans="1:44" x14ac:dyDescent="0.25">
      <c r="A91" s="7" t="s">
        <v>133</v>
      </c>
      <c r="AO91" s="6" t="s">
        <v>1129</v>
      </c>
      <c r="AP91" s="6" t="s">
        <v>1391</v>
      </c>
      <c r="AQ91" s="6" t="s">
        <v>1392</v>
      </c>
      <c r="AR91" s="6" t="s">
        <v>1078</v>
      </c>
    </row>
    <row r="92" spans="1:44" x14ac:dyDescent="0.25">
      <c r="A92" s="7" t="s">
        <v>134</v>
      </c>
      <c r="AO92" s="6" t="s">
        <v>1162</v>
      </c>
      <c r="AP92" s="6" t="s">
        <v>1393</v>
      </c>
      <c r="AQ92" s="6" t="s">
        <v>1392</v>
      </c>
      <c r="AR92" s="6" t="s">
        <v>1078</v>
      </c>
    </row>
    <row r="93" spans="1:44" x14ac:dyDescent="0.25">
      <c r="A93" s="7" t="s">
        <v>135</v>
      </c>
      <c r="AO93" s="6" t="s">
        <v>1193</v>
      </c>
      <c r="AP93" s="6" t="s">
        <v>1394</v>
      </c>
      <c r="AQ93" s="6" t="s">
        <v>1392</v>
      </c>
      <c r="AR93" s="6" t="s">
        <v>1078</v>
      </c>
    </row>
    <row r="94" spans="1:44" x14ac:dyDescent="0.25">
      <c r="A94" s="7" t="s">
        <v>136</v>
      </c>
      <c r="AO94" s="6" t="s">
        <v>1130</v>
      </c>
      <c r="AP94" s="6" t="s">
        <v>1395</v>
      </c>
      <c r="AQ94" s="6" t="s">
        <v>1396</v>
      </c>
      <c r="AR94" s="6" t="s">
        <v>1080</v>
      </c>
    </row>
    <row r="95" spans="1:44" x14ac:dyDescent="0.25">
      <c r="A95" s="7" t="s">
        <v>137</v>
      </c>
      <c r="AO95" s="6" t="s">
        <v>1163</v>
      </c>
      <c r="AP95" s="6" t="s">
        <v>1397</v>
      </c>
      <c r="AQ95" s="6" t="s">
        <v>1398</v>
      </c>
      <c r="AR95" s="6" t="s">
        <v>1080</v>
      </c>
    </row>
    <row r="96" spans="1:44" x14ac:dyDescent="0.25">
      <c r="A96" s="7" t="s">
        <v>138</v>
      </c>
      <c r="AO96" s="6" t="s">
        <v>1194</v>
      </c>
      <c r="AP96" s="6" t="s">
        <v>1399</v>
      </c>
      <c r="AQ96" s="6" t="s">
        <v>1400</v>
      </c>
      <c r="AR96" s="6" t="s">
        <v>1080</v>
      </c>
    </row>
    <row r="97" spans="1:44" x14ac:dyDescent="0.25">
      <c r="A97" s="7" t="s">
        <v>139</v>
      </c>
      <c r="AO97" s="6" t="s">
        <v>1211</v>
      </c>
      <c r="AP97" s="6" t="s">
        <v>1401</v>
      </c>
      <c r="AQ97" s="6" t="s">
        <v>1396</v>
      </c>
      <c r="AR97" s="6" t="s">
        <v>1080</v>
      </c>
    </row>
    <row r="98" spans="1:44" x14ac:dyDescent="0.25">
      <c r="A98" s="7" t="s">
        <v>140</v>
      </c>
      <c r="AO98" s="6" t="s">
        <v>1131</v>
      </c>
      <c r="AP98" s="6" t="s">
        <v>1402</v>
      </c>
      <c r="AQ98" s="6" t="s">
        <v>1403</v>
      </c>
      <c r="AR98" s="6" t="s">
        <v>1404</v>
      </c>
    </row>
    <row r="99" spans="1:44" x14ac:dyDescent="0.25">
      <c r="A99" s="7" t="s">
        <v>141</v>
      </c>
      <c r="AO99" s="6" t="s">
        <v>1164</v>
      </c>
      <c r="AP99" s="6" t="s">
        <v>1405</v>
      </c>
      <c r="AQ99" s="6" t="s">
        <v>1403</v>
      </c>
      <c r="AR99" s="6" t="s">
        <v>1404</v>
      </c>
    </row>
    <row r="100" spans="1:44" x14ac:dyDescent="0.25">
      <c r="A100" s="7" t="s">
        <v>142</v>
      </c>
      <c r="AO100" s="6" t="s">
        <v>1195</v>
      </c>
      <c r="AP100" s="6" t="s">
        <v>1379</v>
      </c>
      <c r="AQ100" s="6" t="s">
        <v>1403</v>
      </c>
      <c r="AR100" s="6" t="s">
        <v>1404</v>
      </c>
    </row>
    <row r="101" spans="1:44" x14ac:dyDescent="0.25">
      <c r="A101" s="7" t="s">
        <v>143</v>
      </c>
      <c r="AO101" s="6" t="s">
        <v>1132</v>
      </c>
      <c r="AP101" s="6" t="s">
        <v>1406</v>
      </c>
      <c r="AQ101" s="6" t="s">
        <v>1407</v>
      </c>
      <c r="AR101" s="6" t="s">
        <v>1084</v>
      </c>
    </row>
    <row r="102" spans="1:44" x14ac:dyDescent="0.25">
      <c r="A102" s="7" t="s">
        <v>144</v>
      </c>
      <c r="AO102" s="6" t="s">
        <v>1165</v>
      </c>
      <c r="AP102" s="6" t="s">
        <v>1408</v>
      </c>
      <c r="AQ102" s="6" t="s">
        <v>1407</v>
      </c>
      <c r="AR102" s="6" t="s">
        <v>1084</v>
      </c>
    </row>
    <row r="103" spans="1:44" x14ac:dyDescent="0.25">
      <c r="A103" s="7" t="s">
        <v>145</v>
      </c>
      <c r="AO103" s="6" t="s">
        <v>1196</v>
      </c>
      <c r="AP103" s="6" t="s">
        <v>1409</v>
      </c>
      <c r="AQ103" s="6" t="s">
        <v>1407</v>
      </c>
      <c r="AR103" s="6" t="s">
        <v>1084</v>
      </c>
    </row>
    <row r="104" spans="1:44" x14ac:dyDescent="0.25">
      <c r="A104" s="7" t="s">
        <v>146</v>
      </c>
      <c r="AO104" s="6" t="s">
        <v>1212</v>
      </c>
      <c r="AP104" s="6" t="s">
        <v>1410</v>
      </c>
      <c r="AQ104" s="6" t="s">
        <v>1407</v>
      </c>
      <c r="AR104" s="6" t="s">
        <v>1084</v>
      </c>
    </row>
    <row r="105" spans="1:44" x14ac:dyDescent="0.25">
      <c r="A105" s="7" t="s">
        <v>147</v>
      </c>
      <c r="AO105" s="6" t="s">
        <v>1133</v>
      </c>
      <c r="AP105" s="6" t="s">
        <v>1411</v>
      </c>
      <c r="AQ105" s="6" t="s">
        <v>1412</v>
      </c>
      <c r="AR105" s="6" t="s">
        <v>1086</v>
      </c>
    </row>
    <row r="106" spans="1:44" x14ac:dyDescent="0.25">
      <c r="A106" s="7" t="s">
        <v>148</v>
      </c>
      <c r="AO106" s="6" t="s">
        <v>1166</v>
      </c>
      <c r="AP106" s="6" t="s">
        <v>1413</v>
      </c>
      <c r="AQ106" s="6" t="s">
        <v>1412</v>
      </c>
      <c r="AR106" s="6" t="s">
        <v>1086</v>
      </c>
    </row>
    <row r="107" spans="1:44" x14ac:dyDescent="0.25">
      <c r="A107" s="7" t="s">
        <v>149</v>
      </c>
      <c r="AO107" s="6" t="s">
        <v>1197</v>
      </c>
      <c r="AP107" s="6" t="s">
        <v>1414</v>
      </c>
      <c r="AQ107" s="6" t="s">
        <v>1415</v>
      </c>
      <c r="AR107" s="6" t="s">
        <v>1086</v>
      </c>
    </row>
    <row r="108" spans="1:44" x14ac:dyDescent="0.25">
      <c r="A108" s="7" t="s">
        <v>150</v>
      </c>
      <c r="AO108" s="6" t="s">
        <v>1213</v>
      </c>
      <c r="AP108" s="6" t="s">
        <v>1300</v>
      </c>
      <c r="AQ108" s="6" t="s">
        <v>1412</v>
      </c>
      <c r="AR108" s="6" t="s">
        <v>1086</v>
      </c>
    </row>
    <row r="109" spans="1:44" x14ac:dyDescent="0.25">
      <c r="A109" s="7" t="s">
        <v>151</v>
      </c>
      <c r="AO109" s="6" t="s">
        <v>1134</v>
      </c>
      <c r="AP109" s="6" t="s">
        <v>1416</v>
      </c>
      <c r="AQ109" s="6" t="s">
        <v>1417</v>
      </c>
      <c r="AR109" s="6" t="s">
        <v>1088</v>
      </c>
    </row>
    <row r="110" spans="1:44" x14ac:dyDescent="0.25">
      <c r="A110" s="7" t="s">
        <v>152</v>
      </c>
      <c r="AO110" s="6" t="s">
        <v>1167</v>
      </c>
      <c r="AP110" s="6" t="s">
        <v>1413</v>
      </c>
      <c r="AQ110" s="6" t="s">
        <v>1418</v>
      </c>
      <c r="AR110" s="6" t="s">
        <v>1088</v>
      </c>
    </row>
    <row r="111" spans="1:44" x14ac:dyDescent="0.25">
      <c r="A111" s="7" t="s">
        <v>153</v>
      </c>
      <c r="AO111" s="6" t="s">
        <v>1198</v>
      </c>
      <c r="AP111" s="6" t="s">
        <v>1419</v>
      </c>
      <c r="AQ111" s="6" t="s">
        <v>1420</v>
      </c>
      <c r="AR111" s="6" t="s">
        <v>1088</v>
      </c>
    </row>
    <row r="112" spans="1:44" x14ac:dyDescent="0.25">
      <c r="A112" s="7" t="s">
        <v>154</v>
      </c>
      <c r="AO112" s="6" t="s">
        <v>1214</v>
      </c>
      <c r="AP112" s="6" t="s">
        <v>1421</v>
      </c>
      <c r="AQ112" s="6" t="s">
        <v>1422</v>
      </c>
      <c r="AR112" s="6" t="s">
        <v>1088</v>
      </c>
    </row>
    <row r="113" spans="1:44" x14ac:dyDescent="0.25">
      <c r="A113" s="7" t="s">
        <v>155</v>
      </c>
      <c r="AO113" s="6" t="s">
        <v>1225</v>
      </c>
      <c r="AP113" s="6" t="s">
        <v>1423</v>
      </c>
      <c r="AQ113" s="6" t="s">
        <v>1417</v>
      </c>
      <c r="AR113" s="6" t="s">
        <v>1088</v>
      </c>
    </row>
    <row r="114" spans="1:44" x14ac:dyDescent="0.25">
      <c r="A114" s="7" t="s">
        <v>156</v>
      </c>
      <c r="AO114" s="6" t="s">
        <v>1232</v>
      </c>
      <c r="AP114" s="6" t="s">
        <v>1424</v>
      </c>
      <c r="AQ114" s="6" t="s">
        <v>1425</v>
      </c>
      <c r="AR114" s="6" t="s">
        <v>1088</v>
      </c>
    </row>
    <row r="115" spans="1:44" x14ac:dyDescent="0.25">
      <c r="A115" s="7" t="s">
        <v>157</v>
      </c>
      <c r="AO115" s="6" t="s">
        <v>1237</v>
      </c>
      <c r="AP115" s="6" t="s">
        <v>1426</v>
      </c>
      <c r="AQ115" s="6" t="s">
        <v>1427</v>
      </c>
      <c r="AR115" s="6" t="s">
        <v>1088</v>
      </c>
    </row>
    <row r="116" spans="1:44" x14ac:dyDescent="0.25">
      <c r="A116" s="7" t="s">
        <v>158</v>
      </c>
      <c r="AO116" s="6" t="s">
        <v>1241</v>
      </c>
      <c r="AP116" s="6" t="s">
        <v>1428</v>
      </c>
      <c r="AQ116" s="6" t="s">
        <v>1429</v>
      </c>
      <c r="AR116" s="6" t="s">
        <v>1088</v>
      </c>
    </row>
    <row r="117" spans="1:44" x14ac:dyDescent="0.25">
      <c r="A117" s="7" t="s">
        <v>159</v>
      </c>
      <c r="AO117" s="6" t="s">
        <v>1245</v>
      </c>
      <c r="AP117" s="6" t="s">
        <v>1430</v>
      </c>
      <c r="AQ117" s="6" t="s">
        <v>1431</v>
      </c>
      <c r="AR117" s="6" t="s">
        <v>1088</v>
      </c>
    </row>
    <row r="118" spans="1:44" x14ac:dyDescent="0.25">
      <c r="A118" s="7" t="s">
        <v>160</v>
      </c>
      <c r="AO118" s="6" t="s">
        <v>1135</v>
      </c>
      <c r="AP118" s="6" t="s">
        <v>1432</v>
      </c>
      <c r="AQ118" s="6" t="s">
        <v>1433</v>
      </c>
      <c r="AR118" s="6" t="s">
        <v>1090</v>
      </c>
    </row>
    <row r="119" spans="1:44" x14ac:dyDescent="0.25">
      <c r="A119" s="7" t="s">
        <v>161</v>
      </c>
      <c r="AO119" s="6" t="s">
        <v>1168</v>
      </c>
      <c r="AP119" s="6" t="s">
        <v>1434</v>
      </c>
      <c r="AQ119" s="6" t="s">
        <v>1433</v>
      </c>
      <c r="AR119" s="6" t="s">
        <v>1090</v>
      </c>
    </row>
    <row r="120" spans="1:44" x14ac:dyDescent="0.25">
      <c r="A120" s="7" t="s">
        <v>162</v>
      </c>
      <c r="AO120" s="6" t="s">
        <v>1136</v>
      </c>
      <c r="AP120" s="6" t="s">
        <v>1435</v>
      </c>
      <c r="AQ120" s="6" t="s">
        <v>1436</v>
      </c>
      <c r="AR120" s="6" t="s">
        <v>1092</v>
      </c>
    </row>
    <row r="121" spans="1:44" x14ac:dyDescent="0.25">
      <c r="A121" s="7" t="s">
        <v>163</v>
      </c>
      <c r="AO121" s="6" t="s">
        <v>1169</v>
      </c>
      <c r="AP121" s="6" t="s">
        <v>1437</v>
      </c>
      <c r="AQ121" s="6" t="s">
        <v>1438</v>
      </c>
      <c r="AR121" s="6" t="s">
        <v>1092</v>
      </c>
    </row>
    <row r="122" spans="1:44" x14ac:dyDescent="0.25">
      <c r="A122" s="7" t="s">
        <v>164</v>
      </c>
      <c r="AO122" s="6" t="s">
        <v>1199</v>
      </c>
      <c r="AP122" s="6" t="s">
        <v>1439</v>
      </c>
      <c r="AQ122" s="6" t="s">
        <v>1436</v>
      </c>
      <c r="AR122" s="6" t="s">
        <v>1092</v>
      </c>
    </row>
    <row r="123" spans="1:44" x14ac:dyDescent="0.25">
      <c r="A123" s="7" t="s">
        <v>165</v>
      </c>
      <c r="AO123" s="6" t="s">
        <v>1215</v>
      </c>
      <c r="AP123" s="6" t="s">
        <v>1300</v>
      </c>
      <c r="AQ123" s="6" t="s">
        <v>1436</v>
      </c>
      <c r="AR123" s="6" t="s">
        <v>1092</v>
      </c>
    </row>
    <row r="124" spans="1:44" x14ac:dyDescent="0.25">
      <c r="A124" s="7" t="s">
        <v>166</v>
      </c>
      <c r="AO124" s="6" t="s">
        <v>1137</v>
      </c>
      <c r="AP124" s="6" t="s">
        <v>1440</v>
      </c>
      <c r="AQ124" s="6" t="s">
        <v>1441</v>
      </c>
      <c r="AR124" s="6" t="s">
        <v>1094</v>
      </c>
    </row>
    <row r="125" spans="1:44" x14ac:dyDescent="0.25">
      <c r="A125" s="7" t="s">
        <v>167</v>
      </c>
      <c r="AO125" s="6" t="s">
        <v>1170</v>
      </c>
      <c r="AP125" s="6" t="s">
        <v>1442</v>
      </c>
      <c r="AQ125" s="6" t="s">
        <v>1443</v>
      </c>
      <c r="AR125" s="6" t="s">
        <v>1094</v>
      </c>
    </row>
    <row r="126" spans="1:44" x14ac:dyDescent="0.25">
      <c r="A126" s="7" t="s">
        <v>168</v>
      </c>
      <c r="AO126" s="6" t="s">
        <v>1200</v>
      </c>
      <c r="AP126" s="6" t="s">
        <v>1444</v>
      </c>
      <c r="AQ126" s="6" t="s">
        <v>1445</v>
      </c>
      <c r="AR126" s="6" t="s">
        <v>1094</v>
      </c>
    </row>
    <row r="127" spans="1:44" x14ac:dyDescent="0.25">
      <c r="A127" s="7" t="s">
        <v>169</v>
      </c>
      <c r="AO127" s="6" t="s">
        <v>1216</v>
      </c>
      <c r="AP127" s="6" t="s">
        <v>1446</v>
      </c>
      <c r="AQ127" s="6" t="s">
        <v>1447</v>
      </c>
      <c r="AR127" s="6" t="s">
        <v>1094</v>
      </c>
    </row>
    <row r="128" spans="1:44" x14ac:dyDescent="0.25">
      <c r="A128" s="7" t="s">
        <v>170</v>
      </c>
      <c r="AO128" s="6" t="s">
        <v>1226</v>
      </c>
      <c r="AP128" s="6" t="s">
        <v>1448</v>
      </c>
      <c r="AQ128" s="6" t="s">
        <v>1441</v>
      </c>
      <c r="AR128" s="6" t="s">
        <v>1094</v>
      </c>
    </row>
    <row r="129" spans="1:44" x14ac:dyDescent="0.25">
      <c r="A129" s="7" t="s">
        <v>171</v>
      </c>
      <c r="AO129" s="6" t="s">
        <v>1233</v>
      </c>
      <c r="AP129" s="6" t="s">
        <v>1449</v>
      </c>
      <c r="AQ129" s="6" t="s">
        <v>1441</v>
      </c>
      <c r="AR129" s="6" t="s">
        <v>1094</v>
      </c>
    </row>
    <row r="130" spans="1:44" x14ac:dyDescent="0.25">
      <c r="A130" s="7" t="s">
        <v>172</v>
      </c>
      <c r="AO130" s="6" t="s">
        <v>1238</v>
      </c>
      <c r="AP130" s="6" t="s">
        <v>1450</v>
      </c>
      <c r="AQ130" s="6" t="s">
        <v>1441</v>
      </c>
      <c r="AR130" s="6" t="s">
        <v>1094</v>
      </c>
    </row>
    <row r="131" spans="1:44" x14ac:dyDescent="0.25">
      <c r="A131" s="7" t="s">
        <v>173</v>
      </c>
      <c r="AO131" s="6" t="s">
        <v>1242</v>
      </c>
      <c r="AP131" s="6" t="s">
        <v>1451</v>
      </c>
      <c r="AQ131" s="6" t="s">
        <v>1441</v>
      </c>
      <c r="AR131" s="6" t="s">
        <v>1094</v>
      </c>
    </row>
    <row r="132" spans="1:44" x14ac:dyDescent="0.25">
      <c r="A132" s="7" t="s">
        <v>174</v>
      </c>
      <c r="AO132" s="6" t="s">
        <v>1246</v>
      </c>
      <c r="AP132" s="6" t="s">
        <v>1452</v>
      </c>
      <c r="AQ132" s="6" t="s">
        <v>1441</v>
      </c>
      <c r="AR132" s="6" t="s">
        <v>1094</v>
      </c>
    </row>
    <row r="133" spans="1:44" x14ac:dyDescent="0.25">
      <c r="A133" s="7" t="s">
        <v>175</v>
      </c>
      <c r="AO133" s="6" t="s">
        <v>1249</v>
      </c>
      <c r="AP133" s="6" t="s">
        <v>1453</v>
      </c>
      <c r="AQ133" s="6" t="s">
        <v>1454</v>
      </c>
      <c r="AR133" s="6" t="s">
        <v>1094</v>
      </c>
    </row>
    <row r="134" spans="1:44" x14ac:dyDescent="0.25">
      <c r="A134" s="7" t="s">
        <v>176</v>
      </c>
      <c r="AO134" s="6" t="s">
        <v>1252</v>
      </c>
      <c r="AP134" s="6" t="s">
        <v>1455</v>
      </c>
      <c r="AQ134" s="6" t="s">
        <v>1456</v>
      </c>
      <c r="AR134" s="6" t="s">
        <v>1094</v>
      </c>
    </row>
    <row r="135" spans="1:44" x14ac:dyDescent="0.25">
      <c r="A135" s="7" t="s">
        <v>177</v>
      </c>
      <c r="AO135" s="6" t="s">
        <v>1138</v>
      </c>
      <c r="AP135" s="6" t="s">
        <v>1457</v>
      </c>
      <c r="AQ135" s="6" t="s">
        <v>1096</v>
      </c>
      <c r="AR135" s="6" t="s">
        <v>1096</v>
      </c>
    </row>
    <row r="136" spans="1:44" x14ac:dyDescent="0.25">
      <c r="A136" s="7" t="s">
        <v>178</v>
      </c>
      <c r="AO136" s="6" t="s">
        <v>1171</v>
      </c>
      <c r="AP136" s="6" t="s">
        <v>1458</v>
      </c>
      <c r="AQ136" s="6" t="s">
        <v>1096</v>
      </c>
      <c r="AR136" s="6" t="s">
        <v>1096</v>
      </c>
    </row>
    <row r="137" spans="1:44" x14ac:dyDescent="0.25">
      <c r="A137" s="7" t="s">
        <v>179</v>
      </c>
      <c r="AO137" s="6" t="s">
        <v>1139</v>
      </c>
      <c r="AP137" s="6" t="s">
        <v>1459</v>
      </c>
      <c r="AQ137" s="6" t="s">
        <v>1460</v>
      </c>
      <c r="AR137" s="6" t="s">
        <v>1098</v>
      </c>
    </row>
    <row r="138" spans="1:44" x14ac:dyDescent="0.25">
      <c r="A138" s="7" t="s">
        <v>180</v>
      </c>
      <c r="AO138" s="6" t="s">
        <v>1172</v>
      </c>
      <c r="AP138" s="6" t="s">
        <v>1461</v>
      </c>
      <c r="AQ138" s="6" t="s">
        <v>1460</v>
      </c>
      <c r="AR138" s="6" t="s">
        <v>1098</v>
      </c>
    </row>
    <row r="139" spans="1:44" x14ac:dyDescent="0.25">
      <c r="A139" s="7" t="s">
        <v>181</v>
      </c>
      <c r="AO139" s="6" t="s">
        <v>1140</v>
      </c>
      <c r="AP139" s="6" t="s">
        <v>1462</v>
      </c>
      <c r="AQ139" s="6" t="s">
        <v>1463</v>
      </c>
      <c r="AR139" s="6" t="s">
        <v>1100</v>
      </c>
    </row>
    <row r="140" spans="1:44" x14ac:dyDescent="0.25">
      <c r="A140" s="7" t="s">
        <v>182</v>
      </c>
      <c r="AO140" s="6" t="s">
        <v>1173</v>
      </c>
      <c r="AP140" s="6" t="s">
        <v>1464</v>
      </c>
      <c r="AQ140" s="6" t="s">
        <v>1463</v>
      </c>
      <c r="AR140" s="6" t="s">
        <v>1100</v>
      </c>
    </row>
    <row r="141" spans="1:44" x14ac:dyDescent="0.25">
      <c r="A141" s="7" t="s">
        <v>183</v>
      </c>
      <c r="AO141" s="6" t="s">
        <v>1141</v>
      </c>
      <c r="AP141" s="6" t="s">
        <v>1465</v>
      </c>
      <c r="AQ141" s="6" t="s">
        <v>1466</v>
      </c>
      <c r="AR141" s="6" t="s">
        <v>1466</v>
      </c>
    </row>
    <row r="142" spans="1:44" x14ac:dyDescent="0.25">
      <c r="A142" s="7" t="s">
        <v>184</v>
      </c>
      <c r="AO142" s="6" t="s">
        <v>1174</v>
      </c>
      <c r="AP142" s="6" t="s">
        <v>1467</v>
      </c>
      <c r="AQ142" s="6" t="s">
        <v>1466</v>
      </c>
      <c r="AR142" s="6" t="s">
        <v>1466</v>
      </c>
    </row>
    <row r="143" spans="1:44" x14ac:dyDescent="0.25">
      <c r="A143" s="7" t="s">
        <v>185</v>
      </c>
      <c r="AO143" s="6" t="s">
        <v>1142</v>
      </c>
      <c r="AP143" s="6" t="s">
        <v>1468</v>
      </c>
      <c r="AQ143" s="6" t="s">
        <v>1469</v>
      </c>
      <c r="AR143" s="6" t="s">
        <v>1104</v>
      </c>
    </row>
    <row r="144" spans="1:44" x14ac:dyDescent="0.25">
      <c r="A144" s="7" t="s">
        <v>186</v>
      </c>
      <c r="AO144" s="6" t="s">
        <v>1175</v>
      </c>
      <c r="AP144" s="6" t="s">
        <v>1470</v>
      </c>
      <c r="AQ144" s="6" t="s">
        <v>1469</v>
      </c>
      <c r="AR144" s="6" t="s">
        <v>1104</v>
      </c>
    </row>
    <row r="145" spans="1:44" x14ac:dyDescent="0.25">
      <c r="A145" s="7" t="s">
        <v>187</v>
      </c>
      <c r="AO145" s="6" t="s">
        <v>1143</v>
      </c>
      <c r="AP145" s="6" t="s">
        <v>1471</v>
      </c>
      <c r="AQ145" s="6" t="s">
        <v>1472</v>
      </c>
      <c r="AR145" s="6" t="s">
        <v>1106</v>
      </c>
    </row>
    <row r="146" spans="1:44" x14ac:dyDescent="0.25">
      <c r="A146" s="7" t="s">
        <v>188</v>
      </c>
      <c r="AO146" s="6" t="s">
        <v>1176</v>
      </c>
      <c r="AP146" s="6" t="s">
        <v>1473</v>
      </c>
      <c r="AQ146" s="6" t="s">
        <v>1472</v>
      </c>
      <c r="AR146" s="6" t="s">
        <v>1106</v>
      </c>
    </row>
    <row r="147" spans="1:44" x14ac:dyDescent="0.25">
      <c r="A147" s="7" t="s">
        <v>189</v>
      </c>
      <c r="AO147" s="6" t="s">
        <v>1144</v>
      </c>
      <c r="AP147" s="6" t="s">
        <v>1474</v>
      </c>
      <c r="AQ147" s="6" t="s">
        <v>1475</v>
      </c>
      <c r="AR147" s="6" t="s">
        <v>1108</v>
      </c>
    </row>
    <row r="148" spans="1:44" x14ac:dyDescent="0.25">
      <c r="A148" s="7" t="s">
        <v>190</v>
      </c>
      <c r="AO148" s="6" t="s">
        <v>1177</v>
      </c>
      <c r="AP148" s="6" t="s">
        <v>1476</v>
      </c>
      <c r="AQ148" s="6" t="s">
        <v>1475</v>
      </c>
      <c r="AR148" s="6" t="s">
        <v>1108</v>
      </c>
    </row>
    <row r="149" spans="1:44" x14ac:dyDescent="0.25">
      <c r="A149" s="7" t="s">
        <v>191</v>
      </c>
      <c r="AO149" s="6" t="s">
        <v>1145</v>
      </c>
      <c r="AP149" s="6" t="s">
        <v>1477</v>
      </c>
      <c r="AQ149" s="6" t="s">
        <v>1478</v>
      </c>
      <c r="AR149" s="6" t="s">
        <v>1110</v>
      </c>
    </row>
    <row r="150" spans="1:44" x14ac:dyDescent="0.25">
      <c r="A150" s="7" t="s">
        <v>192</v>
      </c>
      <c r="AO150" s="6" t="s">
        <v>1178</v>
      </c>
      <c r="AP150" s="6" t="s">
        <v>1479</v>
      </c>
      <c r="AQ150" s="6" t="s">
        <v>1478</v>
      </c>
      <c r="AR150" s="6" t="s">
        <v>1110</v>
      </c>
    </row>
    <row r="151" spans="1:44" x14ac:dyDescent="0.25">
      <c r="A151" s="7" t="s">
        <v>193</v>
      </c>
      <c r="AO151" s="6" t="s">
        <v>1146</v>
      </c>
      <c r="AP151" s="6" t="s">
        <v>1480</v>
      </c>
      <c r="AQ151" s="6" t="s">
        <v>1481</v>
      </c>
      <c r="AR151" s="6" t="s">
        <v>1112</v>
      </c>
    </row>
    <row r="152" spans="1:44" x14ac:dyDescent="0.25">
      <c r="A152" s="7" t="s">
        <v>194</v>
      </c>
      <c r="AO152" s="6" t="s">
        <v>1179</v>
      </c>
      <c r="AP152" s="6" t="s">
        <v>1482</v>
      </c>
      <c r="AQ152" s="6" t="s">
        <v>1481</v>
      </c>
      <c r="AR152" s="6" t="s">
        <v>1112</v>
      </c>
    </row>
    <row r="153" spans="1:44" x14ac:dyDescent="0.25">
      <c r="A153" s="7" t="s">
        <v>195</v>
      </c>
    </row>
    <row r="154" spans="1:44" x14ac:dyDescent="0.25">
      <c r="A154" s="7" t="s">
        <v>196</v>
      </c>
    </row>
    <row r="155" spans="1:44" x14ac:dyDescent="0.25">
      <c r="A155" s="7" t="s">
        <v>197</v>
      </c>
    </row>
    <row r="156" spans="1:44" x14ac:dyDescent="0.25">
      <c r="A156" s="7" t="s">
        <v>198</v>
      </c>
    </row>
    <row r="157" spans="1:44" x14ac:dyDescent="0.25">
      <c r="A157" s="7" t="s">
        <v>199</v>
      </c>
    </row>
    <row r="158" spans="1:44" x14ac:dyDescent="0.25">
      <c r="A158" s="7" t="s">
        <v>200</v>
      </c>
    </row>
    <row r="159" spans="1:44" x14ac:dyDescent="0.25">
      <c r="A159" s="7" t="s">
        <v>201</v>
      </c>
    </row>
    <row r="160" spans="1:44" x14ac:dyDescent="0.25">
      <c r="A160" s="7" t="s">
        <v>202</v>
      </c>
    </row>
    <row r="161" spans="1:1" x14ac:dyDescent="0.25">
      <c r="A161" s="7" t="s">
        <v>203</v>
      </c>
    </row>
    <row r="162" spans="1:1" x14ac:dyDescent="0.25">
      <c r="A162" s="7" t="s">
        <v>204</v>
      </c>
    </row>
    <row r="163" spans="1:1" x14ac:dyDescent="0.25">
      <c r="A163" s="7" t="s">
        <v>205</v>
      </c>
    </row>
    <row r="164" spans="1:1" x14ac:dyDescent="0.25">
      <c r="A164" s="7" t="s">
        <v>206</v>
      </c>
    </row>
    <row r="165" spans="1:1" x14ac:dyDescent="0.25">
      <c r="A165" s="7" t="s">
        <v>207</v>
      </c>
    </row>
    <row r="166" spans="1:1" x14ac:dyDescent="0.25">
      <c r="A166" s="7" t="s">
        <v>208</v>
      </c>
    </row>
    <row r="167" spans="1:1" x14ac:dyDescent="0.25">
      <c r="A167" s="7" t="s">
        <v>209</v>
      </c>
    </row>
    <row r="168" spans="1:1" x14ac:dyDescent="0.25">
      <c r="A168" s="7" t="s">
        <v>210</v>
      </c>
    </row>
    <row r="169" spans="1:1" x14ac:dyDescent="0.25">
      <c r="A169" s="7" t="s">
        <v>211</v>
      </c>
    </row>
    <row r="170" spans="1:1" x14ac:dyDescent="0.25">
      <c r="A170" s="7" t="s">
        <v>212</v>
      </c>
    </row>
    <row r="171" spans="1:1" x14ac:dyDescent="0.25">
      <c r="A171" s="7" t="s">
        <v>213</v>
      </c>
    </row>
    <row r="172" spans="1:1" x14ac:dyDescent="0.25">
      <c r="A172" s="7" t="s">
        <v>214</v>
      </c>
    </row>
    <row r="173" spans="1:1" x14ac:dyDescent="0.25">
      <c r="A173" s="7" t="s">
        <v>215</v>
      </c>
    </row>
    <row r="174" spans="1:1" x14ac:dyDescent="0.25">
      <c r="A174" s="7" t="s">
        <v>216</v>
      </c>
    </row>
    <row r="175" spans="1:1" x14ac:dyDescent="0.25">
      <c r="A175" s="7" t="s">
        <v>217</v>
      </c>
    </row>
    <row r="176" spans="1:1" x14ac:dyDescent="0.25">
      <c r="A176" s="7" t="s">
        <v>218</v>
      </c>
    </row>
    <row r="177" spans="1:1" x14ac:dyDescent="0.25">
      <c r="A177" s="7" t="s">
        <v>219</v>
      </c>
    </row>
    <row r="178" spans="1:1" x14ac:dyDescent="0.25">
      <c r="A178" s="7" t="s">
        <v>220</v>
      </c>
    </row>
    <row r="179" spans="1:1" x14ac:dyDescent="0.25">
      <c r="A179" s="7" t="s">
        <v>221</v>
      </c>
    </row>
    <row r="180" spans="1:1" x14ac:dyDescent="0.25">
      <c r="A180" s="7" t="s">
        <v>222</v>
      </c>
    </row>
    <row r="181" spans="1:1" x14ac:dyDescent="0.25">
      <c r="A181" s="7" t="s">
        <v>223</v>
      </c>
    </row>
    <row r="182" spans="1:1" x14ac:dyDescent="0.25">
      <c r="A182" s="7" t="s">
        <v>224</v>
      </c>
    </row>
    <row r="183" spans="1:1" x14ac:dyDescent="0.25">
      <c r="A183" s="7" t="s">
        <v>225</v>
      </c>
    </row>
    <row r="184" spans="1:1" x14ac:dyDescent="0.25">
      <c r="A184" s="7" t="s">
        <v>226</v>
      </c>
    </row>
    <row r="185" spans="1:1" x14ac:dyDescent="0.25">
      <c r="A185" s="7" t="s">
        <v>227</v>
      </c>
    </row>
    <row r="186" spans="1:1" x14ac:dyDescent="0.25">
      <c r="A186" s="7" t="s">
        <v>228</v>
      </c>
    </row>
    <row r="187" spans="1:1" x14ac:dyDescent="0.25">
      <c r="A187" s="7" t="s">
        <v>229</v>
      </c>
    </row>
    <row r="188" spans="1:1" x14ac:dyDescent="0.25">
      <c r="A188" s="7" t="s">
        <v>230</v>
      </c>
    </row>
    <row r="189" spans="1:1" x14ac:dyDescent="0.25">
      <c r="A189" s="7" t="s">
        <v>231</v>
      </c>
    </row>
    <row r="190" spans="1:1" x14ac:dyDescent="0.25">
      <c r="A190" s="7" t="s">
        <v>232</v>
      </c>
    </row>
    <row r="191" spans="1:1" x14ac:dyDescent="0.25">
      <c r="A191" s="7" t="s">
        <v>233</v>
      </c>
    </row>
    <row r="192" spans="1:1" x14ac:dyDescent="0.25">
      <c r="A192" s="7" t="s">
        <v>234</v>
      </c>
    </row>
    <row r="193" spans="1:1" x14ac:dyDescent="0.25">
      <c r="A193" s="7" t="s">
        <v>235</v>
      </c>
    </row>
    <row r="194" spans="1:1" x14ac:dyDescent="0.25">
      <c r="A194" s="7" t="s">
        <v>236</v>
      </c>
    </row>
    <row r="195" spans="1:1" x14ac:dyDescent="0.25">
      <c r="A195" s="7" t="s">
        <v>237</v>
      </c>
    </row>
    <row r="196" spans="1:1" x14ac:dyDescent="0.25">
      <c r="A196" s="7" t="s">
        <v>238</v>
      </c>
    </row>
    <row r="197" spans="1:1" x14ac:dyDescent="0.25">
      <c r="A197" s="7" t="s">
        <v>239</v>
      </c>
    </row>
    <row r="198" spans="1:1" x14ac:dyDescent="0.25">
      <c r="A198" s="7" t="s">
        <v>240</v>
      </c>
    </row>
    <row r="199" spans="1:1" x14ac:dyDescent="0.25">
      <c r="A199" s="7" t="s">
        <v>241</v>
      </c>
    </row>
    <row r="200" spans="1:1" x14ac:dyDescent="0.25">
      <c r="A200" s="7" t="s">
        <v>242</v>
      </c>
    </row>
    <row r="201" spans="1:1" x14ac:dyDescent="0.25">
      <c r="A201" s="7" t="s">
        <v>243</v>
      </c>
    </row>
    <row r="202" spans="1:1" x14ac:dyDescent="0.25">
      <c r="A202" s="7" t="s">
        <v>244</v>
      </c>
    </row>
    <row r="203" spans="1:1" x14ac:dyDescent="0.25">
      <c r="A203" s="7" t="s">
        <v>245</v>
      </c>
    </row>
    <row r="204" spans="1:1" x14ac:dyDescent="0.25">
      <c r="A204" s="7" t="s">
        <v>246</v>
      </c>
    </row>
    <row r="205" spans="1:1" x14ac:dyDescent="0.25">
      <c r="A205" s="7" t="s">
        <v>247</v>
      </c>
    </row>
    <row r="206" spans="1:1" x14ac:dyDescent="0.25">
      <c r="A206" s="7" t="s">
        <v>248</v>
      </c>
    </row>
    <row r="207" spans="1:1" x14ac:dyDescent="0.25">
      <c r="A207" s="7" t="s">
        <v>249</v>
      </c>
    </row>
    <row r="208" spans="1:1" x14ac:dyDescent="0.25">
      <c r="A208" s="7" t="s">
        <v>250</v>
      </c>
    </row>
    <row r="209" spans="1:1" x14ac:dyDescent="0.25">
      <c r="A209" s="7" t="s">
        <v>251</v>
      </c>
    </row>
    <row r="210" spans="1:1" x14ac:dyDescent="0.25">
      <c r="A210" s="7" t="s">
        <v>252</v>
      </c>
    </row>
    <row r="211" spans="1:1" x14ac:dyDescent="0.25">
      <c r="A211" s="7" t="s">
        <v>253</v>
      </c>
    </row>
    <row r="212" spans="1:1" x14ac:dyDescent="0.25">
      <c r="A212" s="7" t="s">
        <v>254</v>
      </c>
    </row>
    <row r="213" spans="1:1" x14ac:dyDescent="0.25">
      <c r="A213" s="7" t="s">
        <v>255</v>
      </c>
    </row>
    <row r="214" spans="1:1" x14ac:dyDescent="0.25">
      <c r="A214" s="7" t="s">
        <v>256</v>
      </c>
    </row>
    <row r="215" spans="1:1" x14ac:dyDescent="0.25">
      <c r="A215" s="7" t="s">
        <v>257</v>
      </c>
    </row>
    <row r="216" spans="1:1" x14ac:dyDescent="0.25">
      <c r="A216" s="7" t="s">
        <v>258</v>
      </c>
    </row>
    <row r="217" spans="1:1" x14ac:dyDescent="0.25">
      <c r="A217" s="7" t="s">
        <v>259</v>
      </c>
    </row>
    <row r="218" spans="1:1" x14ac:dyDescent="0.25">
      <c r="A218" s="7" t="s">
        <v>260</v>
      </c>
    </row>
    <row r="219" spans="1:1" x14ac:dyDescent="0.25">
      <c r="A219" s="7" t="s">
        <v>261</v>
      </c>
    </row>
    <row r="220" spans="1:1" x14ac:dyDescent="0.25">
      <c r="A220" s="7" t="s">
        <v>262</v>
      </c>
    </row>
    <row r="221" spans="1:1" x14ac:dyDescent="0.25">
      <c r="A221" s="7" t="s">
        <v>263</v>
      </c>
    </row>
    <row r="222" spans="1:1" x14ac:dyDescent="0.25">
      <c r="A222" s="7" t="s">
        <v>264</v>
      </c>
    </row>
    <row r="223" spans="1:1" x14ac:dyDescent="0.25">
      <c r="A223" s="7" t="s">
        <v>265</v>
      </c>
    </row>
    <row r="224" spans="1:1" x14ac:dyDescent="0.25">
      <c r="A224" s="7" t="s">
        <v>266</v>
      </c>
    </row>
    <row r="225" spans="1:1" x14ac:dyDescent="0.25">
      <c r="A225" s="7" t="s">
        <v>267</v>
      </c>
    </row>
    <row r="226" spans="1:1" x14ac:dyDescent="0.25">
      <c r="A226" s="7" t="s">
        <v>268</v>
      </c>
    </row>
    <row r="227" spans="1:1" x14ac:dyDescent="0.25">
      <c r="A227" s="7" t="s">
        <v>269</v>
      </c>
    </row>
    <row r="228" spans="1:1" x14ac:dyDescent="0.25">
      <c r="A228" s="7" t="s">
        <v>270</v>
      </c>
    </row>
    <row r="229" spans="1:1" x14ac:dyDescent="0.25">
      <c r="A229" s="7" t="s">
        <v>271</v>
      </c>
    </row>
    <row r="230" spans="1:1" x14ac:dyDescent="0.25">
      <c r="A230" s="7" t="s">
        <v>272</v>
      </c>
    </row>
    <row r="231" spans="1:1" x14ac:dyDescent="0.25">
      <c r="A231" s="7" t="s">
        <v>273</v>
      </c>
    </row>
    <row r="232" spans="1:1" x14ac:dyDescent="0.25">
      <c r="A232" s="7" t="s">
        <v>274</v>
      </c>
    </row>
    <row r="233" spans="1:1" x14ac:dyDescent="0.25">
      <c r="A233" s="7" t="s">
        <v>275</v>
      </c>
    </row>
    <row r="234" spans="1:1" x14ac:dyDescent="0.25">
      <c r="A234" s="7" t="s">
        <v>276</v>
      </c>
    </row>
    <row r="235" spans="1:1" x14ac:dyDescent="0.25">
      <c r="A235" s="7" t="s">
        <v>277</v>
      </c>
    </row>
    <row r="236" spans="1:1" x14ac:dyDescent="0.25">
      <c r="A236" s="7" t="s">
        <v>278</v>
      </c>
    </row>
    <row r="237" spans="1:1" x14ac:dyDescent="0.25">
      <c r="A237" s="7" t="s">
        <v>279</v>
      </c>
    </row>
    <row r="238" spans="1:1" x14ac:dyDescent="0.25">
      <c r="A238" s="7" t="s">
        <v>280</v>
      </c>
    </row>
    <row r="239" spans="1:1" x14ac:dyDescent="0.25">
      <c r="A239" s="7" t="s">
        <v>281</v>
      </c>
    </row>
    <row r="240" spans="1:1" x14ac:dyDescent="0.25">
      <c r="A240" s="7" t="s">
        <v>282</v>
      </c>
    </row>
    <row r="241" spans="1:1" x14ac:dyDescent="0.25">
      <c r="A241" s="7" t="s">
        <v>283</v>
      </c>
    </row>
    <row r="242" spans="1:1" x14ac:dyDescent="0.25">
      <c r="A242" s="7" t="s">
        <v>284</v>
      </c>
    </row>
    <row r="243" spans="1:1" x14ac:dyDescent="0.25">
      <c r="A243" s="7" t="s">
        <v>285</v>
      </c>
    </row>
    <row r="244" spans="1:1" x14ac:dyDescent="0.25">
      <c r="A244" s="7" t="s">
        <v>286</v>
      </c>
    </row>
    <row r="245" spans="1:1" x14ac:dyDescent="0.25">
      <c r="A245" s="7" t="s">
        <v>287</v>
      </c>
    </row>
    <row r="246" spans="1:1" x14ac:dyDescent="0.25">
      <c r="A246" s="7" t="s">
        <v>288</v>
      </c>
    </row>
    <row r="247" spans="1:1" x14ac:dyDescent="0.25">
      <c r="A247" s="7" t="s">
        <v>289</v>
      </c>
    </row>
    <row r="248" spans="1:1" x14ac:dyDescent="0.25">
      <c r="A248" s="7" t="s">
        <v>290</v>
      </c>
    </row>
    <row r="249" spans="1:1" x14ac:dyDescent="0.25">
      <c r="A249" s="7" t="s">
        <v>291</v>
      </c>
    </row>
    <row r="250" spans="1:1" x14ac:dyDescent="0.25">
      <c r="A250" s="7" t="s">
        <v>292</v>
      </c>
    </row>
    <row r="251" spans="1:1" x14ac:dyDescent="0.25">
      <c r="A251" s="7" t="s">
        <v>293</v>
      </c>
    </row>
    <row r="252" spans="1:1" x14ac:dyDescent="0.25">
      <c r="A252" s="7" t="s">
        <v>294</v>
      </c>
    </row>
    <row r="253" spans="1:1" x14ac:dyDescent="0.25">
      <c r="A253" s="7" t="s">
        <v>295</v>
      </c>
    </row>
    <row r="254" spans="1:1" x14ac:dyDescent="0.25">
      <c r="A254" s="7" t="s">
        <v>296</v>
      </c>
    </row>
    <row r="255" spans="1:1" x14ac:dyDescent="0.25">
      <c r="A255" s="7" t="s">
        <v>297</v>
      </c>
    </row>
    <row r="256" spans="1:1" x14ac:dyDescent="0.25">
      <c r="A256" s="7" t="s">
        <v>298</v>
      </c>
    </row>
    <row r="257" spans="1:1" x14ac:dyDescent="0.25">
      <c r="A257" s="7" t="s">
        <v>299</v>
      </c>
    </row>
    <row r="258" spans="1:1" x14ac:dyDescent="0.25">
      <c r="A258" s="7" t="s">
        <v>300</v>
      </c>
    </row>
    <row r="259" spans="1:1" x14ac:dyDescent="0.25">
      <c r="A259" s="7" t="s">
        <v>301</v>
      </c>
    </row>
    <row r="260" spans="1:1" x14ac:dyDescent="0.25">
      <c r="A260" s="7" t="s">
        <v>302</v>
      </c>
    </row>
    <row r="261" spans="1:1" x14ac:dyDescent="0.25">
      <c r="A261" s="7" t="s">
        <v>303</v>
      </c>
    </row>
    <row r="262" spans="1:1" x14ac:dyDescent="0.25">
      <c r="A262" s="7" t="s">
        <v>304</v>
      </c>
    </row>
    <row r="263" spans="1:1" x14ac:dyDescent="0.25">
      <c r="A263" s="7" t="s">
        <v>305</v>
      </c>
    </row>
    <row r="264" spans="1:1" x14ac:dyDescent="0.25">
      <c r="A264" s="7" t="s">
        <v>306</v>
      </c>
    </row>
    <row r="265" spans="1:1" x14ac:dyDescent="0.25">
      <c r="A265" s="7" t="s">
        <v>307</v>
      </c>
    </row>
    <row r="266" spans="1:1" x14ac:dyDescent="0.25">
      <c r="A266" s="7" t="s">
        <v>308</v>
      </c>
    </row>
    <row r="267" spans="1:1" x14ac:dyDescent="0.25">
      <c r="A267" s="7" t="s">
        <v>309</v>
      </c>
    </row>
    <row r="268" spans="1:1" x14ac:dyDescent="0.25">
      <c r="A268" s="7" t="s">
        <v>310</v>
      </c>
    </row>
    <row r="269" spans="1:1" x14ac:dyDescent="0.25">
      <c r="A269" s="7" t="s">
        <v>311</v>
      </c>
    </row>
    <row r="270" spans="1:1" x14ac:dyDescent="0.25">
      <c r="A270" s="7" t="s">
        <v>312</v>
      </c>
    </row>
    <row r="271" spans="1:1" x14ac:dyDescent="0.25">
      <c r="A271" s="7" t="s">
        <v>313</v>
      </c>
    </row>
    <row r="272" spans="1:1" x14ac:dyDescent="0.25">
      <c r="A272" s="7" t="s">
        <v>314</v>
      </c>
    </row>
    <row r="273" spans="1:1" x14ac:dyDescent="0.25">
      <c r="A273" s="7" t="s">
        <v>315</v>
      </c>
    </row>
    <row r="274" spans="1:1" x14ac:dyDescent="0.25">
      <c r="A274" s="7" t="s">
        <v>316</v>
      </c>
    </row>
    <row r="275" spans="1:1" x14ac:dyDescent="0.25">
      <c r="A275" s="7" t="s">
        <v>317</v>
      </c>
    </row>
    <row r="276" spans="1:1" x14ac:dyDescent="0.25">
      <c r="A276" s="7" t="s">
        <v>318</v>
      </c>
    </row>
    <row r="277" spans="1:1" x14ac:dyDescent="0.25">
      <c r="A277" s="7" t="s">
        <v>319</v>
      </c>
    </row>
    <row r="278" spans="1:1" x14ac:dyDescent="0.25">
      <c r="A278" s="7" t="s">
        <v>320</v>
      </c>
    </row>
    <row r="279" spans="1:1" x14ac:dyDescent="0.25">
      <c r="A279" s="7" t="s">
        <v>321</v>
      </c>
    </row>
    <row r="280" spans="1:1" x14ac:dyDescent="0.25">
      <c r="A280" s="7" t="s">
        <v>322</v>
      </c>
    </row>
    <row r="281" spans="1:1" x14ac:dyDescent="0.25">
      <c r="A281" s="7" t="s">
        <v>323</v>
      </c>
    </row>
    <row r="282" spans="1:1" x14ac:dyDescent="0.25">
      <c r="A282" s="7" t="s">
        <v>324</v>
      </c>
    </row>
    <row r="283" spans="1:1" x14ac:dyDescent="0.25">
      <c r="A283" s="7" t="s">
        <v>325</v>
      </c>
    </row>
    <row r="284" spans="1:1" x14ac:dyDescent="0.25">
      <c r="A284" s="7" t="s">
        <v>326</v>
      </c>
    </row>
    <row r="285" spans="1:1" x14ac:dyDescent="0.25">
      <c r="A285" s="7" t="s">
        <v>327</v>
      </c>
    </row>
    <row r="286" spans="1:1" x14ac:dyDescent="0.25">
      <c r="A286" s="7" t="s">
        <v>328</v>
      </c>
    </row>
    <row r="287" spans="1:1" x14ac:dyDescent="0.25">
      <c r="A287" s="7" t="s">
        <v>329</v>
      </c>
    </row>
    <row r="288" spans="1:1" x14ac:dyDescent="0.25">
      <c r="A288" s="7" t="s">
        <v>330</v>
      </c>
    </row>
    <row r="289" spans="1:1" x14ac:dyDescent="0.25">
      <c r="A289" s="7" t="s">
        <v>331</v>
      </c>
    </row>
    <row r="290" spans="1:1" x14ac:dyDescent="0.25">
      <c r="A290" s="7" t="s">
        <v>332</v>
      </c>
    </row>
    <row r="291" spans="1:1" x14ac:dyDescent="0.25">
      <c r="A291" s="7" t="s">
        <v>333</v>
      </c>
    </row>
    <row r="292" spans="1:1" x14ac:dyDescent="0.25">
      <c r="A292" s="7" t="s">
        <v>334</v>
      </c>
    </row>
    <row r="293" spans="1:1" x14ac:dyDescent="0.25">
      <c r="A293" s="7" t="s">
        <v>335</v>
      </c>
    </row>
    <row r="294" spans="1:1" x14ac:dyDescent="0.25">
      <c r="A294" s="7" t="s">
        <v>336</v>
      </c>
    </row>
    <row r="295" spans="1:1" x14ac:dyDescent="0.25">
      <c r="A295" s="7" t="s">
        <v>337</v>
      </c>
    </row>
    <row r="296" spans="1:1" x14ac:dyDescent="0.25">
      <c r="A296" s="7" t="s">
        <v>338</v>
      </c>
    </row>
    <row r="297" spans="1:1" x14ac:dyDescent="0.25">
      <c r="A297" s="7" t="s">
        <v>339</v>
      </c>
    </row>
    <row r="298" spans="1:1" x14ac:dyDescent="0.25">
      <c r="A298" s="7" t="s">
        <v>340</v>
      </c>
    </row>
    <row r="299" spans="1:1" x14ac:dyDescent="0.25">
      <c r="A299" s="7" t="s">
        <v>341</v>
      </c>
    </row>
    <row r="300" spans="1:1" x14ac:dyDescent="0.25">
      <c r="A300" s="7" t="s">
        <v>342</v>
      </c>
    </row>
    <row r="301" spans="1:1" x14ac:dyDescent="0.25">
      <c r="A301" s="7" t="s">
        <v>343</v>
      </c>
    </row>
    <row r="302" spans="1:1" x14ac:dyDescent="0.25">
      <c r="A302" s="7" t="s">
        <v>344</v>
      </c>
    </row>
    <row r="303" spans="1:1" x14ac:dyDescent="0.25">
      <c r="A303" s="7" t="s">
        <v>345</v>
      </c>
    </row>
    <row r="304" spans="1:1" x14ac:dyDescent="0.25">
      <c r="A304" s="7" t="s">
        <v>346</v>
      </c>
    </row>
    <row r="305" spans="1:1" x14ac:dyDescent="0.25">
      <c r="A305" s="7" t="s">
        <v>347</v>
      </c>
    </row>
    <row r="306" spans="1:1" x14ac:dyDescent="0.25">
      <c r="A306" s="7" t="s">
        <v>348</v>
      </c>
    </row>
    <row r="307" spans="1:1" x14ac:dyDescent="0.25">
      <c r="A307" s="7" t="s">
        <v>349</v>
      </c>
    </row>
    <row r="308" spans="1:1" x14ac:dyDescent="0.25">
      <c r="A308" s="7" t="s">
        <v>350</v>
      </c>
    </row>
    <row r="309" spans="1:1" x14ac:dyDescent="0.25">
      <c r="A309" s="7" t="s">
        <v>351</v>
      </c>
    </row>
    <row r="310" spans="1:1" x14ac:dyDescent="0.25">
      <c r="A310" s="7" t="s">
        <v>352</v>
      </c>
    </row>
    <row r="311" spans="1:1" x14ac:dyDescent="0.25">
      <c r="A311" s="7" t="s">
        <v>353</v>
      </c>
    </row>
    <row r="312" spans="1:1" x14ac:dyDescent="0.25">
      <c r="A312" s="7" t="s">
        <v>354</v>
      </c>
    </row>
    <row r="313" spans="1:1" x14ac:dyDescent="0.25">
      <c r="A313" s="7" t="s">
        <v>355</v>
      </c>
    </row>
    <row r="314" spans="1:1" x14ac:dyDescent="0.25">
      <c r="A314" s="7" t="s">
        <v>356</v>
      </c>
    </row>
    <row r="315" spans="1:1" x14ac:dyDescent="0.25">
      <c r="A315" s="7" t="s">
        <v>357</v>
      </c>
    </row>
    <row r="316" spans="1:1" x14ac:dyDescent="0.25">
      <c r="A316" s="7" t="s">
        <v>358</v>
      </c>
    </row>
    <row r="317" spans="1:1" x14ac:dyDescent="0.25">
      <c r="A317" s="7" t="s">
        <v>359</v>
      </c>
    </row>
    <row r="318" spans="1:1" x14ac:dyDescent="0.25">
      <c r="A318" s="7" t="s">
        <v>360</v>
      </c>
    </row>
    <row r="319" spans="1:1" x14ac:dyDescent="0.25">
      <c r="A319" s="7" t="s">
        <v>361</v>
      </c>
    </row>
    <row r="320" spans="1:1" x14ac:dyDescent="0.25">
      <c r="A320" s="7" t="s">
        <v>362</v>
      </c>
    </row>
    <row r="321" spans="1:1" x14ac:dyDescent="0.25">
      <c r="A321" s="7" t="s">
        <v>363</v>
      </c>
    </row>
    <row r="322" spans="1:1" x14ac:dyDescent="0.25">
      <c r="A322" s="7" t="s">
        <v>364</v>
      </c>
    </row>
    <row r="323" spans="1:1" x14ac:dyDescent="0.25">
      <c r="A323" s="7" t="s">
        <v>365</v>
      </c>
    </row>
    <row r="324" spans="1:1" x14ac:dyDescent="0.25">
      <c r="A324" s="7" t="s">
        <v>366</v>
      </c>
    </row>
    <row r="325" spans="1:1" x14ac:dyDescent="0.25">
      <c r="A325" s="7" t="s">
        <v>367</v>
      </c>
    </row>
    <row r="326" spans="1:1" x14ac:dyDescent="0.25">
      <c r="A326" s="7" t="s">
        <v>368</v>
      </c>
    </row>
    <row r="327" spans="1:1" x14ac:dyDescent="0.25">
      <c r="A327" s="7" t="s">
        <v>369</v>
      </c>
    </row>
    <row r="328" spans="1:1" x14ac:dyDescent="0.25">
      <c r="A328" s="7" t="s">
        <v>370</v>
      </c>
    </row>
    <row r="329" spans="1:1" x14ac:dyDescent="0.25">
      <c r="A329" s="7" t="s">
        <v>371</v>
      </c>
    </row>
    <row r="330" spans="1:1" x14ac:dyDescent="0.25">
      <c r="A330" s="7" t="s">
        <v>372</v>
      </c>
    </row>
    <row r="331" spans="1:1" x14ac:dyDescent="0.25">
      <c r="A331" s="7" t="s">
        <v>373</v>
      </c>
    </row>
    <row r="332" spans="1:1" x14ac:dyDescent="0.25">
      <c r="A332" s="7" t="s">
        <v>374</v>
      </c>
    </row>
    <row r="333" spans="1:1" x14ac:dyDescent="0.25">
      <c r="A333" s="7" t="s">
        <v>375</v>
      </c>
    </row>
    <row r="334" spans="1:1" x14ac:dyDescent="0.25">
      <c r="A334" s="7" t="s">
        <v>376</v>
      </c>
    </row>
    <row r="335" spans="1:1" x14ac:dyDescent="0.25">
      <c r="A335" s="7" t="s">
        <v>377</v>
      </c>
    </row>
    <row r="336" spans="1:1" x14ac:dyDescent="0.25">
      <c r="A336" s="7" t="s">
        <v>378</v>
      </c>
    </row>
    <row r="337" spans="1:1" x14ac:dyDescent="0.25">
      <c r="A337" s="7" t="s">
        <v>379</v>
      </c>
    </row>
    <row r="338" spans="1:1" x14ac:dyDescent="0.25">
      <c r="A338" s="7" t="s">
        <v>380</v>
      </c>
    </row>
    <row r="339" spans="1:1" x14ac:dyDescent="0.25">
      <c r="A339" s="7" t="s">
        <v>381</v>
      </c>
    </row>
    <row r="340" spans="1:1" x14ac:dyDescent="0.25">
      <c r="A340" s="7" t="s">
        <v>382</v>
      </c>
    </row>
    <row r="341" spans="1:1" x14ac:dyDescent="0.25">
      <c r="A341" s="7" t="s">
        <v>383</v>
      </c>
    </row>
    <row r="342" spans="1:1" x14ac:dyDescent="0.25">
      <c r="A342" s="7" t="s">
        <v>384</v>
      </c>
    </row>
    <row r="343" spans="1:1" x14ac:dyDescent="0.25">
      <c r="A343" s="7" t="s">
        <v>385</v>
      </c>
    </row>
    <row r="344" spans="1:1" x14ac:dyDescent="0.25">
      <c r="A344" s="7" t="s">
        <v>386</v>
      </c>
    </row>
    <row r="345" spans="1:1" x14ac:dyDescent="0.25">
      <c r="A345" s="7" t="s">
        <v>387</v>
      </c>
    </row>
    <row r="346" spans="1:1" x14ac:dyDescent="0.25">
      <c r="A346" s="7" t="s">
        <v>388</v>
      </c>
    </row>
    <row r="347" spans="1:1" x14ac:dyDescent="0.25">
      <c r="A347" s="7" t="s">
        <v>389</v>
      </c>
    </row>
    <row r="348" spans="1:1" x14ac:dyDescent="0.25">
      <c r="A348" s="7" t="s">
        <v>390</v>
      </c>
    </row>
    <row r="349" spans="1:1" x14ac:dyDescent="0.25">
      <c r="A349" s="7" t="s">
        <v>391</v>
      </c>
    </row>
    <row r="350" spans="1:1" x14ac:dyDescent="0.25">
      <c r="A350" s="7" t="s">
        <v>392</v>
      </c>
    </row>
    <row r="351" spans="1:1" x14ac:dyDescent="0.25">
      <c r="A351" s="7" t="s">
        <v>393</v>
      </c>
    </row>
    <row r="352" spans="1:1" x14ac:dyDescent="0.25">
      <c r="A352" s="7" t="s">
        <v>394</v>
      </c>
    </row>
    <row r="353" spans="1:1" x14ac:dyDescent="0.25">
      <c r="A353" s="7" t="s">
        <v>395</v>
      </c>
    </row>
    <row r="354" spans="1:1" x14ac:dyDescent="0.25">
      <c r="A354" s="7" t="s">
        <v>396</v>
      </c>
    </row>
    <row r="355" spans="1:1" x14ac:dyDescent="0.25">
      <c r="A355" s="7" t="s">
        <v>397</v>
      </c>
    </row>
    <row r="356" spans="1:1" x14ac:dyDescent="0.25">
      <c r="A356" s="7" t="s">
        <v>398</v>
      </c>
    </row>
    <row r="357" spans="1:1" x14ac:dyDescent="0.25">
      <c r="A357" s="7" t="s">
        <v>399</v>
      </c>
    </row>
    <row r="358" spans="1:1" x14ac:dyDescent="0.25">
      <c r="A358" s="7" t="s">
        <v>400</v>
      </c>
    </row>
    <row r="359" spans="1:1" x14ac:dyDescent="0.25">
      <c r="A359" s="7" t="s">
        <v>401</v>
      </c>
    </row>
    <row r="360" spans="1:1" x14ac:dyDescent="0.25">
      <c r="A360" s="7" t="s">
        <v>402</v>
      </c>
    </row>
    <row r="361" spans="1:1" x14ac:dyDescent="0.25">
      <c r="A361" s="7" t="s">
        <v>403</v>
      </c>
    </row>
    <row r="362" spans="1:1" x14ac:dyDescent="0.25">
      <c r="A362" s="7" t="s">
        <v>404</v>
      </c>
    </row>
    <row r="363" spans="1:1" x14ac:dyDescent="0.25">
      <c r="A363" s="7" t="s">
        <v>405</v>
      </c>
    </row>
    <row r="364" spans="1:1" x14ac:dyDescent="0.25">
      <c r="A364" s="7" t="s">
        <v>406</v>
      </c>
    </row>
    <row r="365" spans="1:1" x14ac:dyDescent="0.25">
      <c r="A365" s="7" t="s">
        <v>407</v>
      </c>
    </row>
    <row r="366" spans="1:1" x14ac:dyDescent="0.25">
      <c r="A366" s="7" t="s">
        <v>408</v>
      </c>
    </row>
    <row r="367" spans="1:1" x14ac:dyDescent="0.25">
      <c r="A367" s="7" t="s">
        <v>409</v>
      </c>
    </row>
    <row r="368" spans="1:1" x14ac:dyDescent="0.25">
      <c r="A368" s="7" t="s">
        <v>410</v>
      </c>
    </row>
    <row r="369" spans="1:1" x14ac:dyDescent="0.25">
      <c r="A369" s="7" t="s">
        <v>411</v>
      </c>
    </row>
    <row r="370" spans="1:1" x14ac:dyDescent="0.25">
      <c r="A370" s="7" t="s">
        <v>412</v>
      </c>
    </row>
    <row r="371" spans="1:1" x14ac:dyDescent="0.25">
      <c r="A371" s="7" t="s">
        <v>413</v>
      </c>
    </row>
    <row r="372" spans="1:1" x14ac:dyDescent="0.25">
      <c r="A372" s="7" t="s">
        <v>414</v>
      </c>
    </row>
    <row r="373" spans="1:1" x14ac:dyDescent="0.25">
      <c r="A373" s="7" t="s">
        <v>415</v>
      </c>
    </row>
    <row r="374" spans="1:1" x14ac:dyDescent="0.25">
      <c r="A374" s="7" t="s">
        <v>416</v>
      </c>
    </row>
    <row r="375" spans="1:1" x14ac:dyDescent="0.25">
      <c r="A375" s="7" t="s">
        <v>417</v>
      </c>
    </row>
    <row r="376" spans="1:1" x14ac:dyDescent="0.25">
      <c r="A376" s="7" t="s">
        <v>418</v>
      </c>
    </row>
    <row r="377" spans="1:1" x14ac:dyDescent="0.25">
      <c r="A377" s="7" t="s">
        <v>419</v>
      </c>
    </row>
    <row r="378" spans="1:1" x14ac:dyDescent="0.25">
      <c r="A378" s="7" t="s">
        <v>420</v>
      </c>
    </row>
    <row r="379" spans="1:1" x14ac:dyDescent="0.25">
      <c r="A379" s="7" t="s">
        <v>421</v>
      </c>
    </row>
    <row r="380" spans="1:1" x14ac:dyDescent="0.25">
      <c r="A380" s="7" t="s">
        <v>422</v>
      </c>
    </row>
    <row r="381" spans="1:1" x14ac:dyDescent="0.25">
      <c r="A381" s="7" t="s">
        <v>423</v>
      </c>
    </row>
    <row r="382" spans="1:1" x14ac:dyDescent="0.25">
      <c r="A382" s="7" t="s">
        <v>424</v>
      </c>
    </row>
    <row r="383" spans="1:1" x14ac:dyDescent="0.25">
      <c r="A383" s="7" t="s">
        <v>425</v>
      </c>
    </row>
    <row r="384" spans="1:1" x14ac:dyDescent="0.25">
      <c r="A384" s="7" t="s">
        <v>426</v>
      </c>
    </row>
    <row r="385" spans="1:1" x14ac:dyDescent="0.25">
      <c r="A385" s="7" t="s">
        <v>427</v>
      </c>
    </row>
    <row r="386" spans="1:1" x14ac:dyDescent="0.25">
      <c r="A386" s="7" t="s">
        <v>428</v>
      </c>
    </row>
    <row r="387" spans="1:1" x14ac:dyDescent="0.25">
      <c r="A387" s="7" t="s">
        <v>429</v>
      </c>
    </row>
    <row r="388" spans="1:1" x14ac:dyDescent="0.25">
      <c r="A388" s="7" t="s">
        <v>430</v>
      </c>
    </row>
    <row r="389" spans="1:1" x14ac:dyDescent="0.25">
      <c r="A389" s="7" t="s">
        <v>431</v>
      </c>
    </row>
    <row r="390" spans="1:1" x14ac:dyDescent="0.25">
      <c r="A390" s="7" t="s">
        <v>432</v>
      </c>
    </row>
    <row r="391" spans="1:1" x14ac:dyDescent="0.25">
      <c r="A391" s="7" t="s">
        <v>433</v>
      </c>
    </row>
    <row r="392" spans="1:1" x14ac:dyDescent="0.25">
      <c r="A392" s="7" t="s">
        <v>434</v>
      </c>
    </row>
    <row r="393" spans="1:1" x14ac:dyDescent="0.25">
      <c r="A393" s="7" t="s">
        <v>435</v>
      </c>
    </row>
    <row r="394" spans="1:1" x14ac:dyDescent="0.25">
      <c r="A394" s="7" t="s">
        <v>436</v>
      </c>
    </row>
    <row r="395" spans="1:1" x14ac:dyDescent="0.25">
      <c r="A395" s="7" t="s">
        <v>437</v>
      </c>
    </row>
    <row r="396" spans="1:1" x14ac:dyDescent="0.25">
      <c r="A396" s="7" t="s">
        <v>438</v>
      </c>
    </row>
    <row r="397" spans="1:1" x14ac:dyDescent="0.25">
      <c r="A397" s="7" t="s">
        <v>439</v>
      </c>
    </row>
    <row r="398" spans="1:1" x14ac:dyDescent="0.25">
      <c r="A398" s="7" t="s">
        <v>440</v>
      </c>
    </row>
    <row r="399" spans="1:1" x14ac:dyDescent="0.25">
      <c r="A399" s="7" t="s">
        <v>441</v>
      </c>
    </row>
    <row r="400" spans="1:1" x14ac:dyDescent="0.25">
      <c r="A400" s="7" t="s">
        <v>442</v>
      </c>
    </row>
    <row r="401" spans="1:1" x14ac:dyDescent="0.25">
      <c r="A401" s="7" t="s">
        <v>443</v>
      </c>
    </row>
    <row r="402" spans="1:1" x14ac:dyDescent="0.25">
      <c r="A402" s="7" t="s">
        <v>444</v>
      </c>
    </row>
    <row r="403" spans="1:1" x14ac:dyDescent="0.25">
      <c r="A403" s="7" t="s">
        <v>445</v>
      </c>
    </row>
    <row r="404" spans="1:1" x14ac:dyDescent="0.25">
      <c r="A404" s="7" t="s">
        <v>446</v>
      </c>
    </row>
    <row r="405" spans="1:1" x14ac:dyDescent="0.25">
      <c r="A405" s="7" t="s">
        <v>447</v>
      </c>
    </row>
    <row r="406" spans="1:1" x14ac:dyDescent="0.25">
      <c r="A406" s="7" t="s">
        <v>448</v>
      </c>
    </row>
    <row r="407" spans="1:1" x14ac:dyDescent="0.25">
      <c r="A407" s="7" t="s">
        <v>449</v>
      </c>
    </row>
    <row r="408" spans="1:1" x14ac:dyDescent="0.25">
      <c r="A408" s="7" t="s">
        <v>450</v>
      </c>
    </row>
    <row r="409" spans="1:1" x14ac:dyDescent="0.25">
      <c r="A409" s="7" t="s">
        <v>451</v>
      </c>
    </row>
    <row r="410" spans="1:1" x14ac:dyDescent="0.25">
      <c r="A410" s="7" t="s">
        <v>452</v>
      </c>
    </row>
    <row r="411" spans="1:1" x14ac:dyDescent="0.25">
      <c r="A411" s="7" t="s">
        <v>453</v>
      </c>
    </row>
    <row r="412" spans="1:1" x14ac:dyDescent="0.25">
      <c r="A412" s="7" t="s">
        <v>454</v>
      </c>
    </row>
    <row r="413" spans="1:1" x14ac:dyDescent="0.25">
      <c r="A413" s="7" t="s">
        <v>455</v>
      </c>
    </row>
    <row r="414" spans="1:1" x14ac:dyDescent="0.25">
      <c r="A414" s="7" t="s">
        <v>456</v>
      </c>
    </row>
    <row r="415" spans="1:1" x14ac:dyDescent="0.25">
      <c r="A415" s="7" t="s">
        <v>457</v>
      </c>
    </row>
    <row r="416" spans="1:1" x14ac:dyDescent="0.25">
      <c r="A416" s="7" t="s">
        <v>458</v>
      </c>
    </row>
    <row r="417" spans="1:1" x14ac:dyDescent="0.25">
      <c r="A417" s="7" t="s">
        <v>459</v>
      </c>
    </row>
    <row r="418" spans="1:1" x14ac:dyDescent="0.25">
      <c r="A418" s="7" t="s">
        <v>460</v>
      </c>
    </row>
    <row r="419" spans="1:1" x14ac:dyDescent="0.25">
      <c r="A419" s="7" t="s">
        <v>461</v>
      </c>
    </row>
    <row r="420" spans="1:1" x14ac:dyDescent="0.25">
      <c r="A420" s="7" t="s">
        <v>462</v>
      </c>
    </row>
    <row r="421" spans="1:1" x14ac:dyDescent="0.25">
      <c r="A421" s="7" t="s">
        <v>463</v>
      </c>
    </row>
    <row r="422" spans="1:1" x14ac:dyDescent="0.25">
      <c r="A422" s="7" t="s">
        <v>464</v>
      </c>
    </row>
    <row r="423" spans="1:1" x14ac:dyDescent="0.25">
      <c r="A423" s="7" t="s">
        <v>465</v>
      </c>
    </row>
    <row r="424" spans="1:1" x14ac:dyDescent="0.25">
      <c r="A424" s="7" t="s">
        <v>466</v>
      </c>
    </row>
    <row r="425" spans="1:1" x14ac:dyDescent="0.25">
      <c r="A425" s="7" t="s">
        <v>467</v>
      </c>
    </row>
    <row r="426" spans="1:1" x14ac:dyDescent="0.25">
      <c r="A426" s="7" t="s">
        <v>468</v>
      </c>
    </row>
    <row r="427" spans="1:1" x14ac:dyDescent="0.25">
      <c r="A427" s="7" t="s">
        <v>469</v>
      </c>
    </row>
    <row r="428" spans="1:1" x14ac:dyDescent="0.25">
      <c r="A428" s="7" t="s">
        <v>470</v>
      </c>
    </row>
    <row r="429" spans="1:1" x14ac:dyDescent="0.25">
      <c r="A429" s="7" t="s">
        <v>471</v>
      </c>
    </row>
    <row r="430" spans="1:1" x14ac:dyDescent="0.25">
      <c r="A430" s="7" t="s">
        <v>472</v>
      </c>
    </row>
    <row r="431" spans="1:1" x14ac:dyDescent="0.25">
      <c r="A431" s="7" t="s">
        <v>473</v>
      </c>
    </row>
    <row r="432" spans="1:1" x14ac:dyDescent="0.25">
      <c r="A432" s="7" t="s">
        <v>474</v>
      </c>
    </row>
    <row r="433" spans="1:1" x14ac:dyDescent="0.25">
      <c r="A433" s="7" t="s">
        <v>475</v>
      </c>
    </row>
    <row r="434" spans="1:1" x14ac:dyDescent="0.25">
      <c r="A434" s="7" t="s">
        <v>476</v>
      </c>
    </row>
    <row r="435" spans="1:1" x14ac:dyDescent="0.25">
      <c r="A435" s="7" t="s">
        <v>477</v>
      </c>
    </row>
    <row r="436" spans="1:1" x14ac:dyDescent="0.25">
      <c r="A436" s="7" t="s">
        <v>478</v>
      </c>
    </row>
    <row r="437" spans="1:1" x14ac:dyDescent="0.25">
      <c r="A437" s="7" t="s">
        <v>479</v>
      </c>
    </row>
    <row r="438" spans="1:1" x14ac:dyDescent="0.25">
      <c r="A438" s="7" t="s">
        <v>480</v>
      </c>
    </row>
    <row r="439" spans="1:1" x14ac:dyDescent="0.25">
      <c r="A439" s="7" t="s">
        <v>481</v>
      </c>
    </row>
    <row r="440" spans="1:1" x14ac:dyDescent="0.25">
      <c r="A440" s="7" t="s">
        <v>482</v>
      </c>
    </row>
    <row r="441" spans="1:1" x14ac:dyDescent="0.25">
      <c r="A441" s="7" t="s">
        <v>483</v>
      </c>
    </row>
    <row r="442" spans="1:1" x14ac:dyDescent="0.25">
      <c r="A442" s="7" t="s">
        <v>484</v>
      </c>
    </row>
    <row r="443" spans="1:1" x14ac:dyDescent="0.25">
      <c r="A443" s="7" t="s">
        <v>485</v>
      </c>
    </row>
    <row r="444" spans="1:1" x14ac:dyDescent="0.25">
      <c r="A444" s="7" t="s">
        <v>486</v>
      </c>
    </row>
    <row r="445" spans="1:1" x14ac:dyDescent="0.25">
      <c r="A445" s="7" t="s">
        <v>487</v>
      </c>
    </row>
    <row r="446" spans="1:1" x14ac:dyDescent="0.25">
      <c r="A446" s="7" t="s">
        <v>488</v>
      </c>
    </row>
    <row r="447" spans="1:1" x14ac:dyDescent="0.25">
      <c r="A447" s="7" t="s">
        <v>489</v>
      </c>
    </row>
    <row r="448" spans="1:1" x14ac:dyDescent="0.25">
      <c r="A448" s="7" t="s">
        <v>490</v>
      </c>
    </row>
    <row r="449" spans="1:1" x14ac:dyDescent="0.25">
      <c r="A449" s="7" t="s">
        <v>491</v>
      </c>
    </row>
    <row r="450" spans="1:1" x14ac:dyDescent="0.25">
      <c r="A450" s="7" t="s">
        <v>492</v>
      </c>
    </row>
    <row r="451" spans="1:1" x14ac:dyDescent="0.25">
      <c r="A451" s="7" t="s">
        <v>493</v>
      </c>
    </row>
    <row r="452" spans="1:1" x14ac:dyDescent="0.25">
      <c r="A452" s="7" t="s">
        <v>494</v>
      </c>
    </row>
    <row r="453" spans="1:1" x14ac:dyDescent="0.25">
      <c r="A453" s="7" t="s">
        <v>495</v>
      </c>
    </row>
    <row r="454" spans="1:1" x14ac:dyDescent="0.25">
      <c r="A454" s="7" t="s">
        <v>496</v>
      </c>
    </row>
    <row r="455" spans="1:1" x14ac:dyDescent="0.25">
      <c r="A455" s="7" t="s">
        <v>497</v>
      </c>
    </row>
    <row r="456" spans="1:1" x14ac:dyDescent="0.25">
      <c r="A456" s="7" t="s">
        <v>498</v>
      </c>
    </row>
    <row r="457" spans="1:1" x14ac:dyDescent="0.25">
      <c r="A457" s="7" t="s">
        <v>499</v>
      </c>
    </row>
    <row r="458" spans="1:1" x14ac:dyDescent="0.25">
      <c r="A458" s="7" t="s">
        <v>500</v>
      </c>
    </row>
    <row r="459" spans="1:1" x14ac:dyDescent="0.25">
      <c r="A459" s="7" t="s">
        <v>501</v>
      </c>
    </row>
    <row r="460" spans="1:1" x14ac:dyDescent="0.25">
      <c r="A460" s="7" t="s">
        <v>502</v>
      </c>
    </row>
    <row r="461" spans="1:1" x14ac:dyDescent="0.25">
      <c r="A461" s="7" t="s">
        <v>503</v>
      </c>
    </row>
    <row r="462" spans="1:1" x14ac:dyDescent="0.25">
      <c r="A462" s="7" t="s">
        <v>504</v>
      </c>
    </row>
    <row r="463" spans="1:1" x14ac:dyDescent="0.25">
      <c r="A463" s="7" t="s">
        <v>505</v>
      </c>
    </row>
    <row r="464" spans="1:1" x14ac:dyDescent="0.25">
      <c r="A464" s="7" t="s">
        <v>506</v>
      </c>
    </row>
    <row r="465" spans="1:1" x14ac:dyDescent="0.25">
      <c r="A465" s="7" t="s">
        <v>507</v>
      </c>
    </row>
    <row r="466" spans="1:1" x14ac:dyDescent="0.25">
      <c r="A466" s="7" t="s">
        <v>508</v>
      </c>
    </row>
    <row r="467" spans="1:1" x14ac:dyDescent="0.25">
      <c r="A467" s="7" t="s">
        <v>509</v>
      </c>
    </row>
    <row r="468" spans="1:1" x14ac:dyDescent="0.25">
      <c r="A468" s="7" t="s">
        <v>510</v>
      </c>
    </row>
    <row r="469" spans="1:1" x14ac:dyDescent="0.25">
      <c r="A469" s="7" t="s">
        <v>511</v>
      </c>
    </row>
    <row r="470" spans="1:1" x14ac:dyDescent="0.25">
      <c r="A470" s="7" t="s">
        <v>512</v>
      </c>
    </row>
    <row r="471" spans="1:1" x14ac:dyDescent="0.25">
      <c r="A471" s="7" t="s">
        <v>513</v>
      </c>
    </row>
    <row r="472" spans="1:1" x14ac:dyDescent="0.25">
      <c r="A472" s="7" t="s">
        <v>514</v>
      </c>
    </row>
    <row r="473" spans="1:1" x14ac:dyDescent="0.25">
      <c r="A473" s="7" t="s">
        <v>515</v>
      </c>
    </row>
    <row r="474" spans="1:1" x14ac:dyDescent="0.25">
      <c r="A474" s="7" t="s">
        <v>516</v>
      </c>
    </row>
    <row r="475" spans="1:1" x14ac:dyDescent="0.25">
      <c r="A475" s="7" t="s">
        <v>517</v>
      </c>
    </row>
    <row r="476" spans="1:1" x14ac:dyDescent="0.25">
      <c r="A476" s="7" t="s">
        <v>518</v>
      </c>
    </row>
    <row r="477" spans="1:1" x14ac:dyDescent="0.25">
      <c r="A477" s="7" t="s">
        <v>519</v>
      </c>
    </row>
    <row r="478" spans="1:1" x14ac:dyDescent="0.25">
      <c r="A478" s="7" t="s">
        <v>520</v>
      </c>
    </row>
    <row r="479" spans="1:1" x14ac:dyDescent="0.25">
      <c r="A479" s="7" t="s">
        <v>521</v>
      </c>
    </row>
    <row r="480" spans="1:1" x14ac:dyDescent="0.25">
      <c r="A480" s="7" t="s">
        <v>522</v>
      </c>
    </row>
    <row r="481" spans="1:1" x14ac:dyDescent="0.25">
      <c r="A481" s="7" t="s">
        <v>523</v>
      </c>
    </row>
    <row r="482" spans="1:1" x14ac:dyDescent="0.25">
      <c r="A482" s="7" t="s">
        <v>524</v>
      </c>
    </row>
    <row r="483" spans="1:1" x14ac:dyDescent="0.25">
      <c r="A483" s="7" t="s">
        <v>525</v>
      </c>
    </row>
    <row r="484" spans="1:1" x14ac:dyDescent="0.25">
      <c r="A484" s="7" t="s">
        <v>526</v>
      </c>
    </row>
    <row r="485" spans="1:1" x14ac:dyDescent="0.25">
      <c r="A485" s="7" t="s">
        <v>527</v>
      </c>
    </row>
    <row r="486" spans="1:1" x14ac:dyDescent="0.25">
      <c r="A486" s="7" t="s">
        <v>528</v>
      </c>
    </row>
    <row r="487" spans="1:1" x14ac:dyDescent="0.25">
      <c r="A487" s="7" t="s">
        <v>529</v>
      </c>
    </row>
    <row r="488" spans="1:1" x14ac:dyDescent="0.25">
      <c r="A488" s="7" t="s">
        <v>530</v>
      </c>
    </row>
    <row r="489" spans="1:1" x14ac:dyDescent="0.25">
      <c r="A489" s="7" t="s">
        <v>531</v>
      </c>
    </row>
    <row r="490" spans="1:1" x14ac:dyDescent="0.25">
      <c r="A490" s="7" t="s">
        <v>532</v>
      </c>
    </row>
    <row r="491" spans="1:1" x14ac:dyDescent="0.25">
      <c r="A491" s="7" t="s">
        <v>533</v>
      </c>
    </row>
    <row r="492" spans="1:1" x14ac:dyDescent="0.25">
      <c r="A492" s="7" t="s">
        <v>534</v>
      </c>
    </row>
    <row r="493" spans="1:1" x14ac:dyDescent="0.25">
      <c r="A493" s="7" t="s">
        <v>535</v>
      </c>
    </row>
    <row r="494" spans="1:1" x14ac:dyDescent="0.25">
      <c r="A494" s="7" t="s">
        <v>536</v>
      </c>
    </row>
    <row r="495" spans="1:1" x14ac:dyDescent="0.25">
      <c r="A495" s="7" t="s">
        <v>537</v>
      </c>
    </row>
    <row r="496" spans="1:1" x14ac:dyDescent="0.25">
      <c r="A496" s="7" t="s">
        <v>538</v>
      </c>
    </row>
    <row r="497" spans="1:1" x14ac:dyDescent="0.25">
      <c r="A497" s="7" t="s">
        <v>539</v>
      </c>
    </row>
    <row r="498" spans="1:1" x14ac:dyDescent="0.25">
      <c r="A498" s="7" t="s">
        <v>540</v>
      </c>
    </row>
    <row r="499" spans="1:1" x14ac:dyDescent="0.25">
      <c r="A499" s="7" t="s">
        <v>541</v>
      </c>
    </row>
    <row r="500" spans="1:1" x14ac:dyDescent="0.25">
      <c r="A500" s="7" t="s">
        <v>542</v>
      </c>
    </row>
    <row r="501" spans="1:1" x14ac:dyDescent="0.25">
      <c r="A501" s="7" t="s">
        <v>543</v>
      </c>
    </row>
    <row r="502" spans="1:1" x14ac:dyDescent="0.25">
      <c r="A502" s="7" t="s">
        <v>544</v>
      </c>
    </row>
    <row r="503" spans="1:1" x14ac:dyDescent="0.25">
      <c r="A503" s="7" t="s">
        <v>545</v>
      </c>
    </row>
    <row r="504" spans="1:1" x14ac:dyDescent="0.25">
      <c r="A504" s="7" t="s">
        <v>546</v>
      </c>
    </row>
    <row r="505" spans="1:1" x14ac:dyDescent="0.25">
      <c r="A505" s="7" t="s">
        <v>547</v>
      </c>
    </row>
    <row r="506" spans="1:1" x14ac:dyDescent="0.25">
      <c r="A506" s="7" t="s">
        <v>548</v>
      </c>
    </row>
    <row r="507" spans="1:1" x14ac:dyDescent="0.25">
      <c r="A507" s="7" t="s">
        <v>549</v>
      </c>
    </row>
    <row r="508" spans="1:1" x14ac:dyDescent="0.25">
      <c r="A508" s="7" t="s">
        <v>550</v>
      </c>
    </row>
    <row r="509" spans="1:1" x14ac:dyDescent="0.25">
      <c r="A509" s="7" t="s">
        <v>551</v>
      </c>
    </row>
    <row r="510" spans="1:1" x14ac:dyDescent="0.25">
      <c r="A510" s="7" t="s">
        <v>552</v>
      </c>
    </row>
    <row r="511" spans="1:1" x14ac:dyDescent="0.25">
      <c r="A511" s="7" t="s">
        <v>553</v>
      </c>
    </row>
    <row r="512" spans="1:1" x14ac:dyDescent="0.25">
      <c r="A512" s="7" t="s">
        <v>554</v>
      </c>
    </row>
    <row r="513" spans="1:1" x14ac:dyDescent="0.25">
      <c r="A513" s="7" t="s">
        <v>555</v>
      </c>
    </row>
    <row r="514" spans="1:1" x14ac:dyDescent="0.25">
      <c r="A514" s="7" t="s">
        <v>556</v>
      </c>
    </row>
    <row r="515" spans="1:1" x14ac:dyDescent="0.25">
      <c r="A515" s="7" t="s">
        <v>557</v>
      </c>
    </row>
    <row r="516" spans="1:1" x14ac:dyDescent="0.25">
      <c r="A516" s="7" t="s">
        <v>558</v>
      </c>
    </row>
    <row r="517" spans="1:1" x14ac:dyDescent="0.25">
      <c r="A517" s="7" t="s">
        <v>559</v>
      </c>
    </row>
    <row r="518" spans="1:1" x14ac:dyDescent="0.25">
      <c r="A518" s="7" t="s">
        <v>560</v>
      </c>
    </row>
    <row r="519" spans="1:1" x14ac:dyDescent="0.25">
      <c r="A519" s="7" t="s">
        <v>561</v>
      </c>
    </row>
    <row r="520" spans="1:1" x14ac:dyDescent="0.25">
      <c r="A520" s="7" t="s">
        <v>562</v>
      </c>
    </row>
    <row r="521" spans="1:1" x14ac:dyDescent="0.25">
      <c r="A521" s="7" t="s">
        <v>563</v>
      </c>
    </row>
    <row r="522" spans="1:1" x14ac:dyDescent="0.25">
      <c r="A522" s="7" t="s">
        <v>564</v>
      </c>
    </row>
    <row r="523" spans="1:1" x14ac:dyDescent="0.25">
      <c r="A523" s="7" t="s">
        <v>565</v>
      </c>
    </row>
    <row r="524" spans="1:1" x14ac:dyDescent="0.25">
      <c r="A524" s="7" t="s">
        <v>566</v>
      </c>
    </row>
    <row r="525" spans="1:1" x14ac:dyDescent="0.25">
      <c r="A525" s="7" t="s">
        <v>567</v>
      </c>
    </row>
    <row r="526" spans="1:1" x14ac:dyDescent="0.25">
      <c r="A526" s="7" t="s">
        <v>568</v>
      </c>
    </row>
    <row r="527" spans="1:1" x14ac:dyDescent="0.25">
      <c r="A527" s="7" t="s">
        <v>569</v>
      </c>
    </row>
    <row r="528" spans="1:1" x14ac:dyDescent="0.25">
      <c r="A528" s="7" t="s">
        <v>570</v>
      </c>
    </row>
    <row r="529" spans="1:1" x14ac:dyDescent="0.25">
      <c r="A529" s="7" t="s">
        <v>571</v>
      </c>
    </row>
    <row r="530" spans="1:1" x14ac:dyDescent="0.25">
      <c r="A530" s="7" t="s">
        <v>572</v>
      </c>
    </row>
    <row r="531" spans="1:1" x14ac:dyDescent="0.25">
      <c r="A531" s="7" t="s">
        <v>573</v>
      </c>
    </row>
    <row r="532" spans="1:1" x14ac:dyDescent="0.25">
      <c r="A532" s="7" t="s">
        <v>574</v>
      </c>
    </row>
    <row r="533" spans="1:1" x14ac:dyDescent="0.25">
      <c r="A533" s="7" t="s">
        <v>575</v>
      </c>
    </row>
    <row r="534" spans="1:1" x14ac:dyDescent="0.25">
      <c r="A534" s="7" t="s">
        <v>576</v>
      </c>
    </row>
    <row r="535" spans="1:1" x14ac:dyDescent="0.25">
      <c r="A535" s="7" t="s">
        <v>577</v>
      </c>
    </row>
    <row r="536" spans="1:1" x14ac:dyDescent="0.25">
      <c r="A536" s="7" t="s">
        <v>578</v>
      </c>
    </row>
    <row r="537" spans="1:1" x14ac:dyDescent="0.25">
      <c r="A537" s="7" t="s">
        <v>579</v>
      </c>
    </row>
    <row r="538" spans="1:1" x14ac:dyDescent="0.25">
      <c r="A538" s="7" t="s">
        <v>580</v>
      </c>
    </row>
    <row r="539" spans="1:1" x14ac:dyDescent="0.25">
      <c r="A539" s="7" t="s">
        <v>581</v>
      </c>
    </row>
    <row r="540" spans="1:1" x14ac:dyDescent="0.25">
      <c r="A540" s="7" t="s">
        <v>582</v>
      </c>
    </row>
    <row r="541" spans="1:1" x14ac:dyDescent="0.25">
      <c r="A541" s="7" t="s">
        <v>583</v>
      </c>
    </row>
    <row r="542" spans="1:1" x14ac:dyDescent="0.25">
      <c r="A542" s="7" t="s">
        <v>584</v>
      </c>
    </row>
    <row r="543" spans="1:1" x14ac:dyDescent="0.25">
      <c r="A543" s="7" t="s">
        <v>585</v>
      </c>
    </row>
    <row r="544" spans="1:1" x14ac:dyDescent="0.25">
      <c r="A544" s="7" t="s">
        <v>586</v>
      </c>
    </row>
    <row r="545" spans="1:1" x14ac:dyDescent="0.25">
      <c r="A545" s="7" t="s">
        <v>587</v>
      </c>
    </row>
    <row r="546" spans="1:1" x14ac:dyDescent="0.25">
      <c r="A546" s="7" t="s">
        <v>588</v>
      </c>
    </row>
    <row r="547" spans="1:1" x14ac:dyDescent="0.25">
      <c r="A547" s="7" t="s">
        <v>589</v>
      </c>
    </row>
    <row r="548" spans="1:1" x14ac:dyDescent="0.25">
      <c r="A548" s="7" t="s">
        <v>590</v>
      </c>
    </row>
    <row r="549" spans="1:1" x14ac:dyDescent="0.25">
      <c r="A549" s="7" t="s">
        <v>591</v>
      </c>
    </row>
    <row r="550" spans="1:1" x14ac:dyDescent="0.25">
      <c r="A550" s="7" t="s">
        <v>592</v>
      </c>
    </row>
    <row r="551" spans="1:1" x14ac:dyDescent="0.25">
      <c r="A551" s="7" t="s">
        <v>593</v>
      </c>
    </row>
    <row r="552" spans="1:1" x14ac:dyDescent="0.25">
      <c r="A552" s="7" t="s">
        <v>594</v>
      </c>
    </row>
    <row r="553" spans="1:1" x14ac:dyDescent="0.25">
      <c r="A553" s="7" t="s">
        <v>595</v>
      </c>
    </row>
    <row r="554" spans="1:1" x14ac:dyDescent="0.25">
      <c r="A554" s="7" t="s">
        <v>596</v>
      </c>
    </row>
    <row r="555" spans="1:1" x14ac:dyDescent="0.25">
      <c r="A555" s="7" t="s">
        <v>597</v>
      </c>
    </row>
    <row r="556" spans="1:1" x14ac:dyDescent="0.25">
      <c r="A556" s="7" t="s">
        <v>598</v>
      </c>
    </row>
    <row r="557" spans="1:1" x14ac:dyDescent="0.25">
      <c r="A557" s="7" t="s">
        <v>599</v>
      </c>
    </row>
    <row r="558" spans="1:1" x14ac:dyDescent="0.25">
      <c r="A558" s="7" t="s">
        <v>600</v>
      </c>
    </row>
    <row r="559" spans="1:1" x14ac:dyDescent="0.25">
      <c r="A559" s="7" t="s">
        <v>601</v>
      </c>
    </row>
    <row r="560" spans="1:1" x14ac:dyDescent="0.25">
      <c r="A560" s="7" t="s">
        <v>602</v>
      </c>
    </row>
    <row r="561" spans="1:1" x14ac:dyDescent="0.25">
      <c r="A561" s="7" t="s">
        <v>603</v>
      </c>
    </row>
    <row r="562" spans="1:1" x14ac:dyDescent="0.25">
      <c r="A562" s="7" t="s">
        <v>604</v>
      </c>
    </row>
    <row r="563" spans="1:1" x14ac:dyDescent="0.25">
      <c r="A563" s="7" t="s">
        <v>605</v>
      </c>
    </row>
    <row r="564" spans="1:1" x14ac:dyDescent="0.25">
      <c r="A564" s="7" t="s">
        <v>606</v>
      </c>
    </row>
    <row r="565" spans="1:1" x14ac:dyDescent="0.25">
      <c r="A565" s="7" t="s">
        <v>607</v>
      </c>
    </row>
    <row r="566" spans="1:1" x14ac:dyDescent="0.25">
      <c r="A566" s="7" t="s">
        <v>608</v>
      </c>
    </row>
    <row r="567" spans="1:1" x14ac:dyDescent="0.25">
      <c r="A567" s="7" t="s">
        <v>609</v>
      </c>
    </row>
    <row r="568" spans="1:1" x14ac:dyDescent="0.25">
      <c r="A568" s="7" t="s">
        <v>610</v>
      </c>
    </row>
    <row r="569" spans="1:1" x14ac:dyDescent="0.25">
      <c r="A569" s="7" t="s">
        <v>611</v>
      </c>
    </row>
    <row r="570" spans="1:1" x14ac:dyDescent="0.25">
      <c r="A570" s="7" t="s">
        <v>612</v>
      </c>
    </row>
    <row r="571" spans="1:1" x14ac:dyDescent="0.25">
      <c r="A571" s="7" t="s">
        <v>613</v>
      </c>
    </row>
    <row r="572" spans="1:1" x14ac:dyDescent="0.25">
      <c r="A572" s="7" t="s">
        <v>614</v>
      </c>
    </row>
    <row r="573" spans="1:1" x14ac:dyDescent="0.25">
      <c r="A573" s="7" t="s">
        <v>615</v>
      </c>
    </row>
    <row r="574" spans="1:1" x14ac:dyDescent="0.25">
      <c r="A574" s="7" t="s">
        <v>616</v>
      </c>
    </row>
    <row r="575" spans="1:1" x14ac:dyDescent="0.25">
      <c r="A575" s="7" t="s">
        <v>617</v>
      </c>
    </row>
    <row r="576" spans="1:1" x14ac:dyDescent="0.25">
      <c r="A576" s="7" t="s">
        <v>618</v>
      </c>
    </row>
    <row r="577" spans="1:1" x14ac:dyDescent="0.25">
      <c r="A577" s="7" t="s">
        <v>619</v>
      </c>
    </row>
    <row r="578" spans="1:1" x14ac:dyDescent="0.25">
      <c r="A578" s="7" t="s">
        <v>620</v>
      </c>
    </row>
    <row r="579" spans="1:1" x14ac:dyDescent="0.25">
      <c r="A579" s="7" t="s">
        <v>621</v>
      </c>
    </row>
    <row r="580" spans="1:1" x14ac:dyDescent="0.25">
      <c r="A580" s="7" t="s">
        <v>622</v>
      </c>
    </row>
    <row r="581" spans="1:1" x14ac:dyDescent="0.25">
      <c r="A581" s="7" t="s">
        <v>623</v>
      </c>
    </row>
    <row r="582" spans="1:1" x14ac:dyDescent="0.25">
      <c r="A582" s="7" t="s">
        <v>624</v>
      </c>
    </row>
    <row r="583" spans="1:1" x14ac:dyDescent="0.25">
      <c r="A583" s="7" t="s">
        <v>625</v>
      </c>
    </row>
    <row r="584" spans="1:1" x14ac:dyDescent="0.25">
      <c r="A584" s="7" t="s">
        <v>626</v>
      </c>
    </row>
    <row r="585" spans="1:1" x14ac:dyDescent="0.25">
      <c r="A585" s="7" t="s">
        <v>627</v>
      </c>
    </row>
    <row r="586" spans="1:1" x14ac:dyDescent="0.25">
      <c r="A586" s="7" t="s">
        <v>628</v>
      </c>
    </row>
    <row r="587" spans="1:1" x14ac:dyDescent="0.25">
      <c r="A587" s="7" t="s">
        <v>629</v>
      </c>
    </row>
    <row r="588" spans="1:1" x14ac:dyDescent="0.25">
      <c r="A588" s="7" t="s">
        <v>630</v>
      </c>
    </row>
    <row r="589" spans="1:1" x14ac:dyDescent="0.25">
      <c r="A589" s="7" t="s">
        <v>631</v>
      </c>
    </row>
    <row r="590" spans="1:1" x14ac:dyDescent="0.25">
      <c r="A590" s="7" t="s">
        <v>632</v>
      </c>
    </row>
    <row r="591" spans="1:1" x14ac:dyDescent="0.25">
      <c r="A591" s="7" t="s">
        <v>633</v>
      </c>
    </row>
    <row r="592" spans="1:1" x14ac:dyDescent="0.25">
      <c r="A592" s="7" t="s">
        <v>634</v>
      </c>
    </row>
    <row r="593" spans="1:1" x14ac:dyDescent="0.25">
      <c r="A593" s="7" t="s">
        <v>635</v>
      </c>
    </row>
    <row r="594" spans="1:1" x14ac:dyDescent="0.25">
      <c r="A594" s="7" t="s">
        <v>636</v>
      </c>
    </row>
    <row r="595" spans="1:1" x14ac:dyDescent="0.25">
      <c r="A595" s="7" t="s">
        <v>637</v>
      </c>
    </row>
    <row r="596" spans="1:1" x14ac:dyDescent="0.25">
      <c r="A596" s="7" t="s">
        <v>638</v>
      </c>
    </row>
    <row r="597" spans="1:1" x14ac:dyDescent="0.25">
      <c r="A597" s="7" t="s">
        <v>639</v>
      </c>
    </row>
    <row r="598" spans="1:1" x14ac:dyDescent="0.25">
      <c r="A598" s="7" t="s">
        <v>640</v>
      </c>
    </row>
    <row r="599" spans="1:1" x14ac:dyDescent="0.25">
      <c r="A599" s="7" t="s">
        <v>641</v>
      </c>
    </row>
    <row r="600" spans="1:1" x14ac:dyDescent="0.25">
      <c r="A600" s="7" t="s">
        <v>642</v>
      </c>
    </row>
    <row r="601" spans="1:1" x14ac:dyDescent="0.25">
      <c r="A601" s="7" t="s">
        <v>643</v>
      </c>
    </row>
    <row r="602" spans="1:1" x14ac:dyDescent="0.25">
      <c r="A602" s="7" t="s">
        <v>644</v>
      </c>
    </row>
    <row r="603" spans="1:1" x14ac:dyDescent="0.25">
      <c r="A603" s="7" t="s">
        <v>645</v>
      </c>
    </row>
    <row r="604" spans="1:1" x14ac:dyDescent="0.25">
      <c r="A604" s="7" t="s">
        <v>646</v>
      </c>
    </row>
    <row r="605" spans="1:1" x14ac:dyDescent="0.25">
      <c r="A605" s="7" t="s">
        <v>647</v>
      </c>
    </row>
    <row r="606" spans="1:1" x14ac:dyDescent="0.25">
      <c r="A606" s="7" t="s">
        <v>648</v>
      </c>
    </row>
    <row r="607" spans="1:1" x14ac:dyDescent="0.25">
      <c r="A607" s="7" t="s">
        <v>649</v>
      </c>
    </row>
    <row r="608" spans="1:1" x14ac:dyDescent="0.25">
      <c r="A608" s="7" t="s">
        <v>650</v>
      </c>
    </row>
    <row r="609" spans="1:1" x14ac:dyDescent="0.25">
      <c r="A609" s="7" t="s">
        <v>651</v>
      </c>
    </row>
    <row r="610" spans="1:1" x14ac:dyDescent="0.25">
      <c r="A610" s="7" t="s">
        <v>652</v>
      </c>
    </row>
    <row r="611" spans="1:1" x14ac:dyDescent="0.25">
      <c r="A611" s="7" t="s">
        <v>653</v>
      </c>
    </row>
    <row r="612" spans="1:1" x14ac:dyDescent="0.25">
      <c r="A612" s="7" t="s">
        <v>654</v>
      </c>
    </row>
    <row r="613" spans="1:1" x14ac:dyDescent="0.25">
      <c r="A613" s="7" t="s">
        <v>655</v>
      </c>
    </row>
    <row r="614" spans="1:1" x14ac:dyDescent="0.25">
      <c r="A614" s="7" t="s">
        <v>656</v>
      </c>
    </row>
    <row r="615" spans="1:1" x14ac:dyDescent="0.25">
      <c r="A615" s="7" t="s">
        <v>657</v>
      </c>
    </row>
    <row r="616" spans="1:1" x14ac:dyDescent="0.25">
      <c r="A616" s="7" t="s">
        <v>658</v>
      </c>
    </row>
    <row r="617" spans="1:1" x14ac:dyDescent="0.25">
      <c r="A617" s="7" t="s">
        <v>659</v>
      </c>
    </row>
    <row r="618" spans="1:1" x14ac:dyDescent="0.25">
      <c r="A618" s="7" t="s">
        <v>660</v>
      </c>
    </row>
    <row r="619" spans="1:1" x14ac:dyDescent="0.25">
      <c r="A619" s="7" t="s">
        <v>661</v>
      </c>
    </row>
    <row r="620" spans="1:1" x14ac:dyDescent="0.25">
      <c r="A620" s="7" t="s">
        <v>662</v>
      </c>
    </row>
    <row r="621" spans="1:1" x14ac:dyDescent="0.25">
      <c r="A621" s="7" t="s">
        <v>663</v>
      </c>
    </row>
    <row r="622" spans="1:1" x14ac:dyDescent="0.25">
      <c r="A622" s="7" t="s">
        <v>664</v>
      </c>
    </row>
    <row r="623" spans="1:1" x14ac:dyDescent="0.25">
      <c r="A623" s="7" t="s">
        <v>665</v>
      </c>
    </row>
    <row r="624" spans="1:1" x14ac:dyDescent="0.25">
      <c r="A624" s="7" t="s">
        <v>666</v>
      </c>
    </row>
    <row r="625" spans="1:1" x14ac:dyDescent="0.25">
      <c r="A625" s="7" t="s">
        <v>667</v>
      </c>
    </row>
    <row r="626" spans="1:1" x14ac:dyDescent="0.25">
      <c r="A626" s="7" t="s">
        <v>668</v>
      </c>
    </row>
    <row r="627" spans="1:1" x14ac:dyDescent="0.25">
      <c r="A627" s="7" t="s">
        <v>669</v>
      </c>
    </row>
    <row r="628" spans="1:1" x14ac:dyDescent="0.25">
      <c r="A628" s="7" t="s">
        <v>670</v>
      </c>
    </row>
    <row r="629" spans="1:1" x14ac:dyDescent="0.25">
      <c r="A629" s="7" t="s">
        <v>671</v>
      </c>
    </row>
    <row r="630" spans="1:1" x14ac:dyDescent="0.25">
      <c r="A630" s="7" t="s">
        <v>672</v>
      </c>
    </row>
    <row r="631" spans="1:1" x14ac:dyDescent="0.25">
      <c r="A631" s="7" t="s">
        <v>673</v>
      </c>
    </row>
    <row r="632" spans="1:1" x14ac:dyDescent="0.25">
      <c r="A632" s="7" t="s">
        <v>674</v>
      </c>
    </row>
    <row r="633" spans="1:1" x14ac:dyDescent="0.25">
      <c r="A633" s="7" t="s">
        <v>675</v>
      </c>
    </row>
    <row r="634" spans="1:1" x14ac:dyDescent="0.25">
      <c r="A634" s="7" t="s">
        <v>676</v>
      </c>
    </row>
    <row r="635" spans="1:1" x14ac:dyDescent="0.25">
      <c r="A635" s="7" t="s">
        <v>677</v>
      </c>
    </row>
    <row r="636" spans="1:1" x14ac:dyDescent="0.25">
      <c r="A636" s="7" t="s">
        <v>678</v>
      </c>
    </row>
    <row r="637" spans="1:1" x14ac:dyDescent="0.25">
      <c r="A637" s="7" t="s">
        <v>679</v>
      </c>
    </row>
    <row r="638" spans="1:1" x14ac:dyDescent="0.25">
      <c r="A638" s="7" t="s">
        <v>680</v>
      </c>
    </row>
    <row r="639" spans="1:1" x14ac:dyDescent="0.25">
      <c r="A639" s="7" t="s">
        <v>681</v>
      </c>
    </row>
    <row r="640" spans="1:1" x14ac:dyDescent="0.25">
      <c r="A640" s="7" t="s">
        <v>682</v>
      </c>
    </row>
    <row r="641" spans="1:1" x14ac:dyDescent="0.25">
      <c r="A641" s="7" t="s">
        <v>683</v>
      </c>
    </row>
    <row r="642" spans="1:1" x14ac:dyDescent="0.25">
      <c r="A642" s="7" t="s">
        <v>684</v>
      </c>
    </row>
    <row r="643" spans="1:1" x14ac:dyDescent="0.25">
      <c r="A643" s="7" t="s">
        <v>685</v>
      </c>
    </row>
    <row r="644" spans="1:1" x14ac:dyDescent="0.25">
      <c r="A644" s="7" t="s">
        <v>686</v>
      </c>
    </row>
    <row r="645" spans="1:1" x14ac:dyDescent="0.25">
      <c r="A645" s="7" t="s">
        <v>687</v>
      </c>
    </row>
    <row r="646" spans="1:1" x14ac:dyDescent="0.25">
      <c r="A646" s="7" t="s">
        <v>688</v>
      </c>
    </row>
    <row r="647" spans="1:1" x14ac:dyDescent="0.25">
      <c r="A647" s="7" t="s">
        <v>689</v>
      </c>
    </row>
    <row r="648" spans="1:1" x14ac:dyDescent="0.25">
      <c r="A648" s="7" t="s">
        <v>690</v>
      </c>
    </row>
    <row r="649" spans="1:1" x14ac:dyDescent="0.25">
      <c r="A649" s="7" t="s">
        <v>691</v>
      </c>
    </row>
    <row r="650" spans="1:1" x14ac:dyDescent="0.25">
      <c r="A650" s="7" t="s">
        <v>692</v>
      </c>
    </row>
    <row r="651" spans="1:1" x14ac:dyDescent="0.25">
      <c r="A651" s="7" t="s">
        <v>693</v>
      </c>
    </row>
    <row r="652" spans="1:1" x14ac:dyDescent="0.25">
      <c r="A652" s="7" t="s">
        <v>694</v>
      </c>
    </row>
    <row r="653" spans="1:1" x14ac:dyDescent="0.25">
      <c r="A653" s="7" t="s">
        <v>695</v>
      </c>
    </row>
    <row r="654" spans="1:1" x14ac:dyDescent="0.25">
      <c r="A654" s="7" t="s">
        <v>696</v>
      </c>
    </row>
    <row r="655" spans="1:1" x14ac:dyDescent="0.25">
      <c r="A655" s="7" t="s">
        <v>697</v>
      </c>
    </row>
    <row r="656" spans="1:1" x14ac:dyDescent="0.25">
      <c r="A656" s="7" t="s">
        <v>698</v>
      </c>
    </row>
    <row r="657" spans="1:1" x14ac:dyDescent="0.25">
      <c r="A657" s="7" t="s">
        <v>699</v>
      </c>
    </row>
    <row r="658" spans="1:1" x14ac:dyDescent="0.25">
      <c r="A658" s="7" t="s">
        <v>700</v>
      </c>
    </row>
    <row r="659" spans="1:1" x14ac:dyDescent="0.25">
      <c r="A659" s="7" t="s">
        <v>701</v>
      </c>
    </row>
    <row r="660" spans="1:1" x14ac:dyDescent="0.25">
      <c r="A660" s="7" t="s">
        <v>702</v>
      </c>
    </row>
    <row r="661" spans="1:1" x14ac:dyDescent="0.25">
      <c r="A661" s="7" t="s">
        <v>703</v>
      </c>
    </row>
    <row r="662" spans="1:1" x14ac:dyDescent="0.25">
      <c r="A662" s="7" t="s">
        <v>704</v>
      </c>
    </row>
    <row r="663" spans="1:1" x14ac:dyDescent="0.25">
      <c r="A663" s="7" t="s">
        <v>705</v>
      </c>
    </row>
    <row r="664" spans="1:1" x14ac:dyDescent="0.25">
      <c r="A664" s="7" t="s">
        <v>706</v>
      </c>
    </row>
    <row r="665" spans="1:1" x14ac:dyDescent="0.25">
      <c r="A665" s="7" t="s">
        <v>707</v>
      </c>
    </row>
    <row r="666" spans="1:1" x14ac:dyDescent="0.25">
      <c r="A666" s="7" t="s">
        <v>708</v>
      </c>
    </row>
    <row r="667" spans="1:1" x14ac:dyDescent="0.25">
      <c r="A667" s="7" t="s">
        <v>709</v>
      </c>
    </row>
    <row r="668" spans="1:1" x14ac:dyDescent="0.25">
      <c r="A668" s="7" t="s">
        <v>710</v>
      </c>
    </row>
    <row r="669" spans="1:1" x14ac:dyDescent="0.25">
      <c r="A669" s="7" t="s">
        <v>711</v>
      </c>
    </row>
    <row r="670" spans="1:1" x14ac:dyDescent="0.25">
      <c r="A670" s="7" t="s">
        <v>712</v>
      </c>
    </row>
    <row r="671" spans="1:1" x14ac:dyDescent="0.25">
      <c r="A671" s="7" t="s">
        <v>713</v>
      </c>
    </row>
    <row r="672" spans="1:1" x14ac:dyDescent="0.25">
      <c r="A672" s="7" t="s">
        <v>714</v>
      </c>
    </row>
    <row r="673" spans="1:1" x14ac:dyDescent="0.25">
      <c r="A673" s="7" t="s">
        <v>715</v>
      </c>
    </row>
    <row r="674" spans="1:1" x14ac:dyDescent="0.25">
      <c r="A674" s="7" t="s">
        <v>716</v>
      </c>
    </row>
    <row r="675" spans="1:1" x14ac:dyDescent="0.25">
      <c r="A675" s="7" t="s">
        <v>717</v>
      </c>
    </row>
    <row r="676" spans="1:1" x14ac:dyDescent="0.25">
      <c r="A676" s="7" t="s">
        <v>718</v>
      </c>
    </row>
    <row r="677" spans="1:1" x14ac:dyDescent="0.25">
      <c r="A677" s="7" t="s">
        <v>719</v>
      </c>
    </row>
    <row r="678" spans="1:1" x14ac:dyDescent="0.25">
      <c r="A678" s="7" t="s">
        <v>720</v>
      </c>
    </row>
    <row r="679" spans="1:1" x14ac:dyDescent="0.25">
      <c r="A679" s="7" t="s">
        <v>721</v>
      </c>
    </row>
    <row r="680" spans="1:1" x14ac:dyDescent="0.25">
      <c r="A680" s="7" t="s">
        <v>722</v>
      </c>
    </row>
    <row r="681" spans="1:1" x14ac:dyDescent="0.25">
      <c r="A681" s="7" t="s">
        <v>723</v>
      </c>
    </row>
    <row r="682" spans="1:1" x14ac:dyDescent="0.25">
      <c r="A682" s="7" t="s">
        <v>724</v>
      </c>
    </row>
    <row r="683" spans="1:1" x14ac:dyDescent="0.25">
      <c r="A683" s="7" t="s">
        <v>725</v>
      </c>
    </row>
    <row r="684" spans="1:1" x14ac:dyDescent="0.25">
      <c r="A684" s="7" t="s">
        <v>726</v>
      </c>
    </row>
    <row r="685" spans="1:1" x14ac:dyDescent="0.25">
      <c r="A685" s="7" t="s">
        <v>727</v>
      </c>
    </row>
    <row r="686" spans="1:1" x14ac:dyDescent="0.25">
      <c r="A686" s="7" t="s">
        <v>728</v>
      </c>
    </row>
    <row r="687" spans="1:1" x14ac:dyDescent="0.25">
      <c r="A687" s="7" t="s">
        <v>729</v>
      </c>
    </row>
    <row r="688" spans="1:1" x14ac:dyDescent="0.25">
      <c r="A688" s="7" t="s">
        <v>730</v>
      </c>
    </row>
    <row r="689" spans="1:1" x14ac:dyDescent="0.25">
      <c r="A689" s="7" t="s">
        <v>731</v>
      </c>
    </row>
    <row r="690" spans="1:1" x14ac:dyDescent="0.25">
      <c r="A690" s="7" t="s">
        <v>732</v>
      </c>
    </row>
    <row r="691" spans="1:1" x14ac:dyDescent="0.25">
      <c r="A691" s="7" t="s">
        <v>733</v>
      </c>
    </row>
    <row r="692" spans="1:1" x14ac:dyDescent="0.25">
      <c r="A692" s="7" t="s">
        <v>734</v>
      </c>
    </row>
    <row r="693" spans="1:1" x14ac:dyDescent="0.25">
      <c r="A693" s="7" t="s">
        <v>735</v>
      </c>
    </row>
    <row r="694" spans="1:1" x14ac:dyDescent="0.25">
      <c r="A694" s="7" t="s">
        <v>736</v>
      </c>
    </row>
    <row r="695" spans="1:1" x14ac:dyDescent="0.25">
      <c r="A695" s="7" t="s">
        <v>737</v>
      </c>
    </row>
    <row r="696" spans="1:1" x14ac:dyDescent="0.25">
      <c r="A696" s="7" t="s">
        <v>738</v>
      </c>
    </row>
    <row r="697" spans="1:1" x14ac:dyDescent="0.25">
      <c r="A697" s="7" t="s">
        <v>739</v>
      </c>
    </row>
    <row r="698" spans="1:1" x14ac:dyDescent="0.25">
      <c r="A698" s="7" t="s">
        <v>740</v>
      </c>
    </row>
    <row r="699" spans="1:1" x14ac:dyDescent="0.25">
      <c r="A699" s="7" t="s">
        <v>741</v>
      </c>
    </row>
    <row r="700" spans="1:1" x14ac:dyDescent="0.25">
      <c r="A700" s="7" t="s">
        <v>742</v>
      </c>
    </row>
    <row r="701" spans="1:1" x14ac:dyDescent="0.25">
      <c r="A701" s="7" t="s">
        <v>743</v>
      </c>
    </row>
    <row r="702" spans="1:1" x14ac:dyDescent="0.25">
      <c r="A702" s="7" t="s">
        <v>744</v>
      </c>
    </row>
    <row r="703" spans="1:1" x14ac:dyDescent="0.25">
      <c r="A703" s="7" t="s">
        <v>745</v>
      </c>
    </row>
    <row r="704" spans="1:1" x14ac:dyDescent="0.25">
      <c r="A704" s="7" t="s">
        <v>746</v>
      </c>
    </row>
    <row r="705" spans="1:1" x14ac:dyDescent="0.25">
      <c r="A705" s="7" t="s">
        <v>747</v>
      </c>
    </row>
    <row r="706" spans="1:1" x14ac:dyDescent="0.25">
      <c r="A706" s="7" t="s">
        <v>748</v>
      </c>
    </row>
    <row r="707" spans="1:1" x14ac:dyDescent="0.25">
      <c r="A707" s="7" t="s">
        <v>749</v>
      </c>
    </row>
    <row r="708" spans="1:1" x14ac:dyDescent="0.25">
      <c r="A708" s="7" t="s">
        <v>750</v>
      </c>
    </row>
    <row r="709" spans="1:1" x14ac:dyDescent="0.25">
      <c r="A709" s="7" t="s">
        <v>751</v>
      </c>
    </row>
    <row r="710" spans="1:1" x14ac:dyDescent="0.25">
      <c r="A710" s="7" t="s">
        <v>752</v>
      </c>
    </row>
    <row r="711" spans="1:1" x14ac:dyDescent="0.25">
      <c r="A711" s="7" t="s">
        <v>753</v>
      </c>
    </row>
    <row r="712" spans="1:1" x14ac:dyDescent="0.25">
      <c r="A712" s="7" t="s">
        <v>754</v>
      </c>
    </row>
    <row r="713" spans="1:1" x14ac:dyDescent="0.25">
      <c r="A713" s="7" t="s">
        <v>755</v>
      </c>
    </row>
    <row r="714" spans="1:1" x14ac:dyDescent="0.25">
      <c r="A714" s="7" t="s">
        <v>756</v>
      </c>
    </row>
    <row r="715" spans="1:1" x14ac:dyDescent="0.25">
      <c r="A715" s="7" t="s">
        <v>757</v>
      </c>
    </row>
    <row r="716" spans="1:1" x14ac:dyDescent="0.25">
      <c r="A716" s="7" t="s">
        <v>758</v>
      </c>
    </row>
    <row r="717" spans="1:1" x14ac:dyDescent="0.25">
      <c r="A717" s="7" t="s">
        <v>759</v>
      </c>
    </row>
    <row r="718" spans="1:1" x14ac:dyDescent="0.25">
      <c r="A718" s="7" t="s">
        <v>760</v>
      </c>
    </row>
    <row r="719" spans="1:1" x14ac:dyDescent="0.25">
      <c r="A719" s="7" t="s">
        <v>761</v>
      </c>
    </row>
    <row r="720" spans="1:1" x14ac:dyDescent="0.25">
      <c r="A720" s="7" t="s">
        <v>762</v>
      </c>
    </row>
    <row r="721" spans="1:1" x14ac:dyDescent="0.25">
      <c r="A721" s="7" t="s">
        <v>763</v>
      </c>
    </row>
    <row r="722" spans="1:1" x14ac:dyDescent="0.25">
      <c r="A722" s="7" t="s">
        <v>764</v>
      </c>
    </row>
    <row r="723" spans="1:1" x14ac:dyDescent="0.25">
      <c r="A723" s="7" t="s">
        <v>765</v>
      </c>
    </row>
    <row r="724" spans="1:1" x14ac:dyDescent="0.25">
      <c r="A724" s="7" t="s">
        <v>766</v>
      </c>
    </row>
    <row r="725" spans="1:1" x14ac:dyDescent="0.25">
      <c r="A725" s="7" t="s">
        <v>767</v>
      </c>
    </row>
    <row r="726" spans="1:1" x14ac:dyDescent="0.25">
      <c r="A726" s="7" t="s">
        <v>768</v>
      </c>
    </row>
    <row r="727" spans="1:1" x14ac:dyDescent="0.25">
      <c r="A727" s="7" t="s">
        <v>769</v>
      </c>
    </row>
    <row r="728" spans="1:1" x14ac:dyDescent="0.25">
      <c r="A728" s="7" t="s">
        <v>770</v>
      </c>
    </row>
    <row r="729" spans="1:1" x14ac:dyDescent="0.25">
      <c r="A729" s="7" t="s">
        <v>771</v>
      </c>
    </row>
    <row r="730" spans="1:1" x14ac:dyDescent="0.25">
      <c r="A730" s="7" t="s">
        <v>772</v>
      </c>
    </row>
    <row r="731" spans="1:1" x14ac:dyDescent="0.25">
      <c r="A731" s="7" t="s">
        <v>773</v>
      </c>
    </row>
    <row r="732" spans="1:1" x14ac:dyDescent="0.25">
      <c r="A732" s="7" t="s">
        <v>774</v>
      </c>
    </row>
    <row r="733" spans="1:1" x14ac:dyDescent="0.25">
      <c r="A733" s="7" t="s">
        <v>775</v>
      </c>
    </row>
    <row r="734" spans="1:1" x14ac:dyDescent="0.25">
      <c r="A734" s="7" t="s">
        <v>776</v>
      </c>
    </row>
    <row r="735" spans="1:1" x14ac:dyDescent="0.25">
      <c r="A735" s="7" t="s">
        <v>777</v>
      </c>
    </row>
    <row r="736" spans="1:1" x14ac:dyDescent="0.25">
      <c r="A736" s="7" t="s">
        <v>778</v>
      </c>
    </row>
    <row r="737" spans="1:1" x14ac:dyDescent="0.25">
      <c r="A737" s="7" t="s">
        <v>779</v>
      </c>
    </row>
    <row r="738" spans="1:1" x14ac:dyDescent="0.25">
      <c r="A738" s="7" t="s">
        <v>780</v>
      </c>
    </row>
    <row r="739" spans="1:1" x14ac:dyDescent="0.25">
      <c r="A739" s="7" t="s">
        <v>781</v>
      </c>
    </row>
    <row r="740" spans="1:1" x14ac:dyDescent="0.25">
      <c r="A740" s="7" t="s">
        <v>782</v>
      </c>
    </row>
    <row r="741" spans="1:1" x14ac:dyDescent="0.25">
      <c r="A741" s="7" t="s">
        <v>783</v>
      </c>
    </row>
    <row r="742" spans="1:1" x14ac:dyDescent="0.25">
      <c r="A742" s="7" t="s">
        <v>784</v>
      </c>
    </row>
    <row r="743" spans="1:1" x14ac:dyDescent="0.25">
      <c r="A743" s="7" t="s">
        <v>785</v>
      </c>
    </row>
    <row r="744" spans="1:1" x14ac:dyDescent="0.25">
      <c r="A744" s="7" t="s">
        <v>786</v>
      </c>
    </row>
    <row r="745" spans="1:1" x14ac:dyDescent="0.25">
      <c r="A745" s="7" t="s">
        <v>787</v>
      </c>
    </row>
    <row r="746" spans="1:1" x14ac:dyDescent="0.25">
      <c r="A746" s="7" t="s">
        <v>788</v>
      </c>
    </row>
    <row r="747" spans="1:1" x14ac:dyDescent="0.25">
      <c r="A747" s="7" t="s">
        <v>789</v>
      </c>
    </row>
    <row r="748" spans="1:1" x14ac:dyDescent="0.25">
      <c r="A748" s="7" t="s">
        <v>790</v>
      </c>
    </row>
    <row r="749" spans="1:1" x14ac:dyDescent="0.25">
      <c r="A749" s="7" t="s">
        <v>791</v>
      </c>
    </row>
    <row r="750" spans="1:1" x14ac:dyDescent="0.25">
      <c r="A750" s="7" t="s">
        <v>792</v>
      </c>
    </row>
    <row r="751" spans="1:1" x14ac:dyDescent="0.25">
      <c r="A751" s="7" t="s">
        <v>793</v>
      </c>
    </row>
    <row r="752" spans="1:1" x14ac:dyDescent="0.25">
      <c r="A752" s="7" t="s">
        <v>794</v>
      </c>
    </row>
    <row r="753" spans="1:1" x14ac:dyDescent="0.25">
      <c r="A753" s="7" t="s">
        <v>795</v>
      </c>
    </row>
    <row r="754" spans="1:1" x14ac:dyDescent="0.25">
      <c r="A754" s="7" t="s">
        <v>796</v>
      </c>
    </row>
    <row r="755" spans="1:1" x14ac:dyDescent="0.25">
      <c r="A755" s="7" t="s">
        <v>797</v>
      </c>
    </row>
    <row r="756" spans="1:1" x14ac:dyDescent="0.25">
      <c r="A756" s="7" t="s">
        <v>798</v>
      </c>
    </row>
    <row r="757" spans="1:1" x14ac:dyDescent="0.25">
      <c r="A757" s="7" t="s">
        <v>799</v>
      </c>
    </row>
    <row r="758" spans="1:1" x14ac:dyDescent="0.25">
      <c r="A758" s="7" t="s">
        <v>800</v>
      </c>
    </row>
    <row r="759" spans="1:1" x14ac:dyDescent="0.25">
      <c r="A759" s="7" t="s">
        <v>801</v>
      </c>
    </row>
    <row r="760" spans="1:1" x14ac:dyDescent="0.25">
      <c r="A760" s="7" t="s">
        <v>802</v>
      </c>
    </row>
    <row r="761" spans="1:1" x14ac:dyDescent="0.25">
      <c r="A761" s="7" t="s">
        <v>803</v>
      </c>
    </row>
    <row r="762" spans="1:1" x14ac:dyDescent="0.25">
      <c r="A762" s="7" t="s">
        <v>804</v>
      </c>
    </row>
    <row r="763" spans="1:1" x14ac:dyDescent="0.25">
      <c r="A763" s="7" t="s">
        <v>805</v>
      </c>
    </row>
    <row r="764" spans="1:1" x14ac:dyDescent="0.25">
      <c r="A764" s="7" t="s">
        <v>806</v>
      </c>
    </row>
    <row r="765" spans="1:1" x14ac:dyDescent="0.25">
      <c r="A765" s="7" t="s">
        <v>807</v>
      </c>
    </row>
    <row r="766" spans="1:1" x14ac:dyDescent="0.25">
      <c r="A766" s="7" t="s">
        <v>808</v>
      </c>
    </row>
    <row r="767" spans="1:1" x14ac:dyDescent="0.25">
      <c r="A767" s="7" t="s">
        <v>809</v>
      </c>
    </row>
    <row r="768" spans="1:1" x14ac:dyDescent="0.25">
      <c r="A768" s="7" t="s">
        <v>810</v>
      </c>
    </row>
    <row r="769" spans="1:1" x14ac:dyDescent="0.25">
      <c r="A769" s="7" t="s">
        <v>811</v>
      </c>
    </row>
    <row r="770" spans="1:1" x14ac:dyDescent="0.25">
      <c r="A770" s="7" t="s">
        <v>812</v>
      </c>
    </row>
    <row r="771" spans="1:1" x14ac:dyDescent="0.25">
      <c r="A771" s="7" t="s">
        <v>813</v>
      </c>
    </row>
    <row r="772" spans="1:1" x14ac:dyDescent="0.25">
      <c r="A772" s="7" t="s">
        <v>814</v>
      </c>
    </row>
    <row r="773" spans="1:1" x14ac:dyDescent="0.25">
      <c r="A773" s="7" t="s">
        <v>815</v>
      </c>
    </row>
    <row r="774" spans="1:1" x14ac:dyDescent="0.25">
      <c r="A774" s="7" t="s">
        <v>816</v>
      </c>
    </row>
    <row r="775" spans="1:1" x14ac:dyDescent="0.25">
      <c r="A775" s="7" t="s">
        <v>817</v>
      </c>
    </row>
    <row r="776" spans="1:1" x14ac:dyDescent="0.25">
      <c r="A776" s="7" t="s">
        <v>818</v>
      </c>
    </row>
    <row r="777" spans="1:1" x14ac:dyDescent="0.25">
      <c r="A777" s="7" t="s">
        <v>819</v>
      </c>
    </row>
    <row r="778" spans="1:1" x14ac:dyDescent="0.25">
      <c r="A778" s="7" t="s">
        <v>820</v>
      </c>
    </row>
    <row r="779" spans="1:1" x14ac:dyDescent="0.25">
      <c r="A779" s="7" t="s">
        <v>821</v>
      </c>
    </row>
    <row r="780" spans="1:1" x14ac:dyDescent="0.25">
      <c r="A780" s="7" t="s">
        <v>822</v>
      </c>
    </row>
    <row r="781" spans="1:1" x14ac:dyDescent="0.25">
      <c r="A781" s="7" t="s">
        <v>823</v>
      </c>
    </row>
    <row r="782" spans="1:1" x14ac:dyDescent="0.25">
      <c r="A782" s="7" t="s">
        <v>824</v>
      </c>
    </row>
    <row r="783" spans="1:1" x14ac:dyDescent="0.25">
      <c r="A783" s="7" t="s">
        <v>825</v>
      </c>
    </row>
    <row r="784" spans="1:1" x14ac:dyDescent="0.25">
      <c r="A784" s="7" t="s">
        <v>826</v>
      </c>
    </row>
    <row r="785" spans="1:1" x14ac:dyDescent="0.25">
      <c r="A785" s="7" t="s">
        <v>827</v>
      </c>
    </row>
    <row r="786" spans="1:1" x14ac:dyDescent="0.25">
      <c r="A786" s="7" t="s">
        <v>828</v>
      </c>
    </row>
    <row r="787" spans="1:1" x14ac:dyDescent="0.25">
      <c r="A787" s="7" t="s">
        <v>829</v>
      </c>
    </row>
    <row r="788" spans="1:1" x14ac:dyDescent="0.25">
      <c r="A788" s="7" t="s">
        <v>830</v>
      </c>
    </row>
    <row r="789" spans="1:1" x14ac:dyDescent="0.25">
      <c r="A789" s="7" t="s">
        <v>831</v>
      </c>
    </row>
    <row r="790" spans="1:1" x14ac:dyDescent="0.25">
      <c r="A790" s="7" t="s">
        <v>832</v>
      </c>
    </row>
    <row r="791" spans="1:1" x14ac:dyDescent="0.25">
      <c r="A791" s="7" t="s">
        <v>833</v>
      </c>
    </row>
    <row r="792" spans="1:1" x14ac:dyDescent="0.25">
      <c r="A792" s="7" t="s">
        <v>834</v>
      </c>
    </row>
    <row r="793" spans="1:1" x14ac:dyDescent="0.25">
      <c r="A793" s="7" t="s">
        <v>835</v>
      </c>
    </row>
    <row r="794" spans="1:1" x14ac:dyDescent="0.25">
      <c r="A794" s="7" t="s">
        <v>836</v>
      </c>
    </row>
    <row r="795" spans="1:1" x14ac:dyDescent="0.25">
      <c r="A795" s="7" t="s">
        <v>837</v>
      </c>
    </row>
    <row r="796" spans="1:1" x14ac:dyDescent="0.25">
      <c r="A796" s="7" t="s">
        <v>838</v>
      </c>
    </row>
    <row r="797" spans="1:1" x14ac:dyDescent="0.25">
      <c r="A797" s="7" t="s">
        <v>839</v>
      </c>
    </row>
    <row r="798" spans="1:1" x14ac:dyDescent="0.25">
      <c r="A798" s="7" t="s">
        <v>840</v>
      </c>
    </row>
    <row r="799" spans="1:1" x14ac:dyDescent="0.25">
      <c r="A799" s="7" t="s">
        <v>841</v>
      </c>
    </row>
    <row r="800" spans="1:1" x14ac:dyDescent="0.25">
      <c r="A800" s="7" t="s">
        <v>842</v>
      </c>
    </row>
    <row r="801" spans="1:1" x14ac:dyDescent="0.25">
      <c r="A801" s="7" t="s">
        <v>843</v>
      </c>
    </row>
    <row r="802" spans="1:1" x14ac:dyDescent="0.25">
      <c r="A802" s="7" t="s">
        <v>844</v>
      </c>
    </row>
    <row r="803" spans="1:1" x14ac:dyDescent="0.25">
      <c r="A803" s="7" t="s">
        <v>845</v>
      </c>
    </row>
    <row r="804" spans="1:1" x14ac:dyDescent="0.25">
      <c r="A804" s="7" t="s">
        <v>846</v>
      </c>
    </row>
    <row r="805" spans="1:1" x14ac:dyDescent="0.25">
      <c r="A805" s="7" t="s">
        <v>847</v>
      </c>
    </row>
    <row r="806" spans="1:1" x14ac:dyDescent="0.25">
      <c r="A806" s="7" t="s">
        <v>848</v>
      </c>
    </row>
    <row r="807" spans="1:1" x14ac:dyDescent="0.25">
      <c r="A807" s="7" t="s">
        <v>849</v>
      </c>
    </row>
    <row r="808" spans="1:1" x14ac:dyDescent="0.25">
      <c r="A808" s="7" t="s">
        <v>850</v>
      </c>
    </row>
    <row r="809" spans="1:1" x14ac:dyDescent="0.25">
      <c r="A809" s="7" t="s">
        <v>851</v>
      </c>
    </row>
    <row r="810" spans="1:1" x14ac:dyDescent="0.25">
      <c r="A810" s="7" t="s">
        <v>852</v>
      </c>
    </row>
    <row r="811" spans="1:1" x14ac:dyDescent="0.25">
      <c r="A811" s="7" t="s">
        <v>853</v>
      </c>
    </row>
    <row r="812" spans="1:1" x14ac:dyDescent="0.25">
      <c r="A812" s="7" t="s">
        <v>854</v>
      </c>
    </row>
    <row r="813" spans="1:1" x14ac:dyDescent="0.25">
      <c r="A813" s="7" t="s">
        <v>855</v>
      </c>
    </row>
    <row r="814" spans="1:1" x14ac:dyDescent="0.25">
      <c r="A814" s="7" t="s">
        <v>856</v>
      </c>
    </row>
    <row r="815" spans="1:1" x14ac:dyDescent="0.25">
      <c r="A815" s="7" t="s">
        <v>857</v>
      </c>
    </row>
    <row r="816" spans="1:1" x14ac:dyDescent="0.25">
      <c r="A816" s="7" t="s">
        <v>858</v>
      </c>
    </row>
    <row r="817" spans="1:1" x14ac:dyDescent="0.25">
      <c r="A817" s="7" t="s">
        <v>859</v>
      </c>
    </row>
    <row r="818" spans="1:1" x14ac:dyDescent="0.25">
      <c r="A818" s="7" t="s">
        <v>860</v>
      </c>
    </row>
    <row r="819" spans="1:1" x14ac:dyDescent="0.25">
      <c r="A819" s="7" t="s">
        <v>861</v>
      </c>
    </row>
    <row r="820" spans="1:1" x14ac:dyDescent="0.25">
      <c r="A820" s="7" t="s">
        <v>862</v>
      </c>
    </row>
    <row r="821" spans="1:1" x14ac:dyDescent="0.25">
      <c r="A821" s="7" t="s">
        <v>863</v>
      </c>
    </row>
    <row r="822" spans="1:1" x14ac:dyDescent="0.25">
      <c r="A822" s="7" t="s">
        <v>864</v>
      </c>
    </row>
    <row r="823" spans="1:1" x14ac:dyDescent="0.25">
      <c r="A823" s="7" t="s">
        <v>865</v>
      </c>
    </row>
    <row r="824" spans="1:1" x14ac:dyDescent="0.25">
      <c r="A824" s="7" t="s">
        <v>866</v>
      </c>
    </row>
    <row r="825" spans="1:1" x14ac:dyDescent="0.25">
      <c r="A825" s="7" t="s">
        <v>867</v>
      </c>
    </row>
    <row r="826" spans="1:1" x14ac:dyDescent="0.25">
      <c r="A826" s="7" t="s">
        <v>868</v>
      </c>
    </row>
    <row r="827" spans="1:1" x14ac:dyDescent="0.25">
      <c r="A827" s="7" t="s">
        <v>869</v>
      </c>
    </row>
    <row r="828" spans="1:1" x14ac:dyDescent="0.25">
      <c r="A828" s="7" t="s">
        <v>870</v>
      </c>
    </row>
    <row r="829" spans="1:1" x14ac:dyDescent="0.25">
      <c r="A829" s="7" t="s">
        <v>871</v>
      </c>
    </row>
    <row r="830" spans="1:1" x14ac:dyDescent="0.25">
      <c r="A830" s="7" t="s">
        <v>872</v>
      </c>
    </row>
    <row r="831" spans="1:1" x14ac:dyDescent="0.25">
      <c r="A831" s="7" t="s">
        <v>873</v>
      </c>
    </row>
    <row r="832" spans="1:1" x14ac:dyDescent="0.25">
      <c r="A832" s="7" t="s">
        <v>874</v>
      </c>
    </row>
    <row r="833" spans="1:1" x14ac:dyDescent="0.25">
      <c r="A833" s="7" t="s">
        <v>875</v>
      </c>
    </row>
    <row r="834" spans="1:1" x14ac:dyDescent="0.25">
      <c r="A834" s="7" t="s">
        <v>876</v>
      </c>
    </row>
    <row r="835" spans="1:1" x14ac:dyDescent="0.25">
      <c r="A835" s="7" t="s">
        <v>877</v>
      </c>
    </row>
    <row r="836" spans="1:1" x14ac:dyDescent="0.25">
      <c r="A836" s="7" t="s">
        <v>878</v>
      </c>
    </row>
    <row r="837" spans="1:1" x14ac:dyDescent="0.25">
      <c r="A837" s="7" t="s">
        <v>879</v>
      </c>
    </row>
    <row r="838" spans="1:1" x14ac:dyDescent="0.25">
      <c r="A838" s="7" t="s">
        <v>880</v>
      </c>
    </row>
    <row r="839" spans="1:1" x14ac:dyDescent="0.25">
      <c r="A839" s="7" t="s">
        <v>881</v>
      </c>
    </row>
    <row r="840" spans="1:1" x14ac:dyDescent="0.25">
      <c r="A840" s="7" t="s">
        <v>882</v>
      </c>
    </row>
    <row r="841" spans="1:1" x14ac:dyDescent="0.25">
      <c r="A841" s="7" t="s">
        <v>883</v>
      </c>
    </row>
    <row r="842" spans="1:1" x14ac:dyDescent="0.25">
      <c r="A842" s="7" t="s">
        <v>884</v>
      </c>
    </row>
    <row r="843" spans="1:1" x14ac:dyDescent="0.25">
      <c r="A843" s="7" t="s">
        <v>885</v>
      </c>
    </row>
    <row r="844" spans="1:1" x14ac:dyDescent="0.25">
      <c r="A844" s="7" t="s">
        <v>886</v>
      </c>
    </row>
    <row r="845" spans="1:1" x14ac:dyDescent="0.25">
      <c r="A845" s="7" t="s">
        <v>887</v>
      </c>
    </row>
    <row r="846" spans="1:1" x14ac:dyDescent="0.25">
      <c r="A846" s="7" t="s">
        <v>888</v>
      </c>
    </row>
    <row r="847" spans="1:1" x14ac:dyDescent="0.25">
      <c r="A847" s="7" t="s">
        <v>889</v>
      </c>
    </row>
    <row r="848" spans="1:1" x14ac:dyDescent="0.25">
      <c r="A848" s="7" t="s">
        <v>890</v>
      </c>
    </row>
    <row r="849" spans="1:1" x14ac:dyDescent="0.25">
      <c r="A849" s="7" t="s">
        <v>891</v>
      </c>
    </row>
    <row r="850" spans="1:1" x14ac:dyDescent="0.25">
      <c r="A850" s="7" t="s">
        <v>892</v>
      </c>
    </row>
    <row r="851" spans="1:1" x14ac:dyDescent="0.25">
      <c r="A851" s="7" t="s">
        <v>893</v>
      </c>
    </row>
    <row r="852" spans="1:1" x14ac:dyDescent="0.25">
      <c r="A852" s="7" t="s">
        <v>894</v>
      </c>
    </row>
    <row r="853" spans="1:1" x14ac:dyDescent="0.25">
      <c r="A853" s="7" t="s">
        <v>895</v>
      </c>
    </row>
    <row r="854" spans="1:1" x14ac:dyDescent="0.25">
      <c r="A854" s="7" t="s">
        <v>896</v>
      </c>
    </row>
    <row r="855" spans="1:1" x14ac:dyDescent="0.25">
      <c r="A855" s="7" t="s">
        <v>897</v>
      </c>
    </row>
    <row r="856" spans="1:1" x14ac:dyDescent="0.25">
      <c r="A856" s="7" t="s">
        <v>898</v>
      </c>
    </row>
    <row r="857" spans="1:1" x14ac:dyDescent="0.25">
      <c r="A857" s="7" t="s">
        <v>899</v>
      </c>
    </row>
    <row r="858" spans="1:1" x14ac:dyDescent="0.25">
      <c r="A858" s="7" t="s">
        <v>900</v>
      </c>
    </row>
    <row r="859" spans="1:1" x14ac:dyDescent="0.25">
      <c r="A859" s="7" t="s">
        <v>901</v>
      </c>
    </row>
    <row r="860" spans="1:1" x14ac:dyDescent="0.25">
      <c r="A860" s="7" t="s">
        <v>902</v>
      </c>
    </row>
    <row r="861" spans="1:1" x14ac:dyDescent="0.25">
      <c r="A861" s="7" t="s">
        <v>903</v>
      </c>
    </row>
    <row r="862" spans="1:1" x14ac:dyDescent="0.25">
      <c r="A862" s="7" t="s">
        <v>904</v>
      </c>
    </row>
    <row r="863" spans="1:1" x14ac:dyDescent="0.25">
      <c r="A863" s="7" t="s">
        <v>905</v>
      </c>
    </row>
    <row r="864" spans="1:1" x14ac:dyDescent="0.25">
      <c r="A864" s="7" t="s">
        <v>906</v>
      </c>
    </row>
    <row r="865" spans="1:1" x14ac:dyDescent="0.25">
      <c r="A865" s="7" t="s">
        <v>907</v>
      </c>
    </row>
    <row r="866" spans="1:1" x14ac:dyDescent="0.25">
      <c r="A866" s="7" t="s">
        <v>908</v>
      </c>
    </row>
    <row r="867" spans="1:1" x14ac:dyDescent="0.25">
      <c r="A867" s="7" t="s">
        <v>909</v>
      </c>
    </row>
    <row r="868" spans="1:1" x14ac:dyDescent="0.25">
      <c r="A868" s="7" t="s">
        <v>910</v>
      </c>
    </row>
    <row r="869" spans="1:1" x14ac:dyDescent="0.25">
      <c r="A869" s="7" t="s">
        <v>911</v>
      </c>
    </row>
    <row r="870" spans="1:1" x14ac:dyDescent="0.25">
      <c r="A870" s="7" t="s">
        <v>912</v>
      </c>
    </row>
    <row r="871" spans="1:1" x14ac:dyDescent="0.25">
      <c r="A871" s="7" t="s">
        <v>913</v>
      </c>
    </row>
    <row r="872" spans="1:1" x14ac:dyDescent="0.25">
      <c r="A872" s="7" t="s">
        <v>914</v>
      </c>
    </row>
    <row r="873" spans="1:1" x14ac:dyDescent="0.25">
      <c r="A873" s="7" t="s">
        <v>915</v>
      </c>
    </row>
    <row r="874" spans="1:1" x14ac:dyDescent="0.25">
      <c r="A874" s="7" t="s">
        <v>916</v>
      </c>
    </row>
    <row r="875" spans="1:1" x14ac:dyDescent="0.25">
      <c r="A875" s="7" t="s">
        <v>917</v>
      </c>
    </row>
    <row r="876" spans="1:1" x14ac:dyDescent="0.25">
      <c r="A876" s="7" t="s">
        <v>918</v>
      </c>
    </row>
    <row r="877" spans="1:1" x14ac:dyDescent="0.25">
      <c r="A877" s="7" t="s">
        <v>919</v>
      </c>
    </row>
    <row r="878" spans="1:1" x14ac:dyDescent="0.25">
      <c r="A878" s="7" t="s">
        <v>920</v>
      </c>
    </row>
    <row r="879" spans="1:1" x14ac:dyDescent="0.25">
      <c r="A879" s="7" t="s">
        <v>921</v>
      </c>
    </row>
    <row r="880" spans="1:1" x14ac:dyDescent="0.25">
      <c r="A880" s="7" t="s">
        <v>922</v>
      </c>
    </row>
    <row r="881" spans="1:1" x14ac:dyDescent="0.25">
      <c r="A881" s="7" t="s">
        <v>923</v>
      </c>
    </row>
    <row r="882" spans="1:1" x14ac:dyDescent="0.25">
      <c r="A882" s="7" t="s">
        <v>924</v>
      </c>
    </row>
    <row r="883" spans="1:1" x14ac:dyDescent="0.25">
      <c r="A883" s="7" t="s">
        <v>925</v>
      </c>
    </row>
    <row r="884" spans="1:1" x14ac:dyDescent="0.25">
      <c r="A884" s="7" t="s">
        <v>926</v>
      </c>
    </row>
    <row r="885" spans="1:1" x14ac:dyDescent="0.25">
      <c r="A885" s="7" t="s">
        <v>927</v>
      </c>
    </row>
    <row r="886" spans="1:1" x14ac:dyDescent="0.25">
      <c r="A886" s="7" t="s">
        <v>928</v>
      </c>
    </row>
    <row r="887" spans="1:1" x14ac:dyDescent="0.25">
      <c r="A887" s="7" t="s">
        <v>929</v>
      </c>
    </row>
    <row r="888" spans="1:1" x14ac:dyDescent="0.25">
      <c r="A888" s="7" t="s">
        <v>930</v>
      </c>
    </row>
    <row r="889" spans="1:1" x14ac:dyDescent="0.25">
      <c r="A889" s="7" t="s">
        <v>931</v>
      </c>
    </row>
    <row r="890" spans="1:1" x14ac:dyDescent="0.25">
      <c r="A890" s="7" t="s">
        <v>932</v>
      </c>
    </row>
    <row r="891" spans="1:1" x14ac:dyDescent="0.25">
      <c r="A891" s="7" t="s">
        <v>933</v>
      </c>
    </row>
    <row r="892" spans="1:1" x14ac:dyDescent="0.25">
      <c r="A892" s="7" t="s">
        <v>934</v>
      </c>
    </row>
    <row r="893" spans="1:1" x14ac:dyDescent="0.25">
      <c r="A893" s="7" t="s">
        <v>935</v>
      </c>
    </row>
    <row r="894" spans="1:1" x14ac:dyDescent="0.25">
      <c r="A894" s="7" t="s">
        <v>936</v>
      </c>
    </row>
    <row r="895" spans="1:1" x14ac:dyDescent="0.25">
      <c r="A895" s="7" t="s">
        <v>937</v>
      </c>
    </row>
    <row r="896" spans="1:1" x14ac:dyDescent="0.25">
      <c r="A896" s="7" t="s">
        <v>938</v>
      </c>
    </row>
    <row r="897" spans="1:1" x14ac:dyDescent="0.25">
      <c r="A897" s="7" t="s">
        <v>939</v>
      </c>
    </row>
    <row r="898" spans="1:1" x14ac:dyDescent="0.25">
      <c r="A898" s="7" t="s">
        <v>940</v>
      </c>
    </row>
    <row r="899" spans="1:1" x14ac:dyDescent="0.25">
      <c r="A899" s="7" t="s">
        <v>941</v>
      </c>
    </row>
    <row r="900" spans="1:1" x14ac:dyDescent="0.25">
      <c r="A900" s="7" t="s">
        <v>942</v>
      </c>
    </row>
    <row r="901" spans="1:1" x14ac:dyDescent="0.25">
      <c r="A901" s="7" t="s">
        <v>943</v>
      </c>
    </row>
    <row r="902" spans="1:1" x14ac:dyDescent="0.25">
      <c r="A902" s="7" t="s">
        <v>944</v>
      </c>
    </row>
    <row r="903" spans="1:1" x14ac:dyDescent="0.25">
      <c r="A903" s="7" t="s">
        <v>945</v>
      </c>
    </row>
    <row r="904" spans="1:1" x14ac:dyDescent="0.25">
      <c r="A904" s="7" t="s">
        <v>946</v>
      </c>
    </row>
    <row r="905" spans="1:1" x14ac:dyDescent="0.25">
      <c r="A905" s="7" t="s">
        <v>947</v>
      </c>
    </row>
    <row r="906" spans="1:1" x14ac:dyDescent="0.25">
      <c r="A906" s="7" t="s">
        <v>948</v>
      </c>
    </row>
    <row r="907" spans="1:1" x14ac:dyDescent="0.25">
      <c r="A907" s="7" t="s">
        <v>949</v>
      </c>
    </row>
    <row r="908" spans="1:1" x14ac:dyDescent="0.25">
      <c r="A908" s="7" t="s">
        <v>950</v>
      </c>
    </row>
    <row r="909" spans="1:1" x14ac:dyDescent="0.25">
      <c r="A909" s="7" t="s">
        <v>951</v>
      </c>
    </row>
    <row r="910" spans="1:1" x14ac:dyDescent="0.25">
      <c r="A910" s="7" t="s">
        <v>952</v>
      </c>
    </row>
    <row r="911" spans="1:1" x14ac:dyDescent="0.25">
      <c r="A911" s="7" t="s">
        <v>953</v>
      </c>
    </row>
    <row r="912" spans="1:1" x14ac:dyDescent="0.25">
      <c r="A912" s="7" t="s">
        <v>954</v>
      </c>
    </row>
    <row r="913" spans="1:1" x14ac:dyDescent="0.25">
      <c r="A913" s="7" t="s">
        <v>955</v>
      </c>
    </row>
    <row r="914" spans="1:1" x14ac:dyDescent="0.25">
      <c r="A914" s="7" t="s">
        <v>956</v>
      </c>
    </row>
    <row r="915" spans="1:1" x14ac:dyDescent="0.25">
      <c r="A915" s="7" t="s">
        <v>957</v>
      </c>
    </row>
    <row r="916" spans="1:1" x14ac:dyDescent="0.25">
      <c r="A916" s="7" t="s">
        <v>958</v>
      </c>
    </row>
    <row r="917" spans="1:1" x14ac:dyDescent="0.25">
      <c r="A917" s="7" t="s">
        <v>959</v>
      </c>
    </row>
    <row r="918" spans="1:1" x14ac:dyDescent="0.25">
      <c r="A918" s="7" t="s">
        <v>960</v>
      </c>
    </row>
    <row r="919" spans="1:1" x14ac:dyDescent="0.25">
      <c r="A919" s="7" t="s">
        <v>961</v>
      </c>
    </row>
    <row r="920" spans="1:1" x14ac:dyDescent="0.25">
      <c r="A920" s="7" t="s">
        <v>962</v>
      </c>
    </row>
    <row r="921" spans="1:1" x14ac:dyDescent="0.25">
      <c r="A921" s="7" t="s">
        <v>963</v>
      </c>
    </row>
    <row r="922" spans="1:1" x14ac:dyDescent="0.25">
      <c r="A922" s="7" t="s">
        <v>964</v>
      </c>
    </row>
    <row r="923" spans="1:1" x14ac:dyDescent="0.25">
      <c r="A923" s="7" t="s">
        <v>965</v>
      </c>
    </row>
    <row r="924" spans="1:1" x14ac:dyDescent="0.25">
      <c r="A924" s="7" t="s">
        <v>966</v>
      </c>
    </row>
    <row r="925" spans="1:1" x14ac:dyDescent="0.25">
      <c r="A925" s="7" t="s">
        <v>967</v>
      </c>
    </row>
    <row r="926" spans="1:1" x14ac:dyDescent="0.25">
      <c r="A926" s="7" t="s">
        <v>968</v>
      </c>
    </row>
    <row r="927" spans="1:1" x14ac:dyDescent="0.25">
      <c r="A927" s="7" t="s">
        <v>969</v>
      </c>
    </row>
    <row r="928" spans="1:1" x14ac:dyDescent="0.25">
      <c r="A928" s="7" t="s">
        <v>970</v>
      </c>
    </row>
    <row r="929" spans="1:1" x14ac:dyDescent="0.25">
      <c r="A929" s="7" t="s">
        <v>971</v>
      </c>
    </row>
    <row r="930" spans="1:1" x14ac:dyDescent="0.25">
      <c r="A930" s="7" t="s">
        <v>972</v>
      </c>
    </row>
    <row r="931" spans="1:1" x14ac:dyDescent="0.25">
      <c r="A931" s="7" t="s">
        <v>973</v>
      </c>
    </row>
    <row r="932" spans="1:1" x14ac:dyDescent="0.25">
      <c r="A932" s="7" t="s">
        <v>974</v>
      </c>
    </row>
    <row r="933" spans="1:1" x14ac:dyDescent="0.25">
      <c r="A933" s="7" t="s">
        <v>975</v>
      </c>
    </row>
    <row r="934" spans="1:1" x14ac:dyDescent="0.25">
      <c r="A934" s="7" t="s">
        <v>976</v>
      </c>
    </row>
    <row r="935" spans="1:1" x14ac:dyDescent="0.25">
      <c r="A935" s="7" t="s">
        <v>977</v>
      </c>
    </row>
    <row r="936" spans="1:1" x14ac:dyDescent="0.25">
      <c r="A936" s="7" t="s">
        <v>978</v>
      </c>
    </row>
    <row r="937" spans="1:1" x14ac:dyDescent="0.25">
      <c r="A937" s="7" t="s">
        <v>979</v>
      </c>
    </row>
    <row r="938" spans="1:1" x14ac:dyDescent="0.25">
      <c r="A938" s="7" t="s">
        <v>980</v>
      </c>
    </row>
    <row r="939" spans="1:1" x14ac:dyDescent="0.25">
      <c r="A939" s="7" t="s">
        <v>981</v>
      </c>
    </row>
    <row r="940" spans="1:1" x14ac:dyDescent="0.25">
      <c r="A940" s="7" t="s">
        <v>982</v>
      </c>
    </row>
    <row r="941" spans="1:1" x14ac:dyDescent="0.25">
      <c r="A941" s="7" t="s">
        <v>983</v>
      </c>
    </row>
    <row r="942" spans="1:1" x14ac:dyDescent="0.25">
      <c r="A942" s="7" t="s">
        <v>984</v>
      </c>
    </row>
    <row r="943" spans="1:1" x14ac:dyDescent="0.25">
      <c r="A943" s="7" t="s">
        <v>985</v>
      </c>
    </row>
    <row r="944" spans="1:1" x14ac:dyDescent="0.25">
      <c r="A944" s="7" t="s">
        <v>986</v>
      </c>
    </row>
    <row r="945" spans="1:1" x14ac:dyDescent="0.25">
      <c r="A945" s="7" t="s">
        <v>987</v>
      </c>
    </row>
    <row r="946" spans="1:1" x14ac:dyDescent="0.25">
      <c r="A946" s="7" t="s">
        <v>988</v>
      </c>
    </row>
    <row r="947" spans="1:1" x14ac:dyDescent="0.25">
      <c r="A947" s="7" t="s">
        <v>989</v>
      </c>
    </row>
    <row r="948" spans="1:1" x14ac:dyDescent="0.25">
      <c r="A948" s="7" t="s">
        <v>990</v>
      </c>
    </row>
    <row r="949" spans="1:1" x14ac:dyDescent="0.25">
      <c r="A949" s="7" t="s">
        <v>991</v>
      </c>
    </row>
    <row r="950" spans="1:1" x14ac:dyDescent="0.25">
      <c r="A950" s="7" t="s">
        <v>992</v>
      </c>
    </row>
    <row r="951" spans="1:1" x14ac:dyDescent="0.25">
      <c r="A951" s="7" t="s">
        <v>993</v>
      </c>
    </row>
    <row r="952" spans="1:1" x14ac:dyDescent="0.25">
      <c r="A952" s="7" t="s">
        <v>994</v>
      </c>
    </row>
    <row r="953" spans="1:1" x14ac:dyDescent="0.25">
      <c r="A953" s="7" t="s">
        <v>995</v>
      </c>
    </row>
    <row r="954" spans="1:1" x14ac:dyDescent="0.25">
      <c r="A954" s="7" t="s">
        <v>996</v>
      </c>
    </row>
    <row r="955" spans="1:1" x14ac:dyDescent="0.25">
      <c r="A955" s="7" t="s">
        <v>997</v>
      </c>
    </row>
    <row r="956" spans="1:1" x14ac:dyDescent="0.25">
      <c r="A956" s="7" t="s">
        <v>998</v>
      </c>
    </row>
    <row r="957" spans="1:1" x14ac:dyDescent="0.25">
      <c r="A957" s="7" t="s">
        <v>999</v>
      </c>
    </row>
    <row r="958" spans="1:1" x14ac:dyDescent="0.25">
      <c r="A958" s="7" t="s">
        <v>1000</v>
      </c>
    </row>
    <row r="959" spans="1:1" x14ac:dyDescent="0.25">
      <c r="A959" s="7" t="s">
        <v>1001</v>
      </c>
    </row>
    <row r="960" spans="1:1" x14ac:dyDescent="0.25">
      <c r="A960" s="7" t="s">
        <v>1002</v>
      </c>
    </row>
    <row r="961" spans="1:1" x14ac:dyDescent="0.25">
      <c r="A961" s="7" t="s">
        <v>1003</v>
      </c>
    </row>
    <row r="962" spans="1:1" x14ac:dyDescent="0.25">
      <c r="A962" s="7" t="s">
        <v>1004</v>
      </c>
    </row>
    <row r="963" spans="1:1" x14ac:dyDescent="0.25">
      <c r="A963" s="7" t="s">
        <v>1005</v>
      </c>
    </row>
    <row r="964" spans="1:1" x14ac:dyDescent="0.25">
      <c r="A964" s="7" t="s">
        <v>1006</v>
      </c>
    </row>
    <row r="965" spans="1:1" x14ac:dyDescent="0.25">
      <c r="A965" s="7" t="s">
        <v>1007</v>
      </c>
    </row>
    <row r="966" spans="1:1" x14ac:dyDescent="0.25">
      <c r="A966" s="7" t="s">
        <v>1008</v>
      </c>
    </row>
    <row r="967" spans="1:1" x14ac:dyDescent="0.25">
      <c r="A967" s="7" t="s">
        <v>1009</v>
      </c>
    </row>
    <row r="968" spans="1:1" x14ac:dyDescent="0.25">
      <c r="A968" s="7" t="s">
        <v>1010</v>
      </c>
    </row>
    <row r="969" spans="1:1" x14ac:dyDescent="0.25">
      <c r="A969" s="7" t="s">
        <v>1011</v>
      </c>
    </row>
    <row r="970" spans="1:1" x14ac:dyDescent="0.25">
      <c r="A970" s="7" t="s">
        <v>1012</v>
      </c>
    </row>
    <row r="971" spans="1:1" x14ac:dyDescent="0.25">
      <c r="A971" s="7" t="s">
        <v>1013</v>
      </c>
    </row>
    <row r="972" spans="1:1" x14ac:dyDescent="0.25">
      <c r="A972" s="7" t="s">
        <v>1014</v>
      </c>
    </row>
    <row r="973" spans="1:1" x14ac:dyDescent="0.25">
      <c r="A973" s="7" t="s">
        <v>1015</v>
      </c>
    </row>
    <row r="974" spans="1:1" x14ac:dyDescent="0.25">
      <c r="A974" s="7" t="s">
        <v>1016</v>
      </c>
    </row>
    <row r="975" spans="1:1" x14ac:dyDescent="0.25">
      <c r="A975" s="7" t="s">
        <v>1017</v>
      </c>
    </row>
    <row r="976" spans="1:1" x14ac:dyDescent="0.25">
      <c r="A976" s="7" t="s">
        <v>1018</v>
      </c>
    </row>
    <row r="977" spans="1:1" x14ac:dyDescent="0.25">
      <c r="A977" s="7" t="s">
        <v>1019</v>
      </c>
    </row>
    <row r="978" spans="1:1" x14ac:dyDescent="0.25">
      <c r="A978" s="7" t="s">
        <v>1020</v>
      </c>
    </row>
    <row r="979" spans="1:1" x14ac:dyDescent="0.25">
      <c r="A979" s="7" t="s">
        <v>1021</v>
      </c>
    </row>
    <row r="980" spans="1:1" x14ac:dyDescent="0.25">
      <c r="A980" s="7" t="s">
        <v>1022</v>
      </c>
    </row>
    <row r="981" spans="1:1" x14ac:dyDescent="0.25">
      <c r="A981" s="7" t="s">
        <v>1023</v>
      </c>
    </row>
    <row r="982" spans="1:1" x14ac:dyDescent="0.25">
      <c r="A982" s="7" t="s">
        <v>1024</v>
      </c>
    </row>
    <row r="983" spans="1:1" x14ac:dyDescent="0.25">
      <c r="A983" s="7" t="s">
        <v>1025</v>
      </c>
    </row>
    <row r="984" spans="1:1" x14ac:dyDescent="0.25">
      <c r="A984" s="7" t="s">
        <v>1026</v>
      </c>
    </row>
    <row r="985" spans="1:1" x14ac:dyDescent="0.25">
      <c r="A985" s="7" t="s">
        <v>1027</v>
      </c>
    </row>
    <row r="986" spans="1:1" x14ac:dyDescent="0.25">
      <c r="A986" s="7" t="s">
        <v>1028</v>
      </c>
    </row>
    <row r="987" spans="1:1" x14ac:dyDescent="0.25">
      <c r="A987" s="7" t="s">
        <v>1029</v>
      </c>
    </row>
    <row r="988" spans="1:1" x14ac:dyDescent="0.25">
      <c r="A988" s="7" t="s">
        <v>1030</v>
      </c>
    </row>
    <row r="989" spans="1:1" x14ac:dyDescent="0.25">
      <c r="A989" s="7" t="s">
        <v>1031</v>
      </c>
    </row>
    <row r="990" spans="1:1" x14ac:dyDescent="0.25">
      <c r="A990" s="7" t="s">
        <v>1032</v>
      </c>
    </row>
    <row r="991" spans="1:1" x14ac:dyDescent="0.25">
      <c r="A991" s="7" t="s">
        <v>1033</v>
      </c>
    </row>
    <row r="992" spans="1:1" x14ac:dyDescent="0.25">
      <c r="A992" s="7" t="s">
        <v>1034</v>
      </c>
    </row>
    <row r="993" spans="1:1" x14ac:dyDescent="0.25">
      <c r="A993" s="7" t="s">
        <v>1035</v>
      </c>
    </row>
    <row r="994" spans="1:1" x14ac:dyDescent="0.25">
      <c r="A994" s="7" t="s">
        <v>1036</v>
      </c>
    </row>
    <row r="995" spans="1:1" x14ac:dyDescent="0.25">
      <c r="A995" s="7" t="s">
        <v>1037</v>
      </c>
    </row>
    <row r="996" spans="1:1" x14ac:dyDescent="0.25">
      <c r="A996" s="7" t="s">
        <v>1038</v>
      </c>
    </row>
    <row r="997" spans="1:1" x14ac:dyDescent="0.25">
      <c r="A997" s="7" t="s">
        <v>1039</v>
      </c>
    </row>
    <row r="998" spans="1:1" x14ac:dyDescent="0.25">
      <c r="A998" s="7" t="s">
        <v>1040</v>
      </c>
    </row>
    <row r="999" spans="1:1" x14ac:dyDescent="0.25">
      <c r="A999" s="7" t="s">
        <v>1041</v>
      </c>
    </row>
    <row r="1000" spans="1:1" x14ac:dyDescent="0.25">
      <c r="A1000" s="7" t="s">
        <v>1042</v>
      </c>
    </row>
    <row r="1001" spans="1:1" x14ac:dyDescent="0.25">
      <c r="A1001" s="7" t="s">
        <v>1043</v>
      </c>
    </row>
  </sheetData>
  <sheetProtection algorithmName="SHA-512" hashValue="6dEt+Qo7CkrdxeS0Yktal9gCHwvj+FzUjIV2i08a+GwNNDVWzb46ljakfsiCCJ6vJmiF5LCYVtkgF19uUv3m+A==" saltValue="YlmrrFnSN43Y/qZ009zn9w==" spinCount="100000" sheet="1" objects="1" scenarios="1" selectLockedCells="1" selectUnlockedCells="1"/>
  <conditionalFormatting sqref="AO2:AO15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35</vt:i4>
      </vt:variant>
    </vt:vector>
  </HeadingPairs>
  <TitlesOfParts>
    <vt:vector size="37" baseType="lpstr">
      <vt:lpstr>03_FICHA_APUS</vt:lpstr>
      <vt:lpstr>LISTAS</vt:lpstr>
      <vt:lpstr>AMAZONAS</vt:lpstr>
      <vt:lpstr>ANTIOQUIA</vt:lpstr>
      <vt:lpstr>ARAUCA</vt:lpstr>
      <vt:lpstr>'03_FICHA_APUS'!Área_de_impresión</vt:lpstr>
      <vt:lpstr>ATLANTICO</vt:lpstr>
      <vt:lpstr>BOLIVAR</vt:lpstr>
      <vt:lpstr>BOYACA</vt:lpstr>
      <vt:lpstr>CALDAS</vt:lpstr>
      <vt:lpstr>CAQUETA</vt:lpstr>
      <vt:lpstr>CASANARE</vt:lpstr>
      <vt:lpstr>CAUCA</vt:lpstr>
      <vt:lpstr>CESAR</vt:lpstr>
      <vt:lpstr>CHOCO</vt:lpstr>
      <vt:lpstr>CORDOBA</vt:lpstr>
      <vt:lpstr>CUNDINAMARCA</vt:lpstr>
      <vt:lpstr>DIRECCION_GENERAL</vt:lpstr>
      <vt:lpstr>DISTRITO</vt:lpstr>
      <vt:lpstr>GUAINIA</vt:lpstr>
      <vt:lpstr>GUAJIRA</vt:lpstr>
      <vt:lpstr>GUAVIARE</vt:lpstr>
      <vt:lpstr>HUILA</vt:lpstr>
      <vt:lpstr>MAGDALENA</vt:lpstr>
      <vt:lpstr>META</vt:lpstr>
      <vt:lpstr>NARIÑO</vt:lpstr>
      <vt:lpstr>NORTE_DE_SANTANDER</vt:lpstr>
      <vt:lpstr>PUTUMAYO</vt:lpstr>
      <vt:lpstr>QUINDIO</vt:lpstr>
      <vt:lpstr>RISARALDA</vt:lpstr>
      <vt:lpstr>SAN_ANDRES</vt:lpstr>
      <vt:lpstr>SANTANDER</vt:lpstr>
      <vt:lpstr>SUCRE</vt:lpstr>
      <vt:lpstr>TOLIMA</vt:lpstr>
      <vt:lpstr>VALLE</vt:lpstr>
      <vt:lpstr>VAUPES</vt:lpstr>
      <vt:lpstr>VICHADA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RHMOVIL</dc:creator>
  <cp:lastModifiedBy>Carlos Alberto Hernández Cortés</cp:lastModifiedBy>
  <cp:lastPrinted>2024-06-21T12:16:57Z</cp:lastPrinted>
  <dcterms:created xsi:type="dcterms:W3CDTF">1999-08-12T13:20:34Z</dcterms:created>
  <dcterms:modified xsi:type="dcterms:W3CDTF">2024-12-02T13:50:06Z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2024-12-02T13:32:48Z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b4d4d736-3778-424b-9907-db34d6703a57</vt:lpwstr>
  </property>
  <property fmtid="{D5CDD505-2E9C-101B-9397-08002B2CF9AE}" pid="8" name="MSIP_Label_fc111285-cafa-4fc9-8a9a-bd902089b24f_ContentBits">
    <vt:lpwstr>0</vt:lpwstr>
  </property>
</Properties>
</file>