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18"/>
  <workbookPr/>
  <mc:AlternateContent xmlns:mc="http://schemas.openxmlformats.org/markup-compatibility/2006">
    <mc:Choice Requires="x15">
      <x15ac:absPath xmlns:x15ac="http://schemas.microsoft.com/office/spreadsheetml/2010/11/ac" url="C:\Users\gestioninmuebles\Downloads\"/>
    </mc:Choice>
  </mc:AlternateContent>
  <xr:revisionPtr revIDLastSave="7" documentId="11_D64D342C44D08529118CC079B2D6A68E65B563E2" xr6:coauthVersionLast="47" xr6:coauthVersionMax="47" xr10:uidLastSave="{8C835693-9106-49D9-87B7-5AF034382556}"/>
  <bookViews>
    <workbookView xWindow="0" yWindow="0" windowWidth="20490" windowHeight="7650" xr2:uid="{00000000-000D-0000-FFFF-FFFF00000000}"/>
  </bookViews>
  <sheets>
    <sheet name="PRESUPUESTO FESTO" sheetId="13" r:id="rId1"/>
    <sheet name="Sheet1" sheetId="14" r:id="rId2"/>
  </sheets>
  <definedNames>
    <definedName name="_xlnm.Print_Area" localSheetId="0">'PRESUPUESTO FESTO'!$B$2:$H$27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3" l="1"/>
  <c r="H19" i="13" s="1"/>
  <c r="E12" i="13"/>
  <c r="B3" i="14"/>
  <c r="F10" i="13"/>
  <c r="G10" i="13" s="1"/>
  <c r="G12" i="13"/>
  <c r="F11" i="13"/>
  <c r="G11" i="13" s="1"/>
  <c r="F9" i="13"/>
  <c r="G9" i="13" s="1"/>
  <c r="F8" i="13"/>
  <c r="G8" i="13" s="1"/>
  <c r="H8" i="13" l="1"/>
  <c r="H21" i="13" l="1"/>
  <c r="H24" i="13" s="1"/>
  <c r="H26" i="13" s="1"/>
  <c r="H23" i="13" l="1"/>
  <c r="H22" i="13"/>
  <c r="H25" i="13" l="1"/>
  <c r="H27" i="13" s="1"/>
</calcChain>
</file>

<file path=xl/sharedStrings.xml><?xml version="1.0" encoding="utf-8"?>
<sst xmlns="http://schemas.openxmlformats.org/spreadsheetml/2006/main" count="49" uniqueCount="32">
  <si>
    <t>ADECUACIONES DE PISO DEL LABORATORIO DE INDUSTRIA 4.0 Y FESTO
 LOCALIZADO EN EL BLOQUE E DE LA SEDE CENTRAL DE LA
 ESCUELA TECNOLÓGICA INSTITUTO TÉCNICO CENTRAL. 
ESTUDIO DE MERCADO</t>
  </si>
  <si>
    <t>ÍTEM</t>
  </si>
  <si>
    <t>DESCRIPCIÓN</t>
  </si>
  <si>
    <t>UNIDAD DE MEDIDA</t>
  </si>
  <si>
    <t>CANTIDAD</t>
  </si>
  <si>
    <t>VALOR UNITARIO</t>
  </si>
  <si>
    <t>V. PARCIAL</t>
  </si>
  <si>
    <t>VALOR CAPÍTULO</t>
  </si>
  <si>
    <t>PISOS</t>
  </si>
  <si>
    <t>1.1</t>
  </si>
  <si>
    <t>Demolición de guarda escoba de cualquier material, incluye trasiego y retiro</t>
  </si>
  <si>
    <t>ML</t>
  </si>
  <si>
    <t>1.2</t>
  </si>
  <si>
    <t xml:space="preserve">Nivelación de pisos, con auto nivelante y alistamiento para instalación de piso en PVC. </t>
  </si>
  <si>
    <t>M2</t>
  </si>
  <si>
    <t>1.3</t>
  </si>
  <si>
    <t>Suministro e instalación de piso en rollo de PVC, retardante de llama, con protección UV, color a elección de la entidad.</t>
  </si>
  <si>
    <t>1.4</t>
  </si>
  <si>
    <t>Suministro e instalación de media caña de sobreponer, 90 mm, en PVC</t>
  </si>
  <si>
    <t>1.5</t>
  </si>
  <si>
    <t>Suministro y aplicación de pintura epoxica para demarcación</t>
  </si>
  <si>
    <t xml:space="preserve">ASEO  </t>
  </si>
  <si>
    <t>2.1</t>
  </si>
  <si>
    <t>Aseo general de la obra</t>
  </si>
  <si>
    <t>GLB</t>
  </si>
  <si>
    <t>COSTOS DIRECTOS</t>
  </si>
  <si>
    <t>Administración</t>
  </si>
  <si>
    <t>Imprevistos</t>
  </si>
  <si>
    <t>Utilidad</t>
  </si>
  <si>
    <t>COSTOS INDIRECTOS</t>
  </si>
  <si>
    <t>IVA (sobre utilidad)</t>
  </si>
  <si>
    <t>GRAN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</si>
</sst>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_-&quot;$&quot;\ * #,##0.00_-;\-&quot;$&quot;\ * #,##0.00_-;_-&quot;$&quot;\ * &quot;-&quot;??_-;_-@_-"/>
    <numFmt numFmtId="165" formatCode="&quot;$&quot;#,##0"/>
    <numFmt numFmtId="166" formatCode="&quot;$&quot;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</font>
    <font>
      <b/>
      <sz val="12"/>
      <color rgb="FF000000"/>
      <name val="Arial"/>
    </font>
    <font>
      <b/>
      <sz val="11"/>
      <color rgb="FF000000"/>
      <name val="Arial"/>
    </font>
    <font>
      <b/>
      <sz val="11"/>
      <color rgb="FFFFFFFF"/>
      <name val="Arial"/>
    </font>
    <font>
      <sz val="11"/>
      <color rgb="FF000000"/>
      <name val="Arial"/>
    </font>
    <font>
      <b/>
      <sz val="12"/>
      <color rgb="FFFFFFFF"/>
      <name val="Arial"/>
    </font>
    <font>
      <sz val="12"/>
      <color theme="1"/>
      <name val="Arial"/>
    </font>
    <font>
      <b/>
      <sz val="12"/>
      <color theme="1"/>
      <name val="Arial"/>
    </font>
    <font>
      <b/>
      <sz val="11"/>
      <color rgb="FF000000"/>
      <name val="Arial"/>
      <family val="2"/>
      <charset val="1"/>
    </font>
    <font>
      <sz val="11"/>
      <color rgb="FFFF0000"/>
      <name val="Arial"/>
    </font>
    <font>
      <sz val="11"/>
      <name val="Arial"/>
      <family val="2"/>
    </font>
    <font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40404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6" fontId="3" fillId="2" borderId="0" xfId="0" applyNumberFormat="1" applyFont="1" applyFill="1" applyAlignment="1">
      <alignment horizontal="center" vertical="center" wrapText="1"/>
    </xf>
    <xf numFmtId="166" fontId="3" fillId="6" borderId="0" xfId="0" applyNumberFormat="1" applyFont="1" applyFill="1" applyAlignment="1">
      <alignment horizontal="center" vertical="center"/>
    </xf>
    <xf numFmtId="166" fontId="3" fillId="2" borderId="0" xfId="0" applyNumberFormat="1" applyFont="1" applyFill="1" applyAlignment="1">
      <alignment horizontal="center" vertical="center"/>
    </xf>
    <xf numFmtId="166" fontId="9" fillId="8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166" fontId="8" fillId="7" borderId="1" xfId="1" applyNumberFormat="1" applyFont="1" applyFill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166" fontId="10" fillId="9" borderId="1" xfId="0" applyNumberFormat="1" applyFont="1" applyFill="1" applyBorder="1" applyAlignment="1">
      <alignment horizontal="center" vertical="center" wrapText="1"/>
    </xf>
    <xf numFmtId="166" fontId="8" fillId="10" borderId="1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166" fontId="5" fillId="2" borderId="5" xfId="0" applyNumberFormat="1" applyFont="1" applyFill="1" applyBorder="1" applyAlignment="1">
      <alignment horizontal="center" vertical="center"/>
    </xf>
    <xf numFmtId="166" fontId="5" fillId="3" borderId="5" xfId="0" applyNumberFormat="1" applyFont="1" applyFill="1" applyBorder="1" applyAlignment="1">
      <alignment horizontal="center" vertical="center"/>
    </xf>
    <xf numFmtId="166" fontId="3" fillId="2" borderId="5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166" fontId="7" fillId="3" borderId="5" xfId="0" applyNumberFormat="1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9" fontId="3" fillId="2" borderId="0" xfId="0" applyNumberFormat="1" applyFont="1" applyFill="1" applyAlignment="1">
      <alignment horizontal="left"/>
    </xf>
    <xf numFmtId="10" fontId="9" fillId="8" borderId="1" xfId="0" applyNumberFormat="1" applyFont="1" applyFill="1" applyBorder="1" applyAlignment="1">
      <alignment horizontal="center" vertical="center" wrapText="1"/>
    </xf>
    <xf numFmtId="10" fontId="9" fillId="2" borderId="1" xfId="0" applyNumberFormat="1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/>
    </xf>
    <xf numFmtId="166" fontId="0" fillId="0" borderId="0" xfId="0" applyNumberFormat="1"/>
    <xf numFmtId="44" fontId="0" fillId="0" borderId="0" xfId="0" applyNumberFormat="1"/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166" fontId="13" fillId="0" borderId="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6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left" vertical="center"/>
    </xf>
    <xf numFmtId="166" fontId="3" fillId="4" borderId="6" xfId="0" applyNumberFormat="1" applyFont="1" applyFill="1" applyBorder="1" applyAlignment="1">
      <alignment horizontal="center" vertical="center"/>
    </xf>
    <xf numFmtId="166" fontId="3" fillId="4" borderId="7" xfId="0" applyNumberFormat="1" applyFont="1" applyFill="1" applyBorder="1" applyAlignment="1">
      <alignment horizontal="center" vertical="center"/>
    </xf>
    <xf numFmtId="166" fontId="3" fillId="4" borderId="8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165" fontId="10" fillId="9" borderId="1" xfId="0" applyNumberFormat="1" applyFont="1" applyFill="1" applyBorder="1" applyAlignment="1">
      <alignment horizontal="center" vertical="center" wrapText="1"/>
    </xf>
    <xf numFmtId="165" fontId="8" fillId="10" borderId="1" xfId="0" applyNumberFormat="1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colors>
    <mruColors>
      <color rgb="FF2439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1</xdr:row>
      <xdr:rowOff>885825</xdr:rowOff>
    </xdr:from>
    <xdr:to>
      <xdr:col>2</xdr:col>
      <xdr:colOff>1333500</xdr:colOff>
      <xdr:row>1</xdr:row>
      <xdr:rowOff>1295400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0FD53FA-CA90-4820-A096-7B945A927637}"/>
            </a:ext>
            <a:ext uri="{147F2762-F138-4A5C-976F-8EAC2B608ADB}">
              <a16:predDERef xmlns:a16="http://schemas.microsoft.com/office/drawing/2014/main" pre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04" t="2151" r="46735" b="86949"/>
        <a:stretch/>
      </xdr:blipFill>
      <xdr:spPr>
        <a:xfrm>
          <a:off x="771525" y="1066800"/>
          <a:ext cx="1590675" cy="409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DEBF7"/>
    <pageSetUpPr fitToPage="1"/>
  </sheetPr>
  <dimension ref="B2:J27"/>
  <sheetViews>
    <sheetView tabSelected="1" zoomScale="85" zoomScaleNormal="85" workbookViewId="0">
      <selection activeCell="K4" sqref="K4"/>
    </sheetView>
  </sheetViews>
  <sheetFormatPr defaultColWidth="9.140625" defaultRowHeight="14.25"/>
  <cols>
    <col min="1" max="1" width="9.140625" style="1"/>
    <col min="2" max="2" width="6.28515625" style="1" bestFit="1" customWidth="1"/>
    <col min="3" max="3" width="69.28515625" style="1" customWidth="1"/>
    <col min="4" max="4" width="15.85546875" style="1" customWidth="1"/>
    <col min="5" max="5" width="14" style="1" customWidth="1"/>
    <col min="6" max="6" width="19.28515625" style="14" hidden="1" customWidth="1"/>
    <col min="7" max="7" width="20.7109375" style="14" hidden="1" customWidth="1"/>
    <col min="8" max="8" width="25.42578125" style="14" hidden="1" customWidth="1"/>
    <col min="9" max="9" width="9.140625" style="1" bestFit="1" customWidth="1"/>
    <col min="10" max="10" width="37.140625" style="1" customWidth="1"/>
    <col min="11" max="11" width="10.7109375" style="1" bestFit="1" customWidth="1"/>
    <col min="12" max="12" width="9.140625" style="1" customWidth="1"/>
    <col min="13" max="13" width="14.28515625" style="1" bestFit="1" customWidth="1"/>
    <col min="14" max="16384" width="9.140625" style="1"/>
  </cols>
  <sheetData>
    <row r="2" spans="2:10" ht="111.75" customHeight="1">
      <c r="B2" s="44" t="s">
        <v>0</v>
      </c>
      <c r="C2" s="45"/>
      <c r="D2" s="45"/>
      <c r="E2" s="45"/>
      <c r="F2" s="45"/>
      <c r="G2" s="45"/>
      <c r="H2" s="46"/>
      <c r="J2" s="32">
        <v>1.06</v>
      </c>
    </row>
    <row r="3" spans="2:10" s="5" customFormat="1">
      <c r="B3" s="2"/>
      <c r="C3" s="2"/>
      <c r="D3" s="2"/>
      <c r="E3" s="2"/>
      <c r="F3" s="9"/>
      <c r="G3" s="9"/>
      <c r="H3" s="9"/>
    </row>
    <row r="4" spans="2:10" s="5" customFormat="1" ht="30">
      <c r="B4" s="20" t="s">
        <v>1</v>
      </c>
      <c r="C4" s="21" t="s">
        <v>2</v>
      </c>
      <c r="D4" s="22" t="s">
        <v>3</v>
      </c>
      <c r="E4" s="20" t="s">
        <v>4</v>
      </c>
      <c r="F4" s="23" t="s">
        <v>5</v>
      </c>
      <c r="G4" s="23" t="s">
        <v>6</v>
      </c>
      <c r="H4" s="24" t="s">
        <v>7</v>
      </c>
    </row>
    <row r="5" spans="2:10" s="3" customFormat="1">
      <c r="C5" s="4"/>
      <c r="F5" s="10"/>
      <c r="G5" s="10"/>
      <c r="H5" s="10"/>
    </row>
    <row r="6" spans="2:10" s="5" customFormat="1" ht="15">
      <c r="B6" s="19">
        <v>1</v>
      </c>
      <c r="C6" s="47" t="s">
        <v>8</v>
      </c>
      <c r="D6" s="47"/>
      <c r="E6" s="47"/>
      <c r="F6" s="47"/>
      <c r="G6" s="47"/>
      <c r="H6" s="47"/>
    </row>
    <row r="7" spans="2:10" s="5" customFormat="1" ht="30.75" customHeight="1">
      <c r="B7" s="20" t="s">
        <v>1</v>
      </c>
      <c r="C7" s="21" t="s">
        <v>2</v>
      </c>
      <c r="D7" s="22" t="s">
        <v>3</v>
      </c>
      <c r="E7" s="20" t="s">
        <v>4</v>
      </c>
      <c r="F7" s="23" t="s">
        <v>5</v>
      </c>
      <c r="G7" s="23" t="s">
        <v>6</v>
      </c>
      <c r="H7" s="24" t="s">
        <v>7</v>
      </c>
      <c r="J7" s="7"/>
    </row>
    <row r="8" spans="2:10" s="5" customFormat="1" ht="29.25" customHeight="1">
      <c r="B8" s="38" t="s">
        <v>9</v>
      </c>
      <c r="C8" s="39" t="s">
        <v>10</v>
      </c>
      <c r="D8" s="40" t="s">
        <v>11</v>
      </c>
      <c r="E8" s="40">
        <v>50</v>
      </c>
      <c r="F8" s="41">
        <f>3000*J2</f>
        <v>3180</v>
      </c>
      <c r="G8" s="41">
        <f>F8*E8</f>
        <v>159000</v>
      </c>
      <c r="H8" s="48">
        <f>SUM(G8:G12)</f>
        <v>29267400</v>
      </c>
      <c r="J8" s="8"/>
    </row>
    <row r="9" spans="2:10" s="5" customFormat="1" ht="29.25" customHeight="1">
      <c r="B9" s="38" t="s">
        <v>12</v>
      </c>
      <c r="C9" s="39" t="s">
        <v>13</v>
      </c>
      <c r="D9" s="40" t="s">
        <v>14</v>
      </c>
      <c r="E9" s="40">
        <v>105</v>
      </c>
      <c r="F9" s="41">
        <f>18000*J2</f>
        <v>19080</v>
      </c>
      <c r="G9" s="41">
        <f>F9*E9</f>
        <v>2003400</v>
      </c>
      <c r="H9" s="49"/>
      <c r="J9" s="8"/>
    </row>
    <row r="10" spans="2:10" s="42" customFormat="1" ht="28.5">
      <c r="B10" s="38" t="s">
        <v>15</v>
      </c>
      <c r="C10" s="39" t="s">
        <v>16</v>
      </c>
      <c r="D10" s="40" t="s">
        <v>14</v>
      </c>
      <c r="E10" s="40">
        <v>90</v>
      </c>
      <c r="F10" s="41">
        <f>260000*J2</f>
        <v>275600</v>
      </c>
      <c r="G10" s="41">
        <f>F10*E10</f>
        <v>24804000</v>
      </c>
      <c r="H10" s="49"/>
    </row>
    <row r="11" spans="2:10" s="5" customFormat="1">
      <c r="B11" s="38" t="s">
        <v>17</v>
      </c>
      <c r="C11" s="39" t="s">
        <v>18</v>
      </c>
      <c r="D11" s="40" t="s">
        <v>11</v>
      </c>
      <c r="E11" s="40">
        <v>50</v>
      </c>
      <c r="F11" s="41">
        <f>42000*J2</f>
        <v>44520</v>
      </c>
      <c r="G11" s="41">
        <f>F11*E11</f>
        <v>2226000</v>
      </c>
      <c r="H11" s="49"/>
    </row>
    <row r="12" spans="2:10" s="35" customFormat="1">
      <c r="B12" s="38" t="s">
        <v>19</v>
      </c>
      <c r="C12" s="39" t="s">
        <v>20</v>
      </c>
      <c r="D12" s="40" t="s">
        <v>11</v>
      </c>
      <c r="E12" s="40">
        <f>2.5*4</f>
        <v>10</v>
      </c>
      <c r="F12" s="41">
        <v>7500</v>
      </c>
      <c r="G12" s="41">
        <f>F12*E12</f>
        <v>75000</v>
      </c>
      <c r="H12" s="50"/>
    </row>
    <row r="13" spans="2:10">
      <c r="B13" s="5"/>
      <c r="C13" s="6"/>
      <c r="D13" s="5"/>
      <c r="E13" s="5"/>
      <c r="F13" s="11"/>
      <c r="G13" s="11"/>
      <c r="H13" s="10"/>
    </row>
    <row r="16" spans="2:10">
      <c r="B16" s="28"/>
      <c r="C16" s="29"/>
      <c r="D16" s="30"/>
      <c r="E16" s="30"/>
      <c r="F16" s="11"/>
      <c r="G16" s="11"/>
      <c r="H16" s="11"/>
    </row>
    <row r="17" spans="2:8" ht="15">
      <c r="B17" s="19">
        <v>2</v>
      </c>
      <c r="C17" s="47" t="s">
        <v>21</v>
      </c>
      <c r="D17" s="47"/>
      <c r="E17" s="47"/>
      <c r="F17" s="47"/>
      <c r="G17" s="47"/>
      <c r="H17" s="47"/>
    </row>
    <row r="18" spans="2:8" ht="30">
      <c r="B18" s="20" t="s">
        <v>1</v>
      </c>
      <c r="C18" s="21" t="s">
        <v>2</v>
      </c>
      <c r="D18" s="22" t="s">
        <v>3</v>
      </c>
      <c r="E18" s="20" t="s">
        <v>4</v>
      </c>
      <c r="F18" s="23" t="s">
        <v>5</v>
      </c>
      <c r="G18" s="23" t="s">
        <v>6</v>
      </c>
      <c r="H18" s="24" t="s">
        <v>7</v>
      </c>
    </row>
    <row r="19" spans="2:8">
      <c r="B19" s="43" t="s">
        <v>22</v>
      </c>
      <c r="C19" s="31" t="s">
        <v>23</v>
      </c>
      <c r="D19" s="26" t="s">
        <v>24</v>
      </c>
      <c r="E19" s="26">
        <v>1</v>
      </c>
      <c r="F19" s="25">
        <v>150000</v>
      </c>
      <c r="G19" s="25">
        <f>F19*E19</f>
        <v>150000</v>
      </c>
      <c r="H19" s="27">
        <f>G19*1</f>
        <v>150000</v>
      </c>
    </row>
    <row r="20" spans="2:8">
      <c r="B20" s="28"/>
      <c r="C20" s="29"/>
      <c r="D20" s="30"/>
      <c r="E20" s="30"/>
      <c r="F20" s="11"/>
      <c r="G20" s="11"/>
      <c r="H20" s="11"/>
    </row>
    <row r="21" spans="2:8" ht="31.15" customHeight="1">
      <c r="F21" s="51" t="s">
        <v>25</v>
      </c>
      <c r="G21" s="51"/>
      <c r="H21" s="15">
        <f>H8+H19</f>
        <v>29417400</v>
      </c>
    </row>
    <row r="22" spans="2:8" ht="15">
      <c r="F22" s="12" t="s">
        <v>26</v>
      </c>
      <c r="G22" s="33">
        <v>0.08</v>
      </c>
      <c r="H22" s="16">
        <f>H21*G22</f>
        <v>2353392</v>
      </c>
    </row>
    <row r="23" spans="2:8" ht="15">
      <c r="F23" s="12" t="s">
        <v>27</v>
      </c>
      <c r="G23" s="33">
        <v>0.05</v>
      </c>
      <c r="H23" s="16">
        <f>H21*G23</f>
        <v>1470870</v>
      </c>
    </row>
    <row r="24" spans="2:8" ht="15">
      <c r="F24" s="12" t="s">
        <v>28</v>
      </c>
      <c r="G24" s="33">
        <v>0.05</v>
      </c>
      <c r="H24" s="16">
        <f>H21*G24</f>
        <v>1470870</v>
      </c>
    </row>
    <row r="25" spans="2:8" ht="30" customHeight="1">
      <c r="F25" s="52" t="s">
        <v>29</v>
      </c>
      <c r="G25" s="52"/>
      <c r="H25" s="17">
        <f>SUM(H21:H24)</f>
        <v>34712532</v>
      </c>
    </row>
    <row r="26" spans="2:8" ht="30">
      <c r="F26" s="13" t="s">
        <v>30</v>
      </c>
      <c r="G26" s="34">
        <v>0.19</v>
      </c>
      <c r="H26" s="16">
        <f>H24*G26</f>
        <v>279465.3</v>
      </c>
    </row>
    <row r="27" spans="2:8" ht="15.75">
      <c r="F27" s="53" t="s">
        <v>31</v>
      </c>
      <c r="G27" s="53"/>
      <c r="H27" s="18">
        <f>SUM(H25:H26)</f>
        <v>34991997.299999997</v>
      </c>
    </row>
  </sheetData>
  <mergeCells count="7">
    <mergeCell ref="F27:G27"/>
    <mergeCell ref="C17:H17"/>
    <mergeCell ref="B2:H2"/>
    <mergeCell ref="C6:H6"/>
    <mergeCell ref="H8:H12"/>
    <mergeCell ref="F21:G21"/>
    <mergeCell ref="F25:G25"/>
  </mergeCells>
  <phoneticPr fontId="2" type="noConversion"/>
  <pageMargins left="0.7" right="0.7" top="0.75" bottom="0.75" header="0.3" footer="0.3"/>
  <pageSetup scale="5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3"/>
  <sheetViews>
    <sheetView workbookViewId="0">
      <selection activeCell="F10" sqref="F10"/>
    </sheetView>
  </sheetViews>
  <sheetFormatPr defaultColWidth="9.140625" defaultRowHeight="15"/>
  <cols>
    <col min="2" max="2" width="16" bestFit="1" customWidth="1"/>
  </cols>
  <sheetData>
    <row r="2" spans="2:2">
      <c r="B2" s="36">
        <v>355723884.60000002</v>
      </c>
    </row>
    <row r="3" spans="2:2">
      <c r="B3" s="37">
        <f>+B2/413</f>
        <v>861316.91186440689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Yamid Rivera</dc:creator>
  <cp:keywords/>
  <dc:description/>
  <cp:lastModifiedBy>PLANTA FISICA ETITC</cp:lastModifiedBy>
  <cp:revision/>
  <dcterms:created xsi:type="dcterms:W3CDTF">2021-09-09T15:18:22Z</dcterms:created>
  <dcterms:modified xsi:type="dcterms:W3CDTF">2024-12-06T20:51:24Z</dcterms:modified>
  <cp:category/>
  <cp:contentStatus/>
</cp:coreProperties>
</file>