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codeName="ThisWorkbook"/>
  <mc:AlternateContent xmlns:mc="http://schemas.openxmlformats.org/markup-compatibility/2006">
    <mc:Choice Requires="x15">
      <x15ac:absPath xmlns:x15ac="http://schemas.microsoft.com/office/spreadsheetml/2010/11/ac" url="C:\Users\Carlos\Desktop\CASA DE LA CULTURA - SASI\"/>
    </mc:Choice>
  </mc:AlternateContent>
  <xr:revisionPtr revIDLastSave="0" documentId="13_ncr:1_{532FC2C0-D2DF-4B26-B889-12F4D64B1F87}" xr6:coauthVersionLast="47" xr6:coauthVersionMax="47" xr10:uidLastSave="{00000000-0000-0000-0000-000000000000}"/>
  <bookViews>
    <workbookView xWindow="-120" yWindow="-120" windowWidth="20730" windowHeight="11160" tabRatio="900" activeTab="4" xr2:uid="{00000000-000D-0000-FFFF-FFFF00000000}"/>
  </bookViews>
  <sheets>
    <sheet name="CONTEXTO" sheetId="16" r:id="rId1"/>
    <sheet name="IDENTIFICACION Y ANALISIS" sheetId="2" r:id="rId2"/>
    <sheet name="EVALUACION CON CONTROLES" sheetId="15" r:id="rId3"/>
    <sheet name="EVALUACION" sheetId="11" r:id="rId4"/>
    <sheet name="ASIGNACION Y TRATAMIENTO" sheetId="6" r:id="rId5"/>
  </sheets>
  <definedNames>
    <definedName name="_xlnm._FilterDatabase" localSheetId="4" hidden="1">'ASIGNACION Y TRATAMIENTO'!#REF!</definedName>
    <definedName name="_xlnm._FilterDatabase" localSheetId="3" hidden="1">EVALUACION!$B$16:$Q$16</definedName>
    <definedName name="_xlnm._FilterDatabase" localSheetId="2" hidden="1">'EVALUACION CON CONTROLES'!$B$15:$Z$15</definedName>
    <definedName name="_xlnm.Print_Area" localSheetId="4">'ASIGNACION Y TRATAMIENTO'!$B$2:$X$70</definedName>
    <definedName name="_xlnm.Print_Area" localSheetId="0">CONTEXTO!$B$2:$F$19</definedName>
    <definedName name="_xlnm.Print_Area" localSheetId="3">EVALUACION!$B$2:$L$83</definedName>
    <definedName name="_xlnm.Print_Area" localSheetId="2">'EVALUACION CON CONTROLES'!$B$2:$R$76</definedName>
    <definedName name="_xlnm.Print_Area" localSheetId="1">'IDENTIFICACION Y ANALISIS'!$B$2:$F$59</definedName>
    <definedName name="contratación">'IDENTIFICACION Y ANALISIS'!$B$31:$B$34</definedName>
    <definedName name="ejecución">'IDENTIFICACION Y ANALISIS'!$B$36:$B$59</definedName>
    <definedName name="OPCIONES">'ASIGNACION Y TRATAMIENTO'!$B$74:$B$76</definedName>
    <definedName name="planeación">'IDENTIFICACION Y ANALISIS'!$B$19:$B$20</definedName>
    <definedName name="selección">'IDENTIFICACION Y ANALISIS'!$B$23:$B$29</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 i="15" l="1"/>
  <c r="X46" i="6" l="1"/>
  <c r="W46" i="6"/>
  <c r="V46" i="6"/>
  <c r="U46" i="6"/>
  <c r="T46" i="6"/>
  <c r="X45" i="6"/>
  <c r="W45" i="6"/>
  <c r="V45" i="6"/>
  <c r="U45" i="6"/>
  <c r="X44" i="6"/>
  <c r="W44" i="6"/>
  <c r="V44" i="6"/>
  <c r="U44" i="6"/>
  <c r="T45" i="6"/>
  <c r="T44" i="6"/>
  <c r="S46" i="6"/>
  <c r="S45" i="6"/>
  <c r="S44" i="6"/>
  <c r="R46" i="6"/>
  <c r="R45" i="6"/>
  <c r="R44" i="6"/>
  <c r="Q46" i="6"/>
  <c r="Q45" i="6"/>
  <c r="Q44" i="6"/>
  <c r="P46" i="6"/>
  <c r="P45" i="6"/>
  <c r="P44" i="6"/>
  <c r="O46" i="6"/>
  <c r="O45" i="6"/>
  <c r="O44" i="6"/>
  <c r="K46" i="6"/>
  <c r="K45" i="6"/>
  <c r="K44" i="6"/>
  <c r="J46" i="6"/>
  <c r="J45" i="6"/>
  <c r="J44" i="6"/>
  <c r="I46" i="6"/>
  <c r="I45" i="6"/>
  <c r="I44" i="6"/>
  <c r="H46" i="6"/>
  <c r="H45" i="6"/>
  <c r="H44" i="6"/>
  <c r="G46" i="6"/>
  <c r="G45" i="6"/>
  <c r="G44" i="6"/>
  <c r="X28" i="6"/>
  <c r="W28" i="6"/>
  <c r="V28" i="6"/>
  <c r="U28" i="6"/>
  <c r="T28" i="6"/>
  <c r="S28" i="6"/>
  <c r="R28" i="6"/>
  <c r="Q28" i="6"/>
  <c r="P28" i="6"/>
  <c r="O28" i="6"/>
  <c r="K28" i="6"/>
  <c r="J28" i="6"/>
  <c r="I28" i="6"/>
  <c r="H28" i="6"/>
  <c r="G28" i="6"/>
  <c r="F28" i="6"/>
  <c r="E28" i="6"/>
  <c r="D28" i="6"/>
  <c r="K52" i="11"/>
  <c r="L52" i="11"/>
  <c r="K51" i="11"/>
  <c r="L51" i="11" s="1"/>
  <c r="K50" i="11"/>
  <c r="L50" i="11"/>
  <c r="K34" i="11"/>
  <c r="L34" i="11" s="1"/>
  <c r="J52" i="15"/>
  <c r="I52" i="15"/>
  <c r="J51" i="15"/>
  <c r="I51" i="15"/>
  <c r="J50" i="15"/>
  <c r="I50" i="15"/>
  <c r="K50" i="15" s="1"/>
  <c r="L50" i="15" s="1"/>
  <c r="B52" i="15"/>
  <c r="B51" i="15"/>
  <c r="B50" i="15"/>
  <c r="J33" i="15"/>
  <c r="I33" i="15"/>
  <c r="C34" i="15"/>
  <c r="C29" i="6" s="1"/>
  <c r="C32" i="15"/>
  <c r="C27" i="6" s="1"/>
  <c r="E27" i="6" s="1"/>
  <c r="B33" i="15"/>
  <c r="X50" i="6"/>
  <c r="W50" i="6"/>
  <c r="V50" i="6"/>
  <c r="U50" i="6"/>
  <c r="T50" i="6"/>
  <c r="S50" i="6"/>
  <c r="N50" i="6"/>
  <c r="I50" i="6"/>
  <c r="H50" i="6"/>
  <c r="G50" i="6"/>
  <c r="G48" i="6"/>
  <c r="H48" i="6"/>
  <c r="I48" i="6"/>
  <c r="N48" i="6"/>
  <c r="S48" i="6"/>
  <c r="T48" i="6"/>
  <c r="U48" i="6"/>
  <c r="V48" i="6"/>
  <c r="W48" i="6"/>
  <c r="X48" i="6"/>
  <c r="G49" i="6"/>
  <c r="H49" i="6"/>
  <c r="I49" i="6"/>
  <c r="N49" i="6"/>
  <c r="S49" i="6"/>
  <c r="T49" i="6"/>
  <c r="U49" i="6"/>
  <c r="V49" i="6"/>
  <c r="W49" i="6"/>
  <c r="X49" i="6"/>
  <c r="X47" i="6"/>
  <c r="W47" i="6"/>
  <c r="V47" i="6"/>
  <c r="U47" i="6"/>
  <c r="T47" i="6"/>
  <c r="S47" i="6"/>
  <c r="N47" i="6"/>
  <c r="I47" i="6"/>
  <c r="H47" i="6"/>
  <c r="G47"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N27" i="6"/>
  <c r="S27" i="6"/>
  <c r="T27" i="6"/>
  <c r="U27" i="6"/>
  <c r="V27" i="6"/>
  <c r="W27" i="6"/>
  <c r="X27" i="6"/>
  <c r="G29" i="6"/>
  <c r="H29" i="6"/>
  <c r="I29" i="6"/>
  <c r="N29" i="6"/>
  <c r="S29" i="6"/>
  <c r="T29" i="6"/>
  <c r="U29" i="6"/>
  <c r="V29" i="6"/>
  <c r="W29" i="6"/>
  <c r="X29" i="6"/>
  <c r="G30" i="6"/>
  <c r="H30" i="6"/>
  <c r="I30" i="6"/>
  <c r="N30" i="6"/>
  <c r="S30" i="6"/>
  <c r="T30" i="6"/>
  <c r="U30" i="6"/>
  <c r="V30" i="6"/>
  <c r="W30" i="6"/>
  <c r="X30" i="6"/>
  <c r="G31" i="6"/>
  <c r="H31" i="6"/>
  <c r="I31" i="6"/>
  <c r="N31" i="6"/>
  <c r="S31" i="6"/>
  <c r="T31" i="6"/>
  <c r="U31" i="6"/>
  <c r="V31" i="6"/>
  <c r="W31" i="6"/>
  <c r="X31" i="6"/>
  <c r="G32" i="6"/>
  <c r="H32" i="6"/>
  <c r="I32" i="6"/>
  <c r="N32" i="6"/>
  <c r="S32" i="6"/>
  <c r="T32" i="6"/>
  <c r="U32" i="6"/>
  <c r="V32" i="6"/>
  <c r="W32" i="6"/>
  <c r="X32" i="6"/>
  <c r="G33" i="6"/>
  <c r="H33" i="6"/>
  <c r="I33" i="6"/>
  <c r="N33" i="6"/>
  <c r="S33" i="6"/>
  <c r="T33" i="6"/>
  <c r="U33" i="6"/>
  <c r="V33" i="6"/>
  <c r="W33" i="6"/>
  <c r="X33" i="6"/>
  <c r="G34" i="6"/>
  <c r="H34" i="6"/>
  <c r="I34" i="6"/>
  <c r="N34" i="6"/>
  <c r="S34" i="6"/>
  <c r="T34" i="6"/>
  <c r="U34" i="6"/>
  <c r="V34" i="6"/>
  <c r="W34" i="6"/>
  <c r="X34" i="6"/>
  <c r="G35" i="6"/>
  <c r="H35" i="6"/>
  <c r="I35" i="6"/>
  <c r="N35" i="6"/>
  <c r="S35" i="6"/>
  <c r="T35" i="6"/>
  <c r="U35" i="6"/>
  <c r="V35" i="6"/>
  <c r="W35" i="6"/>
  <c r="X35" i="6"/>
  <c r="G36" i="6"/>
  <c r="H36" i="6"/>
  <c r="I36" i="6"/>
  <c r="N36" i="6"/>
  <c r="S36" i="6"/>
  <c r="T36" i="6"/>
  <c r="U36" i="6"/>
  <c r="V36" i="6"/>
  <c r="W36" i="6"/>
  <c r="X36" i="6"/>
  <c r="G37" i="6"/>
  <c r="H37" i="6"/>
  <c r="I37" i="6"/>
  <c r="N37" i="6"/>
  <c r="S37" i="6"/>
  <c r="T37" i="6"/>
  <c r="U37" i="6"/>
  <c r="V37" i="6"/>
  <c r="W37" i="6"/>
  <c r="X37" i="6"/>
  <c r="G38" i="6"/>
  <c r="H38" i="6"/>
  <c r="I38" i="6"/>
  <c r="N38" i="6"/>
  <c r="S38" i="6"/>
  <c r="T38" i="6"/>
  <c r="U38" i="6"/>
  <c r="V38" i="6"/>
  <c r="W38" i="6"/>
  <c r="X38" i="6"/>
  <c r="G39" i="6"/>
  <c r="H39" i="6"/>
  <c r="I39" i="6"/>
  <c r="N39" i="6"/>
  <c r="S39" i="6"/>
  <c r="T39" i="6"/>
  <c r="U39" i="6"/>
  <c r="V39" i="6"/>
  <c r="W39" i="6"/>
  <c r="X39" i="6"/>
  <c r="G40" i="6"/>
  <c r="H40" i="6"/>
  <c r="I40" i="6"/>
  <c r="N40" i="6"/>
  <c r="S40" i="6"/>
  <c r="T40" i="6"/>
  <c r="U40" i="6"/>
  <c r="V40" i="6"/>
  <c r="W40" i="6"/>
  <c r="X40" i="6"/>
  <c r="G41" i="6"/>
  <c r="H41" i="6"/>
  <c r="I41" i="6"/>
  <c r="N41" i="6"/>
  <c r="S41" i="6"/>
  <c r="T41" i="6"/>
  <c r="U41" i="6"/>
  <c r="V41" i="6"/>
  <c r="W41" i="6"/>
  <c r="X41" i="6"/>
  <c r="G42" i="6"/>
  <c r="H42" i="6"/>
  <c r="I42" i="6"/>
  <c r="N42" i="6"/>
  <c r="S42" i="6"/>
  <c r="T42" i="6"/>
  <c r="U42" i="6"/>
  <c r="V42" i="6"/>
  <c r="W42" i="6"/>
  <c r="X42" i="6"/>
  <c r="G43" i="6"/>
  <c r="H43" i="6"/>
  <c r="I43" i="6"/>
  <c r="N43" i="6"/>
  <c r="S43" i="6"/>
  <c r="T43" i="6"/>
  <c r="U43" i="6"/>
  <c r="V43" i="6"/>
  <c r="W43" i="6"/>
  <c r="X43" i="6"/>
  <c r="J49" i="15"/>
  <c r="P47" i="6" s="1"/>
  <c r="J53" i="15"/>
  <c r="P48" i="6" s="1"/>
  <c r="J54" i="15"/>
  <c r="P49" i="6" s="1"/>
  <c r="J55" i="15"/>
  <c r="P50" i="6" s="1"/>
  <c r="J45" i="15"/>
  <c r="P40" i="6" s="1"/>
  <c r="J46" i="15"/>
  <c r="P41" i="6" s="1"/>
  <c r="J47" i="15"/>
  <c r="P42" i="6" s="1"/>
  <c r="J48" i="15"/>
  <c r="P43" i="6" s="1"/>
  <c r="J42" i="15"/>
  <c r="P37" i="6" s="1"/>
  <c r="J43" i="15"/>
  <c r="P38" i="6" s="1"/>
  <c r="J44" i="15"/>
  <c r="P39" i="6" s="1"/>
  <c r="J38" i="15"/>
  <c r="P33" i="6" s="1"/>
  <c r="J39" i="15"/>
  <c r="P34" i="6" s="1"/>
  <c r="J40" i="15"/>
  <c r="J41" i="15"/>
  <c r="P36" i="6" s="1"/>
  <c r="J35" i="15"/>
  <c r="P30" i="6" s="1"/>
  <c r="J36" i="15"/>
  <c r="P31" i="6" s="1"/>
  <c r="J37" i="15"/>
  <c r="P32" i="6" s="1"/>
  <c r="I49" i="15"/>
  <c r="O47" i="6" s="1"/>
  <c r="I53" i="15"/>
  <c r="O48" i="6" s="1"/>
  <c r="I54" i="15"/>
  <c r="K54" i="15" s="1"/>
  <c r="I55" i="15"/>
  <c r="O50" i="6" s="1"/>
  <c r="I38" i="15"/>
  <c r="I39" i="15"/>
  <c r="O34" i="6" s="1"/>
  <c r="I40" i="15"/>
  <c r="O35" i="6" s="1"/>
  <c r="I41" i="15"/>
  <c r="I42" i="15"/>
  <c r="O37" i="6" s="1"/>
  <c r="I43" i="15"/>
  <c r="I44" i="15"/>
  <c r="K44" i="15" s="1"/>
  <c r="I45" i="15"/>
  <c r="O40" i="6" s="1"/>
  <c r="I46" i="15"/>
  <c r="O41" i="6" s="1"/>
  <c r="I47" i="15"/>
  <c r="O42" i="6" s="1"/>
  <c r="I48" i="15"/>
  <c r="I36" i="15"/>
  <c r="O31" i="6" s="1"/>
  <c r="I37" i="15"/>
  <c r="O32" i="6" s="1"/>
  <c r="I35" i="15"/>
  <c r="O30" i="6" s="1"/>
  <c r="I17" i="15"/>
  <c r="O12" i="6" s="1"/>
  <c r="J17" i="15"/>
  <c r="P12" i="6" s="1"/>
  <c r="I18" i="15"/>
  <c r="O13" i="6" s="1"/>
  <c r="J18" i="15"/>
  <c r="P13" i="6" s="1"/>
  <c r="I19" i="15"/>
  <c r="O14" i="6" s="1"/>
  <c r="J19" i="15"/>
  <c r="P14" i="6" s="1"/>
  <c r="I20" i="15"/>
  <c r="O15" i="6" s="1"/>
  <c r="J20" i="15"/>
  <c r="P15" i="6" s="1"/>
  <c r="I21" i="15"/>
  <c r="J21" i="15"/>
  <c r="P16" i="6" s="1"/>
  <c r="I22" i="15"/>
  <c r="O17" i="6" s="1"/>
  <c r="J22" i="15"/>
  <c r="P17" i="6" s="1"/>
  <c r="I23" i="15"/>
  <c r="O18" i="6" s="1"/>
  <c r="J23" i="15"/>
  <c r="P18" i="6" s="1"/>
  <c r="I24" i="15"/>
  <c r="O19" i="6" s="1"/>
  <c r="J24" i="15"/>
  <c r="P19" i="6" s="1"/>
  <c r="I25" i="15"/>
  <c r="O20" i="6" s="1"/>
  <c r="J25" i="15"/>
  <c r="P20" i="6" s="1"/>
  <c r="I26" i="15"/>
  <c r="O21" i="6" s="1"/>
  <c r="J26" i="15"/>
  <c r="P21" i="6" s="1"/>
  <c r="I27" i="15"/>
  <c r="O22" i="6" s="1"/>
  <c r="J27" i="15"/>
  <c r="P22" i="6" s="1"/>
  <c r="I28" i="15"/>
  <c r="O23" i="6" s="1"/>
  <c r="J28" i="15"/>
  <c r="P23" i="6" s="1"/>
  <c r="I29" i="15"/>
  <c r="O24" i="6" s="1"/>
  <c r="J29" i="15"/>
  <c r="P24" i="6" s="1"/>
  <c r="I30" i="15"/>
  <c r="O25" i="6" s="1"/>
  <c r="J30" i="15"/>
  <c r="P25" i="6" s="1"/>
  <c r="I31" i="15"/>
  <c r="O26" i="6" s="1"/>
  <c r="J31" i="15"/>
  <c r="P26" i="6" s="1"/>
  <c r="I32" i="15"/>
  <c r="O27" i="6" s="1"/>
  <c r="J32" i="15"/>
  <c r="P27" i="6" s="1"/>
  <c r="I34" i="15"/>
  <c r="O29" i="6" s="1"/>
  <c r="J34" i="15"/>
  <c r="P29" i="6" s="1"/>
  <c r="J16" i="15"/>
  <c r="P11" i="6" s="1"/>
  <c r="K49" i="11"/>
  <c r="L49" i="11" s="1"/>
  <c r="K43" i="6" s="1"/>
  <c r="K47" i="11"/>
  <c r="L47" i="11" s="1"/>
  <c r="K41" i="6" s="1"/>
  <c r="K46" i="11"/>
  <c r="L46" i="11" s="1"/>
  <c r="K40" i="6" s="1"/>
  <c r="K45" i="11"/>
  <c r="L45" i="11" s="1"/>
  <c r="K39" i="6" s="1"/>
  <c r="K44" i="11"/>
  <c r="L44" i="11" s="1"/>
  <c r="K38" i="6" s="1"/>
  <c r="K42" i="11"/>
  <c r="L42" i="11" s="1"/>
  <c r="K36" i="6" s="1"/>
  <c r="K41" i="11"/>
  <c r="L41" i="11" s="1"/>
  <c r="K35" i="6" s="1"/>
  <c r="K40" i="11"/>
  <c r="L40" i="11" s="1"/>
  <c r="K34" i="6" s="1"/>
  <c r="K39" i="11"/>
  <c r="L39" i="11" s="1"/>
  <c r="K33" i="6" s="1"/>
  <c r="K38" i="11"/>
  <c r="L38" i="11" s="1"/>
  <c r="K32" i="6" s="1"/>
  <c r="K37" i="11"/>
  <c r="L37" i="11" s="1"/>
  <c r="K31" i="6" s="1"/>
  <c r="K35" i="11"/>
  <c r="L35" i="11" s="1"/>
  <c r="K29" i="6" s="1"/>
  <c r="K33" i="11"/>
  <c r="L33" i="11" s="1"/>
  <c r="K27" i="6" s="1"/>
  <c r="K32" i="11"/>
  <c r="L32" i="11" s="1"/>
  <c r="K26" i="6" s="1"/>
  <c r="K31" i="11"/>
  <c r="L31" i="11" s="1"/>
  <c r="K25" i="6" s="1"/>
  <c r="C55" i="15"/>
  <c r="C50" i="6" s="1"/>
  <c r="B55" i="15"/>
  <c r="D50" i="6" s="1"/>
  <c r="C54" i="15"/>
  <c r="C49" i="6" s="1"/>
  <c r="B54" i="15"/>
  <c r="D49" i="6" s="1"/>
  <c r="C53" i="15"/>
  <c r="C48" i="6" s="1"/>
  <c r="E48" i="6" s="1"/>
  <c r="B53" i="15"/>
  <c r="D48" i="6" s="1"/>
  <c r="C49" i="15"/>
  <c r="C47" i="6" s="1"/>
  <c r="E47" i="6" s="1"/>
  <c r="B49" i="15"/>
  <c r="D47" i="6" s="1"/>
  <c r="C43" i="6"/>
  <c r="B48" i="15"/>
  <c r="D43" i="6" s="1"/>
  <c r="C47" i="15"/>
  <c r="C42" i="6" s="1"/>
  <c r="E42" i="6" s="1"/>
  <c r="B47" i="15"/>
  <c r="D42" i="6" s="1"/>
  <c r="C46" i="15"/>
  <c r="C41" i="6" s="1"/>
  <c r="B46" i="15"/>
  <c r="D41" i="6" s="1"/>
  <c r="C45" i="15"/>
  <c r="C40" i="6" s="1"/>
  <c r="B45" i="15"/>
  <c r="D40" i="6" s="1"/>
  <c r="C44" i="15"/>
  <c r="C39" i="6" s="1"/>
  <c r="B44" i="15"/>
  <c r="D39" i="6" s="1"/>
  <c r="C43" i="15"/>
  <c r="C38" i="6" s="1"/>
  <c r="E38" i="6" s="1"/>
  <c r="B43" i="15"/>
  <c r="D38" i="6" s="1"/>
  <c r="C42" i="15"/>
  <c r="C37" i="6" s="1"/>
  <c r="C41" i="15"/>
  <c r="C36" i="6" s="1"/>
  <c r="E36" i="6" s="1"/>
  <c r="C40" i="15"/>
  <c r="C35" i="6" s="1"/>
  <c r="C39" i="15"/>
  <c r="C34" i="6" s="1"/>
  <c r="C38" i="15"/>
  <c r="C33" i="6" s="1"/>
  <c r="C37" i="15"/>
  <c r="C32" i="6" s="1"/>
  <c r="E32" i="6" s="1"/>
  <c r="C36" i="15"/>
  <c r="C31" i="6" s="1"/>
  <c r="C35" i="15"/>
  <c r="C30" i="6" s="1"/>
  <c r="E30" i="6" s="1"/>
  <c r="C31" i="15"/>
  <c r="C26" i="6" s="1"/>
  <c r="C30" i="15"/>
  <c r="C25" i="6" s="1"/>
  <c r="B42" i="15"/>
  <c r="D37" i="6" s="1"/>
  <c r="B41" i="15"/>
  <c r="D36" i="6" s="1"/>
  <c r="B40" i="15"/>
  <c r="D35" i="6" s="1"/>
  <c r="B39" i="15"/>
  <c r="D34" i="6" s="1"/>
  <c r="B38" i="15"/>
  <c r="D33" i="6" s="1"/>
  <c r="B37" i="15"/>
  <c r="D32" i="6" s="1"/>
  <c r="B36" i="15"/>
  <c r="D31" i="6" s="1"/>
  <c r="B35" i="15"/>
  <c r="D30" i="6" s="1"/>
  <c r="B34" i="15"/>
  <c r="D29" i="6" s="1"/>
  <c r="B32" i="15"/>
  <c r="D27" i="6" s="1"/>
  <c r="B31" i="15"/>
  <c r="D26" i="6" s="1"/>
  <c r="B18" i="15"/>
  <c r="D13" i="6" s="1"/>
  <c r="B19" i="15"/>
  <c r="D14" i="6" s="1"/>
  <c r="B20" i="15"/>
  <c r="D15" i="6" s="1"/>
  <c r="B21" i="15"/>
  <c r="D16" i="6" s="1"/>
  <c r="B22" i="15"/>
  <c r="D17" i="6" s="1"/>
  <c r="B23" i="15"/>
  <c r="D18" i="6" s="1"/>
  <c r="B24" i="15"/>
  <c r="D19" i="6" s="1"/>
  <c r="B25" i="15"/>
  <c r="D20" i="6" s="1"/>
  <c r="B26" i="15"/>
  <c r="D21" i="6" s="1"/>
  <c r="B27" i="15"/>
  <c r="D22" i="6" s="1"/>
  <c r="B28" i="15"/>
  <c r="D23" i="6" s="1"/>
  <c r="B29" i="15"/>
  <c r="D24" i="6" s="1"/>
  <c r="B30" i="15"/>
  <c r="D25" i="6" s="1"/>
  <c r="B17" i="15"/>
  <c r="D12" i="6" s="1"/>
  <c r="C16" i="15"/>
  <c r="C11" i="6" s="1"/>
  <c r="F11" i="6" s="1"/>
  <c r="K53" i="11"/>
  <c r="L53" i="11" s="1"/>
  <c r="K47" i="6" s="1"/>
  <c r="K48" i="11"/>
  <c r="L48" i="11" s="1"/>
  <c r="K42" i="6" s="1"/>
  <c r="K43" i="11"/>
  <c r="L43" i="11" s="1"/>
  <c r="K37" i="6" s="1"/>
  <c r="K36" i="11"/>
  <c r="L36" i="11" s="1"/>
  <c r="K30" i="6" s="1"/>
  <c r="I16" i="15"/>
  <c r="O11" i="6" s="1"/>
  <c r="K17" i="11"/>
  <c r="J11" i="6" s="1"/>
  <c r="C29" i="15"/>
  <c r="C24" i="6" s="1"/>
  <c r="C18" i="15"/>
  <c r="C13" i="6" s="1"/>
  <c r="E13" i="6" s="1"/>
  <c r="C19" i="15"/>
  <c r="C14" i="6" s="1"/>
  <c r="C20" i="15"/>
  <c r="C15" i="6" s="1"/>
  <c r="E15" i="6" s="1"/>
  <c r="C21" i="15"/>
  <c r="C16" i="6" s="1"/>
  <c r="C22" i="15"/>
  <c r="C17" i="6" s="1"/>
  <c r="E17" i="6" s="1"/>
  <c r="C23" i="15"/>
  <c r="C18" i="6" s="1"/>
  <c r="C24" i="15"/>
  <c r="C19" i="6" s="1"/>
  <c r="C25" i="15"/>
  <c r="C20" i="6" s="1"/>
  <c r="C26" i="15"/>
  <c r="C21" i="6" s="1"/>
  <c r="E21" i="6" s="1"/>
  <c r="C27" i="15"/>
  <c r="C22" i="6" s="1"/>
  <c r="C28" i="15"/>
  <c r="C23" i="6" s="1"/>
  <c r="E23" i="6" s="1"/>
  <c r="C17" i="15"/>
  <c r="C12" i="6" s="1"/>
  <c r="K56" i="11"/>
  <c r="J50" i="6" s="1"/>
  <c r="K55" i="11"/>
  <c r="L55" i="11" s="1"/>
  <c r="K49" i="6" s="1"/>
  <c r="K54" i="11"/>
  <c r="J48" i="6" s="1"/>
  <c r="K30" i="11"/>
  <c r="L30" i="11" s="1"/>
  <c r="K24" i="6" s="1"/>
  <c r="K29" i="11"/>
  <c r="L29" i="11" s="1"/>
  <c r="K23" i="6" s="1"/>
  <c r="K28" i="11"/>
  <c r="L28" i="11" s="1"/>
  <c r="K22" i="6" s="1"/>
  <c r="K27" i="11"/>
  <c r="J21" i="6" s="1"/>
  <c r="K26" i="11"/>
  <c r="L26" i="11" s="1"/>
  <c r="K20" i="6" s="1"/>
  <c r="K25" i="11"/>
  <c r="J19" i="6" s="1"/>
  <c r="K24" i="11"/>
  <c r="J18" i="6" s="1"/>
  <c r="K23" i="11"/>
  <c r="L23" i="11" s="1"/>
  <c r="K17" i="6" s="1"/>
  <c r="K22" i="11"/>
  <c r="L22" i="11" s="1"/>
  <c r="K16" i="6" s="1"/>
  <c r="K21" i="11"/>
  <c r="L21" i="11" s="1"/>
  <c r="K15" i="6" s="1"/>
  <c r="K20" i="11"/>
  <c r="L20" i="11" s="1"/>
  <c r="K14" i="6" s="1"/>
  <c r="K19" i="11"/>
  <c r="L19" i="11" s="1"/>
  <c r="K13" i="6" s="1"/>
  <c r="K18" i="11"/>
  <c r="J12" i="6" s="1"/>
  <c r="B16" i="15"/>
  <c r="D11" i="6" s="1"/>
  <c r="X11" i="6"/>
  <c r="W11" i="6"/>
  <c r="V11" i="6"/>
  <c r="U11" i="6"/>
  <c r="T11" i="6"/>
  <c r="S11" i="6"/>
  <c r="N11" i="6"/>
  <c r="I11" i="6"/>
  <c r="H11" i="6"/>
  <c r="G11" i="6"/>
  <c r="J35" i="6" l="1"/>
  <c r="K52" i="15"/>
  <c r="L52" i="15" s="1"/>
  <c r="K21" i="15"/>
  <c r="Q16" i="6" s="1"/>
  <c r="J43" i="6"/>
  <c r="J39" i="6"/>
  <c r="L56" i="11"/>
  <c r="K50" i="6" s="1"/>
  <c r="J42" i="6"/>
  <c r="J40" i="6"/>
  <c r="J38" i="6"/>
  <c r="J36" i="6"/>
  <c r="J34" i="6"/>
  <c r="J32" i="6"/>
  <c r="J30" i="6"/>
  <c r="J27" i="6"/>
  <c r="J25" i="6"/>
  <c r="J23" i="6"/>
  <c r="J17" i="6"/>
  <c r="J15" i="6"/>
  <c r="J13" i="6"/>
  <c r="K37" i="15"/>
  <c r="Q32" i="6" s="1"/>
  <c r="J47" i="6"/>
  <c r="J41" i="6"/>
  <c r="J37" i="6"/>
  <c r="J33" i="6"/>
  <c r="J31" i="6"/>
  <c r="J29" i="6"/>
  <c r="J26" i="6"/>
  <c r="J24" i="6"/>
  <c r="J22" i="6"/>
  <c r="J20" i="6"/>
  <c r="J16" i="6"/>
  <c r="J14" i="6"/>
  <c r="J49" i="6"/>
  <c r="K51" i="15"/>
  <c r="L51" i="15" s="1"/>
  <c r="K38" i="15"/>
  <c r="K36" i="15"/>
  <c r="L36" i="15" s="1"/>
  <c r="R31" i="6" s="1"/>
  <c r="K40" i="15"/>
  <c r="Q35" i="6" s="1"/>
  <c r="K42" i="15"/>
  <c r="K35" i="15"/>
  <c r="Q30" i="6" s="1"/>
  <c r="K43" i="15"/>
  <c r="L43" i="15" s="1"/>
  <c r="R38" i="6" s="1"/>
  <c r="O38" i="6"/>
  <c r="K47" i="15"/>
  <c r="Q42" i="6" s="1"/>
  <c r="K41" i="15"/>
  <c r="K49" i="15"/>
  <c r="K33" i="15"/>
  <c r="L33" i="15" s="1"/>
  <c r="K48" i="15"/>
  <c r="L48" i="15" s="1"/>
  <c r="R43" i="6" s="1"/>
  <c r="O36" i="6"/>
  <c r="E24" i="6"/>
  <c r="F24" i="6"/>
  <c r="F39" i="6"/>
  <c r="E39" i="6"/>
  <c r="E19" i="6"/>
  <c r="F19" i="6"/>
  <c r="E25" i="6"/>
  <c r="F25" i="6"/>
  <c r="E34" i="6"/>
  <c r="F34" i="6"/>
  <c r="L44" i="15"/>
  <c r="R39" i="6" s="1"/>
  <c r="Q39" i="6"/>
  <c r="Q49" i="6"/>
  <c r="L54" i="15"/>
  <c r="R49" i="6" s="1"/>
  <c r="F33" i="6"/>
  <c r="E33" i="6"/>
  <c r="E18" i="6"/>
  <c r="F18" i="6"/>
  <c r="E26" i="6"/>
  <c r="F26" i="6"/>
  <c r="E29" i="6"/>
  <c r="F29" i="6"/>
  <c r="E37" i="6"/>
  <c r="F37" i="6"/>
  <c r="F41" i="6"/>
  <c r="E41" i="6"/>
  <c r="E40" i="6"/>
  <c r="F40" i="6"/>
  <c r="E12" i="6"/>
  <c r="F12" i="6"/>
  <c r="Q36" i="6"/>
  <c r="L41" i="15"/>
  <c r="R36" i="6" s="1"/>
  <c r="E22" i="6"/>
  <c r="F22" i="6"/>
  <c r="F31" i="6"/>
  <c r="E31" i="6"/>
  <c r="F49" i="6"/>
  <c r="E49" i="6"/>
  <c r="Q43" i="6"/>
  <c r="E20" i="6"/>
  <c r="F20" i="6"/>
  <c r="F35" i="6"/>
  <c r="E35" i="6"/>
  <c r="E16" i="6"/>
  <c r="F16" i="6"/>
  <c r="E14" i="6"/>
  <c r="F14" i="6"/>
  <c r="Q33" i="6"/>
  <c r="L38" i="15"/>
  <c r="R33" i="6" s="1"/>
  <c r="K46" i="15"/>
  <c r="O49" i="6"/>
  <c r="P35" i="6"/>
  <c r="K53" i="15"/>
  <c r="O43" i="6"/>
  <c r="O39" i="6"/>
  <c r="O33" i="6"/>
  <c r="O16" i="6"/>
  <c r="F48" i="6"/>
  <c r="K39" i="15"/>
  <c r="K45" i="15"/>
  <c r="K55" i="15"/>
  <c r="F42" i="6"/>
  <c r="F38" i="6"/>
  <c r="F36" i="6"/>
  <c r="F32" i="6"/>
  <c r="F30" i="6"/>
  <c r="F27" i="6"/>
  <c r="F23" i="6"/>
  <c r="F21" i="6"/>
  <c r="F17" i="6"/>
  <c r="F15" i="6"/>
  <c r="F13" i="6"/>
  <c r="F50" i="6"/>
  <c r="E50" i="6"/>
  <c r="F47" i="6"/>
  <c r="L24" i="11"/>
  <c r="K18" i="6" s="1"/>
  <c r="K23" i="15"/>
  <c r="Q18" i="6" s="1"/>
  <c r="L18" i="11"/>
  <c r="K12" i="6" s="1"/>
  <c r="K24" i="15"/>
  <c r="Q19" i="6" s="1"/>
  <c r="K27" i="15"/>
  <c r="K26" i="15"/>
  <c r="Q21" i="6" s="1"/>
  <c r="K25" i="15"/>
  <c r="Q20" i="6" s="1"/>
  <c r="K22" i="15"/>
  <c r="K20" i="15"/>
  <c r="Q15" i="6" s="1"/>
  <c r="E11" i="6"/>
  <c r="L25" i="11"/>
  <c r="K19" i="6" s="1"/>
  <c r="L21" i="15"/>
  <c r="R16" i="6" s="1"/>
  <c r="K17" i="15"/>
  <c r="K28" i="15"/>
  <c r="K19" i="15"/>
  <c r="Q14" i="6" s="1"/>
  <c r="K18" i="15"/>
  <c r="Q13" i="6" s="1"/>
  <c r="K34" i="15"/>
  <c r="K32" i="15"/>
  <c r="K31" i="15"/>
  <c r="Q26" i="6" s="1"/>
  <c r="K29" i="15"/>
  <c r="L27" i="11"/>
  <c r="K21" i="6" s="1"/>
  <c r="L54" i="11"/>
  <c r="K48" i="6" s="1"/>
  <c r="K16" i="15"/>
  <c r="K30" i="15"/>
  <c r="Q25" i="6" s="1"/>
  <c r="L17" i="11"/>
  <c r="K11" i="6" s="1"/>
  <c r="L19" i="15" l="1"/>
  <c r="R14" i="6" s="1"/>
  <c r="L40" i="15"/>
  <c r="R35" i="6" s="1"/>
  <c r="Q38" i="6"/>
  <c r="Q31" i="6"/>
  <c r="L37" i="15"/>
  <c r="R32" i="6" s="1"/>
  <c r="L42" i="15"/>
  <c r="R37" i="6" s="1"/>
  <c r="Q37" i="6"/>
  <c r="L47" i="15"/>
  <c r="R42" i="6" s="1"/>
  <c r="L35" i="15"/>
  <c r="R30" i="6" s="1"/>
  <c r="Q47" i="6"/>
  <c r="L49" i="15"/>
  <c r="R47" i="6" s="1"/>
  <c r="L29" i="15"/>
  <c r="R24" i="6" s="1"/>
  <c r="Q24" i="6"/>
  <c r="L32" i="15"/>
  <c r="R27" i="6" s="1"/>
  <c r="Q27" i="6"/>
  <c r="Q41" i="6"/>
  <c r="L46" i="15"/>
  <c r="R41" i="6" s="1"/>
  <c r="L22" i="15"/>
  <c r="R17" i="6" s="1"/>
  <c r="Q17" i="6"/>
  <c r="L55" i="15"/>
  <c r="R50" i="6" s="1"/>
  <c r="Q50" i="6"/>
  <c r="Q40" i="6"/>
  <c r="L45" i="15"/>
  <c r="R40" i="6" s="1"/>
  <c r="L28" i="15"/>
  <c r="R23" i="6" s="1"/>
  <c r="Q23" i="6"/>
  <c r="L17" i="15"/>
  <c r="R12" i="6" s="1"/>
  <c r="Q12" i="6"/>
  <c r="L27" i="15"/>
  <c r="R22" i="6" s="1"/>
  <c r="Q22" i="6"/>
  <c r="L39" i="15"/>
  <c r="R34" i="6" s="1"/>
  <c r="Q34" i="6"/>
  <c r="L53" i="15"/>
  <c r="R48" i="6" s="1"/>
  <c r="Q48" i="6"/>
  <c r="L34" i="15"/>
  <c r="R29" i="6" s="1"/>
  <c r="Q29" i="6"/>
  <c r="L23" i="15"/>
  <c r="R18" i="6" s="1"/>
  <c r="L31" i="15"/>
  <c r="R26" i="6" s="1"/>
  <c r="L18" i="15"/>
  <c r="R13" i="6" s="1"/>
  <c r="L20" i="15"/>
  <c r="R15" i="6" s="1"/>
  <c r="L25" i="15"/>
  <c r="R20" i="6" s="1"/>
  <c r="L24" i="15"/>
  <c r="R19" i="6" s="1"/>
  <c r="L26" i="15"/>
  <c r="R21" i="6" s="1"/>
  <c r="Q11" i="6"/>
  <c r="L16" i="15"/>
  <c r="R11" i="6" s="1"/>
  <c r="L30" i="15"/>
  <c r="R25" i="6" s="1"/>
</calcChain>
</file>

<file path=xl/sharedStrings.xml><?xml version="1.0" encoding="utf-8"?>
<sst xmlns="http://schemas.openxmlformats.org/spreadsheetml/2006/main" count="823" uniqueCount="316">
  <si>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</si>
  <si>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</si>
  <si>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</si>
  <si>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</si>
  <si>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color rgb="FF000000"/>
        <rFont val="Garamond"/>
        <family val="1"/>
      </rPr>
      <t>Partícipes del Proceso de Contratación:</t>
    </r>
    <r>
      <rPr>
        <b/>
        <sz val="12"/>
        <color rgb="FF000000"/>
        <rFont val="Garamond"/>
        <family val="1"/>
      </rPr>
      <t xml:space="preserve"> </t>
    </r>
    <r>
      <rPr>
        <sz val="12"/>
        <color rgb="FF000000"/>
        <rFont val="Garamond"/>
        <family val="1"/>
      </rPr>
      <t>Agentes externos (Organismos de control, veedurías ciudadanas), agentes internos (supervisores, funcionarios y demás usuarios).</t>
    </r>
    <r>
      <rPr>
        <b/>
        <sz val="12"/>
        <color rgb="FF000000"/>
        <rFont val="Garamond"/>
        <family val="1"/>
      </rPr>
      <t xml:space="preserve"> </t>
    </r>
  </si>
  <si>
    <t>Capacidad de la Entidad Estatal entendida como la disponibilidad de recursos y conocimientos para el Proceso de Contratación: Participan las áreas que requieren los procesos de contratación, como Planeación y Participación (Etapa de Estudios previos), de los equipos de Contratación y Planeación de la Alcaldía Local, el superviso y a quien delegue como apoyo a la supervisión (Etapa contractual), los evaluadores designados, idóneos y con experiencia en el tema.</t>
  </si>
  <si>
    <r>
      <t>Suficiencia del presupuesto oficial del Proceso de Contratación:</t>
    </r>
    <r>
      <rPr>
        <sz val="12"/>
        <color rgb="FFFF0000"/>
        <rFont val="Garamond"/>
        <family val="1"/>
      </rPr>
      <t xml:space="preserve"> De acuerdo al Plan Anual de Adquisiciones se deben estimar los recursos necesarios para el desarrollo del proceso de la contratación, el cual tendrá el soporte presupuestal suficiente para su desarrollo.</t>
    </r>
  </si>
  <si>
    <r>
      <rPr>
        <b/>
        <sz val="12"/>
        <color rgb="FF000000"/>
        <rFont val="Garamond"/>
        <family val="1"/>
      </rPr>
      <t>Condiciones geográficas y de acceso del lugar en el cual se debe cumplir el objeto del Proceso de Contratación: El suministro, obra o servicio se prestará principalmente en la localidad de Suba con la cobertura de sus 6 UPL</t>
    </r>
    <r>
      <rPr>
        <sz val="12"/>
        <color rgb="FF000000"/>
        <rFont val="Garamond"/>
        <family val="1"/>
      </rPr>
      <t>.</t>
    </r>
  </si>
  <si>
    <t xml:space="preserve">Entorno socio ambiental: Existe aceptación por parte de la comunidad e interés en participar en dichas actividades. </t>
  </si>
  <si>
    <t>Condiciones políticas: N/A</t>
  </si>
  <si>
    <t xml:space="preserve">Factores ambientales.El Estudio previo cuenta con las cláusulas ambientales y Fichas ambientales que debe cumplir el Contratista durante la ejecución. </t>
  </si>
  <si>
    <t xml:space="preserve">Sector del objeto del Proceso de Contratación y su mercado. El estudio de sector deportivo cuenta con el analisis de la oferta y demanda para el proceso contractual, encontrando una amplia oferta de empresas privadas y públicas que prestan el servicio. 				</t>
  </si>
  <si>
    <t xml:space="preserve">Normativa aplicable al objeto del Proceso de Contratación. La modalidad de selección pertinente para esta contratación corresponde a Licitación Pública de conformidad con el artículo 30 de la Ley 80 de 1993 y el numeral 1 del artículo 2 de la Ley 1150 de 2007 en concordancia con lo descrito en el Decreto 1082 de 2015.
De conformidad con lo establecido en la norma referida el presente proceso de contratación se justifica en atención al objeto a contratar y al valor del presupuesto oficial. 
De conformidad con el artículo 2.2.1.2.1.2.7 del decreto 1082 de 2021 la entidad, está obligada a adquirir bienes y servicios a través de los acuerdos marco de precios previamente justificados, diseñados, organizados y celebrados por la agencia nacional de contratación pública -Colombia compra eficiente. No obstante lo anterior y en el evento en que del resultado del estudio del sector y del mercado y del análisis que realice cada dependencia, se establezca que el acuerdo marco de precios resulta menos beneficioso en términos de costos o de otros aspectos relevantes, la necesidad podrá contratarse a través de la modalidad de licitación pública, dejando constancia en el estudio previo de las razones técnicas o jurídicas o financieras por la cuales no se hará uso de los AMP y de la forma en que la entidad estatal garantiza los principios y objetivos del sistema de compras, contratación pública, los postulados de la función administrativa y de la gestión fiscal. 
De conformidad con lo previsto en el artículo 2º, numeral 1, de la Ley 1150 de 2007, la licitación pública es la regla general para seleccionar al contratista, salvo cuando, por las características del bien, obra o servicio a contratar, procedan las modalidades de selección abreviada, concurso de méritos, contratación directa o mínima cuantía. Se entiende por Licitación Pública, el procedimiento mediante el cual la Entidad formula públicamente una convocatoria para que, en igualdad de condiciones, las personas interesadas presenten sus ofertas y se seleccione entre ellas, la más favorable. 
En ese sentido en virtud del principio de selección objetiva y el principio de transparencia lo cual garantiza la igualdad de oportunidades que se le otorga a los proponentes y la escogencia de la propuesta más favorable para los intereses de la entidad, de conformidad con la Ley 80 de 1993. Por último, debe tenerse en cuenta que la licitación pública está regulada principalmente por la Ley 80 de 1993, la Ley 1150 de 2007, el Decreto 1082 de 2015 y demás normas relacionadas, siendo un procedimiento reglado y público que resulta aplicable cuando los bienes y servicios son diferentes a los de características técnicas uniformes, es decir de características técnicas complejas (obra pública o servicios intelectuales diferentes a los de consultoría) o el valor del contrato a celebrar supere la menor cuantía del Fondo.
El presente proceso de selección y el contrato que se llegue a celebrar se regirán por la ley Colombiana y en especial, por las normas contenidas en la Constitución Política de Colombia, en el Estatuto General de Contratación de la Administración Pública Ley 80 de 1993 y Ley 1150 de 2007 y sus Decretos Reglamentarios, la legislación tributaria, las Resoluciones internas de la Entidad y demás normas que las modifiquen o adicionen, así como por los documentos que conforman el proceso, el pliego de condiciones, sus anexos, formatos, adendas y demás documentos que sobre la materia se expidan durante el desarrollo del proceso de selección, y en lo que no esté particularmente regulado en ellas, o en este documento, por las normas legales comerciales y civiles vigentes que sean pertinentes. De acuerdo con la ley colombiana, las normas actualmente vigentes se presumen conocidas por todos los PROPONENTES que participen en el presente procedimiento de selección. 
</t>
  </si>
  <si>
    <t xml:space="preserve">Experiencia propia y de otras Entidades Estatales en Procesos de Contratación del mismo tipo. El Fondo cuenta con la experiencia adquirida en el adelantamiento de este tipo de procesos. </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</si>
  <si>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</si>
  <si>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</si>
  <si>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</si>
  <si>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</si>
  <si>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</si>
  <si>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</si>
  <si>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</si>
  <si>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</si>
  <si>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</si>
  <si>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</si>
  <si>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tipología de contratación</t>
  </si>
  <si>
    <t>General</t>
  </si>
  <si>
    <t>Interno</t>
  </si>
  <si>
    <t>Operacionales</t>
  </si>
  <si>
    <t xml:space="preserve">Requisitos ponderantes inapropiados para el proceso de selección </t>
  </si>
  <si>
    <t>Especifico</t>
  </si>
  <si>
    <t>SELECCIÓN</t>
  </si>
  <si>
    <t>Suspensión del Proceso de selección</t>
  </si>
  <si>
    <t>Regulatorios</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</si>
  <si>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</si>
  <si>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</si>
  <si>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</si>
  <si>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</si>
  <si>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Declaratoria de desierta del Proceso de selección</t>
  </si>
  <si>
    <t>Externo</t>
  </si>
  <si>
    <t>Selección de contratista que no cuente con la capacidad financiera y/o técnica y/o jurídicas necesarias para la ejecución del contrato.</t>
  </si>
  <si>
    <t>Aceptación viciada por error</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</si>
  <si>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</si>
  <si>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</si>
  <si>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</si>
  <si>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</si>
  <si>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</si>
  <si>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</si>
  <si>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</si>
  <si>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Economicos</t>
  </si>
  <si>
    <t>Cambio de precios en factores de producción.</t>
  </si>
  <si>
    <t>Variación de los precios del mercado</t>
  </si>
  <si>
    <t>Factores políticos o macroeconómicos.</t>
  </si>
  <si>
    <t>Estatal</t>
  </si>
  <si>
    <t>Sociales o Políticos</t>
  </si>
  <si>
    <t xml:space="preserve">Incumplimiento del objeto o de las obligaciones contractuales				</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</si>
  <si>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</si>
  <si>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</si>
  <si>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</si>
  <si>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</si>
  <si>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</si>
  <si>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</si>
  <si>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</si>
  <si>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</si>
  <si>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</si>
  <si>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</si>
  <si>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Financieros</t>
  </si>
  <si>
    <t>Desequilibrio económico del contrato</t>
  </si>
  <si>
    <t>Ejecución en tiempos distintos a los inicialmente programados por circunstancias no imputables a las partes.</t>
  </si>
  <si>
    <t>Deterioro de las condiciones de seguridad y orden público que impidan el transporte de los funcionarios o el aplazamiento de recorridos</t>
  </si>
  <si>
    <t>Eventos naturales tales como lluvias, inundaciones y sequias entre otros</t>
  </si>
  <si>
    <t>Incumplimiento derivado del trámite de los permisos con autoridades ambientales, la obtención de los mismos, paz y salvos</t>
  </si>
  <si>
    <t>Ambientales</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</si>
  <si>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</si>
  <si>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</si>
  <si>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</si>
  <si>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ETAPA</t>
  </si>
  <si>
    <t>Descripción (Que puede pasar y, cómo puede ocurrir)</t>
  </si>
  <si>
    <t>Tratamiento/Controles a ser implementados</t>
  </si>
  <si>
    <t>Probabilidad de Ocurrencia</t>
  </si>
  <si>
    <t>Impacto</t>
  </si>
  <si>
    <t>Calificación Total</t>
  </si>
  <si>
    <t>Prioridad</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</si>
  <si>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</si>
  <si>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</si>
  <si>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</si>
  <si>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</si>
  <si>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</si>
  <si>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</si>
  <si>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Establecimiento de un canal de comunicación abierto. Revisión de los plazos. Ajustes contractuales. Revisión legal de los documentos. Incorporación de cláusulas adicionales. Evaluación de viabilidad. Revisar las condiciones previas</t>
  </si>
  <si>
    <t>NO</t>
  </si>
  <si>
    <t>Formuladores</t>
  </si>
  <si>
    <t xml:space="preserve">Etapa de planeación </t>
  </si>
  <si>
    <t xml:space="preserve">Antes de la selección del contratista </t>
  </si>
  <si>
    <t xml:space="preserve">Revisión jurídica, técnica y económica del contrato durante la formulación, </t>
  </si>
  <si>
    <t xml:space="preserve">Durante la formulación de los pliegos. </t>
  </si>
  <si>
    <t>Revisión de pertinencia y alineación con el objeto del contrato. Ajustes basados en las necesidades del proyecto. Análisis de procesos de selección previos. Benchmarking. Asesoramiento legal. Equilibrio en los pesos asignados. Eliminar criterios irrelevantes. Revisión conjunta del equipo evaluador. Consulta con el mercado. Emisión de adendas o modificaciones:</t>
  </si>
  <si>
    <t>Formulador</t>
  </si>
  <si>
    <t xml:space="preserve">Análisis de cuasa raíz. Evaluación legal administrativa. Subsanación de requisitos. Reprogramación del cronograma. Validación técnica y legal de modificaciones. Consulta con entidades reguladoras. Seguimiento de la implementación de los cambios. Evaluación del impacto de la suspensión. Capacitación en normativas de contratación. </t>
  </si>
  <si>
    <t>Formulador y Comité de contratación</t>
  </si>
  <si>
    <t>Etapa de selección</t>
  </si>
  <si>
    <t xml:space="preserve">Revisión
detallada del
proceso por
el comité de
contratación </t>
  </si>
  <si>
    <t>Durante los
comités de
contratación</t>
  </si>
  <si>
    <t>Redefinición de los criterios. Entrenamiento en evaluación y verificación de requisitos. Auditoría de la evaluación. Checklists y matrices de verificación. Revisión legal especializada. Involucramiento de expertos técnicos. Ampliación del tiempo de evaluación. Informe de evaluación al ente de control. Revisión de los procedimientos internos.</t>
  </si>
  <si>
    <t xml:space="preserve">Evaluadores </t>
  </si>
  <si>
    <t>Checklists y matrices de verificación para una correcta evaluación</t>
  </si>
  <si>
    <t>Durante la evaluación</t>
  </si>
  <si>
    <t>Estandarización de procedimientos administrativos. Sistema de seguimiento. Capacitación del personal administrativo.  Designar a un coordinador o gestor administrativo que supervise de manera integral el cumplimiento de los trámite. Sistemas de gestión documental.Métricas administrativas. Sistemas de auditoría y garantizar una comunicación efectiva entre las áreas involucradas.</t>
  </si>
  <si>
    <t xml:space="preserve">Supervisor y comité técnico . </t>
  </si>
  <si>
    <t xml:space="preserve">Checklist proceso contractual. </t>
  </si>
  <si>
    <t xml:space="preserve">Semanalmente </t>
  </si>
  <si>
    <t>Entrenamiento en lenguaje claro. Formación en negativas. Entrenamiento en lenguaje claro. Entrenamiento en lenguaje claro. Mejora continua y revisión de la calidad. Claridad en los fundamentos y la motivación de las decisiones. Lenguaje accesible y comprensible. Auditoría interna. Mecanismos de retroalimentación y corrección. Digitalización y automatización de procesos. Claridad en los plazos y términos.</t>
  </si>
  <si>
    <t>Lineamientos claros de los actos administrativos</t>
  </si>
  <si>
    <t>Mensualmente</t>
  </si>
  <si>
    <t>Establecimiento de plazos estrictos para la respuesta. Establecimiento de plazos estrictos para la respuesta. Asignación de responsabilidades. Priorizar las observaciones según su importancia. Procedimiento estandarizado para contestar observaciones. Capacitación del personal en la gestión de observaciones. Comunicación proactiva con los interesados. Auditoría de los tiempos de respuesta.</t>
  </si>
  <si>
    <t>Formuladores y evaluadores</t>
  </si>
  <si>
    <t xml:space="preserve">Comité de evaluación para respuesta orpotunas. </t>
  </si>
  <si>
    <t>Durante el periodo de observaciones</t>
  </si>
  <si>
    <t xml:space="preserve">Revisión y ajuste de los pliegos de condiciones. Análisis del mercado. Extensión de plazos. Socialización del proceso de selección. Revisión y corrección de observaciones. Estudios técnicos y financieros adecuados. . Reformulación del proceso . </t>
  </si>
  <si>
    <t>SI</t>
  </si>
  <si>
    <t>Formuladores y
Comité de
Contratación</t>
  </si>
  <si>
    <t>Etapa de
planeación</t>
  </si>
  <si>
    <t>Al momento
de la
publicación
del proceso</t>
  </si>
  <si>
    <t>Revisión de
los requisitos
por parte del
comité de
contratación</t>
  </si>
  <si>
    <t>Acorde al
cronograma del
Comité de
contratación.</t>
  </si>
  <si>
    <t xml:space="preserve">Requisitos específicos en los pliegos. Verificar criterios de selección. Evaluación técnica y financiera rigurosa. Revisión de cumplimiento normativo. Auditoría previa a la adjudicación. Monitoreo y seguimiento post-adjudicación. Requisitos de garantía y seguros. Revisión de historial de contratos anteriores. Procedimiento de corrección y sanción. </t>
  </si>
  <si>
    <t>Evaluadores del proceso</t>
  </si>
  <si>
    <t>Etapa de
Evaluación</t>
  </si>
  <si>
    <t>Aceptación de
la oferta</t>
  </si>
  <si>
    <t>Aplicación de
los métodos
de evaluación</t>
  </si>
  <si>
    <t>Etapa de
evaluación</t>
  </si>
  <si>
    <t xml:space="preserve">Claridad y precisión en los documentos. Verificación de la oferta y documentación. Capacitación del personal. Notificación de errores. Revisión de acuerdos. Auditoría de control interno, Cláusulas de ajuste. Procedimiento de disputa. </t>
  </si>
  <si>
    <t>Etapa de evaluación</t>
  </si>
  <si>
    <t>Al momento de la aceptación</t>
  </si>
  <si>
    <t>Revisión de los requisitos por parte del comité evaluador</t>
  </si>
  <si>
    <t>Etapa de evaluación.</t>
  </si>
  <si>
    <t>Revisión exhaustiva de documentación
Comunicación continua
Establecimiento de plazos claros
Negociación de términos
Documentación de acuerdos previos
Autorización adecuada
Revisión legal
Manejo de contingencias</t>
  </si>
  <si>
    <t xml:space="preserve">Comité de contratación </t>
  </si>
  <si>
    <t>Antes de la firma del contrato</t>
  </si>
  <si>
    <t xml:space="preserve">Revisión del contrato y seguimiento al mismo. </t>
  </si>
  <si>
    <t>Durante la etapa de contrtación</t>
  </si>
  <si>
    <t>Verificación de requisitos
Plazos claros para la constitución
Revisión de documentos de garantía
Autorización previa
Procedimientos de validación
Comunicación proactiva
Capacitación del personal
Documentación de garantías</t>
  </si>
  <si>
    <t>Supervisión y comité de contratación</t>
  </si>
  <si>
    <t>Validación de requisitos de la garantía.</t>
  </si>
  <si>
    <t>Establecimiento de plazos claros
Planificación anticipada
Sistema de seguimiento
Responsable designado
Capacitación y sensibilización
Revisión y auditoría
Documentación completa
Comunicación efectiva
Procedimientos de emergenci</t>
  </si>
  <si>
    <t>Supervisión</t>
  </si>
  <si>
    <t xml:space="preserve">Seguimiento del proceso </t>
  </si>
  <si>
    <t>Revisión exhaustiva de la selección
Establecimiento de procedimientos claros de reclamo
Documentación detallada
Comunicación proactiva
Gestión de conflictos
Plazos para resolución
Consulta con asesores legales
Manejo de evidencia
Transparencia en el proceso
Procedimientos de contingencia</t>
  </si>
  <si>
    <t xml:space="preserve">Evaluación y comité de contratación. </t>
  </si>
  <si>
    <t xml:space="preserve">Establecimiento de mecanismos de respuesta rápida. </t>
  </si>
  <si>
    <t>Revisión y ajuste de contratos
Monitoreo continuo del mercado
Diversificación de ingresos y costos
Planificación financiera flexible
Evaluación periódica del impacto
Consulta con expertos en finanzas
Uso de instrumentos financieros derivados
Ajuste de precios y tarifas
Control y gestión de riesgos cambiarios</t>
  </si>
  <si>
    <t xml:space="preserve">Contratista </t>
  </si>
  <si>
    <t>Durante la
ejecución del contrato</t>
  </si>
  <si>
    <t>Antes de la
terminación del plazo contractual</t>
  </si>
  <si>
    <t xml:space="preserve">Monitoreo y
control por parte del supervisor. </t>
  </si>
  <si>
    <t>Monitoreo de precios de insumos
Revisión y ajuste de presupuestos
Negociación con proveedores
Diversificación de proveedores
Incorporación de cláusulas de ajuste de precios.</t>
  </si>
  <si>
    <t>Durante la ejecución del contrato</t>
  </si>
  <si>
    <t>Antes de la terminación del plazo contractual</t>
  </si>
  <si>
    <t xml:space="preserve">Monitoreo y control por parte del supervisor. Reporte y evaluación de indicadores financieros. </t>
  </si>
  <si>
    <t>Monitoreo de precios del mercado
Revisión periódica del presupuesto
Ajuste de precios de venta
Diversificación de proveedores
Contratos con cláusulas de ajuste de precios
Estrategias de cobertura
Optimización de la cadena de suministro
Evaluación continua de costos</t>
  </si>
  <si>
    <t>Contratista / Entidad</t>
  </si>
  <si>
    <t>Comunicación directa con el contratista por los medios a los que haya lugar</t>
  </si>
  <si>
    <t xml:space="preserve">Diario </t>
  </si>
  <si>
    <t>Monitoreo de indicadores macroeconómicos
Análisis de riesgos políticos.Evaluación de impacto en el negocio
Planificación de contingencias
Consultoría con expertos en riesgos políticos
Revisión y ajuste de estrategias financieras
Uso de seguros de riesgo político
Establecimiento de relaciones con autoridades locales</t>
  </si>
  <si>
    <t>Monitoreo y control por parte del supervisor</t>
  </si>
  <si>
    <t>Definición clara de términos y obligaciones
Establecimiento de plazos y cronogramas detallados
Monitoreo continuo del cumplimiento
Revisión y auditoría periódica
Cláusulas contractuales de penalización
Comunicación y coordinación regular
Planificación de contingencias
Capacitación y formación del personal</t>
  </si>
  <si>
    <t>Contratista</t>
  </si>
  <si>
    <t>Desde la firma del contrato</t>
  </si>
  <si>
    <t>Cierre o liquidación del contrato</t>
  </si>
  <si>
    <t>Mesa de trabajo</t>
  </si>
  <si>
    <t>Monitoreo continuo de proveedores
Diversificación de fuentes de suministro
Negociación de contratos con cláusulas de ajuste
Mantenimiento de inventarios de seguridad
Evaluación periódica del mercado de insumos
Desarrollo de relaciones sólidas con proveedores
Revisión de presupuestos y costos
Planificación de contingencias</t>
  </si>
  <si>
    <t>Definición clara de compromisos contractuales
Monitoreo regular del cumplimiento
Revisión y gestión de contratos con subcontratistas
Establecimiento de plazos y cronogramas detallados
Auditorías y seguimientos periódicos
Comunicación y coordinación efectiva
Cláusulas de penalización por incumplimiento
Planificación de contingencias</t>
  </si>
  <si>
    <t xml:space="preserve">Informe de seguimiento </t>
  </si>
  <si>
    <t xml:space="preserve">Establecimiento de cronogramas de pagos claros
Monitoreo regular de fechas de vencimiento
Implementación de procedimientos de control interno
Automatización de procesos de pago
Revisión periódica del flujo de caja
Política de pagos y gestión de proveedores
Comunicación proactiva con proveedores
</t>
  </si>
  <si>
    <t xml:space="preserve">Contabilidad/Financiera </t>
  </si>
  <si>
    <t xml:space="preserve">Contratación de técnicos calificados
Verificación de especificaciones
Procedimientos de instalación estandarizados
Inspección y pruebas previas a la aceptación
Capacitación del personal de instalación
Documentación y registro de la instalación
Mantenimiento preventivo y correctivo
Revisión de garantías y soporte técnico			</t>
  </si>
  <si>
    <t>Selección de proveedores confiables
Inspección y prueba de equipos antes de la compra
Garantías y contratos de servicio
Mantenimiento preventivo y correctivo regular
Capacitación del personal en el uso y cuidado de equipos
Registro y seguimiento de fallos y reparaciones
Evaluación de calidad y cumplimiento de estándares
Implementación de procedimientos de control de calidad
Documentación detallada de defectos y acciones correctivas
Revisión periódica del desempeño de los equipos</t>
  </si>
  <si>
    <t>Procedimientos de manejo y operación seguros
Capacitación del personal en mantenimiento y manejo de equipos
Revisión y seguimiento de las prácticas de mantenimiento
Implementación de normas y procedimientos de seguridad
Inspección previa y posterior a las actividades de mantenimiento
Uso de equipos de protección personal (EPP)
Documentación y registro de daños y reparaciones
Establecimiento de protocolos para la gestión de incidentes
Revisión de garantías y seguros
Evaluación continua de las condiciones de trabajo</t>
  </si>
  <si>
    <t>Revisión y ajuste de términos contractuales
Cláusulas de ajuste de precios
Monitoreo continuo de costos y gastos
Evaluación periódica del equilibrio económico
Documentación de cambios y justificaciones
Negociación de modificaciones contractuales
Planificación financiera y reservas
Análisis de impacto de variaciones económicas
Revisión de informes financieros y de progreso
Consulta con asesores legales y financieros</t>
  </si>
  <si>
    <t>Revisión del presupuesto</t>
  </si>
  <si>
    <t>Monitoreo de cambios legislativos
Consulta con asesores fiscales
Revisión de normativa fiscal actual
Evaluación del impacto financiero
Ajuste en la planificación presupuestaria
Documentación de obligaciones fiscales
Capacitación en temas fiscales
Uso de herramientas de gestión fiscal</t>
  </si>
  <si>
    <t>Supervisión, apoyo jurídico y comité técnico</t>
  </si>
  <si>
    <t>Consulta con asesores legales y regulatorios
Revisión y actualización de requisitos de permisos
Documentación y seguimiento de trámites
Capacitación del personal en nuevos procedimientos
Establecimiento de un sistema de gestión de permisos
Planificación anticipada y ajustes en el cronograma
Comunicación con autoridades regulatorias</t>
  </si>
  <si>
    <t xml:space="preserve">Supervisión y comité técnico </t>
  </si>
  <si>
    <t>Monitoreo continuo de cambios regulatorios
Consulta con asesores legales y expertos en regulación
Revisión y actualización periódica de la normativa aplicable
Documentación de requisitos y cambios normativos
Capacitación del personal sobre nuevas normativas
Evaluación del impacto de los cambios en el proyecto
Implementación de procedimientos para la adaptación a nuevas normativas</t>
  </si>
  <si>
    <t>Monitoreo de tasas y tarifas del mercado
Revisión y ajuste de presupuestos y precios
Negociación de tarifas fijas o contratos a largo plazo
Evaluación del impacto financiero de las variaciones
Implementación de cláusulas de ajuste en contratos
Diversificación de proveedores y servicios
Planificación financiera y reservas para cambios
Consulta con asesores financieros</t>
  </si>
  <si>
    <t>Revisión de cláusulas contractuales sobre plazos y demoras
Desarrollo de un plan de contingencia para retrasos
Monitoreo constante del progreso del proyecto
Establecimiento de cronogramas flexibles
Comunicación continua con todas las partes involucradas
Documentación de causas y justificaciones de retrasos</t>
  </si>
  <si>
    <t>Reuniones de comité técnico quincenales para validación de eficacia del cronograma</t>
  </si>
  <si>
    <t>Establecimiento de estándares de calidad claros
Revisión y aprobación de especificaciones técnicas
Monitoreo continuo de la calidad durante la ejecución
Implementación de procedimientos de control de calidad
Capacitación y formación del personal en calidad
Inspección y pruebas regulares de productos o servicios
Documentación y registro de defectos y correcciones</t>
  </si>
  <si>
    <t>Controles y seguimientos de calidad</t>
  </si>
  <si>
    <t>Revisión exhaustiva de requisitos legales y ambientales
Desarrollo de un plan detallado para la obtención de permisos
Consulta y coordinación con autoridades ambientales
Documentación completa y precisa de todos los trámites
Monitoreo continuo del estado de las solicitudes y permisos
Establecimiento de plazos y cronogramas para la obtención de permisos
Capacitación del personal en normativa ambiental</t>
  </si>
  <si>
    <t>Evaluación de la solvencia financiera antes de la contratación
Revisión de informes financieros y antecedentes crediticios
Requisitos de garantías y seguros adecuados
Establecimiento de cláusulas contractuales para incumplimiento
Monitoreo continuo de la salud financiera del contratista
Revisión de referencias y antecedentes en proyectos anteriores
Implementación de procedimientos de gestión de riesgos financieros
Capacitación en gestión financiera y auditoría
Planificación de contingencias para sustitución de contratistas</t>
  </si>
  <si>
    <t>Contratista/Entidad</t>
  </si>
  <si>
    <t xml:space="preserve">Reportes periodicos financieros. </t>
  </si>
  <si>
    <t>Monitoreo meteorológico y previsiones climáticas
Desarrollo de un plan de contingencia para eventos naturales
Evaluación de riesgos climáticos en la planificación del proyecto
Implementación de medidas de protección y prevención
Establecimiento de protocolos de emergencia y evacuación
Revisión y ajuste de cronogramas según condiciones climáticas
Documentación y registro de eventos y acciones tomadas
Revisión de seguros y coberturas para eventos naturales</t>
  </si>
  <si>
    <t xml:space="preserve">Reunión de manejo de crisis </t>
  </si>
  <si>
    <t xml:space="preserve">Monitoreo de la situación de seguridad y orden público
Desarrollo de un plan de contingencia
Consulta con autoridades locales y servicios de seguridad
Planificación de rutas alternativas
Implementación de procedimientos de comunicación de emergencia
Documentación y registro de incidentes
</t>
  </si>
  <si>
    <t>Categoria del Riesgo</t>
  </si>
  <si>
    <t>Impacto del Riesgo</t>
  </si>
  <si>
    <t>Probabilidad</t>
  </si>
  <si>
    <t>Catagoria</t>
  </si>
  <si>
    <t>Valoración</t>
  </si>
  <si>
    <t>Categoria</t>
  </si>
  <si>
    <t>Raro (puede ocurrir excepcionalmente)</t>
  </si>
  <si>
    <t>Insignificante</t>
  </si>
  <si>
    <t>Valoración del Riesgo</t>
  </si>
  <si>
    <t>Categoría</t>
  </si>
  <si>
    <t>Improbable (puede ocurrir ocasionalmente)</t>
  </si>
  <si>
    <t>Menor</t>
  </si>
  <si>
    <t xml:space="preserve">8, 9 y 10 </t>
  </si>
  <si>
    <t>Riesgo extremo</t>
  </si>
  <si>
    <t>Posible (puede ocurrir en cualquier momento futuro)</t>
  </si>
  <si>
    <t>Moderado</t>
  </si>
  <si>
    <t xml:space="preserve">6 y 7 </t>
  </si>
  <si>
    <t>Riesgo alto</t>
  </si>
  <si>
    <t>Probable (probablemente va a ocurrir)</t>
  </si>
  <si>
    <t>Mayor</t>
  </si>
  <si>
    <t>Riesgo medio</t>
  </si>
  <si>
    <t>Casi cierto (ocurre en la mayoria de circunstancias)</t>
  </si>
  <si>
    <t>Catastrófico</t>
  </si>
  <si>
    <t xml:space="preserve">2, 3 y 4 </t>
  </si>
  <si>
    <t>Riesgo bajo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</si>
  <si>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</si>
  <si>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</si>
  <si>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</si>
  <si>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</si>
  <si>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</si>
  <si>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</si>
  <si>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</si>
  <si>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</si>
  <si>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</si>
  <si>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</si>
  <si>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</si>
  <si>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</si>
  <si>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</si>
  <si>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</si>
  <si>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</si>
  <si>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</si>
  <si>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</si>
  <si>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</si>
  <si>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</si>
  <si>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</si>
  <si>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Consecuencias de la ocurrencia del evento</t>
  </si>
  <si>
    <t xml:space="preserve">Retrasos en la ejecución, dificultades en la asignación de recursos, claúsulas deficientes, demandas, litigios, percepción negativa de la gestión pública. </t>
  </si>
  <si>
    <t>Contratistas seleccionados no cualificados, prioridad a facotres irrelevantes, baja calidad en el proyecto, exclusión de oferentes adecuados, ventajas sobre oferentes inadecuados, incumplimiento normativo y corrupción.</t>
  </si>
  <si>
    <t xml:space="preserve">Retraso en el cumplimiento de las metas de la entidad, demora en el cronograma, sobrecostos, reprocesios,  aparación de impugnaciones, desconfianza en futuras contrataciones, deserción de oferentes, problemas en la asignación de recursos, afectaciones en la comunidad, </t>
  </si>
  <si>
    <t>Selección de un proveedor inadecuado, desestimación de ofertas competitivas, ejecución del proyecto con baja calidad, costos incurrido por ineficiencia o incumplimiento, rescición de contratos, investigación por parte de entes de control, inhablitiación o multas, dificultades en la supervisión, modificaciones contractuales frecuentes, impacto negativo en la comunidad.</t>
  </si>
  <si>
    <t xml:space="preserve">Retrasos en los tiempos de entrega y aprobaciones, sobrecostos por retrasos y recargos administrativos, corrupción, falta de trazabilidad en los procesos, multas, sanciones o demandas, no se puede hacer efectiva la garantía del proyecto, pago injustificados, decisiones inadeacuada al objeto del contrato, investigaciones o sanciones por parte de los entes de control, </t>
  </si>
  <si>
    <t xml:space="preserve">Ambiguedad de los términos, errores en la ejecución de estos, dificultad en la exigibilidad, resistencia al cumplimiento, demandas, nulidad de los actos, dificultad de seguimiento, sanciones e investigaciones por parte de los órganos de control, imposibilidad de solictar garantías y dificultad para cerrar los contratos. </t>
  </si>
  <si>
    <t>Postergación en las etapas del proceso, perdida de credibilidad entre los oferentes, demoras en la ejecución del contrato, desicentivo de la participación, reducción de la competencia, desigualdad entre los oferentes, impugnación y anulación del proceso, afectación del presupuesto, dificultades durante la ejecuión y sanciones de los órganos de control.</t>
  </si>
  <si>
    <t>Incumplimiento en la satisfacción de las necesidades de la entidad. Incumplimiento de las metas propuestas por la entidad.</t>
  </si>
  <si>
    <t>Investigaciones disciplinarias, fiscales y penales. Demandas. Pone en riesgo la adecuada ejecución del contrato. sanciones disciplinarias, fiscales y/o penales.</t>
  </si>
  <si>
    <t>Demandas
Investigaciones disciplinarias, fiscales y penales</t>
  </si>
  <si>
    <t xml:space="preserve">Incumplimiento preuspuestal, pérdida de oportunidades estratégicas, reasignación de recursos, costos adicionales con posible pérdidad de condiciones favorables, demandas, conflictos contractuales, perdida de confianza en los oferentes, necesidad de reiniciar el proyecto, responsabilidad administrativa o penal. </t>
  </si>
  <si>
    <t xml:space="preserve">Desequilibrio financiero, incapacidad para reclamaar daños, mayor probabilidad de incumplimiento del contratista, nulidad del contrato, sanciones y multas, riesgo de insolvencia del garante, dificultades legales para el cumplimiento de la garantía, competencia desleal, falta de respeto para ejecutar correcciones, dificultad para exigir responsabilidades, disputas contractuales y riesgo de terminación temprana del contrato. </t>
  </si>
  <si>
    <t xml:space="preserve">Retrasos en el cronograma, inhabilidad para comprometer recursos, riesgo de nulidad del contrato, sanciones, desajustes en la ejecución presupuestal, impacto en la liquidez del contratista, costos adicionales, reprocesos, percpeción de ineficiencia administrativa, reclamaciones, mutlas o sanciones, afectación en la calidad, riesgo de responsabilidad de administrativa. </t>
  </si>
  <si>
    <t xml:space="preserve">Retrasos en la adjudicación del proceso, inclusive la declaratorio desierta del proceso de selección </t>
  </si>
  <si>
    <t xml:space="preserve">Aumento de los costos del contrato. Demoras en la ejecución del contrato. Posible desequilibrio económico </t>
  </si>
  <si>
    <t xml:space="preserve">Renegociación de términos contractuales. Aumento de los costos del contrato. Demoras en la ejecución del contrato. Posible desequilibrio económico.Reducción de la calidad. </t>
  </si>
  <si>
    <t>Incremento de costos.Necesidad de renegociación.Demoras en la ejecución. Revisión de cláusulas contractuales. Impacto en la calidad.</t>
  </si>
  <si>
    <t xml:space="preserve">Cambios en la normativa.Incremento en los costos. Demoras en la ejecución. Aumento del riesgo financiero. Desbalance contractual. Impacto en la seguridad jurídica. </t>
  </si>
  <si>
    <t>Incumplimiento del objeto o de las obligaciones contractuales</t>
  </si>
  <si>
    <t xml:space="preserve">Pérdida de respaldo financiero del contratista, terminación unilateral del contrato, obligación del contratista a indemnizar, conflictos judiciales, arbitramiento, suspensión de pago, devolución de anticipos, incremento de costos y reprocesos, falta de cumplimiento de las especificaciónes tecnicas, baja calidad en la ejecución del contrato, auditorías, multas y sanciones, ruptura de relaciones comerciales, percepción negativa del proyecto. </t>
  </si>
  <si>
    <t>Incremento en los costos de operación. Escasez de insumos. Demoras en la ejecución. Reducción de la calidad.Reajuste de precios. Aumento de la incertidumbre. Impacto en la competitividad.</t>
  </si>
  <si>
    <t xml:space="preserve">Retrasos en el proyecto. Aumento de costos. Compromiso de la calidad.Conflictos legales. Interrupciones en el flujo de trabajo. Necesidad de reestructuración del contrato.Riesgo de incumplimiento de los objetivos del proyecto. </t>
  </si>
  <si>
    <t xml:space="preserve">Retrasos en la ejecución. Interrupción de servicios. Aumento de costos.Conflictos contractuales. Problemas de flujo de caja. Riesgo de penalidades. </t>
  </si>
  <si>
    <t>Reducción de la funcionalidad. Incremento de costos. Retrasos en el proyecto. Interrupción de operaciones. Problemas de seguridad. Impacto en el cumplimiento de los estándares.</t>
  </si>
  <si>
    <t>Interrupciones en el servicio. Aumento de costos. Reducción de la productividad. Pérdida de datos o calidad. Problemas de seguridad. Costos adicionales por tiempo de inactividad. Incumplimiento de contratos.</t>
  </si>
  <si>
    <t>Incremento en los costos. Interrupción de operaciones.Reducción de la productividad.Pérdida de calidad.Problemas de seguridad.Necesidad de procedimientos adicionales. Incumplimiento de contratos.</t>
  </si>
  <si>
    <t>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t>
  </si>
  <si>
    <t>Incremento de costos operativos. Reajuste del presupuesto. Impacto en la competitividad. Cambio en la estructura de precios.Alteración en la planificación financiera.</t>
  </si>
  <si>
    <t>Incremento en los costos operativos.Retrasos en la ejecución.Aumento en la carga burocrática.Reducción de la eficiencia.Necesidad de capacitación.Riesgo de incumplimiento.</t>
  </si>
  <si>
    <t>Adaptación y ajuste de procesos. Incremento en los costos. Retrasos en el proyecto. Requerimientos adicionales de documentación. Impacto en la viabilidad financiera. Riesgo de incumplimiento.</t>
  </si>
  <si>
    <t xml:space="preserve">
La variación de tasas o tarifas puede tener varias consecuencias para un proyecto o una empresa. A continuación, te detallo las principales:
Consecuencias
Incremento en los costos operativos. Ajuste en el presupuesto. Revisión de contratos. Planificación financiera afectada. Problemas con el cumplimiento.</t>
  </si>
  <si>
    <t>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t>
  </si>
  <si>
    <t>Rechazo de los entregables.Incremento de costos.Pérdida de satisfacción del cliente. Repercusiones legales.Aumento del tiempo de entregaEficiencia reducida.</t>
  </si>
  <si>
    <t>Interrupción de actividades, paralización de eventos, multas , sanciones, problemas de seguridad, afectación de la calidad de los enventos, reprogramación de cronograma, consecuencias legales, revocación de permisos, penalidades contractiuales, desconfianza y daño a la imagen institucional, impacto en flujo de caja.</t>
  </si>
  <si>
    <t>Insolvencia del contratista</t>
  </si>
  <si>
    <t xml:space="preserve">Suspensión del contrato, demoras en el cronograma, terminación del contrato, actividades no cumplidas, resolución unilateral, sobrecostos, perdida de avances financieros, cobros de garantía, reprocesos de reclamación, baja calidad en las entregas, solicitud de vigencia futura, problemas de logística, acciones legales, posible demandas, corrupción o manipulación del proceso, manejo ineficiente del proceso. </t>
  </si>
  <si>
    <t xml:space="preserve">Paralización de actividades, suspensión de actividades, daño en los equipos y materiales, reprogramación de cronograma, retrasos, aumentos en los costos, cumplimiento de claúsulas por incumplimiento de fuerza mayor, retrasos en la entrega de beneficios. </t>
  </si>
  <si>
    <t xml:space="preserve">Suspensión o aplazamiento de actividades, gastos adicionales de seguridad, demora en el cronograma, paralización de eventos, peligro para la vida y salud de los funcionarios, dificultades de acceso a la zonas de ejecución del contrato, reajuste de términos contractuales, penalidades por incumplimiento, percpeción pública negativa, </t>
  </si>
  <si>
    <t>Monetaria</t>
  </si>
  <si>
    <t>Esta matriz es un documento anexo del Estudio Previo</t>
  </si>
  <si>
    <t>No</t>
  </si>
  <si>
    <t>Etapa</t>
  </si>
  <si>
    <t>Clase</t>
  </si>
  <si>
    <t>Fuente</t>
  </si>
  <si>
    <t>Calificación total</t>
  </si>
  <si>
    <t>¿A quien se le asigna?</t>
  </si>
  <si>
    <t>%</t>
  </si>
  <si>
    <t>¿Cómo se realiza el monitoreo</t>
  </si>
  <si>
    <t xml:space="preserve">Categoria </t>
  </si>
  <si>
    <t>CONTRATISTA</t>
  </si>
  <si>
    <t>SDG</t>
  </si>
  <si>
    <t>CONTRATISTA Y SDG</t>
  </si>
  <si>
    <t>Ciudadanía que se beneficia del Proceso de Contratación: Agentes externos: Contraloría y otros entes de control Veeduría Distrital; JAL Suba, grupos culturales de interés . Agentes internos: supervisor del contrato; apoyo a la supervisión</t>
  </si>
  <si>
    <t xml:space="preserve">elementos de mala calidad o con defectos en su fabiracion y origen </t>
  </si>
  <si>
    <t>Fluctuación de la moneda extranjera que afecte los previos del mercado</t>
  </si>
  <si>
    <t>retrasos en la entrega final de obra dado a cirsutancias no imputables a las partes</t>
  </si>
  <si>
    <t>Modificacion de medidas en los elementos a requerir e instalar</t>
  </si>
  <si>
    <t>Variacion de los precios de la moneda extranjera</t>
  </si>
  <si>
    <t>Monitoreo de precios del mercado de los elementos en moneda extrajera
Revisión periódica del presupuesto
Ajuste de precios de venta
Diversificación de proveedores
Contratos con cláusulas de ajuste de precios
Estrategias de cobertura
Optimización de la cadena de suministro
Evaluación continua de costos</t>
  </si>
  <si>
    <t>Elementos de mala calidad y sin cumplimiento de los requerimientos tecnicos</t>
  </si>
  <si>
    <t>Cambio en las medidas de los elementos necesario y que dentro de su descripcion tencica se daba a mediads de instalacion,</t>
  </si>
  <si>
    <t>Revision de los requerimientos tecnicos, revision de las areas de instalacin, revision de los planes determinados, revision de las neecsaidad y caracteristica tecnica.</t>
  </si>
  <si>
    <t>retrasos en la entrega final de la instalacion dado a tiempos ejanos a los planeados en el presente proceso cotractual y que ocasionen el retraso en la ejecucion contractual.</t>
  </si>
  <si>
    <t>Revision de los tiempos de ejecucion, revision de los avances de ejecucion, revision contra los cronogramas establecidos.</t>
  </si>
  <si>
    <t>ejecucion en e tiempo diferente a la contpemplada en los cronogramas por razones ajenas al ejecutor y que genera retrasos en la entrega final.</t>
  </si>
  <si>
    <t>Variación de la moneda extranjera</t>
  </si>
  <si>
    <t>Incremento de costos dado el cambio de moneda.Necesidad de renegociación.Demoras en la ejecución. Revisión de cláusulas contractuales. Impacto en la calidad.</t>
  </si>
  <si>
    <t>Elementos de mala calidad o con defectos en su calidad y origen.</t>
  </si>
  <si>
    <t>Rechazo de los entrgables, modificcion de costos, perdidas de caracteristicas iniciales</t>
  </si>
  <si>
    <t>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t>
  </si>
  <si>
    <t>retrasos en la entrega final de la instalacion dado a tiempos ejanos a los planeados en el presente proceso cotractual y que ocasionen el retraso en la ejecucion contractual</t>
  </si>
  <si>
    <t>Objeto Contractual: “REALIZAR LA ADQUISICIÓN E INSTALACION DE ELEMENTOS TECNOLÓGICOS PARA LA DOTACIÓN DE LA CASA DE LA CULTURA DE LA LOCALIDAD DE SUBA”</t>
  </si>
  <si>
    <t>Objeto del Proceso de Contratación: “REALIZAR LA ADQUISICIÓN E INSTALACION DE ELEMENTOS TECNOLÓGICOS PARA LA DOTACIÓN DE LA CASA DE LA CULTURA DE LA LOCALIDAD DE SUBA”</t>
  </si>
  <si>
    <t>““REALIZAR EL SUMINISTRO E INSTALACIÓN DE ELEMENTOS TECNOLÓGICOS PARA LA DOTACIÓN DE LA CASA DE LA CULTURA DE LA LOCALIDAD DE SUBA”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</si>
</sst>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b/>
      <u/>
      <sz val="12"/>
      <color rgb="FF000000"/>
      <name val="Garamond"/>
      <family val="1"/>
    </font>
    <font>
      <sz val="12"/>
      <color rgb="FF000000"/>
      <name val="Garamond"/>
      <family val="1"/>
    </font>
    <font>
      <b/>
      <sz val="12"/>
      <color rgb="FF000000"/>
      <name val="Garamond"/>
      <family val="1"/>
    </font>
    <font>
      <sz val="12"/>
      <color rgb="FFFF0000"/>
      <name val="Garamond"/>
      <family val="1"/>
    </font>
    <font>
      <b/>
      <sz val="10"/>
      <name val="Arial"/>
      <family val="2"/>
    </font>
    <font>
      <sz val="10"/>
      <color theme="1"/>
      <name val="Garamond"/>
      <family val="1"/>
    </font>
    <font>
      <b/>
      <sz val="14"/>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top style="thin">
        <color rgb="FF000000"/>
      </top>
      <bottom/>
      <diagonal/>
    </border>
    <border>
      <left/>
      <right/>
      <top style="thin">
        <color rgb="FF000000"/>
      </top>
      <bottom/>
      <diagonal/>
    </border>
    <border>
      <left/>
      <right style="thin">
        <color indexed="64"/>
      </right>
      <top style="thin">
        <color rgb="FF000000"/>
      </top>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328">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8" xfId="0" applyBorder="1" applyAlignment="1">
      <alignment horizontal="center"/>
    </xf>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xf numFmtId="0" fontId="7" fillId="0" borderId="8" xfId="0" applyFont="1" applyBorder="1" applyAlignment="1">
      <alignment horizontal="center" vertical="center" wrapText="1"/>
    </xf>
    <xf numFmtId="0" fontId="10" fillId="0" borderId="0" xfId="0" applyFont="1"/>
    <xf numFmtId="0" fontId="0" fillId="0" borderId="0" xfId="0" applyAlignment="1">
      <alignment wrapText="1"/>
    </xf>
    <xf numFmtId="0" fontId="11" fillId="4" borderId="15" xfId="0" applyFont="1" applyFill="1" applyBorder="1" applyAlignment="1">
      <alignment horizontal="center" vertical="center" wrapText="1"/>
    </xf>
    <xf numFmtId="0" fontId="11" fillId="4" borderId="16" xfId="0" applyFont="1" applyFill="1" applyBorder="1" applyAlignment="1">
      <alignment horizontal="center" vertical="center" wrapText="1"/>
    </xf>
    <xf numFmtId="0" fontId="11" fillId="4" borderId="16" xfId="0" applyFont="1" applyFill="1" applyBorder="1" applyAlignment="1">
      <alignment horizontal="center" vertical="center" textRotation="90" wrapText="1"/>
    </xf>
    <xf numFmtId="0" fontId="11" fillId="4" borderId="17" xfId="0"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0" xfId="0" applyFont="1" applyBorder="1" applyAlignment="1">
      <alignment horizontal="center" vertical="center" textRotation="90" wrapText="1"/>
    </xf>
    <xf numFmtId="0" fontId="7" fillId="0" borderId="23" xfId="0" applyFont="1" applyBorder="1" applyAlignment="1">
      <alignment horizontal="center" vertical="center" wrapText="1"/>
    </xf>
    <xf numFmtId="0" fontId="7" fillId="0" borderId="28" xfId="0" applyFont="1" applyBorder="1"/>
    <xf numFmtId="0" fontId="7" fillId="0" borderId="28" xfId="0" applyFont="1" applyBorder="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9" fillId="2" borderId="3" xfId="0" applyFont="1" applyFill="1" applyBorder="1" applyAlignment="1">
      <alignment vertical="center" wrapText="1"/>
    </xf>
    <xf numFmtId="0" fontId="16" fillId="0" borderId="12" xfId="0" applyFont="1" applyBorder="1" applyAlignment="1">
      <alignment vertical="center"/>
    </xf>
    <xf numFmtId="0" fontId="19" fillId="0" borderId="9" xfId="0" applyFont="1" applyBorder="1" applyAlignment="1">
      <alignment vertical="center"/>
    </xf>
    <xf numFmtId="0" fontId="19" fillId="0" borderId="1" xfId="0" applyFont="1" applyBorder="1"/>
    <xf numFmtId="0" fontId="19" fillId="0" borderId="0" xfId="0" applyFont="1"/>
    <xf numFmtId="0" fontId="19" fillId="0" borderId="2" xfId="0" applyFont="1" applyBorder="1" applyAlignment="1">
      <alignment horizontal="center"/>
    </xf>
    <xf numFmtId="0" fontId="19" fillId="0" borderId="5" xfId="0" applyFont="1" applyBorder="1"/>
    <xf numFmtId="0" fontId="19" fillId="0" borderId="7" xfId="0" applyFont="1" applyBorder="1"/>
    <xf numFmtId="0" fontId="19" fillId="0" borderId="8" xfId="0" applyFont="1" applyBorder="1" applyAlignment="1">
      <alignment horizontal="center"/>
    </xf>
    <xf numFmtId="0" fontId="20" fillId="4" borderId="15" xfId="0" applyFont="1" applyFill="1" applyBorder="1" applyAlignment="1">
      <alignment horizontal="center" vertical="center" wrapText="1"/>
    </xf>
    <xf numFmtId="0" fontId="21" fillId="4" borderId="17" xfId="0" applyFont="1" applyFill="1" applyBorder="1" applyAlignment="1">
      <alignment horizontal="center" vertical="center" wrapText="1"/>
    </xf>
    <xf numFmtId="0" fontId="17" fillId="0" borderId="19" xfId="0" applyFont="1" applyBorder="1" applyAlignment="1">
      <alignment horizontal="left" vertical="center" wrapText="1"/>
    </xf>
    <xf numFmtId="0" fontId="19" fillId="0" borderId="20"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23" xfId="0" applyFont="1" applyBorder="1" applyAlignment="1">
      <alignment horizontal="center" vertical="center" wrapText="1"/>
    </xf>
    <xf numFmtId="0" fontId="17" fillId="0" borderId="21" xfId="0" applyFont="1" applyBorder="1" applyAlignment="1">
      <alignment horizontal="left" vertical="center" wrapText="1"/>
    </xf>
    <xf numFmtId="0" fontId="19" fillId="0" borderId="3" xfId="0" applyFont="1" applyBorder="1" applyAlignment="1">
      <alignment horizontal="left" vertical="center" wrapText="1"/>
    </xf>
    <xf numFmtId="0" fontId="17" fillId="0" borderId="10"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6" xfId="0" applyFont="1" applyBorder="1" applyAlignment="1">
      <alignment horizontal="center" vertical="center"/>
    </xf>
    <xf numFmtId="0" fontId="17" fillId="0" borderId="24" xfId="0" applyFont="1" applyBorder="1" applyAlignment="1">
      <alignment horizontal="center" vertical="center" wrapText="1"/>
    </xf>
    <xf numFmtId="0" fontId="19" fillId="0" borderId="25" xfId="0" applyFont="1" applyBorder="1"/>
    <xf numFmtId="0" fontId="19" fillId="0" borderId="26" xfId="0" applyFont="1" applyBorder="1"/>
    <xf numFmtId="0" fontId="19" fillId="0" borderId="27" xfId="0" applyFont="1" applyBorder="1" applyAlignment="1">
      <alignment horizontal="center"/>
    </xf>
    <xf numFmtId="0" fontId="15" fillId="3" borderId="3" xfId="0" applyFont="1" applyFill="1" applyBorder="1" applyAlignment="1">
      <alignment horizontal="center" vertical="center" wrapText="1"/>
    </xf>
    <xf numFmtId="0" fontId="19" fillId="0" borderId="3" xfId="0" applyFont="1" applyBorder="1" applyAlignment="1">
      <alignment horizontal="center"/>
    </xf>
    <xf numFmtId="0" fontId="14" fillId="0" borderId="1" xfId="0" applyFont="1" applyBorder="1" applyAlignment="1">
      <alignment horizontal="right" vertical="center" textRotation="90"/>
    </xf>
    <xf numFmtId="0" fontId="19" fillId="0" borderId="0" xfId="0" applyFont="1" applyAlignment="1">
      <alignment horizontal="center" vertical="center" wrapText="1"/>
    </xf>
    <xf numFmtId="0" fontId="15" fillId="6" borderId="14" xfId="0" applyFont="1" applyFill="1" applyBorder="1" applyAlignment="1">
      <alignment horizontal="center" vertical="center"/>
    </xf>
    <xf numFmtId="0" fontId="19" fillId="7" borderId="3" xfId="0" applyFont="1" applyFill="1" applyBorder="1" applyAlignment="1">
      <alignment horizontal="center" vertical="center"/>
    </xf>
    <xf numFmtId="0" fontId="15" fillId="6" borderId="3" xfId="0" applyFont="1" applyFill="1" applyBorder="1" applyAlignment="1">
      <alignment vertical="center"/>
    </xf>
    <xf numFmtId="0" fontId="19" fillId="0" borderId="3" xfId="0" applyFont="1" applyBorder="1" applyAlignment="1">
      <alignment vertical="center"/>
    </xf>
    <xf numFmtId="0" fontId="23" fillId="0" borderId="3" xfId="0" applyFont="1" applyBorder="1" applyAlignment="1">
      <alignment horizontal="center" vertical="center" wrapText="1"/>
    </xf>
    <xf numFmtId="0" fontId="19" fillId="0" borderId="6" xfId="0" applyFont="1" applyBorder="1" applyAlignment="1">
      <alignment vertical="center"/>
    </xf>
    <xf numFmtId="0" fontId="24" fillId="0" borderId="1" xfId="0" applyFont="1" applyBorder="1"/>
    <xf numFmtId="0" fontId="24" fillId="0" borderId="0" xfId="0" applyFont="1" applyAlignment="1">
      <alignment horizontal="center" vertical="center"/>
    </xf>
    <xf numFmtId="0" fontId="24" fillId="0" borderId="2" xfId="0" applyFont="1" applyBorder="1" applyAlignment="1">
      <alignment horizontal="center" vertical="center"/>
    </xf>
    <xf numFmtId="0" fontId="24" fillId="0" borderId="0" xfId="0" applyFont="1"/>
    <xf numFmtId="0" fontId="24" fillId="0" borderId="0" xfId="0" applyFont="1" applyAlignment="1">
      <alignment horizontal="left"/>
    </xf>
    <xf numFmtId="0" fontId="24" fillId="0" borderId="2" xfId="0" applyFont="1" applyBorder="1" applyAlignment="1">
      <alignment horizontal="center"/>
    </xf>
    <xf numFmtId="0" fontId="19" fillId="0" borderId="3" xfId="0" applyFont="1" applyBorder="1" applyAlignment="1">
      <alignment horizontal="center" vertical="center" wrapText="1"/>
    </xf>
    <xf numFmtId="0" fontId="15" fillId="6" borderId="3" xfId="0" applyFont="1" applyFill="1" applyBorder="1" applyAlignment="1">
      <alignment horizontal="center" vertical="center" wrapText="1"/>
    </xf>
    <xf numFmtId="0" fontId="19" fillId="6" borderId="3" xfId="0" applyFont="1" applyFill="1" applyBorder="1" applyAlignment="1">
      <alignment horizontal="center"/>
    </xf>
    <xf numFmtId="0" fontId="19" fillId="8" borderId="3" xfId="0" applyFont="1" applyFill="1" applyBorder="1" applyAlignment="1">
      <alignment horizontal="center" vertical="center"/>
    </xf>
    <xf numFmtId="0" fontId="19" fillId="9" borderId="3" xfId="0" applyFont="1" applyFill="1" applyBorder="1" applyAlignment="1">
      <alignment horizontal="center" vertical="center"/>
    </xf>
    <xf numFmtId="0" fontId="15" fillId="0" borderId="0" xfId="0" applyFont="1" applyAlignment="1">
      <alignment horizontal="center"/>
    </xf>
    <xf numFmtId="0" fontId="19"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19" fillId="0" borderId="4" xfId="0" applyFont="1" applyBorder="1" applyAlignment="1">
      <alignment horizontal="center" vertical="center" wrapText="1"/>
    </xf>
    <xf numFmtId="0" fontId="21" fillId="4" borderId="16"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9" borderId="3" xfId="0" applyFont="1" applyFill="1" applyBorder="1" applyAlignment="1">
      <alignment horizontal="center" vertical="center"/>
    </xf>
    <xf numFmtId="0" fontId="10" fillId="6"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7" fillId="0" borderId="4" xfId="0" applyFont="1" applyBorder="1" applyAlignment="1">
      <alignment horizontal="center" vertical="center" wrapText="1"/>
    </xf>
    <xf numFmtId="0" fontId="10" fillId="6" borderId="3" xfId="0" applyFont="1" applyFill="1" applyBorder="1" applyAlignment="1">
      <alignment horizontal="center" vertical="center" wrapText="1"/>
    </xf>
    <xf numFmtId="0" fontId="7" fillId="6" borderId="3" xfId="0" applyFont="1" applyFill="1" applyBorder="1" applyAlignment="1">
      <alignment horizontal="center"/>
    </xf>
    <xf numFmtId="0" fontId="7" fillId="10" borderId="3" xfId="0" applyFont="1" applyFill="1" applyBorder="1" applyAlignment="1">
      <alignment horizontal="center" vertical="center"/>
    </xf>
    <xf numFmtId="0" fontId="16" fillId="0" borderId="3" xfId="0" applyFont="1" applyBorder="1" applyAlignment="1">
      <alignment horizontal="left" vertical="center" wrapText="1"/>
    </xf>
    <xf numFmtId="0" fontId="16" fillId="0" borderId="53" xfId="0" applyFont="1" applyBorder="1" applyAlignment="1">
      <alignment horizontal="left" vertical="center"/>
    </xf>
    <xf numFmtId="0" fontId="16" fillId="0" borderId="53" xfId="0" applyFont="1" applyBorder="1" applyAlignment="1">
      <alignment horizontal="left" vertical="center" wrapText="1"/>
    </xf>
    <xf numFmtId="0" fontId="17" fillId="0" borderId="18" xfId="0" applyFont="1" applyBorder="1" applyAlignment="1">
      <alignment horizontal="left" vertical="center" wrapText="1"/>
    </xf>
    <xf numFmtId="0" fontId="19" fillId="0" borderId="13" xfId="0" applyFont="1" applyBorder="1" applyAlignment="1">
      <alignment horizontal="left" vertical="center" wrapText="1"/>
    </xf>
    <xf numFmtId="0" fontId="16" fillId="0" borderId="32" xfId="0" applyFont="1" applyBorder="1" applyAlignment="1">
      <alignment horizontal="left" vertical="center" wrapText="1"/>
    </xf>
    <xf numFmtId="0" fontId="19" fillId="0" borderId="46" xfId="0" applyFont="1" applyBorder="1" applyAlignment="1">
      <alignment horizontal="left" vertical="center" wrapText="1"/>
    </xf>
    <xf numFmtId="0" fontId="16" fillId="0" borderId="57" xfId="0" applyFont="1" applyBorder="1" applyAlignment="1">
      <alignment vertical="center"/>
    </xf>
    <xf numFmtId="0" fontId="16" fillId="0" borderId="58" xfId="0" applyFont="1" applyBorder="1" applyAlignment="1">
      <alignment vertical="center"/>
    </xf>
    <xf numFmtId="0" fontId="30" fillId="0" borderId="0" xfId="0" applyFont="1"/>
    <xf numFmtId="0" fontId="31" fillId="0" borderId="3" xfId="0" applyFont="1" applyBorder="1" applyAlignment="1">
      <alignment horizontal="center" vertical="center" wrapText="1"/>
    </xf>
    <xf numFmtId="0" fontId="16" fillId="0" borderId="0" xfId="0" applyFont="1" applyAlignment="1">
      <alignment horizontal="center" vertical="center" wrapText="1"/>
    </xf>
    <xf numFmtId="0" fontId="17" fillId="0" borderId="13" xfId="0" applyFont="1" applyBorder="1" applyAlignment="1">
      <alignment horizontal="center" vertical="center" wrapText="1"/>
    </xf>
    <xf numFmtId="0" fontId="19" fillId="0" borderId="44" xfId="0" applyFont="1" applyBorder="1" applyAlignment="1">
      <alignment horizontal="left" vertical="center" wrapText="1"/>
    </xf>
    <xf numFmtId="0" fontId="17" fillId="0" borderId="0" xfId="0" applyFont="1" applyAlignment="1">
      <alignment horizontal="center" vertical="center" wrapText="1"/>
    </xf>
    <xf numFmtId="0" fontId="17" fillId="0" borderId="53" xfId="0" applyFont="1" applyBorder="1" applyAlignment="1">
      <alignment horizontal="center" vertical="center" wrapText="1"/>
    </xf>
    <xf numFmtId="0" fontId="17" fillId="0" borderId="13" xfId="0" applyFont="1" applyBorder="1" applyAlignment="1">
      <alignment horizontal="center" vertical="center"/>
    </xf>
    <xf numFmtId="0" fontId="17" fillId="0" borderId="42"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 xfId="0" applyFont="1" applyBorder="1" applyAlignment="1">
      <alignment horizontal="center" vertical="center" wrapText="1"/>
    </xf>
    <xf numFmtId="0" fontId="23" fillId="0" borderId="0" xfId="0" applyFont="1" applyAlignment="1">
      <alignment horizontal="center" vertical="center" wrapText="1"/>
    </xf>
    <xf numFmtId="0" fontId="23" fillId="0" borderId="2" xfId="0" applyFont="1" applyBorder="1" applyAlignment="1">
      <alignment horizontal="center" vertical="center" wrapText="1"/>
    </xf>
    <xf numFmtId="0" fontId="19" fillId="0" borderId="61" xfId="0" applyFont="1" applyBorder="1" applyAlignment="1">
      <alignment horizontal="left" vertical="center" wrapText="1"/>
    </xf>
    <xf numFmtId="0" fontId="16" fillId="0" borderId="53" xfId="0" applyFont="1" applyBorder="1" applyAlignment="1">
      <alignment vertical="center"/>
    </xf>
    <xf numFmtId="0" fontId="19" fillId="0" borderId="62" xfId="0" applyFont="1" applyBorder="1" applyAlignment="1">
      <alignment horizontal="left" vertical="center" wrapText="1"/>
    </xf>
    <xf numFmtId="0" fontId="7" fillId="0" borderId="0" xfId="0" applyFont="1" applyAlignment="1">
      <alignment horizontal="center" vertical="center" textRotation="90" wrapText="1"/>
    </xf>
    <xf numFmtId="0" fontId="14" fillId="2" borderId="3" xfId="0" applyFont="1" applyFill="1" applyBorder="1" applyAlignment="1">
      <alignment vertical="center" wrapText="1"/>
    </xf>
    <xf numFmtId="0" fontId="14" fillId="2" borderId="3" xfId="0" applyFont="1" applyFill="1" applyBorder="1" applyAlignment="1">
      <alignment horizontal="center" vertical="center" wrapText="1"/>
    </xf>
    <xf numFmtId="0" fontId="16" fillId="0" borderId="3" xfId="0" applyFont="1" applyBorder="1" applyAlignment="1">
      <alignment vertical="center"/>
    </xf>
    <xf numFmtId="0" fontId="19" fillId="0" borderId="3" xfId="0" applyFont="1" applyBorder="1"/>
    <xf numFmtId="0" fontId="17" fillId="2" borderId="3" xfId="0" applyFont="1" applyFill="1" applyBorder="1" applyAlignment="1">
      <alignment vertical="center" wrapText="1"/>
    </xf>
    <xf numFmtId="0" fontId="19" fillId="0" borderId="3" xfId="0" applyFont="1" applyBorder="1" applyAlignment="1">
      <alignment vertical="center" wrapText="1"/>
    </xf>
    <xf numFmtId="0" fontId="17" fillId="0" borderId="3" xfId="0" applyFont="1" applyBorder="1" applyAlignment="1">
      <alignment vertical="center" wrapText="1"/>
    </xf>
    <xf numFmtId="0" fontId="21" fillId="4" borderId="64" xfId="0" applyFont="1" applyFill="1" applyBorder="1" applyAlignment="1">
      <alignment horizontal="center" vertical="center" wrapText="1"/>
    </xf>
    <xf numFmtId="0" fontId="21" fillId="4" borderId="65" xfId="0" applyFont="1" applyFill="1" applyBorder="1" applyAlignment="1">
      <alignment horizontal="center" vertical="center" wrapText="1"/>
    </xf>
    <xf numFmtId="0" fontId="4" fillId="4" borderId="66" xfId="0" applyFont="1" applyFill="1" applyBorder="1" applyAlignment="1">
      <alignment horizontal="center" vertical="center" wrapText="1"/>
    </xf>
    <xf numFmtId="0" fontId="19" fillId="0" borderId="3" xfId="0" applyFont="1" applyFill="1" applyBorder="1" applyAlignment="1">
      <alignment vertical="center" wrapText="1"/>
    </xf>
    <xf numFmtId="0" fontId="19" fillId="0" borderId="3" xfId="0" applyFont="1" applyFill="1" applyBorder="1"/>
    <xf numFmtId="0" fontId="17" fillId="0" borderId="3" xfId="0" applyFont="1" applyFill="1" applyBorder="1" applyAlignment="1">
      <alignment vertical="center" wrapText="1"/>
    </xf>
    <xf numFmtId="0" fontId="16" fillId="0" borderId="3" xfId="0" applyFont="1" applyFill="1" applyBorder="1" applyAlignment="1">
      <alignment vertical="center"/>
    </xf>
    <xf numFmtId="0" fontId="16" fillId="0" borderId="3" xfId="0" applyFont="1" applyFill="1" applyBorder="1" applyAlignment="1">
      <alignment horizontal="left" vertical="center"/>
    </xf>
    <xf numFmtId="0" fontId="5" fillId="0" borderId="3" xfId="0" applyFont="1" applyBorder="1" applyAlignment="1">
      <alignment horizontal="center"/>
    </xf>
    <xf numFmtId="0" fontId="14" fillId="0" borderId="21" xfId="0" applyFont="1" applyBorder="1" applyAlignment="1">
      <alignment horizontal="left" vertical="top" wrapText="1"/>
    </xf>
    <xf numFmtId="0" fontId="14" fillId="0" borderId="3" xfId="0" applyFont="1" applyBorder="1" applyAlignment="1">
      <alignment horizontal="left" vertical="top" wrapText="1"/>
    </xf>
    <xf numFmtId="0" fontId="14" fillId="0" borderId="10" xfId="0" applyFont="1" applyBorder="1" applyAlignment="1">
      <alignment horizontal="left" vertical="top" wrapText="1"/>
    </xf>
    <xf numFmtId="0" fontId="14" fillId="0" borderId="15" xfId="0" applyFont="1" applyBorder="1" applyAlignment="1">
      <alignment horizontal="center"/>
    </xf>
    <xf numFmtId="0" fontId="14" fillId="0" borderId="16" xfId="0" applyFont="1" applyBorder="1" applyAlignment="1">
      <alignment horizontal="center"/>
    </xf>
    <xf numFmtId="0" fontId="14" fillId="0" borderId="17" xfId="0" applyFont="1" applyBorder="1" applyAlignment="1">
      <alignment horizontal="center"/>
    </xf>
    <xf numFmtId="0" fontId="26" fillId="0" borderId="21" xfId="0" applyFont="1" applyBorder="1" applyAlignment="1">
      <alignment horizontal="left" vertical="top" wrapText="1"/>
    </xf>
    <xf numFmtId="0" fontId="17" fillId="0" borderId="3" xfId="0" applyFont="1" applyBorder="1" applyAlignment="1">
      <alignment horizontal="left" vertical="top" wrapText="1"/>
    </xf>
    <xf numFmtId="0" fontId="17" fillId="0" borderId="10" xfId="0" applyFont="1" applyBorder="1" applyAlignment="1">
      <alignment horizontal="left" vertical="top" wrapText="1"/>
    </xf>
    <xf numFmtId="0" fontId="28" fillId="0" borderId="21" xfId="0" applyFont="1" applyBorder="1" applyAlignment="1">
      <alignment horizontal="left" vertical="top" wrapText="1"/>
    </xf>
    <xf numFmtId="0" fontId="17" fillId="0" borderId="30" xfId="0" applyFont="1" applyBorder="1" applyAlignment="1">
      <alignment horizontal="left" vertical="center" wrapText="1"/>
    </xf>
    <xf numFmtId="0" fontId="17" fillId="0" borderId="14" xfId="0" applyFont="1" applyBorder="1" applyAlignment="1">
      <alignment horizontal="left" vertical="center" wrapText="1"/>
    </xf>
    <xf numFmtId="0" fontId="17" fillId="0" borderId="31" xfId="0" applyFont="1" applyBorder="1" applyAlignment="1">
      <alignment horizontal="left" vertical="center" wrapText="1"/>
    </xf>
    <xf numFmtId="0" fontId="25" fillId="0" borderId="21" xfId="0" applyFont="1" applyBorder="1" applyAlignment="1">
      <alignment horizontal="left" vertical="top" wrapText="1"/>
    </xf>
    <xf numFmtId="0" fontId="25" fillId="0" borderId="3" xfId="0" applyFont="1" applyBorder="1" applyAlignment="1">
      <alignment horizontal="left" vertical="top" wrapText="1"/>
    </xf>
    <xf numFmtId="0" fontId="25" fillId="0" borderId="10" xfId="0" applyFont="1" applyBorder="1" applyAlignment="1">
      <alignment horizontal="left" vertical="top" wrapText="1"/>
    </xf>
    <xf numFmtId="0" fontId="12" fillId="0" borderId="40" xfId="0" applyFont="1" applyBorder="1" applyAlignment="1">
      <alignment horizontal="center" vertical="center"/>
    </xf>
    <xf numFmtId="0" fontId="12" fillId="0" borderId="41" xfId="0" applyFont="1" applyBorder="1" applyAlignment="1">
      <alignment horizontal="center" vertical="center"/>
    </xf>
    <xf numFmtId="0" fontId="12" fillId="0" borderId="42" xfId="0" applyFont="1" applyBorder="1" applyAlignment="1">
      <alignment horizontal="center" vertical="center"/>
    </xf>
    <xf numFmtId="0" fontId="12" fillId="0" borderId="48" xfId="0" applyFont="1" applyBorder="1" applyAlignment="1">
      <alignment horizontal="center" vertical="center"/>
    </xf>
    <xf numFmtId="0" fontId="12" fillId="0" borderId="0" xfId="0" applyFont="1" applyAlignment="1">
      <alignment horizontal="center" vertical="center"/>
    </xf>
    <xf numFmtId="0" fontId="12" fillId="0" borderId="47" xfId="0" applyFont="1" applyBorder="1" applyAlignment="1">
      <alignment horizontal="center" vertical="center"/>
    </xf>
    <xf numFmtId="0" fontId="12" fillId="0" borderId="43" xfId="0" applyFont="1" applyBorder="1" applyAlignment="1">
      <alignment horizontal="center" vertical="center"/>
    </xf>
    <xf numFmtId="0" fontId="12" fillId="0" borderId="36" xfId="0" applyFont="1" applyBorder="1" applyAlignment="1">
      <alignment horizontal="center" vertical="center"/>
    </xf>
    <xf numFmtId="0" fontId="12" fillId="0" borderId="44" xfId="0" applyFont="1" applyBorder="1" applyAlignment="1">
      <alignment horizontal="center" vertical="center"/>
    </xf>
    <xf numFmtId="0" fontId="17" fillId="0" borderId="32" xfId="0" applyFont="1" applyBorder="1" applyAlignment="1">
      <alignment horizontal="left" vertical="center" wrapText="1"/>
    </xf>
    <xf numFmtId="0" fontId="17" fillId="0" borderId="49" xfId="0" applyFont="1" applyBorder="1" applyAlignment="1">
      <alignment horizontal="left" vertical="center" wrapText="1"/>
    </xf>
    <xf numFmtId="0" fontId="8" fillId="0" borderId="0" xfId="0" applyFont="1" applyAlignment="1">
      <alignment horizontal="left" vertical="center" wrapText="1"/>
    </xf>
    <xf numFmtId="0" fontId="14" fillId="0" borderId="22" xfId="0" applyFont="1" applyBorder="1" applyAlignment="1">
      <alignment horizontal="left" vertical="top" wrapText="1"/>
    </xf>
    <xf numFmtId="0" fontId="14" fillId="0" borderId="6" xfId="0" applyFont="1" applyBorder="1" applyAlignment="1">
      <alignment horizontal="left" vertical="top" wrapText="1"/>
    </xf>
    <xf numFmtId="0" fontId="14" fillId="0" borderId="24" xfId="0" applyFont="1" applyBorder="1" applyAlignment="1">
      <alignment horizontal="left" vertical="top" wrapText="1"/>
    </xf>
    <xf numFmtId="0" fontId="16" fillId="0" borderId="3" xfId="0" applyFont="1" applyBorder="1" applyAlignment="1">
      <alignment vertical="center"/>
    </xf>
    <xf numFmtId="0" fontId="16" fillId="0" borderId="3" xfId="0" applyFont="1" applyFill="1" applyBorder="1" applyAlignment="1">
      <alignment vertical="center"/>
    </xf>
    <xf numFmtId="0" fontId="15" fillId="0" borderId="33" xfId="0" applyFont="1" applyBorder="1" applyAlignment="1">
      <alignment horizontal="center" vertical="center"/>
    </xf>
    <xf numFmtId="0" fontId="15" fillId="0" borderId="34" xfId="0" applyFont="1" applyBorder="1" applyAlignment="1">
      <alignment horizontal="center" vertical="center"/>
    </xf>
    <xf numFmtId="0" fontId="15" fillId="0" borderId="35" xfId="0" applyFont="1" applyBorder="1" applyAlignment="1">
      <alignment horizontal="center" vertical="center"/>
    </xf>
    <xf numFmtId="0" fontId="14" fillId="0" borderId="25" xfId="0" applyFont="1" applyBorder="1" applyAlignment="1">
      <alignment horizontal="left" wrapText="1"/>
    </xf>
    <xf numFmtId="0" fontId="14" fillId="0" borderId="26"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14" fillId="0" borderId="0" xfId="0" applyFont="1" applyBorder="1" applyAlignment="1">
      <alignment horizontal="left" wrapText="1"/>
    </xf>
    <xf numFmtId="0" fontId="25" fillId="0" borderId="3" xfId="0" applyFont="1" applyBorder="1" applyAlignment="1">
      <alignment horizontal="left" vertical="center" wrapText="1"/>
    </xf>
    <xf numFmtId="0" fontId="14" fillId="2"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6" fillId="0" borderId="3" xfId="0" applyFont="1" applyBorder="1" applyAlignment="1">
      <alignment horizontal="left" vertical="center"/>
    </xf>
    <xf numFmtId="0" fontId="16" fillId="0" borderId="4" xfId="0" applyFont="1" applyBorder="1" applyAlignment="1">
      <alignment horizontal="center" vertical="center" wrapText="1"/>
    </xf>
    <xf numFmtId="0" fontId="16" fillId="0" borderId="29" xfId="0" applyFont="1" applyBorder="1" applyAlignment="1">
      <alignment horizontal="center" vertical="center" wrapText="1"/>
    </xf>
    <xf numFmtId="0" fontId="16" fillId="0" borderId="13"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13" xfId="0" applyFont="1" applyBorder="1" applyAlignment="1">
      <alignment horizontal="center" vertical="center" wrapText="1"/>
    </xf>
    <xf numFmtId="0" fontId="17" fillId="0" borderId="40" xfId="0" applyFont="1" applyBorder="1" applyAlignment="1">
      <alignment horizontal="left" vertical="center" wrapText="1"/>
    </xf>
    <xf numFmtId="0" fontId="17" fillId="0" borderId="42" xfId="0" applyFont="1" applyBorder="1" applyAlignment="1">
      <alignment horizontal="left" vertical="center" wrapText="1"/>
    </xf>
    <xf numFmtId="0" fontId="17" fillId="0" borderId="48" xfId="0" applyFont="1" applyBorder="1" applyAlignment="1">
      <alignment horizontal="left" vertical="center" wrapText="1"/>
    </xf>
    <xf numFmtId="0" fontId="17" fillId="0" borderId="47" xfId="0" applyFont="1" applyBorder="1" applyAlignment="1">
      <alignment horizontal="left" vertical="center" wrapText="1"/>
    </xf>
    <xf numFmtId="0" fontId="17" fillId="0" borderId="43" xfId="0" applyFont="1" applyBorder="1" applyAlignment="1">
      <alignment horizontal="left" vertical="center" wrapText="1"/>
    </xf>
    <xf numFmtId="0" fontId="17" fillId="0" borderId="44" xfId="0" applyFont="1" applyBorder="1" applyAlignment="1">
      <alignment horizontal="left" vertical="center" wrapText="1"/>
    </xf>
    <xf numFmtId="0" fontId="25" fillId="0" borderId="1" xfId="0" applyFont="1" applyBorder="1" applyAlignment="1">
      <alignment vertical="center" wrapText="1"/>
    </xf>
    <xf numFmtId="0" fontId="25" fillId="0" borderId="0" xfId="0" applyFont="1" applyAlignment="1">
      <alignment vertical="center" wrapText="1"/>
    </xf>
    <xf numFmtId="0" fontId="25" fillId="0" borderId="1" xfId="0" applyFont="1" applyBorder="1" applyAlignment="1"/>
    <xf numFmtId="0" fontId="25" fillId="0" borderId="0" xfId="0" applyFont="1" applyAlignment="1"/>
    <xf numFmtId="0" fontId="16" fillId="0" borderId="3" xfId="0" applyFont="1" applyBorder="1" applyAlignment="1">
      <alignment horizontal="center" vertical="center" wrapText="1"/>
    </xf>
    <xf numFmtId="0" fontId="12" fillId="2" borderId="33" xfId="0" applyFont="1" applyFill="1" applyBorder="1" applyAlignment="1">
      <alignment horizontal="left" vertical="top" wrapText="1" readingOrder="1"/>
    </xf>
    <xf numFmtId="0" fontId="12" fillId="2" borderId="34" xfId="0" applyFont="1" applyFill="1" applyBorder="1" applyAlignment="1">
      <alignment horizontal="left" vertical="top" wrapText="1" readingOrder="1"/>
    </xf>
    <xf numFmtId="0" fontId="12" fillId="2" borderId="35" xfId="0" applyFont="1" applyFill="1" applyBorder="1" applyAlignment="1">
      <alignment horizontal="left" vertical="top" wrapText="1" readingOrder="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20" fillId="4" borderId="65" xfId="0" applyFont="1" applyFill="1" applyBorder="1" applyAlignment="1">
      <alignment horizontal="center" vertical="center" wrapText="1"/>
    </xf>
    <xf numFmtId="0" fontId="21" fillId="4" borderId="65" xfId="0" applyFont="1" applyFill="1" applyBorder="1" applyAlignment="1">
      <alignment horizontal="center" vertical="center" wrapText="1"/>
    </xf>
    <xf numFmtId="0" fontId="15" fillId="6" borderId="4" xfId="0" applyFont="1" applyFill="1" applyBorder="1" applyAlignment="1">
      <alignment horizontal="center" vertical="center"/>
    </xf>
    <xf numFmtId="0" fontId="15" fillId="6" borderId="13" xfId="0" applyFont="1" applyFill="1" applyBorder="1" applyAlignment="1">
      <alignment horizontal="center" vertical="center"/>
    </xf>
    <xf numFmtId="0" fontId="19" fillId="9" borderId="4" xfId="0" applyFont="1" applyFill="1" applyBorder="1" applyAlignment="1">
      <alignment horizontal="center" vertical="center"/>
    </xf>
    <xf numFmtId="0" fontId="19" fillId="9" borderId="29" xfId="0" applyFont="1" applyFill="1" applyBorder="1" applyAlignment="1">
      <alignment horizontal="center" vertical="center"/>
    </xf>
    <xf numFmtId="0" fontId="19" fillId="9" borderId="13" xfId="0" applyFont="1" applyFill="1" applyBorder="1" applyAlignment="1">
      <alignment horizontal="center" vertical="center"/>
    </xf>
    <xf numFmtId="0" fontId="19" fillId="10" borderId="4" xfId="0" applyFont="1" applyFill="1" applyBorder="1" applyAlignment="1">
      <alignment horizontal="center" vertical="center"/>
    </xf>
    <xf numFmtId="0" fontId="19" fillId="10" borderId="13" xfId="0" applyFont="1" applyFill="1" applyBorder="1" applyAlignment="1">
      <alignment horizontal="center" vertical="center"/>
    </xf>
    <xf numFmtId="0" fontId="19" fillId="7" borderId="4" xfId="0" applyFont="1" applyFill="1" applyBorder="1" applyAlignment="1">
      <alignment horizontal="center" vertical="center"/>
    </xf>
    <xf numFmtId="0" fontId="19" fillId="7" borderId="13" xfId="0" applyFont="1" applyFill="1" applyBorder="1" applyAlignment="1">
      <alignment horizontal="center" vertical="center"/>
    </xf>
    <xf numFmtId="0" fontId="19" fillId="0" borderId="29" xfId="0" applyFont="1" applyBorder="1" applyAlignment="1">
      <alignment horizontal="center" vertical="center" wrapText="1"/>
    </xf>
    <xf numFmtId="0" fontId="19" fillId="8" borderId="4" xfId="0" applyFont="1" applyFill="1" applyBorder="1" applyAlignment="1">
      <alignment horizontal="center" vertical="center"/>
    </xf>
    <xf numFmtId="0" fontId="19" fillId="8" borderId="13" xfId="0" applyFont="1" applyFill="1" applyBorder="1" applyAlignment="1">
      <alignment horizontal="center" vertical="center"/>
    </xf>
    <xf numFmtId="0" fontId="15" fillId="2" borderId="36" xfId="0" applyFont="1" applyFill="1" applyBorder="1" applyAlignment="1">
      <alignment horizontal="center"/>
    </xf>
    <xf numFmtId="0" fontId="15" fillId="0" borderId="36" xfId="0" applyFont="1" applyBorder="1" applyAlignment="1">
      <alignment horizontal="center"/>
    </xf>
    <xf numFmtId="0" fontId="15" fillId="6" borderId="4" xfId="0" applyFont="1" applyFill="1" applyBorder="1" applyAlignment="1">
      <alignment horizontal="center" vertical="center" wrapText="1"/>
    </xf>
    <xf numFmtId="0" fontId="15" fillId="6" borderId="13" xfId="0" applyFont="1" applyFill="1" applyBorder="1" applyAlignment="1">
      <alignment horizontal="center" vertical="center" wrapText="1"/>
    </xf>
    <xf numFmtId="0" fontId="19" fillId="7" borderId="45" xfId="0" applyFont="1" applyFill="1" applyBorder="1" applyAlignment="1">
      <alignment horizontal="center" vertical="center"/>
    </xf>
    <xf numFmtId="0" fontId="19" fillId="7" borderId="46" xfId="0" applyFont="1" applyFill="1" applyBorder="1" applyAlignment="1">
      <alignment horizontal="center" vertical="center"/>
    </xf>
    <xf numFmtId="0" fontId="14" fillId="0" borderId="37" xfId="0" applyFont="1" applyBorder="1" applyAlignment="1">
      <alignment horizontal="right" vertical="center" textRotation="90"/>
    </xf>
    <xf numFmtId="0" fontId="15" fillId="6" borderId="29" xfId="0" applyFont="1" applyFill="1" applyBorder="1" applyAlignment="1">
      <alignment horizontal="center" vertical="center" wrapText="1"/>
    </xf>
    <xf numFmtId="0" fontId="19" fillId="8" borderId="29" xfId="0" applyFont="1" applyFill="1" applyBorder="1" applyAlignment="1">
      <alignment horizontal="center" vertical="center"/>
    </xf>
    <xf numFmtId="0" fontId="15" fillId="6" borderId="40" xfId="0" applyFont="1" applyFill="1" applyBorder="1" applyAlignment="1">
      <alignment horizontal="center" vertical="center" wrapText="1"/>
    </xf>
    <xf numFmtId="0" fontId="15" fillId="6" borderId="41" xfId="0" applyFont="1" applyFill="1" applyBorder="1" applyAlignment="1">
      <alignment horizontal="center" vertical="center" wrapText="1"/>
    </xf>
    <xf numFmtId="0" fontId="15" fillId="6" borderId="42" xfId="0" applyFont="1" applyFill="1" applyBorder="1" applyAlignment="1">
      <alignment horizontal="center" vertical="center" wrapText="1"/>
    </xf>
    <xf numFmtId="0" fontId="15" fillId="6" borderId="43" xfId="0" applyFont="1" applyFill="1" applyBorder="1" applyAlignment="1">
      <alignment horizontal="center" vertical="center" wrapText="1"/>
    </xf>
    <xf numFmtId="0" fontId="15" fillId="6" borderId="36" xfId="0" applyFont="1" applyFill="1" applyBorder="1" applyAlignment="1">
      <alignment horizontal="center" vertical="center" wrapText="1"/>
    </xf>
    <xf numFmtId="0" fontId="15" fillId="6" borderId="44" xfId="0" applyFont="1" applyFill="1" applyBorder="1" applyAlignment="1">
      <alignment horizontal="center" vertical="center" wrapText="1"/>
    </xf>
    <xf numFmtId="0" fontId="15" fillId="6" borderId="32" xfId="0" applyFont="1" applyFill="1" applyBorder="1" applyAlignment="1">
      <alignment horizontal="center" vertical="center" wrapText="1"/>
    </xf>
    <xf numFmtId="0" fontId="15" fillId="6" borderId="14" xfId="0" applyFont="1" applyFill="1" applyBorder="1" applyAlignment="1">
      <alignment horizontal="center" vertical="center" wrapText="1"/>
    </xf>
    <xf numFmtId="0" fontId="19" fillId="6" borderId="4" xfId="0" applyFont="1" applyFill="1" applyBorder="1" applyAlignment="1">
      <alignment horizontal="center"/>
    </xf>
    <xf numFmtId="0" fontId="19" fillId="6" borderId="13" xfId="0" applyFont="1" applyFill="1" applyBorder="1" applyAlignment="1">
      <alignment horizontal="center"/>
    </xf>
    <xf numFmtId="0" fontId="19" fillId="7" borderId="29" xfId="0" applyFont="1" applyFill="1" applyBorder="1" applyAlignment="1">
      <alignment horizontal="center" vertical="center"/>
    </xf>
    <xf numFmtId="0" fontId="19" fillId="6" borderId="29" xfId="0" applyFont="1" applyFill="1" applyBorder="1" applyAlignment="1">
      <alignment horizontal="center"/>
    </xf>
    <xf numFmtId="0" fontId="15" fillId="6" borderId="29" xfId="0" applyFont="1" applyFill="1" applyBorder="1" applyAlignment="1">
      <alignment horizontal="center" vertical="center"/>
    </xf>
    <xf numFmtId="0" fontId="16" fillId="0" borderId="53" xfId="0" applyFont="1" applyBorder="1" applyAlignment="1">
      <alignment horizontal="left" vertical="center"/>
    </xf>
    <xf numFmtId="0" fontId="16" fillId="0" borderId="1" xfId="0" applyFont="1" applyBorder="1" applyAlignment="1">
      <alignment horizontal="left" vertical="center"/>
    </xf>
    <xf numFmtId="0" fontId="16" fillId="0" borderId="0" xfId="0" applyFont="1" applyAlignment="1">
      <alignment horizontal="left" vertical="center"/>
    </xf>
    <xf numFmtId="0" fontId="16" fillId="0" borderId="47" xfId="0" applyFont="1" applyBorder="1" applyAlignment="1">
      <alignment horizontal="left" vertical="center"/>
    </xf>
    <xf numFmtId="0" fontId="13" fillId="2" borderId="33" xfId="0" applyFont="1" applyFill="1" applyBorder="1" applyAlignment="1">
      <alignment horizontal="left" vertical="top" wrapText="1" readingOrder="1"/>
    </xf>
    <xf numFmtId="0" fontId="13" fillId="2" borderId="34" xfId="0" applyFont="1" applyFill="1" applyBorder="1" applyAlignment="1">
      <alignment horizontal="left" vertical="top" wrapText="1" readingOrder="1"/>
    </xf>
    <xf numFmtId="0" fontId="13" fillId="2" borderId="35" xfId="0" applyFont="1" applyFill="1" applyBorder="1" applyAlignment="1">
      <alignment horizontal="left" vertical="top" wrapText="1" readingOrder="1"/>
    </xf>
    <xf numFmtId="0" fontId="24" fillId="0" borderId="1" xfId="0" applyFont="1" applyBorder="1" applyAlignment="1">
      <alignment horizontal="left" vertical="center" wrapText="1"/>
    </xf>
    <xf numFmtId="0" fontId="24" fillId="0" borderId="0" xfId="0" applyFont="1" applyAlignment="1">
      <alignment horizontal="left" vertical="center" wrapText="1"/>
    </xf>
    <xf numFmtId="0" fontId="24" fillId="0" borderId="2" xfId="0" applyFont="1" applyBorder="1" applyAlignment="1">
      <alignment horizontal="left" vertical="center" wrapText="1"/>
    </xf>
    <xf numFmtId="0" fontId="22" fillId="0" borderId="25" xfId="0" applyFont="1" applyBorder="1" applyAlignment="1">
      <alignment horizontal="center" vertical="center"/>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20" fillId="4" borderId="16" xfId="0" applyFont="1" applyFill="1" applyBorder="1" applyAlignment="1">
      <alignment horizontal="center" vertical="center" wrapText="1"/>
    </xf>
    <xf numFmtId="0" fontId="16" fillId="0" borderId="3" xfId="0" applyFont="1" applyBorder="1" applyAlignment="1">
      <alignment horizontal="left" vertical="center" wrapText="1"/>
    </xf>
    <xf numFmtId="0" fontId="15" fillId="0" borderId="38" xfId="0" applyFont="1" applyBorder="1" applyAlignment="1">
      <alignment horizontal="center" vertical="center"/>
    </xf>
    <xf numFmtId="0" fontId="15" fillId="0" borderId="26" xfId="0" applyFont="1" applyBorder="1" applyAlignment="1">
      <alignment horizontal="center" vertical="center"/>
    </xf>
    <xf numFmtId="0" fontId="15" fillId="0" borderId="27" xfId="0" applyFont="1" applyBorder="1" applyAlignment="1">
      <alignment horizontal="center" vertical="center"/>
    </xf>
    <xf numFmtId="0" fontId="20" fillId="4" borderId="33" xfId="0" applyFont="1" applyFill="1" applyBorder="1" applyAlignment="1">
      <alignment horizontal="center" vertical="center" wrapText="1"/>
    </xf>
    <xf numFmtId="0" fontId="20" fillId="4" borderId="34" xfId="0" applyFont="1" applyFill="1" applyBorder="1" applyAlignment="1">
      <alignment horizontal="center" vertical="center" wrapText="1"/>
    </xf>
    <xf numFmtId="0" fontId="20" fillId="4" borderId="39" xfId="0" applyFont="1" applyFill="1" applyBorder="1" applyAlignment="1">
      <alignment horizontal="center" vertical="center" wrapText="1"/>
    </xf>
    <xf numFmtId="0" fontId="16" fillId="0" borderId="51" xfId="0" applyFont="1" applyBorder="1" applyAlignment="1">
      <alignment horizontal="left" vertical="center" wrapText="1"/>
    </xf>
    <xf numFmtId="0" fontId="16" fillId="0" borderId="50" xfId="0" applyFont="1" applyBorder="1" applyAlignment="1">
      <alignment horizontal="left" vertical="center" wrapText="1"/>
    </xf>
    <xf numFmtId="0" fontId="16" fillId="0" borderId="52" xfId="0" applyFont="1" applyBorder="1" applyAlignment="1">
      <alignment horizontal="left" vertical="center" wrapText="1"/>
    </xf>
    <xf numFmtId="0" fontId="19" fillId="9" borderId="3" xfId="0" applyFont="1" applyFill="1" applyBorder="1" applyAlignment="1">
      <alignment horizontal="center" vertical="center"/>
    </xf>
    <xf numFmtId="0" fontId="16" fillId="0" borderId="40" xfId="0" applyFont="1" applyBorder="1" applyAlignment="1">
      <alignment horizontal="left" vertical="center" wrapText="1"/>
    </xf>
    <xf numFmtId="0" fontId="16" fillId="0" borderId="41" xfId="0" applyFont="1" applyBorder="1" applyAlignment="1">
      <alignment horizontal="left" vertical="center" wrapText="1"/>
    </xf>
    <xf numFmtId="0" fontId="16" fillId="0" borderId="42" xfId="0" applyFont="1" applyBorder="1" applyAlignment="1">
      <alignment horizontal="left" vertical="center" wrapText="1"/>
    </xf>
    <xf numFmtId="0" fontId="14" fillId="0" borderId="47" xfId="0" applyFont="1" applyBorder="1" applyAlignment="1">
      <alignment horizontal="right" vertical="center" textRotation="90"/>
    </xf>
    <xf numFmtId="0" fontId="16" fillId="0" borderId="54" xfId="0" applyFont="1" applyBorder="1" applyAlignment="1">
      <alignment horizontal="left" vertical="center"/>
    </xf>
    <xf numFmtId="0" fontId="16" fillId="0" borderId="55" xfId="0" applyFont="1" applyBorder="1" applyAlignment="1">
      <alignment horizontal="left" vertical="center"/>
    </xf>
    <xf numFmtId="0" fontId="16" fillId="0" borderId="56" xfId="0" applyFont="1" applyBorder="1" applyAlignment="1">
      <alignment horizontal="left" vertical="center"/>
    </xf>
    <xf numFmtId="0" fontId="15" fillId="6" borderId="3" xfId="0" applyFont="1" applyFill="1" applyBorder="1" applyAlignment="1">
      <alignment horizontal="center" vertical="center" wrapText="1"/>
    </xf>
    <xf numFmtId="0" fontId="19" fillId="0" borderId="10" xfId="0" applyFont="1" applyBorder="1" applyAlignment="1">
      <alignment horizontal="center" vertical="center" wrapText="1"/>
    </xf>
    <xf numFmtId="0" fontId="19"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19" fillId="9" borderId="10" xfId="0" applyFont="1" applyFill="1" applyBorder="1" applyAlignment="1">
      <alignment horizontal="center" vertical="center"/>
    </xf>
    <xf numFmtId="0" fontId="19" fillId="9" borderId="11" xfId="0" applyFont="1" applyFill="1" applyBorder="1" applyAlignment="1">
      <alignment horizontal="center" vertical="center"/>
    </xf>
    <xf numFmtId="0" fontId="19" fillId="10" borderId="10" xfId="0" applyFont="1" applyFill="1" applyBorder="1" applyAlignment="1">
      <alignment horizontal="center" vertical="center"/>
    </xf>
    <xf numFmtId="0" fontId="16" fillId="0" borderId="63" xfId="0" applyFont="1" applyBorder="1" applyAlignment="1">
      <alignment horizontal="left" vertical="center"/>
    </xf>
    <xf numFmtId="0" fontId="19" fillId="8" borderId="3" xfId="0" applyFont="1" applyFill="1" applyBorder="1" applyAlignment="1">
      <alignment horizontal="center" vertical="center"/>
    </xf>
    <xf numFmtId="0" fontId="15" fillId="0" borderId="0" xfId="0" applyFont="1" applyAlignment="1">
      <alignment horizontal="center"/>
    </xf>
    <xf numFmtId="0" fontId="15" fillId="6" borderId="10" xfId="0" applyFont="1" applyFill="1" applyBorder="1" applyAlignment="1">
      <alignment horizontal="center" vertical="center" wrapText="1"/>
    </xf>
    <xf numFmtId="0" fontId="19" fillId="6" borderId="3" xfId="0" applyFont="1" applyFill="1" applyBorder="1" applyAlignment="1">
      <alignment horizontal="center"/>
    </xf>
    <xf numFmtId="0" fontId="19" fillId="6" borderId="10" xfId="0" applyFont="1" applyFill="1" applyBorder="1" applyAlignment="1">
      <alignment horizontal="center"/>
    </xf>
    <xf numFmtId="0" fontId="16" fillId="0" borderId="59" xfId="0" applyFont="1" applyBorder="1" applyAlignment="1">
      <alignment horizontal="left" vertical="center"/>
    </xf>
    <xf numFmtId="0" fontId="16" fillId="0" borderId="60" xfId="0" applyFont="1" applyBorder="1" applyAlignment="1">
      <alignment horizontal="left" vertical="center"/>
    </xf>
    <xf numFmtId="0" fontId="16" fillId="0" borderId="61" xfId="0" applyFont="1" applyBorder="1" applyAlignment="1">
      <alignment horizontal="left" vertic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32" fillId="0" borderId="25" xfId="0" applyFont="1" applyBorder="1" applyAlignment="1">
      <alignment horizontal="center" vertical="top" wrapText="1"/>
    </xf>
    <xf numFmtId="0" fontId="32" fillId="0" borderId="26" xfId="0" applyFont="1" applyBorder="1" applyAlignment="1">
      <alignment horizontal="center" vertical="top" wrapText="1"/>
    </xf>
    <xf numFmtId="0" fontId="32" fillId="0" borderId="27" xfId="0" applyFont="1" applyBorder="1" applyAlignment="1">
      <alignment horizontal="center" vertical="top" wrapText="1"/>
    </xf>
    <xf numFmtId="0" fontId="10" fillId="2" borderId="0" xfId="0" applyFont="1" applyFill="1" applyAlignment="1">
      <alignment horizontal="center"/>
    </xf>
    <xf numFmtId="0" fontId="10" fillId="0" borderId="36" xfId="0" applyFont="1" applyBorder="1" applyAlignment="1">
      <alignment horizontal="center"/>
    </xf>
    <xf numFmtId="0" fontId="10" fillId="6" borderId="4" xfId="0" applyFont="1" applyFill="1" applyBorder="1" applyAlignment="1">
      <alignment horizontal="center" vertical="center"/>
    </xf>
    <xf numFmtId="0" fontId="10" fillId="6" borderId="13"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 xfId="0" applyFont="1" applyBorder="1" applyAlignment="1">
      <alignment horizontal="center" vertical="center" wrapText="1"/>
    </xf>
    <xf numFmtId="0" fontId="10"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13" xfId="0" applyFont="1" applyFill="1" applyBorder="1" applyAlignment="1">
      <alignment horizontal="center" vertical="center"/>
    </xf>
    <xf numFmtId="0" fontId="12" fillId="0" borderId="3" xfId="0" applyFont="1" applyBorder="1" applyAlignment="1">
      <alignment vertical="center"/>
    </xf>
    <xf numFmtId="0" fontId="12" fillId="0" borderId="3" xfId="0" applyFont="1" applyBorder="1" applyAlignment="1">
      <alignment horizontal="center" vertical="center"/>
    </xf>
    <xf numFmtId="0" fontId="10"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13" xfId="0" applyFont="1" applyFill="1" applyBorder="1" applyAlignment="1">
      <alignment horizontal="center"/>
    </xf>
    <xf numFmtId="0" fontId="7" fillId="6" borderId="3" xfId="0" applyFont="1" applyFill="1" applyBorder="1" applyAlignment="1">
      <alignment horizontal="center"/>
    </xf>
    <xf numFmtId="0" fontId="10" fillId="0" borderId="47" xfId="0" applyFont="1" applyBorder="1" applyAlignment="1">
      <alignment horizontal="right" vertical="center" textRotation="90"/>
    </xf>
    <xf numFmtId="0" fontId="17" fillId="0" borderId="42" xfId="0" applyFont="1" applyBorder="1" applyAlignment="1">
      <alignment horizontal="left" vertical="center"/>
    </xf>
    <xf numFmtId="0" fontId="17" fillId="0" borderId="48" xfId="0" applyFont="1" applyBorder="1" applyAlignment="1">
      <alignment horizontal="left" vertical="center"/>
    </xf>
    <xf numFmtId="0" fontId="17" fillId="0" borderId="47" xfId="0" applyFont="1" applyBorder="1" applyAlignment="1">
      <alignment horizontal="left" vertical="center"/>
    </xf>
    <xf numFmtId="0" fontId="17" fillId="0" borderId="43" xfId="0" applyFont="1" applyBorder="1" applyAlignment="1">
      <alignment horizontal="left" vertical="center"/>
    </xf>
    <xf numFmtId="0" fontId="17" fillId="0" borderId="44" xfId="0" applyFont="1" applyBorder="1" applyAlignment="1">
      <alignment horizontal="left" vertical="center"/>
    </xf>
    <xf numFmtId="0" fontId="7" fillId="0" borderId="21" xfId="0" applyFont="1" applyBorder="1" applyAlignment="1">
      <alignment horizontal="center" vertical="center" wrapText="1"/>
    </xf>
    <xf numFmtId="0" fontId="7" fillId="0" borderId="10"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1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13" xfId="0" applyFont="1" applyFill="1" applyBorder="1" applyAlignment="1">
      <alignment horizontal="center" vertical="center"/>
    </xf>
    <xf numFmtId="0" fontId="7" fillId="8" borderId="3" xfId="0" applyFont="1" applyFill="1" applyBorder="1" applyAlignment="1">
      <alignment horizontal="center" vertical="center"/>
    </xf>
    <xf numFmtId="0" fontId="10" fillId="6" borderId="4" xfId="0" applyFont="1" applyFill="1" applyBorder="1" applyAlignment="1">
      <alignment horizontal="center" vertical="center" wrapText="1"/>
    </xf>
    <xf numFmtId="0" fontId="10" fillId="6" borderId="13" xfId="0" applyFont="1" applyFill="1" applyBorder="1" applyAlignment="1">
      <alignment horizontal="center" vertical="center" wrapText="1"/>
    </xf>
  </cellXfs>
  <cellStyles count="1">
    <cellStyle name="Normal" xfId="0" builtinId="0"/>
  </cellStyles>
  <dxfs count="85">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2</xdr:row>
      <xdr:rowOff>99332</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2</xdr:col>
      <xdr:colOff>1390650</xdr:colOff>
      <xdr:row>2</xdr:row>
      <xdr:rowOff>441325</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2</xdr:row>
      <xdr:rowOff>8164</xdr:rowOff>
    </xdr:from>
    <xdr:to>
      <xdr:col>2</xdr:col>
      <xdr:colOff>1474108</xdr:colOff>
      <xdr:row>5</xdr:row>
      <xdr:rowOff>68036</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61950"/>
          <a:ext cx="3061607" cy="60415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zoomScale="85" zoomScaleNormal="85" zoomScalePageLayoutView="40" workbookViewId="0">
      <selection activeCell="B7" sqref="B7:F7"/>
    </sheetView>
  </sheetViews>
  <sheetFormatPr baseColWidth="10" defaultColWidth="11.42578125" defaultRowHeight="12.75"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x14ac:dyDescent="0.2"/>
    <row r="2" spans="2:6" ht="84" customHeight="1" x14ac:dyDescent="0.2">
      <c r="B2" s="135"/>
      <c r="C2" s="152" t="s">
        <v>0</v>
      </c>
      <c r="D2" s="153"/>
      <c r="E2" s="154"/>
      <c r="F2" s="161" t="s">
        <v>1</v>
      </c>
    </row>
    <row r="3" spans="2:6" ht="42.75" customHeight="1" x14ac:dyDescent="0.2">
      <c r="B3" s="135"/>
      <c r="C3" s="155"/>
      <c r="D3" s="156"/>
      <c r="E3" s="157"/>
      <c r="F3" s="162"/>
    </row>
    <row r="4" spans="2:6" ht="41.25" customHeight="1" x14ac:dyDescent="0.2">
      <c r="B4" s="135"/>
      <c r="C4" s="158"/>
      <c r="D4" s="159"/>
      <c r="E4" s="160"/>
      <c r="F4" s="147"/>
    </row>
    <row r="5" spans="2:6" ht="37.5" customHeight="1" thickBot="1" x14ac:dyDescent="0.25">
      <c r="B5" s="11"/>
      <c r="C5" s="12"/>
      <c r="D5" s="12"/>
      <c r="E5" s="12"/>
      <c r="F5" s="12"/>
    </row>
    <row r="6" spans="2:6" ht="21" customHeight="1" thickBot="1" x14ac:dyDescent="0.3">
      <c r="B6" s="139" t="s">
        <v>2</v>
      </c>
      <c r="C6" s="140"/>
      <c r="D6" s="140"/>
      <c r="E6" s="140"/>
      <c r="F6" s="141"/>
    </row>
    <row r="7" spans="2:6" ht="78.75" customHeight="1" x14ac:dyDescent="0.2">
      <c r="B7" s="146" t="s">
        <v>3</v>
      </c>
      <c r="C7" s="147"/>
      <c r="D7" s="147"/>
      <c r="E7" s="147"/>
      <c r="F7" s="148"/>
    </row>
    <row r="8" spans="2:6" ht="37.5" customHeight="1" x14ac:dyDescent="0.2">
      <c r="B8" s="142" t="s">
        <v>314</v>
      </c>
      <c r="C8" s="143"/>
      <c r="D8" s="143"/>
      <c r="E8" s="143"/>
      <c r="F8" s="144"/>
    </row>
    <row r="9" spans="2:6" ht="34.5" customHeight="1" x14ac:dyDescent="0.2">
      <c r="B9" s="145" t="s">
        <v>4</v>
      </c>
      <c r="C9" s="137"/>
      <c r="D9" s="137"/>
      <c r="E9" s="137"/>
      <c r="F9" s="138"/>
    </row>
    <row r="10" spans="2:6" ht="36" customHeight="1" x14ac:dyDescent="0.2">
      <c r="B10" s="136" t="s">
        <v>294</v>
      </c>
      <c r="C10" s="137"/>
      <c r="D10" s="137"/>
      <c r="E10" s="137"/>
      <c r="F10" s="138"/>
    </row>
    <row r="11" spans="2:6" ht="72" customHeight="1" x14ac:dyDescent="0.2">
      <c r="B11" s="136" t="s">
        <v>5</v>
      </c>
      <c r="C11" s="137"/>
      <c r="D11" s="137"/>
      <c r="E11" s="137"/>
      <c r="F11" s="138"/>
    </row>
    <row r="12" spans="2:6" ht="34.5" customHeight="1" x14ac:dyDescent="0.2">
      <c r="B12" s="149" t="s">
        <v>6</v>
      </c>
      <c r="C12" s="150"/>
      <c r="D12" s="150"/>
      <c r="E12" s="150"/>
      <c r="F12" s="151"/>
    </row>
    <row r="13" spans="2:6" ht="44.25" customHeight="1" x14ac:dyDescent="0.2">
      <c r="B13" s="145" t="s">
        <v>7</v>
      </c>
      <c r="C13" s="137"/>
      <c r="D13" s="137"/>
      <c r="E13" s="137"/>
      <c r="F13" s="138"/>
    </row>
    <row r="14" spans="2:6" ht="26.25" customHeight="1" x14ac:dyDescent="0.2">
      <c r="B14" s="136" t="s">
        <v>8</v>
      </c>
      <c r="C14" s="137"/>
      <c r="D14" s="137"/>
      <c r="E14" s="137"/>
      <c r="F14" s="138"/>
    </row>
    <row r="15" spans="2:6" ht="22.5" customHeight="1" x14ac:dyDescent="0.2">
      <c r="B15" s="136" t="s">
        <v>9</v>
      </c>
      <c r="C15" s="137"/>
      <c r="D15" s="137"/>
      <c r="E15" s="137"/>
      <c r="F15" s="138"/>
    </row>
    <row r="16" spans="2:6" ht="33" customHeight="1" x14ac:dyDescent="0.2">
      <c r="B16" s="136" t="s">
        <v>10</v>
      </c>
      <c r="C16" s="137"/>
      <c r="D16" s="137"/>
      <c r="E16" s="137"/>
      <c r="F16" s="138"/>
    </row>
    <row r="17" spans="2:6" ht="36.75" customHeight="1" x14ac:dyDescent="0.2">
      <c r="B17" s="136" t="s">
        <v>11</v>
      </c>
      <c r="C17" s="137"/>
      <c r="D17" s="137"/>
      <c r="E17" s="137"/>
      <c r="F17" s="138"/>
    </row>
    <row r="18" spans="2:6" ht="26.25" customHeight="1" x14ac:dyDescent="0.2">
      <c r="B18" s="136" t="s">
        <v>12</v>
      </c>
      <c r="C18" s="137"/>
      <c r="D18" s="137"/>
      <c r="E18" s="137"/>
      <c r="F18" s="138"/>
    </row>
    <row r="19" spans="2:6" ht="27" customHeight="1" x14ac:dyDescent="0.2">
      <c r="B19" s="164" t="s">
        <v>13</v>
      </c>
      <c r="C19" s="165"/>
      <c r="D19" s="165"/>
      <c r="E19" s="165"/>
      <c r="F19" s="166"/>
    </row>
    <row r="20" spans="2:6" ht="14.25" customHeight="1" x14ac:dyDescent="0.2">
      <c r="B20" s="6"/>
    </row>
    <row r="21" spans="2:6" x14ac:dyDescent="0.2">
      <c r="B21" s="7"/>
    </row>
    <row r="22" spans="2:6" ht="17.25" customHeight="1" x14ac:dyDescent="0.2">
      <c r="B22" s="163"/>
      <c r="C22" s="163"/>
      <c r="D22" s="163"/>
      <c r="E22" s="163"/>
      <c r="F22" s="163"/>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9"/>
  <sheetViews>
    <sheetView showGridLines="0" zoomScale="80" zoomScaleNormal="80" zoomScalePageLayoutView="85" workbookViewId="0">
      <selection activeCell="B55" sqref="B55"/>
    </sheetView>
  </sheetViews>
  <sheetFormatPr baseColWidth="10" defaultColWidth="11.42578125"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35"/>
      <c r="C2" s="152" t="s">
        <v>14</v>
      </c>
      <c r="D2" s="153"/>
      <c r="E2" s="154"/>
      <c r="F2" s="161" t="s">
        <v>1</v>
      </c>
    </row>
    <row r="3" spans="2:6" ht="51" customHeight="1" x14ac:dyDescent="0.2">
      <c r="B3" s="135"/>
      <c r="C3" s="155"/>
      <c r="D3" s="156"/>
      <c r="E3" s="157"/>
      <c r="F3" s="162"/>
    </row>
    <row r="4" spans="2:6" ht="54" customHeight="1" x14ac:dyDescent="0.2">
      <c r="B4" s="135"/>
      <c r="C4" s="158"/>
      <c r="D4" s="159"/>
      <c r="E4" s="160"/>
      <c r="F4" s="147"/>
    </row>
    <row r="5" spans="2:6" ht="24.75" customHeight="1" thickBot="1" x14ac:dyDescent="0.25">
      <c r="B5" s="11"/>
      <c r="C5" s="12"/>
      <c r="D5" s="12"/>
      <c r="E5" s="12"/>
      <c r="F5" s="12"/>
    </row>
    <row r="6" spans="2:6" ht="18" customHeight="1" thickBot="1" x14ac:dyDescent="0.25">
      <c r="B6" s="169" t="s">
        <v>15</v>
      </c>
      <c r="C6" s="170"/>
      <c r="D6" s="170"/>
      <c r="E6" s="170"/>
      <c r="F6" s="171"/>
    </row>
    <row r="7" spans="2:6" ht="42.75" customHeight="1" x14ac:dyDescent="0.2">
      <c r="B7" s="172" t="s">
        <v>16</v>
      </c>
      <c r="C7" s="173"/>
      <c r="D7" s="173"/>
      <c r="E7" s="173"/>
      <c r="F7" s="173"/>
    </row>
    <row r="8" spans="2:6" ht="63" customHeight="1" x14ac:dyDescent="0.2">
      <c r="B8" s="174"/>
      <c r="C8" s="175"/>
      <c r="D8" s="175"/>
      <c r="E8" s="175"/>
      <c r="F8" s="175"/>
    </row>
    <row r="9" spans="2:6" ht="37.5" customHeight="1" x14ac:dyDescent="0.2">
      <c r="B9" s="174"/>
      <c r="C9" s="175"/>
      <c r="D9" s="175"/>
      <c r="E9" s="175"/>
      <c r="F9" s="175"/>
    </row>
    <row r="10" spans="2:6" ht="43.5" customHeight="1" x14ac:dyDescent="0.2">
      <c r="B10" s="174"/>
      <c r="C10" s="175"/>
      <c r="D10" s="175"/>
      <c r="E10" s="175"/>
      <c r="F10" s="175"/>
    </row>
    <row r="11" spans="2:6" ht="58.5" customHeight="1" x14ac:dyDescent="0.2">
      <c r="B11" s="174"/>
      <c r="C11" s="175"/>
      <c r="D11" s="175"/>
      <c r="E11" s="175"/>
      <c r="F11" s="175"/>
    </row>
    <row r="12" spans="2:6" ht="46.5" customHeight="1" x14ac:dyDescent="0.2">
      <c r="B12" s="174"/>
      <c r="C12" s="175"/>
      <c r="D12" s="175"/>
      <c r="E12" s="175"/>
      <c r="F12" s="175"/>
    </row>
    <row r="13" spans="2:6" ht="47.25" customHeight="1" x14ac:dyDescent="0.2">
      <c r="B13" s="174"/>
      <c r="C13" s="175"/>
      <c r="D13" s="175"/>
      <c r="E13" s="175"/>
      <c r="F13" s="175"/>
    </row>
    <row r="14" spans="2:6" ht="22.5" customHeight="1" x14ac:dyDescent="0.2">
      <c r="B14" s="174"/>
      <c r="C14" s="176"/>
      <c r="D14" s="176"/>
      <c r="E14" s="176"/>
      <c r="F14" s="176"/>
    </row>
    <row r="15" spans="2:6" ht="16.5" customHeight="1" x14ac:dyDescent="0.2">
      <c r="B15" s="179" t="s">
        <v>17</v>
      </c>
      <c r="C15" s="179"/>
      <c r="D15" s="179"/>
      <c r="E15" s="179"/>
      <c r="F15" s="179"/>
    </row>
    <row r="16" spans="2:6" ht="127.5" customHeight="1" x14ac:dyDescent="0.2">
      <c r="B16" s="177" t="s">
        <v>18</v>
      </c>
      <c r="C16" s="177"/>
      <c r="D16" s="177"/>
      <c r="E16" s="177"/>
      <c r="F16" s="177"/>
    </row>
    <row r="17" spans="2:6" ht="19.5" customHeight="1" x14ac:dyDescent="0.2">
      <c r="B17" s="120"/>
      <c r="C17" s="121" t="s">
        <v>19</v>
      </c>
      <c r="D17" s="178" t="s">
        <v>20</v>
      </c>
      <c r="E17" s="178" t="s">
        <v>21</v>
      </c>
      <c r="F17" s="178" t="s">
        <v>22</v>
      </c>
    </row>
    <row r="18" spans="2:6" ht="21" customHeight="1" x14ac:dyDescent="0.2">
      <c r="B18" s="120"/>
      <c r="C18" s="121" t="s">
        <v>23</v>
      </c>
      <c r="D18" s="178"/>
      <c r="E18" s="178"/>
      <c r="F18" s="178"/>
    </row>
    <row r="19" spans="2:6" ht="18.75" customHeight="1" x14ac:dyDescent="0.2">
      <c r="B19" s="122" t="s">
        <v>24</v>
      </c>
      <c r="C19" s="122"/>
      <c r="D19" s="34" t="s">
        <v>25</v>
      </c>
      <c r="E19" s="123" t="s">
        <v>26</v>
      </c>
      <c r="F19" s="124" t="s">
        <v>27</v>
      </c>
    </row>
    <row r="20" spans="2:6" ht="18.75" customHeight="1" x14ac:dyDescent="0.2">
      <c r="B20" s="122" t="s">
        <v>28</v>
      </c>
      <c r="C20" s="122"/>
      <c r="D20" s="34" t="s">
        <v>29</v>
      </c>
      <c r="E20" s="123" t="s">
        <v>26</v>
      </c>
      <c r="F20" s="124" t="s">
        <v>27</v>
      </c>
    </row>
    <row r="21" spans="2:6" ht="24" customHeight="1" x14ac:dyDescent="0.2">
      <c r="B21" s="120"/>
      <c r="C21" s="121" t="s">
        <v>30</v>
      </c>
      <c r="D21" s="34"/>
      <c r="E21" s="34"/>
      <c r="F21" s="124"/>
    </row>
    <row r="22" spans="2:6" ht="24" customHeight="1" x14ac:dyDescent="0.2">
      <c r="B22" s="180" t="s">
        <v>31</v>
      </c>
      <c r="C22" s="180"/>
      <c r="D22" s="34" t="s">
        <v>25</v>
      </c>
      <c r="E22" s="123" t="s">
        <v>26</v>
      </c>
      <c r="F22" s="124" t="s">
        <v>32</v>
      </c>
    </row>
    <row r="23" spans="2:6" ht="19.5" customHeight="1" x14ac:dyDescent="0.2">
      <c r="B23" s="122" t="s">
        <v>33</v>
      </c>
      <c r="C23" s="122"/>
      <c r="D23" s="34" t="s">
        <v>25</v>
      </c>
      <c r="E23" s="123" t="s">
        <v>26</v>
      </c>
      <c r="F23" s="124" t="s">
        <v>27</v>
      </c>
    </row>
    <row r="24" spans="2:6" ht="19.5" customHeight="1" x14ac:dyDescent="0.2">
      <c r="B24" s="167" t="s">
        <v>34</v>
      </c>
      <c r="C24" s="167"/>
      <c r="D24" s="34" t="s">
        <v>25</v>
      </c>
      <c r="E24" s="123" t="s">
        <v>26</v>
      </c>
      <c r="F24" s="124" t="s">
        <v>27</v>
      </c>
    </row>
    <row r="25" spans="2:6" ht="19.5" customHeight="1" x14ac:dyDescent="0.2">
      <c r="B25" s="167" t="s">
        <v>35</v>
      </c>
      <c r="C25" s="167"/>
      <c r="D25" s="34" t="s">
        <v>25</v>
      </c>
      <c r="E25" s="123" t="s">
        <v>26</v>
      </c>
      <c r="F25" s="124" t="s">
        <v>27</v>
      </c>
    </row>
    <row r="26" spans="2:6" ht="19.5" customHeight="1" x14ac:dyDescent="0.2">
      <c r="B26" s="122" t="s">
        <v>36</v>
      </c>
      <c r="C26" s="122"/>
      <c r="D26" s="34" t="s">
        <v>25</v>
      </c>
      <c r="E26" s="123" t="s">
        <v>26</v>
      </c>
      <c r="F26" s="124" t="s">
        <v>27</v>
      </c>
    </row>
    <row r="27" spans="2:6" ht="19.5" customHeight="1" x14ac:dyDescent="0.2">
      <c r="B27" s="180" t="s">
        <v>37</v>
      </c>
      <c r="C27" s="180"/>
      <c r="D27" s="34" t="s">
        <v>25</v>
      </c>
      <c r="E27" s="123" t="s">
        <v>38</v>
      </c>
      <c r="F27" s="124" t="s">
        <v>27</v>
      </c>
    </row>
    <row r="28" spans="2:6" ht="19.5" customHeight="1" x14ac:dyDescent="0.2">
      <c r="B28" s="180" t="s">
        <v>39</v>
      </c>
      <c r="C28" s="180"/>
      <c r="D28" s="34" t="s">
        <v>25</v>
      </c>
      <c r="E28" s="123" t="s">
        <v>38</v>
      </c>
      <c r="F28" s="124" t="s">
        <v>27</v>
      </c>
    </row>
    <row r="29" spans="2:6" ht="19.5" customHeight="1" x14ac:dyDescent="0.2">
      <c r="B29" s="180" t="s">
        <v>40</v>
      </c>
      <c r="C29" s="180"/>
      <c r="D29" s="34" t="s">
        <v>25</v>
      </c>
      <c r="E29" s="123" t="s">
        <v>38</v>
      </c>
      <c r="F29" s="124" t="s">
        <v>27</v>
      </c>
    </row>
    <row r="30" spans="2:6" ht="23.25" customHeight="1" x14ac:dyDescent="0.2">
      <c r="B30" s="120"/>
      <c r="C30" s="121" t="s">
        <v>41</v>
      </c>
      <c r="D30" s="34"/>
      <c r="E30" s="34"/>
      <c r="F30" s="124"/>
    </row>
    <row r="31" spans="2:6" ht="19.5" customHeight="1" x14ac:dyDescent="0.2">
      <c r="B31" s="167" t="s">
        <v>42</v>
      </c>
      <c r="C31" s="167"/>
      <c r="D31" s="34" t="s">
        <v>25</v>
      </c>
      <c r="E31" s="123" t="s">
        <v>38</v>
      </c>
      <c r="F31" s="124" t="s">
        <v>27</v>
      </c>
    </row>
    <row r="32" spans="2:6" ht="19.5" customHeight="1" x14ac:dyDescent="0.2">
      <c r="B32" s="66" t="s">
        <v>43</v>
      </c>
      <c r="C32" s="167"/>
      <c r="D32" s="167"/>
      <c r="E32" s="123" t="s">
        <v>26</v>
      </c>
      <c r="F32" s="124" t="s">
        <v>27</v>
      </c>
    </row>
    <row r="33" spans="2:6" ht="19.5" customHeight="1" x14ac:dyDescent="0.2">
      <c r="B33" s="167" t="s">
        <v>44</v>
      </c>
      <c r="C33" s="167"/>
      <c r="D33" s="34" t="s">
        <v>25</v>
      </c>
      <c r="E33" s="123" t="s">
        <v>26</v>
      </c>
      <c r="F33" s="124" t="s">
        <v>27</v>
      </c>
    </row>
    <row r="34" spans="2:6" ht="19.5" customHeight="1" x14ac:dyDescent="0.2">
      <c r="B34" s="122" t="s">
        <v>45</v>
      </c>
      <c r="C34" s="122"/>
      <c r="D34" s="34" t="s">
        <v>25</v>
      </c>
      <c r="E34" s="123" t="s">
        <v>38</v>
      </c>
      <c r="F34" s="124" t="s">
        <v>27</v>
      </c>
    </row>
    <row r="35" spans="2:6" ht="23.25" customHeight="1" x14ac:dyDescent="0.2">
      <c r="B35" s="120"/>
      <c r="C35" s="121" t="s">
        <v>46</v>
      </c>
      <c r="D35" s="125"/>
      <c r="E35" s="125"/>
      <c r="F35" s="126"/>
    </row>
    <row r="36" spans="2:6" ht="19.5" customHeight="1" x14ac:dyDescent="0.2">
      <c r="B36" s="167" t="s">
        <v>47</v>
      </c>
      <c r="C36" s="167"/>
      <c r="D36" s="34" t="s">
        <v>25</v>
      </c>
      <c r="E36" s="123" t="s">
        <v>38</v>
      </c>
      <c r="F36" s="126" t="s">
        <v>48</v>
      </c>
    </row>
    <row r="37" spans="2:6" ht="19.5" customHeight="1" x14ac:dyDescent="0.2">
      <c r="B37" s="167" t="s">
        <v>49</v>
      </c>
      <c r="C37" s="167"/>
      <c r="D37" s="34" t="s">
        <v>25</v>
      </c>
      <c r="E37" s="123" t="s">
        <v>38</v>
      </c>
      <c r="F37" s="126" t="s">
        <v>48</v>
      </c>
    </row>
    <row r="38" spans="2:6" ht="19.5" customHeight="1" x14ac:dyDescent="0.2">
      <c r="B38" s="167" t="s">
        <v>50</v>
      </c>
      <c r="C38" s="167"/>
      <c r="D38" s="34" t="s">
        <v>25</v>
      </c>
      <c r="E38" s="123" t="s">
        <v>38</v>
      </c>
      <c r="F38" s="126" t="s">
        <v>48</v>
      </c>
    </row>
    <row r="39" spans="2:6" ht="19.5" customHeight="1" x14ac:dyDescent="0.2">
      <c r="B39" s="167" t="s">
        <v>296</v>
      </c>
      <c r="C39" s="167"/>
      <c r="D39" s="34" t="s">
        <v>25</v>
      </c>
      <c r="E39" s="123" t="s">
        <v>38</v>
      </c>
      <c r="F39" s="126" t="s">
        <v>48</v>
      </c>
    </row>
    <row r="40" spans="2:6" ht="19.5" customHeight="1" x14ac:dyDescent="0.2">
      <c r="B40" s="167" t="s">
        <v>51</v>
      </c>
      <c r="C40" s="167"/>
      <c r="D40" s="34" t="s">
        <v>52</v>
      </c>
      <c r="E40" s="123" t="s">
        <v>38</v>
      </c>
      <c r="F40" s="126" t="s">
        <v>53</v>
      </c>
    </row>
    <row r="41" spans="2:6" ht="19.5" customHeight="1" x14ac:dyDescent="0.2">
      <c r="B41" s="167" t="s">
        <v>54</v>
      </c>
      <c r="C41" s="167"/>
      <c r="D41" s="34" t="s">
        <v>25</v>
      </c>
      <c r="E41" s="123" t="s">
        <v>38</v>
      </c>
      <c r="F41" s="126" t="s">
        <v>48</v>
      </c>
    </row>
    <row r="42" spans="2:6" ht="19.5" customHeight="1" x14ac:dyDescent="0.2">
      <c r="B42" s="122" t="s">
        <v>55</v>
      </c>
      <c r="C42" s="122"/>
      <c r="D42" s="34" t="s">
        <v>25</v>
      </c>
      <c r="E42" s="123" t="s">
        <v>38</v>
      </c>
      <c r="F42" s="126" t="s">
        <v>48</v>
      </c>
    </row>
    <row r="43" spans="2:6" ht="21" customHeight="1" x14ac:dyDescent="0.2">
      <c r="B43" s="122" t="s">
        <v>56</v>
      </c>
      <c r="C43" s="122"/>
      <c r="D43" s="34" t="s">
        <v>25</v>
      </c>
      <c r="E43" s="123" t="s">
        <v>38</v>
      </c>
      <c r="F43" s="126" t="s">
        <v>48</v>
      </c>
    </row>
    <row r="44" spans="2:6" ht="19.5" customHeight="1" x14ac:dyDescent="0.2">
      <c r="B44" s="167" t="s">
        <v>57</v>
      </c>
      <c r="C44" s="167"/>
      <c r="D44" s="34" t="s">
        <v>25</v>
      </c>
      <c r="E44" s="123" t="s">
        <v>26</v>
      </c>
      <c r="F44" s="126" t="s">
        <v>48</v>
      </c>
    </row>
    <row r="45" spans="2:6" ht="19.5" customHeight="1" x14ac:dyDescent="0.2">
      <c r="B45" s="167" t="s">
        <v>58</v>
      </c>
      <c r="C45" s="167"/>
      <c r="D45" s="34" t="s">
        <v>29</v>
      </c>
      <c r="E45" s="123" t="s">
        <v>38</v>
      </c>
      <c r="F45" s="126" t="s">
        <v>27</v>
      </c>
    </row>
    <row r="46" spans="2:6" ht="19.5" customHeight="1" x14ac:dyDescent="0.2">
      <c r="B46" s="167" t="s">
        <v>59</v>
      </c>
      <c r="C46" s="167"/>
      <c r="D46" s="34" t="s">
        <v>29</v>
      </c>
      <c r="E46" s="123" t="s">
        <v>38</v>
      </c>
      <c r="F46" s="126" t="s">
        <v>27</v>
      </c>
    </row>
    <row r="47" spans="2:6" ht="19.5" customHeight="1" x14ac:dyDescent="0.2">
      <c r="B47" s="167" t="s">
        <v>60</v>
      </c>
      <c r="C47" s="167"/>
      <c r="D47" s="34" t="s">
        <v>52</v>
      </c>
      <c r="E47" s="123" t="s">
        <v>38</v>
      </c>
      <c r="F47" s="126" t="s">
        <v>27</v>
      </c>
    </row>
    <row r="48" spans="2:6" ht="19.5" customHeight="1" x14ac:dyDescent="0.2">
      <c r="B48" s="167" t="s">
        <v>61</v>
      </c>
      <c r="C48" s="167"/>
      <c r="D48" s="34" t="s">
        <v>25</v>
      </c>
      <c r="E48" s="123" t="s">
        <v>38</v>
      </c>
      <c r="F48" s="126" t="s">
        <v>32</v>
      </c>
    </row>
    <row r="49" spans="2:6" ht="19.5" customHeight="1" x14ac:dyDescent="0.2">
      <c r="B49" s="167" t="s">
        <v>62</v>
      </c>
      <c r="C49" s="167"/>
      <c r="D49" s="34" t="s">
        <v>25</v>
      </c>
      <c r="E49" s="123" t="s">
        <v>38</v>
      </c>
      <c r="F49" s="126" t="s">
        <v>32</v>
      </c>
    </row>
    <row r="50" spans="2:6" ht="19.5" customHeight="1" x14ac:dyDescent="0.2">
      <c r="B50" s="122" t="s">
        <v>63</v>
      </c>
      <c r="C50" s="122"/>
      <c r="D50" s="34" t="s">
        <v>25</v>
      </c>
      <c r="E50" s="123" t="s">
        <v>38</v>
      </c>
      <c r="F50" s="126" t="s">
        <v>32</v>
      </c>
    </row>
    <row r="51" spans="2:6" ht="19.5" customHeight="1" x14ac:dyDescent="0.2">
      <c r="B51" s="167" t="s">
        <v>64</v>
      </c>
      <c r="C51" s="167"/>
      <c r="D51" s="34" t="s">
        <v>25</v>
      </c>
      <c r="E51" s="123" t="s">
        <v>38</v>
      </c>
      <c r="F51" s="126" t="s">
        <v>65</v>
      </c>
    </row>
    <row r="52" spans="2:6" ht="19.5" customHeight="1" x14ac:dyDescent="0.2">
      <c r="B52" s="168" t="s">
        <v>66</v>
      </c>
      <c r="C52" s="168"/>
      <c r="D52" s="130" t="s">
        <v>25</v>
      </c>
      <c r="E52" s="131" t="s">
        <v>38</v>
      </c>
      <c r="F52" s="132" t="s">
        <v>65</v>
      </c>
    </row>
    <row r="53" spans="2:6" ht="19.5" customHeight="1" x14ac:dyDescent="0.2">
      <c r="B53" s="168" t="s">
        <v>295</v>
      </c>
      <c r="C53" s="168"/>
      <c r="D53" s="130" t="s">
        <v>25</v>
      </c>
      <c r="E53" s="131" t="s">
        <v>38</v>
      </c>
      <c r="F53" s="132" t="s">
        <v>27</v>
      </c>
    </row>
    <row r="54" spans="2:6" ht="19.5" customHeight="1" x14ac:dyDescent="0.2">
      <c r="B54" s="168" t="s">
        <v>298</v>
      </c>
      <c r="C54" s="168"/>
      <c r="D54" s="130" t="s">
        <v>25</v>
      </c>
      <c r="E54" s="131" t="s">
        <v>26</v>
      </c>
      <c r="F54" s="132" t="s">
        <v>27</v>
      </c>
    </row>
    <row r="55" spans="2:6" ht="19.5" customHeight="1" x14ac:dyDescent="0.2">
      <c r="B55" s="133" t="s">
        <v>297</v>
      </c>
      <c r="C55" s="133"/>
      <c r="D55" s="130" t="s">
        <v>29</v>
      </c>
      <c r="E55" s="131" t="s">
        <v>38</v>
      </c>
      <c r="F55" s="132" t="s">
        <v>27</v>
      </c>
    </row>
    <row r="56" spans="2:6" ht="19.5" customHeight="1" x14ac:dyDescent="0.2">
      <c r="B56" s="134" t="s">
        <v>67</v>
      </c>
      <c r="C56" s="133"/>
      <c r="D56" s="130" t="s">
        <v>29</v>
      </c>
      <c r="E56" s="131" t="s">
        <v>38</v>
      </c>
      <c r="F56" s="132" t="s">
        <v>27</v>
      </c>
    </row>
    <row r="57" spans="2:6" ht="19.5" customHeight="1" x14ac:dyDescent="0.2">
      <c r="B57" s="168" t="s">
        <v>64</v>
      </c>
      <c r="C57" s="168"/>
      <c r="D57" s="130" t="s">
        <v>25</v>
      </c>
      <c r="E57" s="131" t="s">
        <v>38</v>
      </c>
      <c r="F57" s="132" t="s">
        <v>65</v>
      </c>
    </row>
    <row r="58" spans="2:6" ht="19.5" customHeight="1" x14ac:dyDescent="0.2">
      <c r="B58" s="167" t="s">
        <v>66</v>
      </c>
      <c r="C58" s="167"/>
      <c r="D58" s="34" t="s">
        <v>25</v>
      </c>
      <c r="E58" s="123" t="s">
        <v>38</v>
      </c>
      <c r="F58" s="124" t="s">
        <v>65</v>
      </c>
    </row>
    <row r="59" spans="2:6" ht="19.5" customHeight="1" x14ac:dyDescent="0.2">
      <c r="B59" s="122" t="s">
        <v>70</v>
      </c>
      <c r="C59" s="122"/>
      <c r="D59" s="34" t="s">
        <v>25</v>
      </c>
      <c r="E59" s="123" t="s">
        <v>38</v>
      </c>
      <c r="F59" s="126" t="s">
        <v>71</v>
      </c>
    </row>
    <row r="64" spans="2:6" hidden="1" x14ac:dyDescent="0.2">
      <c r="B64" s="6" t="s">
        <v>25</v>
      </c>
    </row>
    <row r="65" spans="2:2" hidden="1" x14ac:dyDescent="0.2">
      <c r="B65" s="7" t="s">
        <v>52</v>
      </c>
    </row>
    <row r="66" spans="2:2" hidden="1" x14ac:dyDescent="0.2">
      <c r="B66" s="7" t="s">
        <v>29</v>
      </c>
    </row>
    <row r="67" spans="2:2" hidden="1" x14ac:dyDescent="0.2"/>
    <row r="68" spans="2:2" hidden="1" x14ac:dyDescent="0.2">
      <c r="B68" t="s">
        <v>26</v>
      </c>
    </row>
    <row r="69" spans="2:2" hidden="1" x14ac:dyDescent="0.2">
      <c r="B69" t="s">
        <v>38</v>
      </c>
    </row>
  </sheetData>
  <mergeCells count="37">
    <mergeCell ref="B52:C52"/>
    <mergeCell ref="B53:C53"/>
    <mergeCell ref="B58:C58"/>
    <mergeCell ref="B38:C38"/>
    <mergeCell ref="B40:C40"/>
    <mergeCell ref="B41:C41"/>
    <mergeCell ref="B44:C44"/>
    <mergeCell ref="B45:C45"/>
    <mergeCell ref="B46:C46"/>
    <mergeCell ref="B47:C47"/>
    <mergeCell ref="B48:C48"/>
    <mergeCell ref="B49:C49"/>
    <mergeCell ref="B51:C51"/>
    <mergeCell ref="B57:C57"/>
    <mergeCell ref="C2:E4"/>
    <mergeCell ref="F2:F4"/>
    <mergeCell ref="B2:B4"/>
    <mergeCell ref="F17:F18"/>
    <mergeCell ref="E17:E18"/>
    <mergeCell ref="D17:D18"/>
    <mergeCell ref="B15:F15"/>
    <mergeCell ref="B39:C39"/>
    <mergeCell ref="B54:C54"/>
    <mergeCell ref="B6:F6"/>
    <mergeCell ref="B7:F14"/>
    <mergeCell ref="B16:F16"/>
    <mergeCell ref="B37:C37"/>
    <mergeCell ref="B36:C36"/>
    <mergeCell ref="B33:C33"/>
    <mergeCell ref="B31:C31"/>
    <mergeCell ref="B24:C24"/>
    <mergeCell ref="B25:C25"/>
    <mergeCell ref="B28:C28"/>
    <mergeCell ref="B29:C29"/>
    <mergeCell ref="B27:C27"/>
    <mergeCell ref="B22:C22"/>
    <mergeCell ref="C32:D32"/>
  </mergeCells>
  <phoneticPr fontId="1" type="noConversion"/>
  <dataValidations disablePrompts="1" count="4">
    <dataValidation type="list" allowBlank="1" showInputMessage="1" showErrorMessage="1" sqref="D23:D29 D36:D59 D31:D34 D19:D20" xr:uid="{00000000-0002-0000-0100-000000000000}">
      <formula1>$B$64:$B$66</formula1>
    </dataValidation>
    <dataValidation type="list" allowBlank="1" showInputMessage="1" showErrorMessage="1" sqref="E23:E29 E36:E59 E31:E34 E19:E20" xr:uid="{00000000-0002-0000-0100-000001000000}">
      <formula1>$B$68:$B$69</formula1>
    </dataValidation>
    <dataValidation type="list" allowBlank="1" showInputMessage="1" showErrorMessage="1" sqref="E22" xr:uid="{1134A83C-4C55-421D-938B-02A114634FD2}">
      <formula1>$B$62:$B$63</formula1>
    </dataValidation>
    <dataValidation type="list" allowBlank="1" showInputMessage="1" showErrorMessage="1" sqref="D22" xr:uid="{9E839A4D-E9CA-4579-95D7-8EF3B46B8A06}">
      <formula1>$B$59:$B$60</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76"/>
  <sheetViews>
    <sheetView showGridLines="0" topLeftCell="B4" zoomScale="90" zoomScaleNormal="90" zoomScalePageLayoutView="70" workbookViewId="0">
      <selection activeCell="B8" sqref="B8:R8"/>
    </sheetView>
  </sheetViews>
  <sheetFormatPr baseColWidth="10" defaultColWidth="11.42578125" defaultRowHeight="72" customHeight="1"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style="4" customWidth="1"/>
  </cols>
  <sheetData>
    <row r="2" spans="2:26" ht="72" customHeight="1" x14ac:dyDescent="0.2">
      <c r="B2" s="135"/>
      <c r="C2" s="152" t="s">
        <v>14</v>
      </c>
      <c r="D2" s="153"/>
      <c r="E2" s="153"/>
      <c r="F2" s="153"/>
      <c r="G2" s="153"/>
      <c r="H2" s="153"/>
      <c r="I2" s="153"/>
      <c r="J2" s="153"/>
      <c r="K2" s="153"/>
      <c r="L2" s="153"/>
      <c r="M2" s="153"/>
      <c r="N2" s="153"/>
      <c r="O2" s="153"/>
      <c r="P2" s="154"/>
      <c r="Q2" s="187" t="s">
        <v>1</v>
      </c>
      <c r="R2" s="188"/>
    </row>
    <row r="3" spans="2:26" ht="72" customHeight="1" x14ac:dyDescent="0.2">
      <c r="B3" s="135"/>
      <c r="C3" s="155"/>
      <c r="D3" s="156"/>
      <c r="E3" s="156"/>
      <c r="F3" s="156"/>
      <c r="G3" s="156"/>
      <c r="H3" s="156"/>
      <c r="I3" s="156"/>
      <c r="J3" s="156"/>
      <c r="K3" s="156"/>
      <c r="L3" s="156"/>
      <c r="M3" s="156"/>
      <c r="N3" s="156"/>
      <c r="O3" s="156"/>
      <c r="P3" s="157"/>
      <c r="Q3" s="189"/>
      <c r="R3" s="190"/>
    </row>
    <row r="4" spans="2:26" ht="72" customHeight="1" x14ac:dyDescent="0.2">
      <c r="B4" s="135"/>
      <c r="C4" s="158"/>
      <c r="D4" s="159"/>
      <c r="E4" s="159"/>
      <c r="F4" s="159"/>
      <c r="G4" s="159"/>
      <c r="H4" s="159"/>
      <c r="I4" s="159"/>
      <c r="J4" s="159"/>
      <c r="K4" s="159"/>
      <c r="L4" s="159"/>
      <c r="M4" s="159"/>
      <c r="N4" s="159"/>
      <c r="O4" s="159"/>
      <c r="P4" s="160"/>
      <c r="Q4" s="191"/>
      <c r="R4" s="192"/>
    </row>
    <row r="5" spans="2:26" ht="72" customHeight="1" thickBot="1" x14ac:dyDescent="0.25"/>
    <row r="6" spans="2:26" ht="72" customHeight="1" thickBot="1" x14ac:dyDescent="0.25">
      <c r="B6" s="198" t="str">
        <f>+EVALUACION!B6</f>
        <v>Objeto Contractual: “REALIZAR LA ADQUISICIÓN E INSTALACION DE ELEMENTOS TECNOLÓGICOS PARA LA DOTACIÓN DE LA CASA DE LA CULTURA DE LA LOCALIDAD DE SUBA”</v>
      </c>
      <c r="C6" s="199"/>
      <c r="D6" s="199"/>
      <c r="E6" s="199"/>
      <c r="F6" s="199"/>
      <c r="G6" s="199"/>
      <c r="H6" s="199"/>
      <c r="I6" s="199"/>
      <c r="J6" s="199"/>
      <c r="K6" s="199"/>
      <c r="L6" s="199"/>
      <c r="M6" s="199"/>
      <c r="N6" s="199"/>
      <c r="O6" s="199"/>
      <c r="P6" s="199"/>
      <c r="Q6" s="199"/>
      <c r="R6" s="200"/>
      <c r="S6" s="1"/>
      <c r="T6" s="1"/>
      <c r="U6" s="1"/>
      <c r="V6" s="1"/>
      <c r="W6" s="1"/>
      <c r="X6" s="1"/>
      <c r="Y6" s="1"/>
      <c r="Z6" s="1"/>
    </row>
    <row r="7" spans="2:26" ht="72" customHeight="1" x14ac:dyDescent="0.2">
      <c r="B7" s="201" t="s">
        <v>17</v>
      </c>
      <c r="C7" s="202"/>
      <c r="D7" s="202"/>
      <c r="E7" s="202"/>
      <c r="F7" s="202"/>
      <c r="G7" s="202"/>
      <c r="H7" s="202"/>
      <c r="I7" s="202"/>
      <c r="J7" s="202"/>
      <c r="K7" s="202"/>
      <c r="L7" s="202"/>
      <c r="M7" s="202"/>
      <c r="N7" s="202"/>
      <c r="O7" s="202"/>
      <c r="P7" s="202"/>
      <c r="Q7" s="202"/>
      <c r="R7" s="203"/>
    </row>
    <row r="8" spans="2:26" ht="72" customHeight="1" x14ac:dyDescent="0.25">
      <c r="B8" s="195" t="s">
        <v>72</v>
      </c>
      <c r="C8" s="196"/>
      <c r="D8" s="196"/>
      <c r="E8" s="196"/>
      <c r="F8" s="196"/>
      <c r="G8" s="196"/>
      <c r="H8" s="196"/>
      <c r="I8" s="196"/>
      <c r="J8" s="196"/>
      <c r="K8" s="196"/>
      <c r="L8" s="196"/>
      <c r="M8" s="196"/>
      <c r="N8" s="196"/>
      <c r="O8" s="196"/>
      <c r="P8" s="196"/>
      <c r="Q8" s="196"/>
      <c r="R8" s="196"/>
    </row>
    <row r="9" spans="2:26" ht="72" customHeight="1" x14ac:dyDescent="0.2">
      <c r="B9" s="193" t="s">
        <v>73</v>
      </c>
      <c r="C9" s="194"/>
      <c r="D9" s="194"/>
      <c r="E9" s="194"/>
      <c r="F9" s="194"/>
      <c r="G9" s="194"/>
      <c r="H9" s="194"/>
      <c r="I9" s="194"/>
      <c r="J9" s="194"/>
      <c r="K9" s="194"/>
      <c r="L9" s="194"/>
      <c r="M9" s="194"/>
      <c r="N9" s="194"/>
      <c r="O9" s="194"/>
      <c r="P9" s="194"/>
      <c r="Q9" s="194"/>
      <c r="R9" s="194"/>
    </row>
    <row r="10" spans="2:26" ht="72" customHeight="1" x14ac:dyDescent="0.25">
      <c r="B10" s="195" t="s">
        <v>74</v>
      </c>
      <c r="C10" s="196"/>
      <c r="D10" s="196"/>
      <c r="E10" s="196"/>
      <c r="F10" s="196"/>
      <c r="G10" s="196"/>
      <c r="H10" s="196"/>
      <c r="I10" s="196"/>
      <c r="J10" s="196"/>
      <c r="K10" s="196"/>
      <c r="L10" s="196"/>
      <c r="M10" s="196"/>
      <c r="N10" s="196"/>
      <c r="O10" s="196"/>
      <c r="P10" s="196"/>
      <c r="Q10" s="196"/>
      <c r="R10" s="196"/>
    </row>
    <row r="11" spans="2:26" ht="72" customHeight="1" x14ac:dyDescent="0.2">
      <c r="B11" s="37"/>
      <c r="R11" s="3"/>
    </row>
    <row r="12" spans="2:26" ht="72" customHeight="1" x14ac:dyDescent="0.2">
      <c r="B12" s="8"/>
      <c r="R12" s="3"/>
    </row>
    <row r="13" spans="2:26" ht="72" customHeight="1" x14ac:dyDescent="0.2">
      <c r="B13" s="8"/>
      <c r="R13" s="3"/>
    </row>
    <row r="14" spans="2:26" ht="72" customHeight="1" thickBot="1" x14ac:dyDescent="0.25">
      <c r="B14" s="2"/>
      <c r="R14" s="3"/>
    </row>
    <row r="15" spans="2:26" ht="72" customHeight="1" x14ac:dyDescent="0.2">
      <c r="B15" s="127" t="s">
        <v>75</v>
      </c>
      <c r="C15" s="205" t="s">
        <v>76</v>
      </c>
      <c r="D15" s="205"/>
      <c r="E15" s="205"/>
      <c r="F15" s="205"/>
      <c r="G15" s="204" t="s">
        <v>77</v>
      </c>
      <c r="H15" s="204"/>
      <c r="I15" s="128" t="s">
        <v>78</v>
      </c>
      <c r="J15" s="128" t="s">
        <v>79</v>
      </c>
      <c r="K15" s="128" t="s">
        <v>80</v>
      </c>
      <c r="L15" s="128" t="s">
        <v>81</v>
      </c>
      <c r="M15" s="128" t="s">
        <v>82</v>
      </c>
      <c r="N15" s="128" t="s">
        <v>83</v>
      </c>
      <c r="O15" s="128" t="s">
        <v>84</v>
      </c>
      <c r="P15" s="128" t="s">
        <v>85</v>
      </c>
      <c r="Q15" s="128" t="s">
        <v>86</v>
      </c>
      <c r="R15" s="129" t="s">
        <v>87</v>
      </c>
    </row>
    <row r="16" spans="2:26" s="21" customFormat="1" ht="72" customHeight="1" x14ac:dyDescent="0.2">
      <c r="B16" s="47" t="str">
        <f>+EVALUACION!B17</f>
        <v>PLANEACIÓN</v>
      </c>
      <c r="C16" s="197" t="str">
        <f>+EVALUACION!C17</f>
        <v>Inadecuada escogencia de la tipología de contratación</v>
      </c>
      <c r="D16" s="197"/>
      <c r="E16" s="197"/>
      <c r="F16" s="197"/>
      <c r="G16" s="184" t="s">
        <v>88</v>
      </c>
      <c r="H16" s="184"/>
      <c r="I16" s="47">
        <f>+EVALUACION!I17</f>
        <v>1</v>
      </c>
      <c r="J16" s="47">
        <f>+EVALUACION!J17</f>
        <v>3</v>
      </c>
      <c r="K16" s="47">
        <f>+I16+J16</f>
        <v>4</v>
      </c>
      <c r="L16" s="47" t="str">
        <f>IF(K16&lt;=4,"BAJO",IF(K16=5,"MEDIO",IF(K16=6,"ALTO",IF(K16=7,"ALTO","EXTREMO"))))</f>
        <v>BAJO</v>
      </c>
      <c r="M16" s="47" t="s">
        <v>89</v>
      </c>
      <c r="N16" s="67" t="s">
        <v>90</v>
      </c>
      <c r="O16" s="67" t="s">
        <v>91</v>
      </c>
      <c r="P16" s="67" t="s">
        <v>92</v>
      </c>
      <c r="Q16" s="67" t="s">
        <v>93</v>
      </c>
      <c r="R16" s="67" t="s">
        <v>94</v>
      </c>
    </row>
    <row r="17" spans="2:18" s="21" customFormat="1" ht="72" customHeight="1" x14ac:dyDescent="0.2">
      <c r="B17" s="47" t="str">
        <f>+EVALUACION!B18</f>
        <v>PLANEACIÓN</v>
      </c>
      <c r="C17" s="197" t="str">
        <f>+EVALUACION!C18</f>
        <v xml:space="preserve">Requisitos ponderantes inapropiados para el proceso de selección </v>
      </c>
      <c r="D17" s="197"/>
      <c r="E17" s="197"/>
      <c r="F17" s="197"/>
      <c r="G17" s="184" t="s">
        <v>95</v>
      </c>
      <c r="H17" s="184"/>
      <c r="I17" s="47">
        <f>+EVALUACION!I18</f>
        <v>1</v>
      </c>
      <c r="J17" s="47">
        <f>+EVALUACION!J18</f>
        <v>3</v>
      </c>
      <c r="K17" s="47">
        <f>+I17+J17</f>
        <v>4</v>
      </c>
      <c r="L17" s="47" t="str">
        <f>IF(K17&lt;=4,"BAJO",IF(K17=5,"MEDIO",IF(K17=6,"ALTO",IF(K17=7,"ALTO","EXTREMO"))))</f>
        <v>BAJO</v>
      </c>
      <c r="M17" s="47" t="s">
        <v>89</v>
      </c>
      <c r="N17" s="67" t="s">
        <v>96</v>
      </c>
      <c r="O17" s="67" t="s">
        <v>91</v>
      </c>
      <c r="P17" s="67" t="s">
        <v>92</v>
      </c>
      <c r="Q17" s="67" t="s">
        <v>93</v>
      </c>
      <c r="R17" s="67" t="s">
        <v>94</v>
      </c>
    </row>
    <row r="18" spans="2:18" s="21" customFormat="1" ht="72" customHeight="1" x14ac:dyDescent="0.2">
      <c r="B18" s="47" t="str">
        <f>+EVALUACION!B19</f>
        <v>SELECCIÓN</v>
      </c>
      <c r="C18" s="197" t="str">
        <f>+EVALUACION!C19</f>
        <v>Suspensión del Proceso de selección</v>
      </c>
      <c r="D18" s="197"/>
      <c r="E18" s="197"/>
      <c r="F18" s="197"/>
      <c r="G18" s="184" t="s">
        <v>97</v>
      </c>
      <c r="H18" s="184"/>
      <c r="I18" s="47">
        <f>+EVALUACION!I19</f>
        <v>1</v>
      </c>
      <c r="J18" s="47">
        <f>+EVALUACION!J19</f>
        <v>5</v>
      </c>
      <c r="K18" s="47">
        <f t="shared" ref="K18:K28" si="0">+I18+J18</f>
        <v>6</v>
      </c>
      <c r="L18" s="47" t="str">
        <f t="shared" ref="L18:L55" si="1">IF(K18&lt;=4,"BAJO",IF(K18=5,"MEDIO",IF(K18=6,"ALTO",IF(K18=7,"ALTO","EXTREMO"))))</f>
        <v>ALTO</v>
      </c>
      <c r="M18" s="47" t="s">
        <v>89</v>
      </c>
      <c r="N18" s="67" t="s">
        <v>98</v>
      </c>
      <c r="O18" s="67" t="s">
        <v>91</v>
      </c>
      <c r="P18" s="67" t="s">
        <v>99</v>
      </c>
      <c r="Q18" s="104" t="s">
        <v>100</v>
      </c>
      <c r="R18" s="104" t="s">
        <v>101</v>
      </c>
    </row>
    <row r="19" spans="2:18" s="21" customFormat="1" ht="72" customHeight="1" x14ac:dyDescent="0.2">
      <c r="B19" s="47" t="str">
        <f>+EVALUACION!B20</f>
        <v>SELECCIÓN</v>
      </c>
      <c r="C19" s="197" t="str">
        <f>+EVALUACION!C20</f>
        <v>Inadecuada evaluación de las ofertas y/o verificación de requisitos habilitantes</v>
      </c>
      <c r="D19" s="197"/>
      <c r="E19" s="197"/>
      <c r="F19" s="197"/>
      <c r="G19" s="184" t="s">
        <v>102</v>
      </c>
      <c r="H19" s="184"/>
      <c r="I19" s="47">
        <f>+EVALUACION!I20</f>
        <v>1</v>
      </c>
      <c r="J19" s="47">
        <f>+EVALUACION!J20</f>
        <v>4</v>
      </c>
      <c r="K19" s="47">
        <f t="shared" si="0"/>
        <v>5</v>
      </c>
      <c r="L19" s="47" t="str">
        <f t="shared" si="1"/>
        <v>MEDIO</v>
      </c>
      <c r="M19" s="47" t="s">
        <v>89</v>
      </c>
      <c r="N19" s="67" t="s">
        <v>103</v>
      </c>
      <c r="O19" s="67" t="s">
        <v>99</v>
      </c>
      <c r="P19" s="67" t="s">
        <v>92</v>
      </c>
      <c r="Q19" s="67" t="s">
        <v>104</v>
      </c>
      <c r="R19" s="104" t="s">
        <v>105</v>
      </c>
    </row>
    <row r="20" spans="2:18" s="21" customFormat="1" ht="72" customHeight="1" x14ac:dyDescent="0.2">
      <c r="B20" s="47" t="str">
        <f>+EVALUACION!B21</f>
        <v>SELECCIÓN</v>
      </c>
      <c r="C20" s="197" t="str">
        <f>+EVALUACION!C21</f>
        <v>Inadecuado manejo administrativo del proceso contractual</v>
      </c>
      <c r="D20" s="197"/>
      <c r="E20" s="197"/>
      <c r="F20" s="197"/>
      <c r="G20" s="184" t="s">
        <v>106</v>
      </c>
      <c r="H20" s="184"/>
      <c r="I20" s="47">
        <f>+EVALUACION!I21</f>
        <v>2</v>
      </c>
      <c r="J20" s="47">
        <f>+EVALUACION!J21</f>
        <v>4</v>
      </c>
      <c r="K20" s="47">
        <f t="shared" si="0"/>
        <v>6</v>
      </c>
      <c r="L20" s="47" t="str">
        <f t="shared" si="1"/>
        <v>ALTO</v>
      </c>
      <c r="M20" s="47" t="s">
        <v>89</v>
      </c>
      <c r="N20" s="67" t="s">
        <v>107</v>
      </c>
      <c r="O20" s="67" t="s">
        <v>99</v>
      </c>
      <c r="P20" s="67" t="s">
        <v>92</v>
      </c>
      <c r="Q20" s="67" t="s">
        <v>108</v>
      </c>
      <c r="R20" s="104" t="s">
        <v>109</v>
      </c>
    </row>
    <row r="21" spans="2:18" s="21" customFormat="1" ht="72" customHeight="1" x14ac:dyDescent="0.2">
      <c r="B21" s="47" t="str">
        <f>+EVALUACION!B22</f>
        <v>SELECCIÓN</v>
      </c>
      <c r="C21" s="197" t="str">
        <f>+EVALUACION!C22</f>
        <v>Falta de claridad en la elaboración de los actos administrativos</v>
      </c>
      <c r="D21" s="197"/>
      <c r="E21" s="197"/>
      <c r="F21" s="197"/>
      <c r="G21" s="184" t="s">
        <v>110</v>
      </c>
      <c r="H21" s="184"/>
      <c r="I21" s="47">
        <f>+EVALUACION!I22</f>
        <v>2</v>
      </c>
      <c r="J21" s="47">
        <f>+EVALUACION!J22</f>
        <v>3</v>
      </c>
      <c r="K21" s="47">
        <f t="shared" si="0"/>
        <v>5</v>
      </c>
      <c r="L21" s="47" t="str">
        <f t="shared" si="1"/>
        <v>MEDIO</v>
      </c>
      <c r="M21" s="47" t="s">
        <v>89</v>
      </c>
      <c r="N21" s="67" t="s">
        <v>107</v>
      </c>
      <c r="O21" s="67" t="s">
        <v>99</v>
      </c>
      <c r="P21" s="67" t="s">
        <v>92</v>
      </c>
      <c r="Q21" s="67" t="s">
        <v>111</v>
      </c>
      <c r="R21" s="104" t="s">
        <v>112</v>
      </c>
    </row>
    <row r="22" spans="2:18" s="21" customFormat="1" ht="72" customHeight="1" x14ac:dyDescent="0.2">
      <c r="B22" s="47" t="str">
        <f>+EVALUACION!B23</f>
        <v>SELECCIÓN</v>
      </c>
      <c r="C22" s="197" t="str">
        <f>+EVALUACION!C23</f>
        <v>Contestación inoportuna a todas las observaciones formuladas a los documentos de la contratación</v>
      </c>
      <c r="D22" s="197"/>
      <c r="E22" s="197"/>
      <c r="F22" s="197"/>
      <c r="G22" s="184" t="s">
        <v>113</v>
      </c>
      <c r="H22" s="184"/>
      <c r="I22" s="47">
        <f>+EVALUACION!I23</f>
        <v>1</v>
      </c>
      <c r="J22" s="47">
        <f>+EVALUACION!J23</f>
        <v>3</v>
      </c>
      <c r="K22" s="47">
        <f t="shared" si="0"/>
        <v>4</v>
      </c>
      <c r="L22" s="47" t="str">
        <f t="shared" si="1"/>
        <v>BAJO</v>
      </c>
      <c r="M22" s="47" t="s">
        <v>89</v>
      </c>
      <c r="N22" s="67" t="s">
        <v>114</v>
      </c>
      <c r="O22" s="67" t="s">
        <v>99</v>
      </c>
      <c r="P22" s="67" t="s">
        <v>92</v>
      </c>
      <c r="Q22" s="67" t="s">
        <v>115</v>
      </c>
      <c r="R22" s="104" t="s">
        <v>116</v>
      </c>
    </row>
    <row r="23" spans="2:18" s="21" customFormat="1" ht="72" customHeight="1" x14ac:dyDescent="0.2">
      <c r="B23" s="47" t="str">
        <f>+EVALUACION!B24</f>
        <v>SELECCIÓN</v>
      </c>
      <c r="C23" s="197" t="str">
        <f>+EVALUACION!C24</f>
        <v>Declaratoria de desierta del Proceso de selección</v>
      </c>
      <c r="D23" s="197"/>
      <c r="E23" s="197"/>
      <c r="F23" s="197"/>
      <c r="G23" s="184" t="s">
        <v>117</v>
      </c>
      <c r="H23" s="184"/>
      <c r="I23" s="47">
        <f>+EVALUACION!I24</f>
        <v>1</v>
      </c>
      <c r="J23" s="47">
        <f>+EVALUACION!J24</f>
        <v>4</v>
      </c>
      <c r="K23" s="47">
        <f t="shared" si="0"/>
        <v>5</v>
      </c>
      <c r="L23" s="47" t="str">
        <f t="shared" si="1"/>
        <v>MEDIO</v>
      </c>
      <c r="M23" s="47" t="s">
        <v>118</v>
      </c>
      <c r="N23" s="67" t="s">
        <v>119</v>
      </c>
      <c r="O23" s="104" t="s">
        <v>120</v>
      </c>
      <c r="P23" s="104" t="s">
        <v>121</v>
      </c>
      <c r="Q23" s="104" t="s">
        <v>122</v>
      </c>
      <c r="R23" s="104" t="s">
        <v>123</v>
      </c>
    </row>
    <row r="24" spans="2:18" s="21" customFormat="1" ht="72" customHeight="1" x14ac:dyDescent="0.2">
      <c r="B24" s="47" t="str">
        <f>+EVALUACION!B25</f>
        <v>SELECCIÓN</v>
      </c>
      <c r="C24" s="197" t="str">
        <f>+EVALUACION!C25</f>
        <v>Selección de contratista que no cuente con la capacidad financiera y/o técnica y/o jurídicas necesarias para la ejecución del contrato.</v>
      </c>
      <c r="D24" s="197"/>
      <c r="E24" s="197"/>
      <c r="F24" s="197"/>
      <c r="G24" s="184" t="s">
        <v>124</v>
      </c>
      <c r="H24" s="184"/>
      <c r="I24" s="47">
        <f>+EVALUACION!I25</f>
        <v>2</v>
      </c>
      <c r="J24" s="47">
        <f>+EVALUACION!J25</f>
        <v>4</v>
      </c>
      <c r="K24" s="47">
        <f t="shared" si="0"/>
        <v>6</v>
      </c>
      <c r="L24" s="47" t="str">
        <f t="shared" si="1"/>
        <v>ALTO</v>
      </c>
      <c r="M24" s="47" t="s">
        <v>118</v>
      </c>
      <c r="N24" s="67" t="s">
        <v>125</v>
      </c>
      <c r="O24" s="104" t="s">
        <v>126</v>
      </c>
      <c r="P24" s="104" t="s">
        <v>127</v>
      </c>
      <c r="Q24" s="104" t="s">
        <v>128</v>
      </c>
      <c r="R24" s="104" t="s">
        <v>129</v>
      </c>
    </row>
    <row r="25" spans="2:18" s="21" customFormat="1" ht="72" customHeight="1" x14ac:dyDescent="0.2">
      <c r="B25" s="47" t="str">
        <f>+EVALUACION!B26</f>
        <v>SELECCIÓN</v>
      </c>
      <c r="C25" s="197" t="str">
        <f>+EVALUACION!C26</f>
        <v>Aceptación viciada por error</v>
      </c>
      <c r="D25" s="197"/>
      <c r="E25" s="197"/>
      <c r="F25" s="197"/>
      <c r="G25" s="184" t="s">
        <v>130</v>
      </c>
      <c r="H25" s="184"/>
      <c r="I25" s="47">
        <f>+EVALUACION!I26</f>
        <v>1</v>
      </c>
      <c r="J25" s="47">
        <f>+EVALUACION!J26</f>
        <v>1</v>
      </c>
      <c r="K25" s="47">
        <f t="shared" si="0"/>
        <v>2</v>
      </c>
      <c r="L25" s="47" t="str">
        <f t="shared" si="1"/>
        <v>BAJO</v>
      </c>
      <c r="M25" s="47" t="s">
        <v>118</v>
      </c>
      <c r="N25" s="67" t="s">
        <v>125</v>
      </c>
      <c r="O25" s="104" t="s">
        <v>131</v>
      </c>
      <c r="P25" s="104" t="s">
        <v>132</v>
      </c>
      <c r="Q25" s="104" t="s">
        <v>133</v>
      </c>
      <c r="R25" s="104" t="s">
        <v>134</v>
      </c>
    </row>
    <row r="26" spans="2:18" s="21" customFormat="1" ht="72" customHeight="1" x14ac:dyDescent="0.2">
      <c r="B26" s="47" t="str">
        <f>+EVALUACION!B27</f>
        <v>CONTRATACIÓN</v>
      </c>
      <c r="C26" s="197" t="str">
        <f>+EVALUACION!C27</f>
        <v xml:space="preserve">Riesgo de que no se firme el contrato. </v>
      </c>
      <c r="D26" s="197"/>
      <c r="E26" s="197"/>
      <c r="F26" s="197"/>
      <c r="G26" s="184" t="s">
        <v>135</v>
      </c>
      <c r="H26" s="184"/>
      <c r="I26" s="47">
        <f>+EVALUACION!I27</f>
        <v>1</v>
      </c>
      <c r="J26" s="47">
        <f>+EVALUACION!J27</f>
        <v>3</v>
      </c>
      <c r="K26" s="47">
        <f t="shared" si="0"/>
        <v>4</v>
      </c>
      <c r="L26" s="47" t="str">
        <f t="shared" si="1"/>
        <v>BAJO</v>
      </c>
      <c r="M26" s="47" t="s">
        <v>118</v>
      </c>
      <c r="N26" s="67" t="s">
        <v>136</v>
      </c>
      <c r="O26" s="67" t="s">
        <v>99</v>
      </c>
      <c r="P26" s="67" t="s">
        <v>137</v>
      </c>
      <c r="Q26" s="67" t="s">
        <v>138</v>
      </c>
      <c r="R26" s="104" t="s">
        <v>139</v>
      </c>
    </row>
    <row r="27" spans="2:18" s="21" customFormat="1" ht="72" customHeight="1" x14ac:dyDescent="0.2">
      <c r="B27" s="47" t="str">
        <f>+EVALUACION!B28</f>
        <v>CONTRATACIÓN</v>
      </c>
      <c r="C27" s="197" t="str">
        <f>+EVALUACION!C28</f>
        <v>Falta de constitución o constitución tardía de la garantía única. Aceptación de garantías que no se ajustan a lo contemplado en el contrato</v>
      </c>
      <c r="D27" s="197"/>
      <c r="E27" s="197"/>
      <c r="F27" s="197"/>
      <c r="G27" s="184" t="s">
        <v>140</v>
      </c>
      <c r="H27" s="184"/>
      <c r="I27" s="47">
        <f>+EVALUACION!I28</f>
        <v>1</v>
      </c>
      <c r="J27" s="47">
        <f>+EVALUACION!J28</f>
        <v>4</v>
      </c>
      <c r="K27" s="47">
        <f t="shared" si="0"/>
        <v>5</v>
      </c>
      <c r="L27" s="47" t="str">
        <f t="shared" si="1"/>
        <v>MEDIO</v>
      </c>
      <c r="M27" s="47" t="s">
        <v>118</v>
      </c>
      <c r="N27" s="67" t="s">
        <v>141</v>
      </c>
      <c r="O27" s="67" t="s">
        <v>99</v>
      </c>
      <c r="P27" s="67" t="s">
        <v>137</v>
      </c>
      <c r="Q27" s="67" t="s">
        <v>142</v>
      </c>
      <c r="R27" s="104" t="s">
        <v>139</v>
      </c>
    </row>
    <row r="28" spans="2:18" s="21" customFormat="1" ht="72" customHeight="1" x14ac:dyDescent="0.2">
      <c r="B28" s="47" t="str">
        <f>+EVALUACION!B29</f>
        <v>CONTRATACIÓN</v>
      </c>
      <c r="C28" s="197" t="str">
        <f>+EVALUACION!C29</f>
        <v>Falta de solicitud o solicitud tardía del registro  presupuestal</v>
      </c>
      <c r="D28" s="197"/>
      <c r="E28" s="197"/>
      <c r="F28" s="197"/>
      <c r="G28" s="184" t="s">
        <v>143</v>
      </c>
      <c r="H28" s="184"/>
      <c r="I28" s="47">
        <f>+EVALUACION!I29</f>
        <v>1</v>
      </c>
      <c r="J28" s="47">
        <f>+EVALUACION!J29</f>
        <v>2</v>
      </c>
      <c r="K28" s="47">
        <f t="shared" si="0"/>
        <v>3</v>
      </c>
      <c r="L28" s="47" t="str">
        <f t="shared" si="1"/>
        <v>BAJO</v>
      </c>
      <c r="M28" s="47" t="s">
        <v>118</v>
      </c>
      <c r="N28" s="67" t="s">
        <v>144</v>
      </c>
      <c r="O28" s="67" t="s">
        <v>99</v>
      </c>
      <c r="P28" s="67" t="s">
        <v>137</v>
      </c>
      <c r="Q28" s="67" t="s">
        <v>145</v>
      </c>
      <c r="R28" s="104" t="s">
        <v>139</v>
      </c>
    </row>
    <row r="29" spans="2:18" s="21" customFormat="1" ht="72" customHeight="1" x14ac:dyDescent="0.2">
      <c r="B29" s="47" t="str">
        <f>+EVALUACION!B30</f>
        <v>CONTRATACIÓN</v>
      </c>
      <c r="C29" s="197" t="str">
        <f>+EVALUACION!C30</f>
        <v>Presentación de reclamos de terceros sobre la selección del oferente que retrasen el perfeccionamiento del contrato.</v>
      </c>
      <c r="D29" s="197"/>
      <c r="E29" s="197"/>
      <c r="F29" s="197"/>
      <c r="G29" s="184" t="s">
        <v>146</v>
      </c>
      <c r="H29" s="184"/>
      <c r="I29" s="47">
        <f>+EVALUACION!I30</f>
        <v>4</v>
      </c>
      <c r="J29" s="47">
        <f>+EVALUACION!J30</f>
        <v>3</v>
      </c>
      <c r="K29" s="47">
        <f t="shared" ref="K29:K55" si="2">+I29+J29</f>
        <v>7</v>
      </c>
      <c r="L29" s="47" t="str">
        <f t="shared" si="1"/>
        <v>ALTO</v>
      </c>
      <c r="M29" s="47" t="s">
        <v>89</v>
      </c>
      <c r="N29" s="67" t="s">
        <v>147</v>
      </c>
      <c r="O29" s="67" t="s">
        <v>99</v>
      </c>
      <c r="P29" s="67" t="s">
        <v>137</v>
      </c>
      <c r="Q29" s="67" t="s">
        <v>148</v>
      </c>
      <c r="R29" s="104" t="s">
        <v>139</v>
      </c>
    </row>
    <row r="30" spans="2:18" s="21" customFormat="1" ht="72" customHeight="1" x14ac:dyDescent="0.2">
      <c r="B30" s="47" t="str">
        <f>+EVALUACION!B31</f>
        <v>EJECUCIÓN</v>
      </c>
      <c r="C30" s="197" t="str">
        <f>+EVALUACION!C31</f>
        <v>Fluctuaciones del valor de la moneda</v>
      </c>
      <c r="D30" s="197"/>
      <c r="E30" s="197"/>
      <c r="F30" s="197"/>
      <c r="G30" s="184" t="s">
        <v>149</v>
      </c>
      <c r="H30" s="184"/>
      <c r="I30" s="47">
        <f>+EVALUACION!I31</f>
        <v>3</v>
      </c>
      <c r="J30" s="47">
        <f>+EVALUACION!J31</f>
        <v>3</v>
      </c>
      <c r="K30" s="47">
        <f t="shared" si="2"/>
        <v>6</v>
      </c>
      <c r="L30" s="47" t="str">
        <f t="shared" si="1"/>
        <v>ALTO</v>
      </c>
      <c r="M30" s="47" t="s">
        <v>118</v>
      </c>
      <c r="N30" s="67" t="s">
        <v>150</v>
      </c>
      <c r="O30" s="67" t="s">
        <v>151</v>
      </c>
      <c r="P30" s="67" t="s">
        <v>152</v>
      </c>
      <c r="Q30" s="67" t="s">
        <v>153</v>
      </c>
      <c r="R30" s="67" t="s">
        <v>109</v>
      </c>
    </row>
    <row r="31" spans="2:18" s="21" customFormat="1" ht="72" customHeight="1" x14ac:dyDescent="0.2">
      <c r="B31" s="47" t="str">
        <f>+EVALUACION!B32</f>
        <v>EJECUCIÓN</v>
      </c>
      <c r="C31" s="197" t="str">
        <f>+EVALUACION!C32</f>
        <v>Cambio de precios en factores de producción.</v>
      </c>
      <c r="D31" s="197"/>
      <c r="E31" s="197"/>
      <c r="F31" s="197"/>
      <c r="G31" s="184" t="s">
        <v>154</v>
      </c>
      <c r="H31" s="184"/>
      <c r="I31" s="47">
        <f>+EVALUACION!I32</f>
        <v>1</v>
      </c>
      <c r="J31" s="47">
        <f>+EVALUACION!J32</f>
        <v>4</v>
      </c>
      <c r="K31" s="47">
        <f t="shared" si="2"/>
        <v>5</v>
      </c>
      <c r="L31" s="47" t="str">
        <f t="shared" si="1"/>
        <v>MEDIO</v>
      </c>
      <c r="M31" s="47" t="s">
        <v>118</v>
      </c>
      <c r="N31" s="67" t="s">
        <v>150</v>
      </c>
      <c r="O31" s="67" t="s">
        <v>155</v>
      </c>
      <c r="P31" s="67" t="s">
        <v>156</v>
      </c>
      <c r="Q31" s="67" t="s">
        <v>157</v>
      </c>
      <c r="R31" s="67" t="s">
        <v>112</v>
      </c>
    </row>
    <row r="32" spans="2:18" s="21" customFormat="1" ht="72" customHeight="1" x14ac:dyDescent="0.2">
      <c r="B32" s="47" t="str">
        <f>+EVALUACION!B33</f>
        <v>EJECUCIÓN</v>
      </c>
      <c r="C32" s="197" t="str">
        <f>+EVALUACION!C33</f>
        <v>Variación de los precios del mercado</v>
      </c>
      <c r="D32" s="197"/>
      <c r="E32" s="197"/>
      <c r="F32" s="197"/>
      <c r="G32" s="184" t="s">
        <v>158</v>
      </c>
      <c r="H32" s="184"/>
      <c r="I32" s="47">
        <f>+EVALUACION!I33</f>
        <v>2</v>
      </c>
      <c r="J32" s="47">
        <f>+EVALUACION!J33</f>
        <v>4</v>
      </c>
      <c r="K32" s="47">
        <f t="shared" si="2"/>
        <v>6</v>
      </c>
      <c r="L32" s="47" t="str">
        <f t="shared" si="1"/>
        <v>ALTO</v>
      </c>
      <c r="M32" s="47" t="s">
        <v>118</v>
      </c>
      <c r="N32" s="67" t="s">
        <v>159</v>
      </c>
      <c r="O32" s="67" t="s">
        <v>155</v>
      </c>
      <c r="P32" s="67" t="s">
        <v>156</v>
      </c>
      <c r="Q32" s="67" t="s">
        <v>160</v>
      </c>
      <c r="R32" s="67" t="s">
        <v>161</v>
      </c>
    </row>
    <row r="33" spans="2:18" s="21" customFormat="1" ht="72" customHeight="1" x14ac:dyDescent="0.2">
      <c r="B33" s="47" t="str">
        <f>+EVALUACION!B35</f>
        <v>EJECUCIÓN</v>
      </c>
      <c r="C33" s="181" t="s">
        <v>299</v>
      </c>
      <c r="D33" s="182"/>
      <c r="E33" s="182"/>
      <c r="F33" s="183"/>
      <c r="G33" s="184" t="s">
        <v>300</v>
      </c>
      <c r="H33" s="184"/>
      <c r="I33" s="47">
        <f>+EVALUACION!I35</f>
        <v>3</v>
      </c>
      <c r="J33" s="47">
        <f>+EVALUACION!J35</f>
        <v>3</v>
      </c>
      <c r="K33" s="47">
        <f t="shared" ref="K33" si="3">+I33+J33</f>
        <v>6</v>
      </c>
      <c r="L33" s="47" t="str">
        <f t="shared" si="1"/>
        <v>ALTO</v>
      </c>
      <c r="M33" s="47" t="s">
        <v>118</v>
      </c>
      <c r="N33" s="67" t="s">
        <v>159</v>
      </c>
      <c r="O33" s="67" t="s">
        <v>155</v>
      </c>
      <c r="P33" s="67" t="s">
        <v>156</v>
      </c>
      <c r="Q33" s="67" t="s">
        <v>160</v>
      </c>
      <c r="R33" s="67" t="s">
        <v>161</v>
      </c>
    </row>
    <row r="34" spans="2:18" s="21" customFormat="1" ht="72" customHeight="1" x14ac:dyDescent="0.2">
      <c r="B34" s="47" t="str">
        <f>+EVALUACION!B35</f>
        <v>EJECUCIÓN</v>
      </c>
      <c r="C34" s="181" t="str">
        <f>+EVALUACION!C35</f>
        <v>Factores políticos o macroeconómicos.</v>
      </c>
      <c r="D34" s="182"/>
      <c r="E34" s="182"/>
      <c r="F34" s="183"/>
      <c r="G34" s="184" t="s">
        <v>162</v>
      </c>
      <c r="H34" s="184"/>
      <c r="I34" s="47">
        <f>+EVALUACION!I35</f>
        <v>3</v>
      </c>
      <c r="J34" s="47">
        <f>+EVALUACION!J35</f>
        <v>3</v>
      </c>
      <c r="K34" s="47">
        <f t="shared" si="2"/>
        <v>6</v>
      </c>
      <c r="L34" s="47" t="str">
        <f t="shared" si="1"/>
        <v>ALTO</v>
      </c>
      <c r="M34" s="47" t="s">
        <v>89</v>
      </c>
      <c r="N34" s="67" t="s">
        <v>150</v>
      </c>
      <c r="O34" s="67" t="s">
        <v>155</v>
      </c>
      <c r="P34" s="67" t="s">
        <v>156</v>
      </c>
      <c r="Q34" s="67" t="s">
        <v>163</v>
      </c>
      <c r="R34" s="67" t="s">
        <v>109</v>
      </c>
    </row>
    <row r="35" spans="2:18" s="21" customFormat="1" ht="72" customHeight="1" x14ac:dyDescent="0.2">
      <c r="B35" s="47" t="str">
        <f>+EVALUACION!B36</f>
        <v>EJECUCIÓN</v>
      </c>
      <c r="C35" s="197" t="str">
        <f>+EVALUACION!C36</f>
        <v>Incumplimiento del objeto o de las obligaciones contractuales</v>
      </c>
      <c r="D35" s="197"/>
      <c r="E35" s="197"/>
      <c r="F35" s="197"/>
      <c r="G35" s="184" t="s">
        <v>164</v>
      </c>
      <c r="H35" s="184"/>
      <c r="I35" s="47">
        <f>+EVALUACION!I36</f>
        <v>2</v>
      </c>
      <c r="J35" s="47">
        <f>+EVALUACION!J36</f>
        <v>4</v>
      </c>
      <c r="K35" s="47">
        <f t="shared" si="2"/>
        <v>6</v>
      </c>
      <c r="L35" s="47" t="str">
        <f t="shared" si="1"/>
        <v>ALTO</v>
      </c>
      <c r="M35" s="47" t="s">
        <v>118</v>
      </c>
      <c r="N35" s="67" t="s">
        <v>165</v>
      </c>
      <c r="O35" s="67" t="s">
        <v>166</v>
      </c>
      <c r="P35" s="67" t="s">
        <v>167</v>
      </c>
      <c r="Q35" s="67" t="s">
        <v>168</v>
      </c>
      <c r="R35" s="67" t="s">
        <v>109</v>
      </c>
    </row>
    <row r="36" spans="2:18" s="21" customFormat="1" ht="72" customHeight="1" x14ac:dyDescent="0.2">
      <c r="B36" s="47" t="str">
        <f>+EVALUACION!B37</f>
        <v>EJECUCIÓN</v>
      </c>
      <c r="C36" s="197" t="str">
        <f>+EVALUACION!C37</f>
        <v>Variación en la disponibilidad o en el costo de los insumos necesarios para prestar los servicios.</v>
      </c>
      <c r="D36" s="197"/>
      <c r="E36" s="197"/>
      <c r="F36" s="197"/>
      <c r="G36" s="184" t="s">
        <v>169</v>
      </c>
      <c r="H36" s="184"/>
      <c r="I36" s="47">
        <f>+EVALUACION!I37</f>
        <v>1</v>
      </c>
      <c r="J36" s="47">
        <f>+EVALUACION!J37</f>
        <v>3</v>
      </c>
      <c r="K36" s="47">
        <f t="shared" si="2"/>
        <v>4</v>
      </c>
      <c r="L36" s="47" t="str">
        <f t="shared" si="1"/>
        <v>BAJO</v>
      </c>
      <c r="M36" s="47" t="s">
        <v>118</v>
      </c>
      <c r="N36" s="67" t="s">
        <v>150</v>
      </c>
      <c r="O36" s="67" t="s">
        <v>166</v>
      </c>
      <c r="P36" s="67" t="s">
        <v>167</v>
      </c>
      <c r="Q36" s="67" t="s">
        <v>168</v>
      </c>
      <c r="R36" s="67" t="s">
        <v>112</v>
      </c>
    </row>
    <row r="37" spans="2:18" s="21" customFormat="1" ht="72" customHeight="1" x14ac:dyDescent="0.2">
      <c r="B37" s="47" t="str">
        <f>+EVALUACION!B38</f>
        <v>EJECUCIÓN</v>
      </c>
      <c r="C37" s="197" t="str">
        <f>+EVALUACION!C38</f>
        <v>Incumplimiento de compromisos adquiridos por el contratista seleccionado con sus subcontratistas, suministradores de bienes y servicios.</v>
      </c>
      <c r="D37" s="197"/>
      <c r="E37" s="197"/>
      <c r="F37" s="197"/>
      <c r="G37" s="184" t="s">
        <v>170</v>
      </c>
      <c r="H37" s="184"/>
      <c r="I37" s="47">
        <f>+EVALUACION!I38</f>
        <v>2</v>
      </c>
      <c r="J37" s="47">
        <f>+EVALUACION!J38</f>
        <v>4</v>
      </c>
      <c r="K37" s="47">
        <f t="shared" si="2"/>
        <v>6</v>
      </c>
      <c r="L37" s="47" t="str">
        <f t="shared" si="1"/>
        <v>ALTO</v>
      </c>
      <c r="M37" s="47" t="s">
        <v>118</v>
      </c>
      <c r="N37" s="67" t="s">
        <v>165</v>
      </c>
      <c r="O37" s="67" t="s">
        <v>166</v>
      </c>
      <c r="P37" s="67" t="s">
        <v>167</v>
      </c>
      <c r="Q37" s="67" t="s">
        <v>171</v>
      </c>
      <c r="R37" s="67" t="s">
        <v>109</v>
      </c>
    </row>
    <row r="38" spans="2:18" s="21" customFormat="1" ht="72" customHeight="1" x14ac:dyDescent="0.2">
      <c r="B38" s="47" t="str">
        <f>+EVALUACION!B39</f>
        <v>EJECUCIÓN</v>
      </c>
      <c r="C38" s="197" t="str">
        <f>+EVALUACION!C39</f>
        <v>Incumplimiento de la administración en los pagos.</v>
      </c>
      <c r="D38" s="197"/>
      <c r="E38" s="197"/>
      <c r="F38" s="197"/>
      <c r="G38" s="184" t="s">
        <v>172</v>
      </c>
      <c r="H38" s="184"/>
      <c r="I38" s="47">
        <f>+EVALUACION!I39</f>
        <v>2</v>
      </c>
      <c r="J38" s="47">
        <f>+EVALUACION!J39</f>
        <v>3</v>
      </c>
      <c r="K38" s="47">
        <f t="shared" si="2"/>
        <v>5</v>
      </c>
      <c r="L38" s="47" t="str">
        <f t="shared" si="1"/>
        <v>MEDIO</v>
      </c>
      <c r="M38" s="47" t="s">
        <v>118</v>
      </c>
      <c r="N38" s="67" t="s">
        <v>173</v>
      </c>
      <c r="O38" s="67" t="s">
        <v>166</v>
      </c>
      <c r="P38" s="67" t="s">
        <v>167</v>
      </c>
      <c r="Q38" s="67" t="s">
        <v>171</v>
      </c>
      <c r="R38" s="67" t="s">
        <v>112</v>
      </c>
    </row>
    <row r="39" spans="2:18" s="21" customFormat="1" ht="72" customHeight="1" x14ac:dyDescent="0.2">
      <c r="B39" s="47" t="str">
        <f>+EVALUACION!B40</f>
        <v>EJECUCIÓN</v>
      </c>
      <c r="C39" s="197" t="str">
        <f>+EVALUACION!C40</f>
        <v>Defecto en la instalación de equipos</v>
      </c>
      <c r="D39" s="197"/>
      <c r="E39" s="197"/>
      <c r="F39" s="197"/>
      <c r="G39" s="184" t="s">
        <v>174</v>
      </c>
      <c r="H39" s="184"/>
      <c r="I39" s="47">
        <f>+EVALUACION!I40</f>
        <v>2</v>
      </c>
      <c r="J39" s="47">
        <f>+EVALUACION!J40</f>
        <v>3</v>
      </c>
      <c r="K39" s="47">
        <f t="shared" si="2"/>
        <v>5</v>
      </c>
      <c r="L39" s="47" t="str">
        <f t="shared" si="1"/>
        <v>MEDIO</v>
      </c>
      <c r="M39" s="47" t="s">
        <v>89</v>
      </c>
      <c r="N39" s="67" t="s">
        <v>165</v>
      </c>
      <c r="O39" s="67" t="s">
        <v>166</v>
      </c>
      <c r="P39" s="67" t="s">
        <v>167</v>
      </c>
      <c r="Q39" s="67" t="s">
        <v>168</v>
      </c>
      <c r="R39" s="67" t="s">
        <v>112</v>
      </c>
    </row>
    <row r="40" spans="2:18" s="21" customFormat="1" ht="72" customHeight="1" x14ac:dyDescent="0.2">
      <c r="B40" s="47" t="str">
        <f>+EVALUACION!B41</f>
        <v>EJECUCIÓN</v>
      </c>
      <c r="C40" s="197" t="str">
        <f>+EVALUACION!C41</f>
        <v>Defectos en los equipos.</v>
      </c>
      <c r="D40" s="197"/>
      <c r="E40" s="197"/>
      <c r="F40" s="197"/>
      <c r="G40" s="184" t="s">
        <v>175</v>
      </c>
      <c r="H40" s="184"/>
      <c r="I40" s="47">
        <f>+EVALUACION!I41</f>
        <v>2</v>
      </c>
      <c r="J40" s="47">
        <f>+EVALUACION!J41</f>
        <v>3</v>
      </c>
      <c r="K40" s="47">
        <f t="shared" si="2"/>
        <v>5</v>
      </c>
      <c r="L40" s="47" t="str">
        <f t="shared" si="1"/>
        <v>MEDIO</v>
      </c>
      <c r="M40" s="47" t="s">
        <v>89</v>
      </c>
      <c r="N40" s="67" t="s">
        <v>165</v>
      </c>
      <c r="O40" s="67" t="s">
        <v>166</v>
      </c>
      <c r="P40" s="67" t="s">
        <v>167</v>
      </c>
      <c r="Q40" s="67" t="s">
        <v>168</v>
      </c>
      <c r="R40" s="67" t="s">
        <v>112</v>
      </c>
    </row>
    <row r="41" spans="2:18" s="21" customFormat="1" ht="72" customHeight="1" x14ac:dyDescent="0.2">
      <c r="B41" s="47" t="str">
        <f>+EVALUACION!B42</f>
        <v>EJECUCIÓN</v>
      </c>
      <c r="C41" s="197" t="str">
        <f>+EVALUACION!C42</f>
        <v>Daños a los equipos objeto de mantenimiento y/o otros bienes</v>
      </c>
      <c r="D41" s="197"/>
      <c r="E41" s="197"/>
      <c r="F41" s="197"/>
      <c r="G41" s="184" t="s">
        <v>176</v>
      </c>
      <c r="H41" s="184"/>
      <c r="I41" s="47">
        <f>+EVALUACION!I42</f>
        <v>2</v>
      </c>
      <c r="J41" s="47">
        <f>+EVALUACION!J42</f>
        <v>3</v>
      </c>
      <c r="K41" s="47">
        <f t="shared" si="2"/>
        <v>5</v>
      </c>
      <c r="L41" s="47" t="str">
        <f t="shared" si="1"/>
        <v>MEDIO</v>
      </c>
      <c r="M41" s="47" t="s">
        <v>89</v>
      </c>
      <c r="N41" s="67" t="s">
        <v>165</v>
      </c>
      <c r="O41" s="67" t="s">
        <v>166</v>
      </c>
      <c r="P41" s="67" t="s">
        <v>167</v>
      </c>
      <c r="Q41" s="67" t="s">
        <v>168</v>
      </c>
      <c r="R41" s="67" t="s">
        <v>112</v>
      </c>
    </row>
    <row r="42" spans="2:18" s="21" customFormat="1" ht="72" customHeight="1" x14ac:dyDescent="0.2">
      <c r="B42" s="47" t="str">
        <f>+EVALUACION!B43</f>
        <v>EJECUCIÓN</v>
      </c>
      <c r="C42" s="197" t="str">
        <f>+EVALUACION!C43</f>
        <v>Desequilibrio económico del contrato</v>
      </c>
      <c r="D42" s="197"/>
      <c r="E42" s="197"/>
      <c r="F42" s="197"/>
      <c r="G42" s="184" t="s">
        <v>177</v>
      </c>
      <c r="H42" s="184"/>
      <c r="I42" s="47">
        <f>+EVALUACION!I43</f>
        <v>3</v>
      </c>
      <c r="J42" s="47">
        <f>+EVALUACION!J43</f>
        <v>5</v>
      </c>
      <c r="K42" s="47">
        <f t="shared" si="2"/>
        <v>8</v>
      </c>
      <c r="L42" s="47" t="str">
        <f t="shared" si="1"/>
        <v>EXTREMO</v>
      </c>
      <c r="M42" s="47" t="s">
        <v>118</v>
      </c>
      <c r="N42" s="67" t="s">
        <v>165</v>
      </c>
      <c r="O42" s="67" t="s">
        <v>166</v>
      </c>
      <c r="P42" s="67" t="s">
        <v>167</v>
      </c>
      <c r="Q42" s="67" t="s">
        <v>178</v>
      </c>
      <c r="R42" s="67" t="s">
        <v>112</v>
      </c>
    </row>
    <row r="43" spans="2:18" s="21" customFormat="1" ht="72" customHeight="1" x14ac:dyDescent="0.2">
      <c r="B43" s="47" t="str">
        <f>+EVALUACION!B44</f>
        <v>EJECUCIÓN</v>
      </c>
      <c r="C43" s="197" t="str">
        <f>+EVALUACION!C44</f>
        <v>Imposición de nuevos tributos</v>
      </c>
      <c r="D43" s="197"/>
      <c r="E43" s="197"/>
      <c r="F43" s="197"/>
      <c r="G43" s="184" t="s">
        <v>179</v>
      </c>
      <c r="H43" s="184"/>
      <c r="I43" s="47">
        <f>+EVALUACION!I44</f>
        <v>3</v>
      </c>
      <c r="J43" s="47">
        <f>+EVALUACION!J44</f>
        <v>3</v>
      </c>
      <c r="K43" s="47">
        <f t="shared" si="2"/>
        <v>6</v>
      </c>
      <c r="L43" s="47" t="str">
        <f t="shared" si="1"/>
        <v>ALTO</v>
      </c>
      <c r="M43" s="47" t="s">
        <v>118</v>
      </c>
      <c r="N43" s="67" t="s">
        <v>180</v>
      </c>
      <c r="O43" s="67" t="s">
        <v>166</v>
      </c>
      <c r="P43" s="67" t="s">
        <v>167</v>
      </c>
      <c r="Q43" s="67" t="s">
        <v>168</v>
      </c>
      <c r="R43" s="67" t="s">
        <v>112</v>
      </c>
    </row>
    <row r="44" spans="2:18" s="21" customFormat="1" ht="72" customHeight="1" x14ac:dyDescent="0.2">
      <c r="B44" s="47" t="str">
        <f>+EVALUACION!B45</f>
        <v>EJECUCIÓN</v>
      </c>
      <c r="C44" s="197" t="str">
        <f>+EVALUACION!C45</f>
        <v>Imposición de nuevos trámites o permisos</v>
      </c>
      <c r="D44" s="197"/>
      <c r="E44" s="197"/>
      <c r="F44" s="197"/>
      <c r="G44" s="184" t="s">
        <v>181</v>
      </c>
      <c r="H44" s="184"/>
      <c r="I44" s="47">
        <f>+EVALUACION!I45</f>
        <v>3</v>
      </c>
      <c r="J44" s="47">
        <f>+EVALUACION!J45</f>
        <v>3</v>
      </c>
      <c r="K44" s="47">
        <f t="shared" si="2"/>
        <v>6</v>
      </c>
      <c r="L44" s="47" t="str">
        <f t="shared" si="1"/>
        <v>ALTO</v>
      </c>
      <c r="M44" s="47" t="s">
        <v>118</v>
      </c>
      <c r="N44" s="67" t="s">
        <v>182</v>
      </c>
      <c r="O44" s="67" t="s">
        <v>166</v>
      </c>
      <c r="P44" s="67" t="s">
        <v>167</v>
      </c>
      <c r="Q44" s="67" t="s">
        <v>168</v>
      </c>
      <c r="R44" s="67" t="s">
        <v>112</v>
      </c>
    </row>
    <row r="45" spans="2:18" s="21" customFormat="1" ht="72" customHeight="1" x14ac:dyDescent="0.2">
      <c r="B45" s="47" t="str">
        <f>+EVALUACION!B46</f>
        <v>EJECUCIÓN</v>
      </c>
      <c r="C45" s="197" t="str">
        <f>+EVALUACION!C46</f>
        <v>Cambios en el marco regulatorio o normatividad aplicable al proyecto.</v>
      </c>
      <c r="D45" s="197"/>
      <c r="E45" s="197"/>
      <c r="F45" s="197"/>
      <c r="G45" s="184" t="s">
        <v>183</v>
      </c>
      <c r="H45" s="184"/>
      <c r="I45" s="47">
        <f>+EVALUACION!I46</f>
        <v>1</v>
      </c>
      <c r="J45" s="47">
        <f>+EVALUACION!J46</f>
        <v>3</v>
      </c>
      <c r="K45" s="47">
        <f t="shared" si="2"/>
        <v>4</v>
      </c>
      <c r="L45" s="47" t="str">
        <f t="shared" si="1"/>
        <v>BAJO</v>
      </c>
      <c r="M45" s="47" t="s">
        <v>89</v>
      </c>
      <c r="N45" s="67" t="s">
        <v>180</v>
      </c>
      <c r="O45" s="67" t="s">
        <v>166</v>
      </c>
      <c r="P45" s="67" t="s">
        <v>167</v>
      </c>
      <c r="Q45" s="67" t="s">
        <v>168</v>
      </c>
      <c r="R45" s="67" t="s">
        <v>112</v>
      </c>
    </row>
    <row r="46" spans="2:18" s="21" customFormat="1" ht="72" customHeight="1" x14ac:dyDescent="0.2">
      <c r="B46" s="47" t="str">
        <f>+EVALUACION!B47</f>
        <v>EJECUCIÓN</v>
      </c>
      <c r="C46" s="197" t="str">
        <f>+EVALUACION!C47</f>
        <v>Variación de tasas o tarifas</v>
      </c>
      <c r="D46" s="197"/>
      <c r="E46" s="197"/>
      <c r="F46" s="197"/>
      <c r="G46" s="184" t="s">
        <v>184</v>
      </c>
      <c r="H46" s="184"/>
      <c r="I46" s="47">
        <f>+EVALUACION!I47</f>
        <v>3</v>
      </c>
      <c r="J46" s="47">
        <f>+EVALUACION!J47</f>
        <v>4</v>
      </c>
      <c r="K46" s="47">
        <f t="shared" si="2"/>
        <v>7</v>
      </c>
      <c r="L46" s="47" t="str">
        <f t="shared" si="1"/>
        <v>ALTO</v>
      </c>
      <c r="M46" s="47" t="s">
        <v>118</v>
      </c>
      <c r="N46" s="67" t="s">
        <v>150</v>
      </c>
      <c r="O46" s="67" t="s">
        <v>166</v>
      </c>
      <c r="P46" s="67" t="s">
        <v>167</v>
      </c>
      <c r="Q46" s="67" t="s">
        <v>168</v>
      </c>
      <c r="R46" s="67" t="s">
        <v>112</v>
      </c>
    </row>
    <row r="47" spans="2:18" s="21" customFormat="1" ht="72" customHeight="1" x14ac:dyDescent="0.2">
      <c r="B47" s="47" t="str">
        <f>+EVALUACION!B48</f>
        <v>EJECUCIÓN</v>
      </c>
      <c r="C47" s="197" t="str">
        <f>+EVALUACION!C48</f>
        <v>Ejecución en tiempos distintos a los inicialmente programados por circunstancias no imputables a las partes.</v>
      </c>
      <c r="D47" s="197"/>
      <c r="E47" s="197"/>
      <c r="F47" s="197"/>
      <c r="G47" s="184" t="s">
        <v>185</v>
      </c>
      <c r="H47" s="184"/>
      <c r="I47" s="47">
        <f>+EVALUACION!I48</f>
        <v>3</v>
      </c>
      <c r="J47" s="47">
        <f>+EVALUACION!J48</f>
        <v>4</v>
      </c>
      <c r="K47" s="47">
        <f t="shared" si="2"/>
        <v>7</v>
      </c>
      <c r="L47" s="47" t="str">
        <f t="shared" si="1"/>
        <v>ALTO</v>
      </c>
      <c r="M47" s="47" t="s">
        <v>118</v>
      </c>
      <c r="N47" s="67" t="s">
        <v>159</v>
      </c>
      <c r="O47" s="67" t="s">
        <v>166</v>
      </c>
      <c r="P47" s="67" t="s">
        <v>167</v>
      </c>
      <c r="Q47" s="67" t="s">
        <v>186</v>
      </c>
      <c r="R47" s="67" t="s">
        <v>109</v>
      </c>
    </row>
    <row r="48" spans="2:18" s="21" customFormat="1" ht="72" customHeight="1" x14ac:dyDescent="0.2">
      <c r="B48" s="47" t="str">
        <f>+EVALUACION!B49</f>
        <v>EJECUCIÓN</v>
      </c>
      <c r="C48" s="197" t="s">
        <v>301</v>
      </c>
      <c r="D48" s="197"/>
      <c r="E48" s="197"/>
      <c r="F48" s="197"/>
      <c r="G48" s="184" t="s">
        <v>187</v>
      </c>
      <c r="H48" s="184"/>
      <c r="I48" s="47">
        <f>+EVALUACION!I49</f>
        <v>2</v>
      </c>
      <c r="J48" s="47">
        <f>+EVALUACION!J49</f>
        <v>5</v>
      </c>
      <c r="K48" s="47">
        <f t="shared" si="2"/>
        <v>7</v>
      </c>
      <c r="L48" s="47" t="str">
        <f t="shared" si="1"/>
        <v>ALTO</v>
      </c>
      <c r="M48" s="47" t="s">
        <v>89</v>
      </c>
      <c r="N48" s="67" t="s">
        <v>165</v>
      </c>
      <c r="O48" s="67" t="s">
        <v>166</v>
      </c>
      <c r="P48" s="67" t="s">
        <v>167</v>
      </c>
      <c r="Q48" s="67" t="s">
        <v>188</v>
      </c>
      <c r="R48" s="67" t="s">
        <v>112</v>
      </c>
    </row>
    <row r="49" spans="2:23" s="21" customFormat="1" ht="72" customHeight="1" x14ac:dyDescent="0.2">
      <c r="B49" s="47" t="str">
        <f>+EVALUACION!B53</f>
        <v>EJECUCIÓN</v>
      </c>
      <c r="C49" s="197" t="str">
        <f>+EVALUACION!C53</f>
        <v>Incumplimiento derivado del trámite de los permisos con autoridades ambientales, la obtención de los mismos, paz y salvos</v>
      </c>
      <c r="D49" s="197"/>
      <c r="E49" s="197"/>
      <c r="F49" s="197"/>
      <c r="G49" s="184" t="s">
        <v>189</v>
      </c>
      <c r="H49" s="184"/>
      <c r="I49" s="47">
        <f>+EVALUACION!I53</f>
        <v>2</v>
      </c>
      <c r="J49" s="47">
        <f>+EVALUACION!J53</f>
        <v>3</v>
      </c>
      <c r="K49" s="47">
        <f t="shared" si="2"/>
        <v>5</v>
      </c>
      <c r="L49" s="47" t="str">
        <f t="shared" si="1"/>
        <v>MEDIO</v>
      </c>
      <c r="M49" s="47" t="s">
        <v>118</v>
      </c>
      <c r="N49" s="67" t="s">
        <v>180</v>
      </c>
      <c r="O49" s="67" t="s">
        <v>166</v>
      </c>
      <c r="P49" s="67" t="s">
        <v>167</v>
      </c>
      <c r="Q49" s="67" t="s">
        <v>168</v>
      </c>
      <c r="R49" s="67" t="s">
        <v>109</v>
      </c>
    </row>
    <row r="50" spans="2:23" s="21" customFormat="1" ht="72" customHeight="1" x14ac:dyDescent="0.2">
      <c r="B50" s="47" t="str">
        <f>+EVALUACION!B54</f>
        <v>EJECUCIÓN</v>
      </c>
      <c r="C50" s="181" t="s">
        <v>302</v>
      </c>
      <c r="D50" s="182"/>
      <c r="E50" s="182"/>
      <c r="F50" s="183"/>
      <c r="G50" s="185" t="s">
        <v>303</v>
      </c>
      <c r="H50" s="186"/>
      <c r="I50" s="47">
        <f>+EVALUACION!I54</f>
        <v>2</v>
      </c>
      <c r="J50" s="47">
        <f>+EVALUACION!J54</f>
        <v>4</v>
      </c>
      <c r="K50" s="47">
        <f t="shared" ref="K50" si="4">+I50+J50</f>
        <v>6</v>
      </c>
      <c r="L50" s="47" t="str">
        <f t="shared" ref="L50" si="5">IF(K50&lt;=4,"BAJO",IF(K50=5,"MEDIO",IF(K50=6,"ALTO",IF(K50=7,"ALTO","EXTREMO"))))</f>
        <v>ALTO</v>
      </c>
      <c r="M50" s="47" t="s">
        <v>118</v>
      </c>
      <c r="N50" s="67" t="s">
        <v>180</v>
      </c>
      <c r="O50" s="67" t="s">
        <v>166</v>
      </c>
      <c r="P50" s="67" t="s">
        <v>167</v>
      </c>
      <c r="Q50" s="67" t="s">
        <v>168</v>
      </c>
      <c r="R50" s="67" t="s">
        <v>109</v>
      </c>
    </row>
    <row r="51" spans="2:23" s="21" customFormat="1" ht="72" customHeight="1" x14ac:dyDescent="0.2">
      <c r="B51" s="47" t="str">
        <f>+EVALUACION!B55</f>
        <v>EJECUCIÓN</v>
      </c>
      <c r="C51" s="181" t="s">
        <v>304</v>
      </c>
      <c r="D51" s="182"/>
      <c r="E51" s="182"/>
      <c r="F51" s="183"/>
      <c r="G51" s="185" t="s">
        <v>305</v>
      </c>
      <c r="H51" s="186"/>
      <c r="I51" s="47">
        <f>+EVALUACION!I55</f>
        <v>3</v>
      </c>
      <c r="J51" s="47">
        <f>+EVALUACION!J55</f>
        <v>4</v>
      </c>
      <c r="K51" s="47">
        <f t="shared" ref="K51" si="6">+I51+J51</f>
        <v>7</v>
      </c>
      <c r="L51" s="47" t="str">
        <f t="shared" ref="L51" si="7">IF(K51&lt;=4,"BAJO",IF(K51=5,"MEDIO",IF(K51=6,"ALTO",IF(K51=7,"ALTO","EXTREMO"))))</f>
        <v>ALTO</v>
      </c>
      <c r="M51" s="47" t="s">
        <v>118</v>
      </c>
      <c r="N51" s="67" t="s">
        <v>180</v>
      </c>
      <c r="O51" s="67" t="s">
        <v>166</v>
      </c>
      <c r="P51" s="67" t="s">
        <v>167</v>
      </c>
      <c r="Q51" s="67" t="s">
        <v>168</v>
      </c>
      <c r="R51" s="67" t="s">
        <v>109</v>
      </c>
    </row>
    <row r="52" spans="2:23" s="21" customFormat="1" ht="72" customHeight="1" x14ac:dyDescent="0.2">
      <c r="B52" s="47" t="str">
        <f>+EVALUACION!B56</f>
        <v>EJECUCIÓN</v>
      </c>
      <c r="C52" s="181" t="s">
        <v>306</v>
      </c>
      <c r="D52" s="182"/>
      <c r="E52" s="182"/>
      <c r="F52" s="183"/>
      <c r="G52" s="185" t="s">
        <v>305</v>
      </c>
      <c r="H52" s="186"/>
      <c r="I52" s="47">
        <f>+EVALUACION!I56</f>
        <v>3</v>
      </c>
      <c r="J52" s="47">
        <f>+EVALUACION!J56</f>
        <v>2</v>
      </c>
      <c r="K52" s="47">
        <f t="shared" ref="K52" si="8">+I52+J52</f>
        <v>5</v>
      </c>
      <c r="L52" s="47" t="str">
        <f t="shared" ref="L52" si="9">IF(K52&lt;=4,"BAJO",IF(K52=5,"MEDIO",IF(K52=6,"ALTO",IF(K52=7,"ALTO","EXTREMO"))))</f>
        <v>MEDIO</v>
      </c>
      <c r="M52" s="47" t="s">
        <v>118</v>
      </c>
      <c r="N52" s="67" t="s">
        <v>180</v>
      </c>
      <c r="O52" s="67" t="s">
        <v>166</v>
      </c>
      <c r="P52" s="67" t="s">
        <v>167</v>
      </c>
      <c r="Q52" s="67" t="s">
        <v>168</v>
      </c>
      <c r="R52" s="67" t="s">
        <v>109</v>
      </c>
    </row>
    <row r="53" spans="2:23" s="21" customFormat="1" ht="72" customHeight="1" x14ac:dyDescent="0.2">
      <c r="B53" s="47" t="str">
        <f>+EVALUACION!B54</f>
        <v>EJECUCIÓN</v>
      </c>
      <c r="C53" s="197" t="str">
        <f>+EVALUACION!C54</f>
        <v>Insolvencia del contratista</v>
      </c>
      <c r="D53" s="197"/>
      <c r="E53" s="197"/>
      <c r="F53" s="197"/>
      <c r="G53" s="184" t="s">
        <v>190</v>
      </c>
      <c r="H53" s="184"/>
      <c r="I53" s="47">
        <f>+EVALUACION!I54</f>
        <v>2</v>
      </c>
      <c r="J53" s="47">
        <f>+EVALUACION!J54</f>
        <v>4</v>
      </c>
      <c r="K53" s="47">
        <f t="shared" si="2"/>
        <v>6</v>
      </c>
      <c r="L53" s="47" t="str">
        <f t="shared" si="1"/>
        <v>ALTO</v>
      </c>
      <c r="M53" s="47" t="s">
        <v>118</v>
      </c>
      <c r="N53" s="67" t="s">
        <v>191</v>
      </c>
      <c r="O53" s="67" t="s">
        <v>166</v>
      </c>
      <c r="P53" s="67" t="s">
        <v>167</v>
      </c>
      <c r="Q53" s="67" t="s">
        <v>192</v>
      </c>
      <c r="R53" s="67" t="s">
        <v>112</v>
      </c>
    </row>
    <row r="54" spans="2:23" s="21" customFormat="1" ht="72" customHeight="1" x14ac:dyDescent="0.2">
      <c r="B54" s="47" t="str">
        <f>+EVALUACION!B55</f>
        <v>EJECUCIÓN</v>
      </c>
      <c r="C54" s="197" t="str">
        <f>+EVALUACION!C55</f>
        <v>Eventos naturales tales como lluvias, inundaciones y sequias entre otros</v>
      </c>
      <c r="D54" s="197"/>
      <c r="E54" s="197"/>
      <c r="F54" s="197"/>
      <c r="G54" s="184" t="s">
        <v>193</v>
      </c>
      <c r="H54" s="184"/>
      <c r="I54" s="47">
        <f>+EVALUACION!I55</f>
        <v>3</v>
      </c>
      <c r="J54" s="47">
        <f>+EVALUACION!J55</f>
        <v>4</v>
      </c>
      <c r="K54" s="47">
        <f t="shared" si="2"/>
        <v>7</v>
      </c>
      <c r="L54" s="47" t="str">
        <f t="shared" si="1"/>
        <v>ALTO</v>
      </c>
      <c r="M54" s="47" t="s">
        <v>118</v>
      </c>
      <c r="N54" s="67" t="s">
        <v>191</v>
      </c>
      <c r="O54" s="67" t="s">
        <v>166</v>
      </c>
      <c r="P54" s="67" t="s">
        <v>167</v>
      </c>
      <c r="Q54" s="67" t="s">
        <v>194</v>
      </c>
      <c r="R54" s="67" t="s">
        <v>161</v>
      </c>
    </row>
    <row r="55" spans="2:23" s="21" customFormat="1" ht="72" customHeight="1" x14ac:dyDescent="0.2">
      <c r="B55" s="47" t="str">
        <f>+EVALUACION!B56</f>
        <v>EJECUCIÓN</v>
      </c>
      <c r="C55" s="197" t="str">
        <f>+EVALUACION!C56</f>
        <v>Deterioro de las condiciones de seguridad y orden público que impidan el transporte de los funcionarios o el aplazamiento de recorridos</v>
      </c>
      <c r="D55" s="197"/>
      <c r="E55" s="197"/>
      <c r="F55" s="197"/>
      <c r="G55" s="184" t="s">
        <v>195</v>
      </c>
      <c r="H55" s="184"/>
      <c r="I55" s="47">
        <f>+EVALUACION!I56</f>
        <v>3</v>
      </c>
      <c r="J55" s="47">
        <f>+EVALUACION!J56</f>
        <v>2</v>
      </c>
      <c r="K55" s="47">
        <f t="shared" si="2"/>
        <v>5</v>
      </c>
      <c r="L55" s="47" t="str">
        <f t="shared" si="1"/>
        <v>MEDIO</v>
      </c>
      <c r="M55" s="47" t="s">
        <v>118</v>
      </c>
      <c r="N55" s="67" t="s">
        <v>191</v>
      </c>
      <c r="O55" s="67" t="s">
        <v>166</v>
      </c>
      <c r="P55" s="67" t="s">
        <v>167</v>
      </c>
      <c r="Q55" s="67" t="s">
        <v>194</v>
      </c>
      <c r="R55" s="67" t="s">
        <v>161</v>
      </c>
    </row>
    <row r="56" spans="2:23" s="21" customFormat="1" ht="72" customHeight="1" x14ac:dyDescent="0.2">
      <c r="B56" s="113"/>
      <c r="C56" s="105"/>
      <c r="D56" s="105"/>
      <c r="E56" s="105"/>
      <c r="F56" s="105"/>
      <c r="G56" s="62"/>
      <c r="H56" s="62"/>
      <c r="I56" s="108"/>
      <c r="J56" s="108"/>
      <c r="K56" s="108"/>
      <c r="L56" s="108"/>
      <c r="M56" s="108"/>
      <c r="N56" s="114"/>
      <c r="O56" s="114"/>
      <c r="P56" s="114"/>
      <c r="Q56" s="114"/>
      <c r="R56" s="115"/>
    </row>
    <row r="57" spans="2:23" ht="72" customHeight="1" x14ac:dyDescent="0.2">
      <c r="B57" s="37"/>
      <c r="C57" s="38"/>
      <c r="D57" s="38"/>
      <c r="E57" s="38"/>
      <c r="F57" s="38"/>
      <c r="G57" s="103"/>
      <c r="H57" s="38"/>
      <c r="I57" s="38"/>
      <c r="J57" s="38"/>
      <c r="K57" s="38"/>
      <c r="L57" s="38"/>
      <c r="M57" s="38"/>
      <c r="N57" s="38"/>
      <c r="O57" s="38"/>
      <c r="P57" s="38"/>
      <c r="Q57" s="38"/>
      <c r="R57" s="3"/>
    </row>
    <row r="58" spans="2:23" ht="72" customHeight="1" x14ac:dyDescent="0.2">
      <c r="B58" s="37"/>
      <c r="C58" s="218" t="s">
        <v>196</v>
      </c>
      <c r="D58" s="218"/>
      <c r="E58" s="218"/>
      <c r="F58" s="218"/>
      <c r="G58" s="38"/>
      <c r="H58" s="219" t="s">
        <v>197</v>
      </c>
      <c r="I58" s="219"/>
      <c r="J58" s="219"/>
      <c r="K58" s="219"/>
      <c r="L58" s="80"/>
      <c r="M58" s="80"/>
      <c r="N58" s="80"/>
      <c r="O58" s="80"/>
      <c r="P58" s="80"/>
      <c r="Q58" s="80"/>
      <c r="R58" s="3"/>
    </row>
    <row r="59" spans="2:23" ht="72" customHeight="1" x14ac:dyDescent="0.2">
      <c r="B59" s="224" t="s">
        <v>198</v>
      </c>
      <c r="C59" s="220" t="s">
        <v>199</v>
      </c>
      <c r="D59" s="225"/>
      <c r="E59" s="221"/>
      <c r="F59" s="59" t="s">
        <v>200</v>
      </c>
      <c r="G59" s="38"/>
      <c r="H59" s="220" t="s">
        <v>201</v>
      </c>
      <c r="I59" s="221"/>
      <c r="J59" s="220" t="s">
        <v>200</v>
      </c>
      <c r="K59" s="221"/>
      <c r="L59" s="62"/>
      <c r="M59" s="62"/>
      <c r="N59" s="219" t="s">
        <v>196</v>
      </c>
      <c r="O59" s="219"/>
      <c r="P59" s="219"/>
      <c r="Q59" s="62"/>
      <c r="R59" s="3"/>
    </row>
    <row r="60" spans="2:23" ht="72" customHeight="1" x14ac:dyDescent="0.2">
      <c r="B60" s="224"/>
      <c r="C60" s="185" t="s">
        <v>202</v>
      </c>
      <c r="D60" s="215"/>
      <c r="E60" s="186"/>
      <c r="F60" s="75">
        <v>1</v>
      </c>
      <c r="G60" s="38"/>
      <c r="H60" s="185" t="s">
        <v>203</v>
      </c>
      <c r="I60" s="186"/>
      <c r="J60" s="185">
        <v>1</v>
      </c>
      <c r="K60" s="186"/>
      <c r="L60" s="62"/>
      <c r="M60" s="62"/>
      <c r="N60" s="206" t="s">
        <v>204</v>
      </c>
      <c r="O60" s="207"/>
      <c r="P60" s="65" t="s">
        <v>205</v>
      </c>
      <c r="Q60" s="62"/>
      <c r="R60" s="3"/>
    </row>
    <row r="61" spans="2:23" ht="72" customHeight="1" x14ac:dyDescent="0.2">
      <c r="B61" s="224"/>
      <c r="C61" s="185" t="s">
        <v>206</v>
      </c>
      <c r="D61" s="215"/>
      <c r="E61" s="186"/>
      <c r="F61" s="75">
        <v>2</v>
      </c>
      <c r="G61" s="38"/>
      <c r="H61" s="185" t="s">
        <v>207</v>
      </c>
      <c r="I61" s="186"/>
      <c r="J61" s="185">
        <v>2</v>
      </c>
      <c r="K61" s="186"/>
      <c r="L61" s="62"/>
      <c r="M61" s="62"/>
      <c r="N61" s="211" t="s">
        <v>208</v>
      </c>
      <c r="O61" s="212"/>
      <c r="P61" s="66" t="s">
        <v>209</v>
      </c>
      <c r="Q61" s="62"/>
      <c r="R61" s="3"/>
      <c r="T61" s="5"/>
      <c r="U61" s="5"/>
      <c r="V61" s="5"/>
      <c r="W61" s="5"/>
    </row>
    <row r="62" spans="2:23" ht="72" customHeight="1" x14ac:dyDescent="0.2">
      <c r="B62" s="224"/>
      <c r="C62" s="185" t="s">
        <v>210</v>
      </c>
      <c r="D62" s="215"/>
      <c r="E62" s="186"/>
      <c r="F62" s="75">
        <v>3</v>
      </c>
      <c r="G62" s="38"/>
      <c r="H62" s="185" t="s">
        <v>211</v>
      </c>
      <c r="I62" s="186"/>
      <c r="J62" s="185">
        <v>3</v>
      </c>
      <c r="K62" s="186"/>
      <c r="L62" s="62"/>
      <c r="M62" s="62"/>
      <c r="N62" s="208" t="s">
        <v>212</v>
      </c>
      <c r="O62" s="210"/>
      <c r="P62" s="66" t="s">
        <v>213</v>
      </c>
      <c r="Q62" s="62"/>
      <c r="R62" s="3"/>
    </row>
    <row r="63" spans="2:23" ht="72" customHeight="1" x14ac:dyDescent="0.2">
      <c r="B63" s="224"/>
      <c r="C63" s="185" t="s">
        <v>214</v>
      </c>
      <c r="D63" s="215"/>
      <c r="E63" s="186"/>
      <c r="F63" s="75">
        <v>4</v>
      </c>
      <c r="G63" s="38"/>
      <c r="H63" s="185" t="s">
        <v>215</v>
      </c>
      <c r="I63" s="186"/>
      <c r="J63" s="185">
        <v>4</v>
      </c>
      <c r="K63" s="186"/>
      <c r="L63" s="62"/>
      <c r="M63" s="62"/>
      <c r="N63" s="216">
        <v>5</v>
      </c>
      <c r="O63" s="217"/>
      <c r="P63" s="66" t="s">
        <v>216</v>
      </c>
      <c r="Q63" s="62"/>
      <c r="R63" s="3"/>
    </row>
    <row r="64" spans="2:23" ht="72" customHeight="1" x14ac:dyDescent="0.2">
      <c r="B64" s="224"/>
      <c r="C64" s="185" t="s">
        <v>217</v>
      </c>
      <c r="D64" s="215"/>
      <c r="E64" s="186"/>
      <c r="F64" s="75">
        <v>5</v>
      </c>
      <c r="G64" s="38"/>
      <c r="H64" s="185" t="s">
        <v>218</v>
      </c>
      <c r="I64" s="186"/>
      <c r="J64" s="185">
        <v>5</v>
      </c>
      <c r="K64" s="186"/>
      <c r="L64" s="62"/>
      <c r="M64" s="62"/>
      <c r="N64" s="222" t="s">
        <v>219</v>
      </c>
      <c r="O64" s="223"/>
      <c r="P64" s="68" t="s">
        <v>220</v>
      </c>
      <c r="Q64" s="62"/>
      <c r="R64" s="3"/>
    </row>
    <row r="65" spans="2:18" ht="72" customHeight="1" x14ac:dyDescent="0.2">
      <c r="B65" s="37"/>
      <c r="C65" s="38"/>
      <c r="D65" s="38"/>
      <c r="E65" s="38"/>
      <c r="F65" s="38"/>
      <c r="G65" s="38"/>
      <c r="H65" s="38"/>
      <c r="I65" s="38"/>
      <c r="J65" s="38"/>
      <c r="K65" s="38"/>
      <c r="L65" s="38"/>
      <c r="M65" s="38"/>
      <c r="N65" s="38"/>
      <c r="O65" s="38"/>
      <c r="P65" s="38"/>
      <c r="Q65" s="38"/>
      <c r="R65" s="3"/>
    </row>
    <row r="66" spans="2:18" ht="72" customHeight="1" x14ac:dyDescent="0.2">
      <c r="B66" s="37"/>
      <c r="C66" s="219" t="s">
        <v>204</v>
      </c>
      <c r="D66" s="219"/>
      <c r="E66" s="219"/>
      <c r="F66" s="219"/>
      <c r="G66" s="219"/>
      <c r="H66" s="219"/>
      <c r="I66" s="219"/>
      <c r="J66" s="219"/>
      <c r="K66" s="219"/>
      <c r="L66" s="219"/>
      <c r="M66" s="219"/>
      <c r="N66" s="219"/>
      <c r="O66" s="219"/>
      <c r="P66" s="219"/>
      <c r="Q66" s="219"/>
      <c r="R66" s="3"/>
    </row>
    <row r="67" spans="2:18" ht="72" customHeight="1" x14ac:dyDescent="0.2">
      <c r="B67" s="37"/>
      <c r="C67" s="185" t="s">
        <v>221</v>
      </c>
      <c r="D67" s="215"/>
      <c r="E67" s="215"/>
      <c r="F67" s="186"/>
      <c r="G67" s="185" t="s">
        <v>222</v>
      </c>
      <c r="H67" s="186"/>
      <c r="I67" s="185" t="s">
        <v>223</v>
      </c>
      <c r="J67" s="215"/>
      <c r="K67" s="186"/>
      <c r="L67" s="185" t="s">
        <v>224</v>
      </c>
      <c r="M67" s="186"/>
      <c r="N67" s="185" t="s">
        <v>225</v>
      </c>
      <c r="O67" s="186"/>
      <c r="P67" s="185" t="s">
        <v>226</v>
      </c>
      <c r="Q67" s="186"/>
      <c r="R67" s="3"/>
    </row>
    <row r="68" spans="2:18" ht="72" customHeight="1" x14ac:dyDescent="0.2">
      <c r="B68" s="37"/>
      <c r="C68" s="185" t="s">
        <v>227</v>
      </c>
      <c r="D68" s="215"/>
      <c r="E68" s="215"/>
      <c r="F68" s="186"/>
      <c r="G68" s="185" t="s">
        <v>228</v>
      </c>
      <c r="H68" s="186"/>
      <c r="I68" s="185" t="s">
        <v>229</v>
      </c>
      <c r="J68" s="215"/>
      <c r="K68" s="186"/>
      <c r="L68" s="185" t="s">
        <v>230</v>
      </c>
      <c r="M68" s="186"/>
      <c r="N68" s="185" t="s">
        <v>231</v>
      </c>
      <c r="O68" s="186"/>
      <c r="P68" s="185" t="s">
        <v>232</v>
      </c>
      <c r="Q68" s="186"/>
      <c r="R68" s="3"/>
    </row>
    <row r="69" spans="2:18" ht="72" customHeight="1" x14ac:dyDescent="0.2">
      <c r="B69" s="37"/>
      <c r="C69" s="227" t="s">
        <v>199</v>
      </c>
      <c r="D69" s="228"/>
      <c r="E69" s="229"/>
      <c r="F69" s="233" t="s">
        <v>200</v>
      </c>
      <c r="G69" s="206" t="s">
        <v>203</v>
      </c>
      <c r="H69" s="207"/>
      <c r="I69" s="206" t="s">
        <v>207</v>
      </c>
      <c r="J69" s="239"/>
      <c r="K69" s="207"/>
      <c r="L69" s="206" t="s">
        <v>211</v>
      </c>
      <c r="M69" s="207"/>
      <c r="N69" s="206" t="s">
        <v>215</v>
      </c>
      <c r="O69" s="207"/>
      <c r="P69" s="220" t="s">
        <v>218</v>
      </c>
      <c r="Q69" s="221"/>
      <c r="R69" s="3"/>
    </row>
    <row r="70" spans="2:18" ht="72" customHeight="1" x14ac:dyDescent="0.2">
      <c r="B70" s="37"/>
      <c r="C70" s="230"/>
      <c r="D70" s="231"/>
      <c r="E70" s="232"/>
      <c r="F70" s="234"/>
      <c r="G70" s="235">
        <v>1</v>
      </c>
      <c r="H70" s="236"/>
      <c r="I70" s="235">
        <v>2</v>
      </c>
      <c r="J70" s="238"/>
      <c r="K70" s="236"/>
      <c r="L70" s="235">
        <v>3</v>
      </c>
      <c r="M70" s="236"/>
      <c r="N70" s="235">
        <v>4</v>
      </c>
      <c r="O70" s="236"/>
      <c r="P70" s="235">
        <v>5</v>
      </c>
      <c r="Q70" s="236"/>
      <c r="R70" s="3"/>
    </row>
    <row r="71" spans="2:18" ht="72" customHeight="1" x14ac:dyDescent="0.2">
      <c r="B71" s="37"/>
      <c r="C71" s="185" t="s">
        <v>202</v>
      </c>
      <c r="D71" s="215"/>
      <c r="E71" s="186"/>
      <c r="F71" s="83">
        <v>1</v>
      </c>
      <c r="G71" s="213">
        <v>2</v>
      </c>
      <c r="H71" s="214"/>
      <c r="I71" s="213">
        <v>3</v>
      </c>
      <c r="J71" s="237"/>
      <c r="K71" s="214"/>
      <c r="L71" s="213">
        <v>4</v>
      </c>
      <c r="M71" s="214"/>
      <c r="N71" s="216">
        <v>5</v>
      </c>
      <c r="O71" s="217"/>
      <c r="P71" s="208">
        <v>6</v>
      </c>
      <c r="Q71" s="210"/>
      <c r="R71" s="3"/>
    </row>
    <row r="72" spans="2:18" ht="72" customHeight="1" x14ac:dyDescent="0.2">
      <c r="B72" s="37"/>
      <c r="C72" s="185" t="s">
        <v>206</v>
      </c>
      <c r="D72" s="215"/>
      <c r="E72" s="186"/>
      <c r="F72" s="83">
        <v>2</v>
      </c>
      <c r="G72" s="213">
        <v>3</v>
      </c>
      <c r="H72" s="214"/>
      <c r="I72" s="213">
        <v>4</v>
      </c>
      <c r="J72" s="237"/>
      <c r="K72" s="214"/>
      <c r="L72" s="216">
        <v>5</v>
      </c>
      <c r="M72" s="217"/>
      <c r="N72" s="208">
        <v>6</v>
      </c>
      <c r="O72" s="210"/>
      <c r="P72" s="208">
        <v>7</v>
      </c>
      <c r="Q72" s="210"/>
      <c r="R72" s="3"/>
    </row>
    <row r="73" spans="2:18" ht="72" customHeight="1" x14ac:dyDescent="0.2">
      <c r="B73" s="37"/>
      <c r="C73" s="185" t="s">
        <v>210</v>
      </c>
      <c r="D73" s="215"/>
      <c r="E73" s="186"/>
      <c r="F73" s="83">
        <v>3</v>
      </c>
      <c r="G73" s="213">
        <v>4</v>
      </c>
      <c r="H73" s="214"/>
      <c r="I73" s="216">
        <v>5</v>
      </c>
      <c r="J73" s="226"/>
      <c r="K73" s="217"/>
      <c r="L73" s="208">
        <v>6</v>
      </c>
      <c r="M73" s="210"/>
      <c r="N73" s="208">
        <v>7</v>
      </c>
      <c r="O73" s="210"/>
      <c r="P73" s="211">
        <v>8</v>
      </c>
      <c r="Q73" s="212"/>
      <c r="R73" s="3"/>
    </row>
    <row r="74" spans="2:18" ht="72" customHeight="1" x14ac:dyDescent="0.2">
      <c r="B74" s="37"/>
      <c r="C74" s="185" t="s">
        <v>214</v>
      </c>
      <c r="D74" s="215"/>
      <c r="E74" s="186"/>
      <c r="F74" s="83">
        <v>4</v>
      </c>
      <c r="G74" s="216">
        <v>5</v>
      </c>
      <c r="H74" s="217"/>
      <c r="I74" s="208">
        <v>6</v>
      </c>
      <c r="J74" s="209"/>
      <c r="K74" s="210"/>
      <c r="L74" s="208">
        <v>7</v>
      </c>
      <c r="M74" s="210"/>
      <c r="N74" s="211">
        <v>8</v>
      </c>
      <c r="O74" s="212"/>
      <c r="P74" s="211">
        <v>9</v>
      </c>
      <c r="Q74" s="212"/>
      <c r="R74" s="3"/>
    </row>
    <row r="75" spans="2:18" ht="72" customHeight="1" x14ac:dyDescent="0.2">
      <c r="B75" s="37"/>
      <c r="C75" s="185" t="s">
        <v>217</v>
      </c>
      <c r="D75" s="215"/>
      <c r="E75" s="186"/>
      <c r="F75" s="83">
        <v>5</v>
      </c>
      <c r="G75" s="208">
        <v>6</v>
      </c>
      <c r="H75" s="210"/>
      <c r="I75" s="208">
        <v>7</v>
      </c>
      <c r="J75" s="209"/>
      <c r="K75" s="210"/>
      <c r="L75" s="211">
        <v>8</v>
      </c>
      <c r="M75" s="212"/>
      <c r="N75" s="211">
        <v>9</v>
      </c>
      <c r="O75" s="212"/>
      <c r="P75" s="211">
        <v>10</v>
      </c>
      <c r="Q75" s="212"/>
      <c r="R75" s="3"/>
    </row>
    <row r="76" spans="2:18" ht="72" customHeight="1" thickBot="1" x14ac:dyDescent="0.25">
      <c r="B76" s="40"/>
      <c r="C76" s="41"/>
      <c r="D76" s="41"/>
      <c r="E76" s="41"/>
      <c r="F76" s="41"/>
      <c r="G76" s="41"/>
      <c r="H76" s="41"/>
      <c r="I76" s="41"/>
      <c r="J76" s="41"/>
      <c r="K76" s="41"/>
      <c r="L76" s="41"/>
      <c r="M76" s="41"/>
      <c r="N76" s="41"/>
      <c r="O76" s="41"/>
      <c r="P76" s="41"/>
      <c r="Q76" s="41"/>
      <c r="R76" s="9"/>
    </row>
  </sheetData>
  <autoFilter ref="B15:Z55" xr:uid="{00000000-0001-0000-0300-000000000000}">
    <filterColumn colId="1" showButton="0"/>
    <filterColumn colId="2" showButton="0"/>
    <filterColumn colId="3" showButton="0"/>
    <filterColumn colId="5" showButton="0"/>
  </autoFilter>
  <mergeCells count="172">
    <mergeCell ref="C54:F54"/>
    <mergeCell ref="C55:F55"/>
    <mergeCell ref="G35:H35"/>
    <mergeCell ref="G36:H36"/>
    <mergeCell ref="G37:H37"/>
    <mergeCell ref="G38:H38"/>
    <mergeCell ref="G39:H39"/>
    <mergeCell ref="G40:H40"/>
    <mergeCell ref="G41:H41"/>
    <mergeCell ref="G42:H42"/>
    <mergeCell ref="G43:H43"/>
    <mergeCell ref="G44:H44"/>
    <mergeCell ref="G45:H45"/>
    <mergeCell ref="G46:H46"/>
    <mergeCell ref="G47:H47"/>
    <mergeCell ref="G48:H48"/>
    <mergeCell ref="G49:H49"/>
    <mergeCell ref="G53:H53"/>
    <mergeCell ref="G54:H54"/>
    <mergeCell ref="G55:H55"/>
    <mergeCell ref="C42:F42"/>
    <mergeCell ref="C43:F43"/>
    <mergeCell ref="C44:F44"/>
    <mergeCell ref="C45:F45"/>
    <mergeCell ref="C46:F46"/>
    <mergeCell ref="C47:F47"/>
    <mergeCell ref="C48:F48"/>
    <mergeCell ref="C49:F49"/>
    <mergeCell ref="C53:F53"/>
    <mergeCell ref="C34:F34"/>
    <mergeCell ref="G34:H34"/>
    <mergeCell ref="I74:K74"/>
    <mergeCell ref="C66:Q66"/>
    <mergeCell ref="G69:H69"/>
    <mergeCell ref="G70:H70"/>
    <mergeCell ref="G71:H71"/>
    <mergeCell ref="P71:Q71"/>
    <mergeCell ref="P72:Q72"/>
    <mergeCell ref="I69:K69"/>
    <mergeCell ref="P70:Q70"/>
    <mergeCell ref="N69:O69"/>
    <mergeCell ref="P69:Q69"/>
    <mergeCell ref="P73:Q73"/>
    <mergeCell ref="P74:Q74"/>
    <mergeCell ref="C35:F35"/>
    <mergeCell ref="C36:F36"/>
    <mergeCell ref="C37:F37"/>
    <mergeCell ref="C38:F38"/>
    <mergeCell ref="C39:F39"/>
    <mergeCell ref="C40:F40"/>
    <mergeCell ref="C41:F41"/>
    <mergeCell ref="L75:M75"/>
    <mergeCell ref="L73:M73"/>
    <mergeCell ref="L70:M70"/>
    <mergeCell ref="G75:H75"/>
    <mergeCell ref="I72:K72"/>
    <mergeCell ref="N70:O70"/>
    <mergeCell ref="N71:O71"/>
    <mergeCell ref="N72:O72"/>
    <mergeCell ref="N73:O73"/>
    <mergeCell ref="N74:O74"/>
    <mergeCell ref="L74:M74"/>
    <mergeCell ref="L71:M71"/>
    <mergeCell ref="L72:M72"/>
    <mergeCell ref="I70:K70"/>
    <mergeCell ref="I71:K71"/>
    <mergeCell ref="C75:E75"/>
    <mergeCell ref="N59:P59"/>
    <mergeCell ref="N60:O60"/>
    <mergeCell ref="N61:O61"/>
    <mergeCell ref="C62:E62"/>
    <mergeCell ref="H62:I62"/>
    <mergeCell ref="B59:B64"/>
    <mergeCell ref="C59:E59"/>
    <mergeCell ref="H59:I59"/>
    <mergeCell ref="C71:E71"/>
    <mergeCell ref="C72:E72"/>
    <mergeCell ref="C73:E73"/>
    <mergeCell ref="C67:F67"/>
    <mergeCell ref="C68:F68"/>
    <mergeCell ref="I73:K73"/>
    <mergeCell ref="C63:E63"/>
    <mergeCell ref="C64:E64"/>
    <mergeCell ref="H64:I64"/>
    <mergeCell ref="J64:K64"/>
    <mergeCell ref="C69:E70"/>
    <mergeCell ref="J63:K63"/>
    <mergeCell ref="F69:F70"/>
    <mergeCell ref="H63:I63"/>
    <mergeCell ref="G67:H67"/>
    <mergeCell ref="G68:H68"/>
    <mergeCell ref="I67:K67"/>
    <mergeCell ref="I68:K68"/>
    <mergeCell ref="J60:K60"/>
    <mergeCell ref="C61:E61"/>
    <mergeCell ref="H61:I61"/>
    <mergeCell ref="J62:K62"/>
    <mergeCell ref="J59:K59"/>
    <mergeCell ref="C60:E60"/>
    <mergeCell ref="J61:K61"/>
    <mergeCell ref="N62:O62"/>
    <mergeCell ref="N67:O67"/>
    <mergeCell ref="N68:O68"/>
    <mergeCell ref="L67:M67"/>
    <mergeCell ref="L68:M68"/>
    <mergeCell ref="N63:O63"/>
    <mergeCell ref="N64:O64"/>
    <mergeCell ref="P67:Q67"/>
    <mergeCell ref="P68:Q68"/>
    <mergeCell ref="L69:M69"/>
    <mergeCell ref="I75:K75"/>
    <mergeCell ref="P75:Q75"/>
    <mergeCell ref="N75:O75"/>
    <mergeCell ref="G72:H72"/>
    <mergeCell ref="C24:F24"/>
    <mergeCell ref="G24:H24"/>
    <mergeCell ref="G30:H30"/>
    <mergeCell ref="C31:F31"/>
    <mergeCell ref="G31:H31"/>
    <mergeCell ref="C32:F32"/>
    <mergeCell ref="G32:H32"/>
    <mergeCell ref="C74:E74"/>
    <mergeCell ref="G73:H73"/>
    <mergeCell ref="G74:H74"/>
    <mergeCell ref="G29:H29"/>
    <mergeCell ref="C30:F30"/>
    <mergeCell ref="H60:I60"/>
    <mergeCell ref="C58:F58"/>
    <mergeCell ref="H58:K58"/>
    <mergeCell ref="C29:F29"/>
    <mergeCell ref="C26:F26"/>
    <mergeCell ref="G26:H26"/>
    <mergeCell ref="C27:F27"/>
    <mergeCell ref="G27:H27"/>
    <mergeCell ref="C28:F28"/>
    <mergeCell ref="G28:H28"/>
    <mergeCell ref="C25:F25"/>
    <mergeCell ref="G25:H25"/>
    <mergeCell ref="B2:B4"/>
    <mergeCell ref="C16:F16"/>
    <mergeCell ref="C19:F19"/>
    <mergeCell ref="G19:H19"/>
    <mergeCell ref="C17:F17"/>
    <mergeCell ref="G17:H17"/>
    <mergeCell ref="C15:F15"/>
    <mergeCell ref="C2:P4"/>
    <mergeCell ref="C23:F23"/>
    <mergeCell ref="G23:H23"/>
    <mergeCell ref="C33:F33"/>
    <mergeCell ref="G33:H33"/>
    <mergeCell ref="C50:F50"/>
    <mergeCell ref="G50:H50"/>
    <mergeCell ref="C51:F51"/>
    <mergeCell ref="G51:H51"/>
    <mergeCell ref="C52:F52"/>
    <mergeCell ref="G52:H52"/>
    <mergeCell ref="Q2:R4"/>
    <mergeCell ref="B9:R9"/>
    <mergeCell ref="B8:R8"/>
    <mergeCell ref="B10:R10"/>
    <mergeCell ref="C21:F21"/>
    <mergeCell ref="G21:H21"/>
    <mergeCell ref="C18:F18"/>
    <mergeCell ref="G18:H18"/>
    <mergeCell ref="C22:F22"/>
    <mergeCell ref="G22:H22"/>
    <mergeCell ref="B6:R6"/>
    <mergeCell ref="B7:R7"/>
    <mergeCell ref="G16:H16"/>
    <mergeCell ref="G15:H15"/>
    <mergeCell ref="C20:F20"/>
    <mergeCell ref="G20:H20"/>
  </mergeCells>
  <conditionalFormatting sqref="M16:Q17 M18:P18 M23:M25 J56:K56 M30:M32 M56:R56 K16:K32 M19:Q22 M26:Q29 K34:K49 M34:M49 M53:M55 K53:K55">
    <cfRule type="expression" dxfId="84" priority="78" stopIfTrue="1">
      <formula>"""bajo"""</formula>
    </cfRule>
  </conditionalFormatting>
  <conditionalFormatting sqref="L16:L49 L53:L56">
    <cfRule type="cellIs" dxfId="83" priority="73" stopIfTrue="1" operator="equal">
      <formula>"EXTREMO"</formula>
    </cfRule>
    <cfRule type="cellIs" dxfId="82" priority="74" stopIfTrue="1" operator="equal">
      <formula>"ALTO"</formula>
    </cfRule>
    <cfRule type="cellIs" dxfId="81" priority="75" stopIfTrue="1" operator="equal">
      <formula>"MEDIO"</formula>
    </cfRule>
    <cfRule type="cellIs" dxfId="80" priority="76" stopIfTrue="1" operator="equal">
      <formula>"BAJO"</formula>
    </cfRule>
  </conditionalFormatting>
  <conditionalFormatting sqref="R16:R17">
    <cfRule type="expression" dxfId="79" priority="49" stopIfTrue="1">
      <formula>"""bajo"""</formula>
    </cfRule>
  </conditionalFormatting>
  <conditionalFormatting sqref="Q18">
    <cfRule type="expression" dxfId="78" priority="48" stopIfTrue="1">
      <formula>"""bajo"""</formula>
    </cfRule>
  </conditionalFormatting>
  <conditionalFormatting sqref="R18:R22">
    <cfRule type="expression" dxfId="77" priority="47" stopIfTrue="1">
      <formula>"""bajo"""</formula>
    </cfRule>
  </conditionalFormatting>
  <conditionalFormatting sqref="N23:Q23">
    <cfRule type="expression" dxfId="76" priority="46" stopIfTrue="1">
      <formula>"""bajo"""</formula>
    </cfRule>
  </conditionalFormatting>
  <conditionalFormatting sqref="R23">
    <cfRule type="expression" dxfId="75" priority="45" stopIfTrue="1">
      <formula>"""bajo"""</formula>
    </cfRule>
  </conditionalFormatting>
  <conditionalFormatting sqref="N24:Q24">
    <cfRule type="expression" dxfId="74" priority="44" stopIfTrue="1">
      <formula>"""bajo"""</formula>
    </cfRule>
  </conditionalFormatting>
  <conditionalFormatting sqref="R24">
    <cfRule type="expression" dxfId="73" priority="43" stopIfTrue="1">
      <formula>"""bajo"""</formula>
    </cfRule>
  </conditionalFormatting>
  <conditionalFormatting sqref="N25:R25">
    <cfRule type="expression" dxfId="72" priority="40" stopIfTrue="1">
      <formula>"""bajo"""</formula>
    </cfRule>
  </conditionalFormatting>
  <conditionalFormatting sqref="N34:N49 N53:N55">
    <cfRule type="expression" dxfId="71" priority="37" stopIfTrue="1">
      <formula>"""bajo"""</formula>
    </cfRule>
  </conditionalFormatting>
  <conditionalFormatting sqref="O34:R46 O47:P47 R47 O48:R49 O53:R55">
    <cfRule type="expression" dxfId="70" priority="36" stopIfTrue="1">
      <formula>"""bajo"""</formula>
    </cfRule>
  </conditionalFormatting>
  <conditionalFormatting sqref="N32">
    <cfRule type="expression" dxfId="69" priority="35" stopIfTrue="1">
      <formula>"""bajo"""</formula>
    </cfRule>
  </conditionalFormatting>
  <conditionalFormatting sqref="O32:P32 R32">
    <cfRule type="expression" dxfId="68" priority="34" stopIfTrue="1">
      <formula>"""bajo"""</formula>
    </cfRule>
  </conditionalFormatting>
  <conditionalFormatting sqref="Q32">
    <cfRule type="expression" dxfId="67" priority="33" stopIfTrue="1">
      <formula>"""bajo"""</formula>
    </cfRule>
  </conditionalFormatting>
  <conditionalFormatting sqref="N31">
    <cfRule type="expression" dxfId="66" priority="32" stopIfTrue="1">
      <formula>"""bajo"""</formula>
    </cfRule>
  </conditionalFormatting>
  <conditionalFormatting sqref="O31:R31">
    <cfRule type="expression" dxfId="65" priority="31" stopIfTrue="1">
      <formula>"""bajo"""</formula>
    </cfRule>
  </conditionalFormatting>
  <conditionalFormatting sqref="N30">
    <cfRule type="expression" dxfId="64" priority="30" stopIfTrue="1">
      <formula>"""bajo"""</formula>
    </cfRule>
  </conditionalFormatting>
  <conditionalFormatting sqref="O30:R30">
    <cfRule type="expression" dxfId="63" priority="29" stopIfTrue="1">
      <formula>"""bajo"""</formula>
    </cfRule>
  </conditionalFormatting>
  <conditionalFormatting sqref="R26:R29">
    <cfRule type="expression" dxfId="62" priority="28" stopIfTrue="1">
      <formula>"""bajo"""</formula>
    </cfRule>
  </conditionalFormatting>
  <conditionalFormatting sqref="Q47">
    <cfRule type="expression" dxfId="61" priority="27" stopIfTrue="1">
      <formula>"""bajo"""</formula>
    </cfRule>
  </conditionalFormatting>
  <conditionalFormatting sqref="K33">
    <cfRule type="expression" dxfId="60" priority="26" stopIfTrue="1">
      <formula>"""bajo"""</formula>
    </cfRule>
  </conditionalFormatting>
  <conditionalFormatting sqref="M33">
    <cfRule type="expression" dxfId="59" priority="25" stopIfTrue="1">
      <formula>"""bajo"""</formula>
    </cfRule>
  </conditionalFormatting>
  <conditionalFormatting sqref="N33">
    <cfRule type="expression" dxfId="58" priority="24" stopIfTrue="1">
      <formula>"""bajo"""</formula>
    </cfRule>
  </conditionalFormatting>
  <conditionalFormatting sqref="O33:P33 R33">
    <cfRule type="expression" dxfId="57" priority="23" stopIfTrue="1">
      <formula>"""bajo"""</formula>
    </cfRule>
  </conditionalFormatting>
  <conditionalFormatting sqref="Q33">
    <cfRule type="expression" dxfId="56" priority="22" stopIfTrue="1">
      <formula>"""bajo"""</formula>
    </cfRule>
  </conditionalFormatting>
  <conditionalFormatting sqref="K50 M50">
    <cfRule type="expression" dxfId="55" priority="21" stopIfTrue="1">
      <formula>"""bajo"""</formula>
    </cfRule>
  </conditionalFormatting>
  <conditionalFormatting sqref="L50">
    <cfRule type="cellIs" dxfId="54" priority="17" stopIfTrue="1" operator="equal">
      <formula>"EXTREMO"</formula>
    </cfRule>
    <cfRule type="cellIs" dxfId="53" priority="18" stopIfTrue="1" operator="equal">
      <formula>"ALTO"</formula>
    </cfRule>
    <cfRule type="cellIs" dxfId="52" priority="19" stopIfTrue="1" operator="equal">
      <formula>"MEDIO"</formula>
    </cfRule>
    <cfRule type="cellIs" dxfId="51" priority="20" stopIfTrue="1" operator="equal">
      <formula>"BAJO"</formula>
    </cfRule>
  </conditionalFormatting>
  <conditionalFormatting sqref="N50">
    <cfRule type="expression" dxfId="50" priority="16" stopIfTrue="1">
      <formula>"""bajo"""</formula>
    </cfRule>
  </conditionalFormatting>
  <conditionalFormatting sqref="O50:R50">
    <cfRule type="expression" dxfId="49" priority="15" stopIfTrue="1">
      <formula>"""bajo"""</formula>
    </cfRule>
  </conditionalFormatting>
  <conditionalFormatting sqref="K51 M51">
    <cfRule type="expression" dxfId="48" priority="14" stopIfTrue="1">
      <formula>"""bajo"""</formula>
    </cfRule>
  </conditionalFormatting>
  <conditionalFormatting sqref="L51">
    <cfRule type="cellIs" dxfId="47" priority="10" stopIfTrue="1" operator="equal">
      <formula>"EXTREMO"</formula>
    </cfRule>
    <cfRule type="cellIs" dxfId="46" priority="11" stopIfTrue="1" operator="equal">
      <formula>"ALTO"</formula>
    </cfRule>
    <cfRule type="cellIs" dxfId="45" priority="12" stopIfTrue="1" operator="equal">
      <formula>"MEDIO"</formula>
    </cfRule>
    <cfRule type="cellIs" dxfId="44" priority="13" stopIfTrue="1" operator="equal">
      <formula>"BAJO"</formula>
    </cfRule>
  </conditionalFormatting>
  <conditionalFormatting sqref="N51">
    <cfRule type="expression" dxfId="43" priority="9" stopIfTrue="1">
      <formula>"""bajo"""</formula>
    </cfRule>
  </conditionalFormatting>
  <conditionalFormatting sqref="O51:R51">
    <cfRule type="expression" dxfId="42" priority="8" stopIfTrue="1">
      <formula>"""bajo"""</formula>
    </cfRule>
  </conditionalFormatting>
  <conditionalFormatting sqref="K52 M52">
    <cfRule type="expression" dxfId="41" priority="7" stopIfTrue="1">
      <formula>"""bajo"""</formula>
    </cfRule>
  </conditionalFormatting>
  <conditionalFormatting sqref="L52">
    <cfRule type="cellIs" dxfId="40" priority="3" stopIfTrue="1" operator="equal">
      <formula>"EXTREMO"</formula>
    </cfRule>
    <cfRule type="cellIs" dxfId="39" priority="4" stopIfTrue="1" operator="equal">
      <formula>"ALTO"</formula>
    </cfRule>
    <cfRule type="cellIs" dxfId="38" priority="5" stopIfTrue="1" operator="equal">
      <formula>"MEDIO"</formula>
    </cfRule>
    <cfRule type="cellIs" dxfId="37" priority="6" stopIfTrue="1" operator="equal">
      <formula>"BAJO"</formula>
    </cfRule>
  </conditionalFormatting>
  <conditionalFormatting sqref="N52">
    <cfRule type="expression" dxfId="36" priority="2" stopIfTrue="1">
      <formula>"""bajo"""</formula>
    </cfRule>
  </conditionalFormatting>
  <conditionalFormatting sqref="O52:R52">
    <cfRule type="expression" dxfId="35" priority="1"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88"/>
  <sheetViews>
    <sheetView showGridLines="0" topLeftCell="B1" zoomScale="90" zoomScaleNormal="90" zoomScalePageLayoutView="70" workbookViewId="0">
      <selection activeCell="B6" sqref="B6:L6"/>
    </sheetView>
  </sheetViews>
  <sheetFormatPr baseColWidth="10" defaultColWidth="11.42578125" defaultRowHeight="48" customHeight="1" x14ac:dyDescent="0.2"/>
  <cols>
    <col min="1" max="1" width="4.140625" customWidth="1"/>
    <col min="2" max="2" width="19"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ht="48" customHeight="1" x14ac:dyDescent="0.2">
      <c r="H1"/>
      <c r="L1"/>
    </row>
    <row r="2" spans="2:17" ht="48" customHeight="1" x14ac:dyDescent="0.2">
      <c r="B2" s="135"/>
      <c r="C2" s="152" t="s">
        <v>14</v>
      </c>
      <c r="D2" s="153"/>
      <c r="E2" s="153"/>
      <c r="F2" s="153"/>
      <c r="G2" s="153"/>
      <c r="H2" s="153"/>
      <c r="I2" s="153"/>
      <c r="J2" s="154"/>
      <c r="K2" s="187" t="s">
        <v>1</v>
      </c>
      <c r="L2" s="188"/>
    </row>
    <row r="3" spans="2:17" ht="48" customHeight="1" x14ac:dyDescent="0.2">
      <c r="B3" s="135"/>
      <c r="C3" s="155"/>
      <c r="D3" s="156"/>
      <c r="E3" s="156"/>
      <c r="F3" s="156"/>
      <c r="G3" s="156"/>
      <c r="H3" s="156"/>
      <c r="I3" s="156"/>
      <c r="J3" s="157"/>
      <c r="K3" s="189"/>
      <c r="L3" s="190"/>
    </row>
    <row r="4" spans="2:17" ht="48" customHeight="1" x14ac:dyDescent="0.2">
      <c r="B4" s="135"/>
      <c r="C4" s="158"/>
      <c r="D4" s="159"/>
      <c r="E4" s="159"/>
      <c r="F4" s="159"/>
      <c r="G4" s="159"/>
      <c r="H4" s="159"/>
      <c r="I4" s="159"/>
      <c r="J4" s="160"/>
      <c r="K4" s="191"/>
      <c r="L4" s="192"/>
    </row>
    <row r="5" spans="2:17" ht="48" customHeight="1" thickBot="1" x14ac:dyDescent="0.25">
      <c r="C5" s="11"/>
      <c r="D5" s="12"/>
      <c r="E5" s="12"/>
      <c r="F5" s="12"/>
      <c r="G5" s="12"/>
      <c r="H5"/>
      <c r="L5"/>
    </row>
    <row r="6" spans="2:17" ht="48" customHeight="1" x14ac:dyDescent="0.2">
      <c r="B6" s="244" t="s">
        <v>313</v>
      </c>
      <c r="C6" s="245"/>
      <c r="D6" s="245"/>
      <c r="E6" s="245"/>
      <c r="F6" s="245"/>
      <c r="G6" s="245"/>
      <c r="H6" s="245"/>
      <c r="I6" s="245"/>
      <c r="J6" s="245"/>
      <c r="K6" s="245"/>
      <c r="L6" s="246"/>
      <c r="M6" s="1"/>
      <c r="N6" s="1"/>
      <c r="O6" s="1"/>
      <c r="P6" s="1"/>
      <c r="Q6" s="1"/>
    </row>
    <row r="7" spans="2:17" ht="48" customHeight="1" x14ac:dyDescent="0.2">
      <c r="B7" s="250" t="s">
        <v>17</v>
      </c>
      <c r="C7" s="251"/>
      <c r="D7" s="251"/>
      <c r="E7" s="251"/>
      <c r="F7" s="251"/>
      <c r="G7" s="251"/>
      <c r="H7" s="251"/>
      <c r="I7" s="251"/>
      <c r="J7" s="251"/>
      <c r="K7" s="251"/>
      <c r="L7" s="252"/>
    </row>
    <row r="8" spans="2:17" ht="48" customHeight="1" x14ac:dyDescent="0.25">
      <c r="B8" s="69" t="s">
        <v>233</v>
      </c>
      <c r="C8" s="70"/>
      <c r="D8" s="70"/>
      <c r="E8" s="70"/>
      <c r="F8" s="70"/>
      <c r="G8" s="70"/>
      <c r="H8" s="70"/>
      <c r="I8" s="70"/>
      <c r="J8" s="70"/>
      <c r="K8" s="70"/>
      <c r="L8" s="71"/>
    </row>
    <row r="9" spans="2:17" ht="48" customHeight="1" x14ac:dyDescent="0.25">
      <c r="B9" s="69" t="s">
        <v>234</v>
      </c>
      <c r="C9" s="72"/>
      <c r="D9" s="72"/>
      <c r="E9" s="72"/>
      <c r="F9" s="72"/>
      <c r="G9" s="72"/>
      <c r="H9" s="72"/>
      <c r="I9" s="73"/>
      <c r="J9" s="72"/>
      <c r="K9" s="72"/>
      <c r="L9" s="74"/>
    </row>
    <row r="10" spans="2:17" ht="48" customHeight="1" x14ac:dyDescent="0.25">
      <c r="B10" s="69" t="s">
        <v>235</v>
      </c>
      <c r="C10" s="72"/>
      <c r="D10" s="72"/>
      <c r="E10" s="72"/>
      <c r="F10" s="72"/>
      <c r="G10" s="72"/>
      <c r="H10" s="72"/>
      <c r="I10" s="72"/>
      <c r="J10" s="72"/>
      <c r="K10" s="72"/>
      <c r="L10" s="74"/>
    </row>
    <row r="11" spans="2:17" ht="48" customHeight="1" x14ac:dyDescent="0.25">
      <c r="B11" s="69" t="s">
        <v>236</v>
      </c>
      <c r="C11" s="72"/>
      <c r="D11" s="72"/>
      <c r="E11" s="72"/>
      <c r="F11" s="72"/>
      <c r="G11" s="72"/>
      <c r="H11" s="72"/>
      <c r="I11" s="72"/>
      <c r="J11" s="72"/>
      <c r="K11" s="72"/>
      <c r="L11" s="74"/>
    </row>
    <row r="12" spans="2:17" ht="48" customHeight="1" x14ac:dyDescent="0.2">
      <c r="B12" s="247" t="s">
        <v>237</v>
      </c>
      <c r="C12" s="248"/>
      <c r="D12" s="248"/>
      <c r="E12" s="248"/>
      <c r="F12" s="248"/>
      <c r="G12" s="248"/>
      <c r="H12" s="248"/>
      <c r="I12" s="248"/>
      <c r="J12" s="248"/>
      <c r="K12" s="248"/>
      <c r="L12" s="249"/>
    </row>
    <row r="13" spans="2:17" ht="48" customHeight="1" x14ac:dyDescent="0.25">
      <c r="B13" s="69" t="s">
        <v>238</v>
      </c>
      <c r="C13" s="72"/>
      <c r="D13" s="72"/>
      <c r="E13" s="72"/>
      <c r="F13" s="72"/>
      <c r="G13" s="72"/>
      <c r="H13" s="72"/>
      <c r="I13" s="72"/>
      <c r="J13" s="72"/>
      <c r="K13" s="72"/>
      <c r="L13" s="74"/>
    </row>
    <row r="14" spans="2:17" ht="48" customHeight="1" thickBot="1" x14ac:dyDescent="0.25">
      <c r="B14" s="40"/>
      <c r="C14" s="41"/>
      <c r="D14" s="41"/>
      <c r="E14" s="41"/>
      <c r="F14" s="41"/>
      <c r="G14" s="41"/>
      <c r="H14" s="41"/>
      <c r="I14" s="41"/>
      <c r="J14" s="41"/>
      <c r="K14" s="41"/>
      <c r="L14" s="42"/>
    </row>
    <row r="15" spans="2:17" ht="48" customHeight="1" thickBot="1" x14ac:dyDescent="0.25">
      <c r="B15" s="258" t="s">
        <v>239</v>
      </c>
      <c r="C15" s="259"/>
      <c r="D15" s="259"/>
      <c r="E15" s="259"/>
      <c r="F15" s="259"/>
      <c r="G15" s="260"/>
      <c r="H15" s="255" t="s">
        <v>240</v>
      </c>
      <c r="I15" s="256"/>
      <c r="J15" s="256"/>
      <c r="K15" s="256"/>
      <c r="L15" s="257"/>
    </row>
    <row r="16" spans="2:17" ht="48" customHeight="1" x14ac:dyDescent="0.2">
      <c r="B16" s="43" t="s">
        <v>75</v>
      </c>
      <c r="C16" s="253" t="s">
        <v>76</v>
      </c>
      <c r="D16" s="253"/>
      <c r="E16" s="253"/>
      <c r="F16" s="253"/>
      <c r="G16" s="253"/>
      <c r="H16" s="84" t="s">
        <v>241</v>
      </c>
      <c r="I16" s="84" t="s">
        <v>78</v>
      </c>
      <c r="J16" s="84" t="s">
        <v>79</v>
      </c>
      <c r="K16" s="84" t="s">
        <v>80</v>
      </c>
      <c r="L16" s="44" t="s">
        <v>81</v>
      </c>
    </row>
    <row r="17" spans="2:12" ht="48" customHeight="1" x14ac:dyDescent="0.2">
      <c r="B17" s="45" t="s">
        <v>23</v>
      </c>
      <c r="C17" s="261" t="s">
        <v>24</v>
      </c>
      <c r="D17" s="262"/>
      <c r="E17" s="262"/>
      <c r="F17" s="262"/>
      <c r="G17" s="263"/>
      <c r="H17" s="46" t="s">
        <v>242</v>
      </c>
      <c r="I17" s="47">
        <v>1</v>
      </c>
      <c r="J17" s="48">
        <v>3</v>
      </c>
      <c r="K17" s="48">
        <f>I17+J17</f>
        <v>4</v>
      </c>
      <c r="L17" s="49" t="str">
        <f t="shared" ref="L17:L56" si="0">IF(K17&lt;=4,"BAJO",IF(K17=5,"MEDIO",IF(K17=6,"ALTO",IF(K17=7,"ALTO","EXTREMO"))))</f>
        <v>BAJO</v>
      </c>
    </row>
    <row r="18" spans="2:12" ht="48" customHeight="1" x14ac:dyDescent="0.2">
      <c r="B18" s="45" t="s">
        <v>23</v>
      </c>
      <c r="C18" s="254" t="s">
        <v>28</v>
      </c>
      <c r="D18" s="254"/>
      <c r="E18" s="254"/>
      <c r="F18" s="254"/>
      <c r="G18" s="254"/>
      <c r="H18" s="51" t="s">
        <v>243</v>
      </c>
      <c r="I18" s="47">
        <v>1</v>
      </c>
      <c r="J18" s="48">
        <v>3</v>
      </c>
      <c r="K18" s="48">
        <f t="shared" ref="K18:K56" si="1">+I18+J18</f>
        <v>4</v>
      </c>
      <c r="L18" s="52" t="str">
        <f t="shared" si="0"/>
        <v>BAJO</v>
      </c>
    </row>
    <row r="19" spans="2:12" ht="48" customHeight="1" x14ac:dyDescent="0.2">
      <c r="B19" s="50" t="s">
        <v>30</v>
      </c>
      <c r="C19" s="254" t="s">
        <v>31</v>
      </c>
      <c r="D19" s="254"/>
      <c r="E19" s="254"/>
      <c r="F19" s="254"/>
      <c r="G19" s="254"/>
      <c r="H19" s="94" t="s">
        <v>244</v>
      </c>
      <c r="I19" s="47">
        <v>1</v>
      </c>
      <c r="J19" s="48">
        <v>5</v>
      </c>
      <c r="K19" s="48">
        <f t="shared" si="1"/>
        <v>6</v>
      </c>
      <c r="L19" s="52" t="str">
        <f t="shared" si="0"/>
        <v>ALTO</v>
      </c>
    </row>
    <row r="20" spans="2:12" ht="48" customHeight="1" x14ac:dyDescent="0.2">
      <c r="B20" s="50" t="s">
        <v>30</v>
      </c>
      <c r="C20" s="254" t="s">
        <v>33</v>
      </c>
      <c r="D20" s="254"/>
      <c r="E20" s="254"/>
      <c r="F20" s="254"/>
      <c r="G20" s="254"/>
      <c r="H20" s="51" t="s">
        <v>245</v>
      </c>
      <c r="I20" s="47">
        <v>1</v>
      </c>
      <c r="J20" s="48">
        <v>4</v>
      </c>
      <c r="K20" s="48">
        <f t="shared" si="1"/>
        <v>5</v>
      </c>
      <c r="L20" s="52" t="str">
        <f t="shared" si="0"/>
        <v>MEDIO</v>
      </c>
    </row>
    <row r="21" spans="2:12" ht="48" customHeight="1" x14ac:dyDescent="0.2">
      <c r="B21" s="50" t="s">
        <v>30</v>
      </c>
      <c r="C21" s="265" t="s">
        <v>34</v>
      </c>
      <c r="D21" s="266"/>
      <c r="E21" s="266"/>
      <c r="F21" s="266"/>
      <c r="G21" s="267"/>
      <c r="H21" s="51" t="s">
        <v>246</v>
      </c>
      <c r="I21" s="47">
        <v>2</v>
      </c>
      <c r="J21" s="48">
        <v>4</v>
      </c>
      <c r="K21" s="48">
        <f t="shared" si="1"/>
        <v>6</v>
      </c>
      <c r="L21" s="52" t="str">
        <f t="shared" si="0"/>
        <v>ALTO</v>
      </c>
    </row>
    <row r="22" spans="2:12" ht="48" customHeight="1" x14ac:dyDescent="0.2">
      <c r="B22" s="97" t="s">
        <v>30</v>
      </c>
      <c r="C22" s="240" t="s">
        <v>35</v>
      </c>
      <c r="D22" s="240"/>
      <c r="E22" s="240"/>
      <c r="F22" s="240"/>
      <c r="G22" s="240"/>
      <c r="H22" s="98" t="s">
        <v>247</v>
      </c>
      <c r="I22" s="47">
        <v>2</v>
      </c>
      <c r="J22" s="48">
        <v>3</v>
      </c>
      <c r="K22" s="48">
        <f t="shared" si="1"/>
        <v>5</v>
      </c>
      <c r="L22" s="52" t="str">
        <f t="shared" si="0"/>
        <v>MEDIO</v>
      </c>
    </row>
    <row r="23" spans="2:12" ht="48" customHeight="1" x14ac:dyDescent="0.2">
      <c r="B23" s="97" t="s">
        <v>30</v>
      </c>
      <c r="C23" s="95" t="s">
        <v>36</v>
      </c>
      <c r="D23" s="95"/>
      <c r="E23" s="96"/>
      <c r="F23" s="96"/>
      <c r="G23" s="96"/>
      <c r="H23" s="98" t="s">
        <v>248</v>
      </c>
      <c r="I23" s="47">
        <v>1</v>
      </c>
      <c r="J23" s="48">
        <v>3</v>
      </c>
      <c r="K23" s="48">
        <f t="shared" si="1"/>
        <v>4</v>
      </c>
      <c r="L23" s="52" t="str">
        <f t="shared" si="0"/>
        <v>BAJO</v>
      </c>
    </row>
    <row r="24" spans="2:12" ht="48" customHeight="1" x14ac:dyDescent="0.2">
      <c r="B24" s="97" t="s">
        <v>30</v>
      </c>
      <c r="C24" s="240" t="s">
        <v>37</v>
      </c>
      <c r="D24" s="240"/>
      <c r="E24" s="240"/>
      <c r="F24" s="240"/>
      <c r="G24" s="240"/>
      <c r="H24" s="94" t="s">
        <v>249</v>
      </c>
      <c r="I24" s="47">
        <v>1</v>
      </c>
      <c r="J24" s="48">
        <v>4</v>
      </c>
      <c r="K24" s="48">
        <f t="shared" si="1"/>
        <v>5</v>
      </c>
      <c r="L24" s="52" t="str">
        <f t="shared" si="0"/>
        <v>MEDIO</v>
      </c>
    </row>
    <row r="25" spans="2:12" ht="48" customHeight="1" x14ac:dyDescent="0.2">
      <c r="B25" s="97" t="s">
        <v>30</v>
      </c>
      <c r="C25" s="240" t="s">
        <v>39</v>
      </c>
      <c r="D25" s="240"/>
      <c r="E25" s="240"/>
      <c r="F25" s="240"/>
      <c r="G25" s="240"/>
      <c r="H25" s="94" t="s">
        <v>250</v>
      </c>
      <c r="I25" s="47">
        <v>2</v>
      </c>
      <c r="J25" s="48">
        <v>4</v>
      </c>
      <c r="K25" s="48">
        <f t="shared" si="1"/>
        <v>6</v>
      </c>
      <c r="L25" s="52" t="str">
        <f t="shared" si="0"/>
        <v>ALTO</v>
      </c>
    </row>
    <row r="26" spans="2:12" ht="48" customHeight="1" x14ac:dyDescent="0.2">
      <c r="B26" s="97" t="s">
        <v>30</v>
      </c>
      <c r="C26" s="240" t="s">
        <v>40</v>
      </c>
      <c r="D26" s="240"/>
      <c r="E26" s="240"/>
      <c r="F26" s="240"/>
      <c r="G26" s="240"/>
      <c r="H26" s="94" t="s">
        <v>251</v>
      </c>
      <c r="I26" s="47">
        <v>1</v>
      </c>
      <c r="J26" s="48">
        <v>1</v>
      </c>
      <c r="K26" s="48">
        <f t="shared" si="1"/>
        <v>2</v>
      </c>
      <c r="L26" s="52" t="str">
        <f t="shared" si="0"/>
        <v>BAJO</v>
      </c>
    </row>
    <row r="27" spans="2:12" ht="48" customHeight="1" x14ac:dyDescent="0.2">
      <c r="B27" s="50" t="s">
        <v>41</v>
      </c>
      <c r="C27" s="269" t="s">
        <v>42</v>
      </c>
      <c r="D27" s="270"/>
      <c r="E27" s="270"/>
      <c r="F27" s="270"/>
      <c r="G27" s="271"/>
      <c r="H27" s="51" t="s">
        <v>252</v>
      </c>
      <c r="I27" s="47">
        <v>1</v>
      </c>
      <c r="J27" s="48">
        <v>3</v>
      </c>
      <c r="K27" s="48">
        <f t="shared" si="1"/>
        <v>4</v>
      </c>
      <c r="L27" s="52" t="str">
        <f t="shared" si="0"/>
        <v>BAJO</v>
      </c>
    </row>
    <row r="28" spans="2:12" ht="48" customHeight="1" x14ac:dyDescent="0.2">
      <c r="B28" s="50" t="s">
        <v>41</v>
      </c>
      <c r="C28" s="36" t="s">
        <v>43</v>
      </c>
      <c r="D28" s="35"/>
      <c r="E28" s="94"/>
      <c r="F28" s="94"/>
      <c r="G28" s="94"/>
      <c r="H28" s="51" t="s">
        <v>253</v>
      </c>
      <c r="I28" s="47">
        <v>1</v>
      </c>
      <c r="J28" s="48">
        <v>4</v>
      </c>
      <c r="K28" s="48">
        <f t="shared" si="1"/>
        <v>5</v>
      </c>
      <c r="L28" s="52" t="str">
        <f t="shared" si="0"/>
        <v>MEDIO</v>
      </c>
    </row>
    <row r="29" spans="2:12" ht="48" customHeight="1" x14ac:dyDescent="0.2">
      <c r="B29" s="50" t="s">
        <v>41</v>
      </c>
      <c r="C29" s="241" t="s">
        <v>44</v>
      </c>
      <c r="D29" s="242"/>
      <c r="E29" s="242"/>
      <c r="F29" s="242"/>
      <c r="G29" s="243"/>
      <c r="H29" s="51" t="s">
        <v>254</v>
      </c>
      <c r="I29" s="47">
        <v>1</v>
      </c>
      <c r="J29" s="48">
        <v>2</v>
      </c>
      <c r="K29" s="48">
        <f t="shared" si="1"/>
        <v>3</v>
      </c>
      <c r="L29" s="52" t="str">
        <f t="shared" si="0"/>
        <v>BAJO</v>
      </c>
    </row>
    <row r="30" spans="2:12" ht="48" customHeight="1" x14ac:dyDescent="0.2">
      <c r="B30" s="50" t="s">
        <v>41</v>
      </c>
      <c r="C30" s="101" t="s">
        <v>45</v>
      </c>
      <c r="D30" s="102"/>
      <c r="E30" s="99"/>
      <c r="F30" s="99"/>
      <c r="G30" s="99"/>
      <c r="H30" s="99" t="s">
        <v>255</v>
      </c>
      <c r="I30" s="47">
        <v>4</v>
      </c>
      <c r="J30" s="48">
        <v>3</v>
      </c>
      <c r="K30" s="48">
        <f t="shared" si="1"/>
        <v>7</v>
      </c>
      <c r="L30" s="52" t="str">
        <f t="shared" si="0"/>
        <v>ALTO</v>
      </c>
    </row>
    <row r="31" spans="2:12" ht="48" customHeight="1" x14ac:dyDescent="0.2">
      <c r="B31" s="97" t="s">
        <v>46</v>
      </c>
      <c r="C31" s="279" t="s">
        <v>47</v>
      </c>
      <c r="D31" s="279"/>
      <c r="E31" s="279"/>
      <c r="F31" s="279"/>
      <c r="G31" s="279"/>
      <c r="H31" s="116" t="s">
        <v>256</v>
      </c>
      <c r="I31" s="106">
        <v>3</v>
      </c>
      <c r="J31" s="48">
        <v>3</v>
      </c>
      <c r="K31" s="48">
        <f t="shared" ref="K31:K35" si="2">+I31+J31</f>
        <v>6</v>
      </c>
      <c r="L31" s="52" t="str">
        <f t="shared" ref="L31:L35" si="3">IF(K31&lt;=4,"BAJO",IF(K31=5,"MEDIO",IF(K31=6,"ALTO",IF(K31=7,"ALTO","EXTREMO"))))</f>
        <v>ALTO</v>
      </c>
    </row>
    <row r="32" spans="2:12" ht="48" customHeight="1" x14ac:dyDescent="0.2">
      <c r="B32" s="97" t="s">
        <v>46</v>
      </c>
      <c r="C32" s="240" t="s">
        <v>49</v>
      </c>
      <c r="D32" s="240"/>
      <c r="E32" s="240"/>
      <c r="F32" s="240"/>
      <c r="G32" s="240"/>
      <c r="H32" s="118" t="s">
        <v>257</v>
      </c>
      <c r="I32" s="111">
        <v>1</v>
      </c>
      <c r="J32" s="48">
        <v>4</v>
      </c>
      <c r="K32" s="48">
        <f t="shared" si="2"/>
        <v>5</v>
      </c>
      <c r="L32" s="52" t="str">
        <f t="shared" si="3"/>
        <v>MEDIO</v>
      </c>
    </row>
    <row r="33" spans="2:12" ht="48" customHeight="1" x14ac:dyDescent="0.2">
      <c r="B33" s="97" t="s">
        <v>46</v>
      </c>
      <c r="C33" s="240" t="s">
        <v>50</v>
      </c>
      <c r="D33" s="240"/>
      <c r="E33" s="240"/>
      <c r="F33" s="240"/>
      <c r="G33" s="240"/>
      <c r="H33" s="116" t="s">
        <v>258</v>
      </c>
      <c r="I33" s="109">
        <v>2</v>
      </c>
      <c r="J33" s="110">
        <v>4</v>
      </c>
      <c r="K33" s="48">
        <f t="shared" si="2"/>
        <v>6</v>
      </c>
      <c r="L33" s="52" t="str">
        <f t="shared" si="3"/>
        <v>ALTO</v>
      </c>
    </row>
    <row r="34" spans="2:12" ht="48" customHeight="1" x14ac:dyDescent="0.2">
      <c r="B34" s="97" t="s">
        <v>46</v>
      </c>
      <c r="C34" s="240" t="s">
        <v>307</v>
      </c>
      <c r="D34" s="240"/>
      <c r="E34" s="240"/>
      <c r="F34" s="240"/>
      <c r="G34" s="240"/>
      <c r="H34" s="116" t="s">
        <v>308</v>
      </c>
      <c r="I34" s="109">
        <v>2</v>
      </c>
      <c r="J34" s="110">
        <v>4</v>
      </c>
      <c r="K34" s="48">
        <f t="shared" ref="K34" si="4">+I34+J34</f>
        <v>6</v>
      </c>
      <c r="L34" s="52" t="str">
        <f t="shared" ref="L34" si="5">IF(K34&lt;=4,"BAJO",IF(K34=5,"MEDIO",IF(K34=6,"ALTO",IF(K34=7,"ALTO","EXTREMO"))))</f>
        <v>ALTO</v>
      </c>
    </row>
    <row r="35" spans="2:12" ht="48" customHeight="1" x14ac:dyDescent="0.2">
      <c r="B35" s="97" t="s">
        <v>46</v>
      </c>
      <c r="C35" s="240" t="s">
        <v>51</v>
      </c>
      <c r="D35" s="240"/>
      <c r="E35" s="240"/>
      <c r="F35" s="240"/>
      <c r="G35" s="240"/>
      <c r="H35" s="116" t="s">
        <v>259</v>
      </c>
      <c r="I35" s="109">
        <v>3</v>
      </c>
      <c r="J35" s="110">
        <v>3</v>
      </c>
      <c r="K35" s="48">
        <f t="shared" si="2"/>
        <v>6</v>
      </c>
      <c r="L35" s="52" t="str">
        <f t="shared" si="3"/>
        <v>ALTO</v>
      </c>
    </row>
    <row r="36" spans="2:12" ht="48" customHeight="1" x14ac:dyDescent="0.2">
      <c r="B36" s="97" t="s">
        <v>46</v>
      </c>
      <c r="C36" s="240" t="s">
        <v>260</v>
      </c>
      <c r="D36" s="240"/>
      <c r="E36" s="240"/>
      <c r="F36" s="240"/>
      <c r="G36" s="240"/>
      <c r="H36" s="107" t="s">
        <v>261</v>
      </c>
      <c r="I36" s="112">
        <v>2</v>
      </c>
      <c r="J36" s="48">
        <v>4</v>
      </c>
      <c r="K36" s="48">
        <f t="shared" ref="K36:K53" si="6">+I36+J36</f>
        <v>6</v>
      </c>
      <c r="L36" s="52" t="str">
        <f t="shared" ref="L36:L53" si="7">IF(K36&lt;=4,"BAJO",IF(K36=5,"MEDIO",IF(K36=6,"ALTO",IF(K36=7,"ALTO","EXTREMO"))))</f>
        <v>ALTO</v>
      </c>
    </row>
    <row r="37" spans="2:12" ht="48" customHeight="1" x14ac:dyDescent="0.2">
      <c r="B37" s="97" t="s">
        <v>46</v>
      </c>
      <c r="C37" s="117" t="s">
        <v>55</v>
      </c>
      <c r="D37" s="95"/>
      <c r="E37" s="95"/>
      <c r="F37" s="95"/>
      <c r="G37" s="95"/>
      <c r="H37" s="107" t="s">
        <v>262</v>
      </c>
      <c r="I37" s="47">
        <v>1</v>
      </c>
      <c r="J37" s="48">
        <v>3</v>
      </c>
      <c r="K37" s="48">
        <f t="shared" si="6"/>
        <v>4</v>
      </c>
      <c r="L37" s="52" t="str">
        <f t="shared" si="7"/>
        <v>BAJO</v>
      </c>
    </row>
    <row r="38" spans="2:12" ht="48" customHeight="1" x14ac:dyDescent="0.2">
      <c r="B38" s="97" t="s">
        <v>46</v>
      </c>
      <c r="C38" s="117" t="s">
        <v>56</v>
      </c>
      <c r="D38" s="95"/>
      <c r="E38" s="95"/>
      <c r="F38" s="95"/>
      <c r="G38" s="95"/>
      <c r="H38" s="107" t="s">
        <v>263</v>
      </c>
      <c r="I38" s="47">
        <v>2</v>
      </c>
      <c r="J38" s="48">
        <v>4</v>
      </c>
      <c r="K38" s="48">
        <f t="shared" ref="K38" si="8">+I38+J38</f>
        <v>6</v>
      </c>
      <c r="L38" s="52" t="str">
        <f t="shared" ref="L38" si="9">IF(K38&lt;=4,"BAJO",IF(K38=5,"MEDIO",IF(K38=6,"ALTO",IF(K38=7,"ALTO","EXTREMO"))))</f>
        <v>ALTO</v>
      </c>
    </row>
    <row r="39" spans="2:12" ht="48" customHeight="1" x14ac:dyDescent="0.2">
      <c r="B39" s="97" t="s">
        <v>46</v>
      </c>
      <c r="C39" s="240" t="s">
        <v>57</v>
      </c>
      <c r="D39" s="240"/>
      <c r="E39" s="240"/>
      <c r="F39" s="240"/>
      <c r="G39" s="240"/>
      <c r="H39" s="107" t="s">
        <v>264</v>
      </c>
      <c r="I39" s="47">
        <v>2</v>
      </c>
      <c r="J39" s="48">
        <v>3</v>
      </c>
      <c r="K39" s="48">
        <f t="shared" ref="K39:K41" si="10">+I39+J39</f>
        <v>5</v>
      </c>
      <c r="L39" s="52" t="str">
        <f t="shared" ref="L39:L41" si="11">IF(K39&lt;=4,"BAJO",IF(K39=5,"MEDIO",IF(K39=6,"ALTO",IF(K39=7,"ALTO","EXTREMO"))))</f>
        <v>MEDIO</v>
      </c>
    </row>
    <row r="40" spans="2:12" ht="48" customHeight="1" x14ac:dyDescent="0.2">
      <c r="B40" s="97" t="s">
        <v>46</v>
      </c>
      <c r="C40" s="240" t="s">
        <v>58</v>
      </c>
      <c r="D40" s="240"/>
      <c r="E40" s="240"/>
      <c r="F40" s="240"/>
      <c r="G40" s="240"/>
      <c r="H40" s="107" t="s">
        <v>265</v>
      </c>
      <c r="I40" s="47">
        <v>2</v>
      </c>
      <c r="J40" s="48">
        <v>3</v>
      </c>
      <c r="K40" s="48">
        <f t="shared" si="10"/>
        <v>5</v>
      </c>
      <c r="L40" s="52" t="str">
        <f t="shared" si="11"/>
        <v>MEDIO</v>
      </c>
    </row>
    <row r="41" spans="2:12" ht="48" customHeight="1" x14ac:dyDescent="0.2">
      <c r="B41" s="97" t="s">
        <v>46</v>
      </c>
      <c r="C41" s="240" t="s">
        <v>59</v>
      </c>
      <c r="D41" s="240"/>
      <c r="E41" s="240"/>
      <c r="F41" s="240"/>
      <c r="G41" s="240"/>
      <c r="H41" s="107" t="s">
        <v>266</v>
      </c>
      <c r="I41" s="47">
        <v>2</v>
      </c>
      <c r="J41" s="48">
        <v>3</v>
      </c>
      <c r="K41" s="48">
        <f t="shared" si="10"/>
        <v>5</v>
      </c>
      <c r="L41" s="52" t="str">
        <f t="shared" si="11"/>
        <v>MEDIO</v>
      </c>
    </row>
    <row r="42" spans="2:12" ht="48" customHeight="1" x14ac:dyDescent="0.2">
      <c r="B42" s="97" t="s">
        <v>46</v>
      </c>
      <c r="C42" s="285" t="s">
        <v>60</v>
      </c>
      <c r="D42" s="286"/>
      <c r="E42" s="286"/>
      <c r="F42" s="286"/>
      <c r="G42" s="287"/>
      <c r="H42" s="107" t="s">
        <v>267</v>
      </c>
      <c r="I42" s="47">
        <v>2</v>
      </c>
      <c r="J42" s="48">
        <v>3</v>
      </c>
      <c r="K42" s="48">
        <f t="shared" ref="K42" si="12">+I42+J42</f>
        <v>5</v>
      </c>
      <c r="L42" s="52" t="str">
        <f t="shared" ref="L42" si="13">IF(K42&lt;=4,"BAJO",IF(K42=5,"MEDIO",IF(K42=6,"ALTO",IF(K42=7,"ALTO","EXTREMO"))))</f>
        <v>MEDIO</v>
      </c>
    </row>
    <row r="43" spans="2:12" ht="48" customHeight="1" x14ac:dyDescent="0.2">
      <c r="B43" s="97" t="s">
        <v>46</v>
      </c>
      <c r="C43" s="240" t="s">
        <v>66</v>
      </c>
      <c r="D43" s="240"/>
      <c r="E43" s="240"/>
      <c r="F43" s="240"/>
      <c r="G43" s="240"/>
      <c r="H43" s="98" t="s">
        <v>268</v>
      </c>
      <c r="I43" s="47">
        <v>3</v>
      </c>
      <c r="J43" s="48">
        <v>5</v>
      </c>
      <c r="K43" s="48">
        <f t="shared" si="6"/>
        <v>8</v>
      </c>
      <c r="L43" s="52" t="str">
        <f t="shared" si="7"/>
        <v>EXTREMO</v>
      </c>
    </row>
    <row r="44" spans="2:12" ht="48" customHeight="1" x14ac:dyDescent="0.2">
      <c r="B44" s="97" t="s">
        <v>46</v>
      </c>
      <c r="C44" s="240" t="s">
        <v>61</v>
      </c>
      <c r="D44" s="240"/>
      <c r="E44" s="240"/>
      <c r="F44" s="240"/>
      <c r="G44" s="240"/>
      <c r="H44" s="98" t="s">
        <v>269</v>
      </c>
      <c r="I44" s="47">
        <v>3</v>
      </c>
      <c r="J44" s="48">
        <v>3</v>
      </c>
      <c r="K44" s="48">
        <f t="shared" si="6"/>
        <v>6</v>
      </c>
      <c r="L44" s="52" t="str">
        <f t="shared" si="7"/>
        <v>ALTO</v>
      </c>
    </row>
    <row r="45" spans="2:12" ht="48" customHeight="1" x14ac:dyDescent="0.2">
      <c r="B45" s="97" t="s">
        <v>46</v>
      </c>
      <c r="C45" s="240" t="s">
        <v>62</v>
      </c>
      <c r="D45" s="240"/>
      <c r="E45" s="240"/>
      <c r="F45" s="240"/>
      <c r="G45" s="240"/>
      <c r="H45" s="98" t="s">
        <v>270</v>
      </c>
      <c r="I45" s="47">
        <v>3</v>
      </c>
      <c r="J45" s="48">
        <v>3</v>
      </c>
      <c r="K45" s="48">
        <f t="shared" si="6"/>
        <v>6</v>
      </c>
      <c r="L45" s="52" t="str">
        <f t="shared" si="7"/>
        <v>ALTO</v>
      </c>
    </row>
    <row r="46" spans="2:12" ht="48" customHeight="1" x14ac:dyDescent="0.2">
      <c r="B46" s="97" t="s">
        <v>46</v>
      </c>
      <c r="C46" s="117" t="s">
        <v>63</v>
      </c>
      <c r="D46" s="117"/>
      <c r="E46" s="95"/>
      <c r="F46" s="95"/>
      <c r="G46" s="95"/>
      <c r="H46" s="98" t="s">
        <v>271</v>
      </c>
      <c r="I46" s="47">
        <v>1</v>
      </c>
      <c r="J46" s="48">
        <v>3</v>
      </c>
      <c r="K46" s="48">
        <f t="shared" si="6"/>
        <v>4</v>
      </c>
      <c r="L46" s="52" t="str">
        <f t="shared" si="7"/>
        <v>BAJO</v>
      </c>
    </row>
    <row r="47" spans="2:12" ht="48" customHeight="1" x14ac:dyDescent="0.2">
      <c r="B47" s="97" t="s">
        <v>46</v>
      </c>
      <c r="C47" s="240" t="s">
        <v>64</v>
      </c>
      <c r="D47" s="240"/>
      <c r="E47" s="240"/>
      <c r="F47" s="240"/>
      <c r="G47" s="240"/>
      <c r="H47" s="98" t="s">
        <v>272</v>
      </c>
      <c r="I47" s="47">
        <v>3</v>
      </c>
      <c r="J47" s="48">
        <v>4</v>
      </c>
      <c r="K47" s="48">
        <f t="shared" si="6"/>
        <v>7</v>
      </c>
      <c r="L47" s="52" t="str">
        <f t="shared" si="7"/>
        <v>ALTO</v>
      </c>
    </row>
    <row r="48" spans="2:12" ht="48" customHeight="1" x14ac:dyDescent="0.2">
      <c r="B48" s="97" t="s">
        <v>46</v>
      </c>
      <c r="C48" s="95" t="s">
        <v>67</v>
      </c>
      <c r="D48" s="95"/>
      <c r="E48" s="95"/>
      <c r="F48" s="95"/>
      <c r="G48" s="95"/>
      <c r="H48" s="98" t="s">
        <v>273</v>
      </c>
      <c r="I48" s="47">
        <v>3</v>
      </c>
      <c r="J48" s="48">
        <v>4</v>
      </c>
      <c r="K48" s="48">
        <f t="shared" si="6"/>
        <v>7</v>
      </c>
      <c r="L48" s="52" t="str">
        <f t="shared" si="7"/>
        <v>ALTO</v>
      </c>
    </row>
    <row r="49" spans="2:14" ht="48" customHeight="1" x14ac:dyDescent="0.2">
      <c r="B49" s="97" t="s">
        <v>46</v>
      </c>
      <c r="C49" s="240" t="s">
        <v>309</v>
      </c>
      <c r="D49" s="240"/>
      <c r="E49" s="240"/>
      <c r="F49" s="240"/>
      <c r="G49" s="240"/>
      <c r="H49" s="98" t="s">
        <v>274</v>
      </c>
      <c r="I49" s="47">
        <v>2</v>
      </c>
      <c r="J49" s="48">
        <v>5</v>
      </c>
      <c r="K49" s="48">
        <f t="shared" si="6"/>
        <v>7</v>
      </c>
      <c r="L49" s="52" t="str">
        <f t="shared" si="7"/>
        <v>ALTO</v>
      </c>
    </row>
    <row r="50" spans="2:14" ht="48" customHeight="1" x14ac:dyDescent="0.2">
      <c r="B50" s="97" t="s">
        <v>46</v>
      </c>
      <c r="C50" s="240" t="s">
        <v>298</v>
      </c>
      <c r="D50" s="240"/>
      <c r="E50" s="240"/>
      <c r="F50" s="240"/>
      <c r="G50" s="240"/>
      <c r="H50" s="98" t="s">
        <v>310</v>
      </c>
      <c r="I50" s="47">
        <v>3</v>
      </c>
      <c r="J50" s="48">
        <v>3</v>
      </c>
      <c r="K50" s="48">
        <f t="shared" si="6"/>
        <v>6</v>
      </c>
      <c r="L50" s="52" t="str">
        <f t="shared" si="7"/>
        <v>ALTO</v>
      </c>
    </row>
    <row r="51" spans="2:14" ht="48" customHeight="1" x14ac:dyDescent="0.2">
      <c r="B51" s="97" t="s">
        <v>46</v>
      </c>
      <c r="C51" s="240" t="s">
        <v>297</v>
      </c>
      <c r="D51" s="240"/>
      <c r="E51" s="240"/>
      <c r="F51" s="240"/>
      <c r="G51" s="240"/>
      <c r="H51" s="98" t="s">
        <v>311</v>
      </c>
      <c r="I51" s="47">
        <v>3</v>
      </c>
      <c r="J51" s="48">
        <v>4</v>
      </c>
      <c r="K51" s="48">
        <f t="shared" si="6"/>
        <v>7</v>
      </c>
      <c r="L51" s="52" t="str">
        <f t="shared" si="7"/>
        <v>ALTO</v>
      </c>
    </row>
    <row r="52" spans="2:14" ht="48" customHeight="1" x14ac:dyDescent="0.2">
      <c r="B52" s="97" t="s">
        <v>46</v>
      </c>
      <c r="C52" s="240" t="s">
        <v>67</v>
      </c>
      <c r="D52" s="240"/>
      <c r="E52" s="240"/>
      <c r="F52" s="240"/>
      <c r="G52" s="240"/>
      <c r="H52" s="98" t="s">
        <v>311</v>
      </c>
      <c r="I52" s="47">
        <v>2</v>
      </c>
      <c r="J52" s="48">
        <v>3</v>
      </c>
      <c r="K52" s="48">
        <f t="shared" si="6"/>
        <v>5</v>
      </c>
      <c r="L52" s="52" t="str">
        <f t="shared" si="7"/>
        <v>MEDIO</v>
      </c>
    </row>
    <row r="53" spans="2:14" ht="48" customHeight="1" x14ac:dyDescent="0.2">
      <c r="B53" s="97" t="s">
        <v>46</v>
      </c>
      <c r="C53" s="240" t="s">
        <v>70</v>
      </c>
      <c r="D53" s="240"/>
      <c r="E53" s="240"/>
      <c r="F53" s="240"/>
      <c r="G53" s="240"/>
      <c r="H53" s="98" t="s">
        <v>275</v>
      </c>
      <c r="I53" s="47">
        <v>2</v>
      </c>
      <c r="J53" s="48">
        <v>3</v>
      </c>
      <c r="K53" s="48">
        <f t="shared" si="6"/>
        <v>5</v>
      </c>
      <c r="L53" s="52" t="str">
        <f t="shared" si="7"/>
        <v>MEDIO</v>
      </c>
    </row>
    <row r="54" spans="2:14" ht="48" customHeight="1" x14ac:dyDescent="0.2">
      <c r="B54" s="97" t="s">
        <v>46</v>
      </c>
      <c r="C54" s="240" t="s">
        <v>276</v>
      </c>
      <c r="D54" s="240"/>
      <c r="E54" s="240"/>
      <c r="F54" s="240"/>
      <c r="G54" s="240"/>
      <c r="H54" s="98" t="s">
        <v>277</v>
      </c>
      <c r="I54" s="47">
        <v>2</v>
      </c>
      <c r="J54" s="48">
        <v>4</v>
      </c>
      <c r="K54" s="48">
        <f t="shared" si="1"/>
        <v>6</v>
      </c>
      <c r="L54" s="52" t="str">
        <f t="shared" si="0"/>
        <v>ALTO</v>
      </c>
    </row>
    <row r="55" spans="2:14" ht="48" customHeight="1" x14ac:dyDescent="0.2">
      <c r="B55" s="97" t="s">
        <v>46</v>
      </c>
      <c r="C55" s="240" t="s">
        <v>69</v>
      </c>
      <c r="D55" s="240"/>
      <c r="E55" s="240"/>
      <c r="F55" s="240"/>
      <c r="G55" s="240"/>
      <c r="H55" s="98" t="s">
        <v>278</v>
      </c>
      <c r="I55" s="47">
        <v>3</v>
      </c>
      <c r="J55" s="48">
        <v>4</v>
      </c>
      <c r="K55" s="48">
        <f>+I55+J55</f>
        <v>7</v>
      </c>
      <c r="L55" s="52" t="str">
        <f>IF(K55&lt;=4,"BAJO",IF(K55=5,"MEDIO",IF(K55=6,"ALTO",IF(K55=7,"ALTO","EXTREMO"))))</f>
        <v>ALTO</v>
      </c>
    </row>
    <row r="56" spans="2:14" ht="48" customHeight="1" x14ac:dyDescent="0.2">
      <c r="B56" s="97" t="s">
        <v>46</v>
      </c>
      <c r="C56" s="95" t="s">
        <v>68</v>
      </c>
      <c r="D56" s="95"/>
      <c r="E56" s="95"/>
      <c r="F56" s="95"/>
      <c r="G56" s="95"/>
      <c r="H56" s="100" t="s">
        <v>279</v>
      </c>
      <c r="I56" s="53">
        <v>3</v>
      </c>
      <c r="J56" s="54">
        <v>2</v>
      </c>
      <c r="K56" s="54">
        <f t="shared" si="1"/>
        <v>5</v>
      </c>
      <c r="L56" s="55" t="str">
        <f t="shared" si="0"/>
        <v>MEDIO</v>
      </c>
    </row>
    <row r="57" spans="2:14" ht="48" customHeight="1" x14ac:dyDescent="0.2">
      <c r="B57" s="56"/>
      <c r="C57" s="38"/>
      <c r="D57" s="38"/>
      <c r="E57" s="38"/>
      <c r="F57" s="38"/>
      <c r="G57" s="38"/>
      <c r="H57" s="57"/>
      <c r="I57" s="57"/>
      <c r="J57" s="57"/>
      <c r="K57" s="57"/>
      <c r="L57" s="58"/>
    </row>
    <row r="58" spans="2:14" ht="48" customHeight="1" x14ac:dyDescent="0.2">
      <c r="B58" s="37"/>
      <c r="C58" s="218"/>
      <c r="D58" s="218"/>
      <c r="E58" s="218"/>
      <c r="F58" s="38"/>
      <c r="G58" s="38"/>
      <c r="H58" s="219"/>
      <c r="I58" s="219"/>
      <c r="J58" s="38"/>
      <c r="K58" s="38"/>
      <c r="L58" s="39"/>
    </row>
    <row r="59" spans="2:14" ht="48" customHeight="1" x14ac:dyDescent="0.2">
      <c r="B59" s="224" t="s">
        <v>198</v>
      </c>
      <c r="C59" s="220" t="s">
        <v>199</v>
      </c>
      <c r="D59" s="221"/>
      <c r="E59" s="59" t="s">
        <v>200</v>
      </c>
      <c r="F59" s="38"/>
      <c r="G59" s="268" t="s">
        <v>79</v>
      </c>
      <c r="H59" s="76" t="s">
        <v>201</v>
      </c>
      <c r="I59" s="76" t="s">
        <v>200</v>
      </c>
      <c r="J59" s="38"/>
      <c r="K59" s="38"/>
      <c r="L59" s="39"/>
    </row>
    <row r="60" spans="2:14" ht="48" customHeight="1" x14ac:dyDescent="0.2">
      <c r="B60" s="224"/>
      <c r="C60" s="185" t="s">
        <v>202</v>
      </c>
      <c r="D60" s="186"/>
      <c r="E60" s="75">
        <v>1</v>
      </c>
      <c r="F60" s="38"/>
      <c r="G60" s="268"/>
      <c r="H60" s="75" t="s">
        <v>203</v>
      </c>
      <c r="I60" s="60">
        <v>1</v>
      </c>
      <c r="J60" s="38"/>
      <c r="K60" s="38"/>
      <c r="L60" s="39"/>
    </row>
    <row r="61" spans="2:14" ht="48" customHeight="1" x14ac:dyDescent="0.2">
      <c r="B61" s="224"/>
      <c r="C61" s="185" t="s">
        <v>206</v>
      </c>
      <c r="D61" s="186"/>
      <c r="E61" s="75">
        <v>2</v>
      </c>
      <c r="F61" s="38"/>
      <c r="G61" s="268"/>
      <c r="H61" s="75" t="s">
        <v>207</v>
      </c>
      <c r="I61" s="60">
        <v>2</v>
      </c>
      <c r="J61" s="38"/>
      <c r="K61" s="38"/>
      <c r="L61" s="39"/>
      <c r="N61" s="5"/>
    </row>
    <row r="62" spans="2:14" ht="48" customHeight="1" x14ac:dyDescent="0.2">
      <c r="B62" s="224"/>
      <c r="C62" s="185" t="s">
        <v>210</v>
      </c>
      <c r="D62" s="186"/>
      <c r="E62" s="75">
        <v>3</v>
      </c>
      <c r="F62" s="38"/>
      <c r="G62" s="268"/>
      <c r="H62" s="75" t="s">
        <v>211</v>
      </c>
      <c r="I62" s="60">
        <v>3</v>
      </c>
      <c r="J62" s="38"/>
      <c r="K62" s="38"/>
      <c r="L62" s="39"/>
    </row>
    <row r="63" spans="2:14" ht="48" customHeight="1" x14ac:dyDescent="0.2">
      <c r="B63" s="224"/>
      <c r="C63" s="185" t="s">
        <v>214</v>
      </c>
      <c r="D63" s="186"/>
      <c r="E63" s="75">
        <v>4</v>
      </c>
      <c r="F63" s="38"/>
      <c r="G63" s="268"/>
      <c r="H63" s="75" t="s">
        <v>215</v>
      </c>
      <c r="I63" s="60">
        <v>4</v>
      </c>
      <c r="J63" s="38"/>
      <c r="K63" s="38"/>
      <c r="L63" s="39"/>
    </row>
    <row r="64" spans="2:14" ht="48" customHeight="1" x14ac:dyDescent="0.2">
      <c r="B64" s="224"/>
      <c r="C64" s="185" t="s">
        <v>217</v>
      </c>
      <c r="D64" s="186"/>
      <c r="E64" s="75">
        <v>5</v>
      </c>
      <c r="F64" s="38"/>
      <c r="G64" s="268"/>
      <c r="H64" s="75" t="s">
        <v>218</v>
      </c>
      <c r="I64" s="60">
        <v>5</v>
      </c>
      <c r="J64" s="38"/>
      <c r="K64" s="38"/>
      <c r="L64" s="39"/>
    </row>
    <row r="65" spans="2:12" ht="48" customHeight="1" x14ac:dyDescent="0.2">
      <c r="B65" s="61"/>
      <c r="C65" s="62"/>
      <c r="D65" s="62"/>
      <c r="E65" s="62"/>
      <c r="F65" s="38"/>
      <c r="G65" s="62"/>
      <c r="H65" s="62"/>
      <c r="I65" s="62"/>
      <c r="J65" s="62"/>
      <c r="K65" s="62"/>
      <c r="L65" s="39"/>
    </row>
    <row r="66" spans="2:12" ht="48" customHeight="1" x14ac:dyDescent="0.2">
      <c r="B66" s="61"/>
      <c r="C66" s="219" t="s">
        <v>204</v>
      </c>
      <c r="D66" s="219"/>
      <c r="E66" s="219"/>
      <c r="F66" s="219"/>
      <c r="G66" s="219"/>
      <c r="H66" s="281"/>
      <c r="I66" s="281"/>
      <c r="J66" s="281"/>
      <c r="K66" s="281"/>
      <c r="L66" s="39"/>
    </row>
    <row r="67" spans="2:12" ht="48" customHeight="1" x14ac:dyDescent="0.2">
      <c r="B67" s="61"/>
      <c r="C67" s="184" t="s">
        <v>221</v>
      </c>
      <c r="D67" s="184"/>
      <c r="E67" s="184"/>
      <c r="F67" s="75" t="s">
        <v>222</v>
      </c>
      <c r="G67" s="75" t="s">
        <v>223</v>
      </c>
      <c r="H67" s="75" t="s">
        <v>224</v>
      </c>
      <c r="I67" s="184" t="s">
        <v>225</v>
      </c>
      <c r="J67" s="184"/>
      <c r="K67" s="184" t="s">
        <v>226</v>
      </c>
      <c r="L67" s="273"/>
    </row>
    <row r="68" spans="2:12" ht="48" customHeight="1" x14ac:dyDescent="0.2">
      <c r="B68" s="61"/>
      <c r="C68" s="184" t="s">
        <v>227</v>
      </c>
      <c r="D68" s="184"/>
      <c r="E68" s="184"/>
      <c r="F68" s="75" t="s">
        <v>228</v>
      </c>
      <c r="G68" s="75" t="s">
        <v>229</v>
      </c>
      <c r="H68" s="75" t="s">
        <v>230</v>
      </c>
      <c r="I68" s="184" t="s">
        <v>231</v>
      </c>
      <c r="J68" s="184"/>
      <c r="K68" s="184" t="s">
        <v>232</v>
      </c>
      <c r="L68" s="273"/>
    </row>
    <row r="69" spans="2:12" ht="48" customHeight="1" x14ac:dyDescent="0.2">
      <c r="B69" s="37"/>
      <c r="C69" s="272" t="s">
        <v>205</v>
      </c>
      <c r="D69" s="272"/>
      <c r="E69" s="272" t="s">
        <v>200</v>
      </c>
      <c r="F69" s="82" t="s">
        <v>203</v>
      </c>
      <c r="G69" s="82" t="s">
        <v>207</v>
      </c>
      <c r="H69" s="63" t="s">
        <v>211</v>
      </c>
      <c r="I69" s="275" t="s">
        <v>215</v>
      </c>
      <c r="J69" s="275"/>
      <c r="K69" s="272" t="s">
        <v>218</v>
      </c>
      <c r="L69" s="282"/>
    </row>
    <row r="70" spans="2:12" ht="48" customHeight="1" x14ac:dyDescent="0.2">
      <c r="B70" s="37"/>
      <c r="C70" s="272"/>
      <c r="D70" s="272"/>
      <c r="E70" s="272"/>
      <c r="F70" s="77">
        <v>1</v>
      </c>
      <c r="G70" s="77">
        <v>2</v>
      </c>
      <c r="H70" s="77">
        <v>3</v>
      </c>
      <c r="I70" s="283">
        <v>4</v>
      </c>
      <c r="J70" s="283"/>
      <c r="K70" s="283">
        <v>5</v>
      </c>
      <c r="L70" s="284"/>
    </row>
    <row r="71" spans="2:12" ht="48" customHeight="1" x14ac:dyDescent="0.2">
      <c r="B71" s="37"/>
      <c r="C71" s="184" t="s">
        <v>202</v>
      </c>
      <c r="D71" s="184"/>
      <c r="E71" s="83">
        <v>1</v>
      </c>
      <c r="F71" s="64">
        <v>2</v>
      </c>
      <c r="G71" s="64">
        <v>3</v>
      </c>
      <c r="H71" s="64">
        <v>4</v>
      </c>
      <c r="I71" s="280">
        <v>5</v>
      </c>
      <c r="J71" s="280"/>
      <c r="K71" s="264">
        <v>6</v>
      </c>
      <c r="L71" s="276"/>
    </row>
    <row r="72" spans="2:12" ht="48" customHeight="1" x14ac:dyDescent="0.2">
      <c r="B72" s="37"/>
      <c r="C72" s="184" t="s">
        <v>206</v>
      </c>
      <c r="D72" s="184"/>
      <c r="E72" s="83">
        <v>2</v>
      </c>
      <c r="F72" s="64">
        <v>3</v>
      </c>
      <c r="G72" s="64">
        <v>4</v>
      </c>
      <c r="H72" s="78">
        <v>5</v>
      </c>
      <c r="I72" s="264">
        <v>6</v>
      </c>
      <c r="J72" s="264"/>
      <c r="K72" s="208">
        <v>7</v>
      </c>
      <c r="L72" s="277"/>
    </row>
    <row r="73" spans="2:12" ht="48" customHeight="1" x14ac:dyDescent="0.2">
      <c r="B73" s="37"/>
      <c r="C73" s="184" t="s">
        <v>210</v>
      </c>
      <c r="D73" s="184"/>
      <c r="E73" s="83">
        <v>3</v>
      </c>
      <c r="F73" s="64">
        <v>4</v>
      </c>
      <c r="G73" s="78">
        <v>5</v>
      </c>
      <c r="H73" s="79">
        <v>6</v>
      </c>
      <c r="I73" s="264">
        <v>7</v>
      </c>
      <c r="J73" s="264"/>
      <c r="K73" s="274">
        <v>8</v>
      </c>
      <c r="L73" s="278"/>
    </row>
    <row r="74" spans="2:12" ht="48" customHeight="1" x14ac:dyDescent="0.2">
      <c r="B74" s="37"/>
      <c r="C74" s="184" t="s">
        <v>214</v>
      </c>
      <c r="D74" s="184"/>
      <c r="E74" s="83">
        <v>4</v>
      </c>
      <c r="F74" s="78">
        <v>5</v>
      </c>
      <c r="G74" s="79">
        <v>6</v>
      </c>
      <c r="H74" s="79">
        <v>7</v>
      </c>
      <c r="I74" s="274">
        <v>8</v>
      </c>
      <c r="J74" s="274"/>
      <c r="K74" s="274">
        <v>9</v>
      </c>
      <c r="L74" s="278"/>
    </row>
    <row r="75" spans="2:12" ht="48" customHeight="1" x14ac:dyDescent="0.2">
      <c r="B75" s="37"/>
      <c r="C75" s="184" t="s">
        <v>217</v>
      </c>
      <c r="D75" s="184"/>
      <c r="E75" s="83">
        <v>5</v>
      </c>
      <c r="F75" s="79">
        <v>6</v>
      </c>
      <c r="G75" s="79">
        <v>7</v>
      </c>
      <c r="H75" s="81">
        <v>8</v>
      </c>
      <c r="I75" s="274">
        <v>9</v>
      </c>
      <c r="J75" s="274"/>
      <c r="K75" s="274">
        <v>10</v>
      </c>
      <c r="L75" s="278"/>
    </row>
    <row r="76" spans="2:12" ht="48" customHeight="1" x14ac:dyDescent="0.2">
      <c r="B76" s="37"/>
      <c r="C76" s="38"/>
      <c r="D76" s="38"/>
      <c r="E76" s="38"/>
      <c r="F76" s="38"/>
      <c r="G76" s="38"/>
      <c r="H76" s="38"/>
      <c r="I76" s="38"/>
      <c r="J76" s="38"/>
      <c r="K76" s="38"/>
      <c r="L76" s="39"/>
    </row>
    <row r="77" spans="2:12" ht="48" customHeight="1" x14ac:dyDescent="0.2">
      <c r="B77" s="37"/>
      <c r="C77" s="38"/>
      <c r="D77" s="38"/>
      <c r="E77" s="38"/>
      <c r="F77" s="38"/>
      <c r="G77" s="219" t="s">
        <v>196</v>
      </c>
      <c r="H77" s="219"/>
      <c r="I77" s="38"/>
      <c r="J77" s="38"/>
      <c r="K77" s="38"/>
      <c r="L77" s="39"/>
    </row>
    <row r="78" spans="2:12" ht="48" customHeight="1" x14ac:dyDescent="0.2">
      <c r="B78" s="37"/>
      <c r="C78" s="38"/>
      <c r="D78" s="38"/>
      <c r="E78" s="38"/>
      <c r="F78" s="38"/>
      <c r="G78" s="82" t="s">
        <v>204</v>
      </c>
      <c r="H78" s="65" t="s">
        <v>205</v>
      </c>
      <c r="I78" s="38"/>
      <c r="J78" s="38"/>
      <c r="K78" s="38"/>
      <c r="L78" s="39"/>
    </row>
    <row r="79" spans="2:12" ht="48" customHeight="1" x14ac:dyDescent="0.2">
      <c r="B79" s="37"/>
      <c r="C79" s="38"/>
      <c r="D79" s="38"/>
      <c r="E79" s="38"/>
      <c r="F79" s="38"/>
      <c r="G79" s="81" t="s">
        <v>208</v>
      </c>
      <c r="H79" s="66" t="s">
        <v>209</v>
      </c>
      <c r="I79" s="38"/>
      <c r="J79" s="38"/>
      <c r="K79" s="38"/>
      <c r="L79" s="39"/>
    </row>
    <row r="80" spans="2:12" ht="48" customHeight="1" x14ac:dyDescent="0.2">
      <c r="B80" s="37"/>
      <c r="C80" s="38"/>
      <c r="D80" s="38"/>
      <c r="E80" s="38"/>
      <c r="F80" s="38"/>
      <c r="G80" s="79" t="s">
        <v>212</v>
      </c>
      <c r="H80" s="66" t="s">
        <v>213</v>
      </c>
      <c r="I80" s="38"/>
      <c r="J80" s="38"/>
      <c r="K80" s="38"/>
      <c r="L80" s="39"/>
    </row>
    <row r="81" spans="2:12" ht="48" customHeight="1" x14ac:dyDescent="0.2">
      <c r="B81" s="37"/>
      <c r="C81" s="38"/>
      <c r="D81" s="38"/>
      <c r="E81" s="38"/>
      <c r="F81" s="38"/>
      <c r="G81" s="78">
        <v>5</v>
      </c>
      <c r="H81" s="66" t="s">
        <v>216</v>
      </c>
      <c r="I81" s="38"/>
      <c r="J81" s="38"/>
      <c r="K81" s="38"/>
      <c r="L81" s="39"/>
    </row>
    <row r="82" spans="2:12" ht="48" customHeight="1" x14ac:dyDescent="0.2">
      <c r="B82" s="37"/>
      <c r="C82" s="38"/>
      <c r="D82" s="38"/>
      <c r="E82" s="38"/>
      <c r="F82" s="38"/>
      <c r="G82" s="64" t="s">
        <v>219</v>
      </c>
      <c r="H82" s="66" t="s">
        <v>220</v>
      </c>
      <c r="I82" s="38"/>
      <c r="J82" s="38"/>
      <c r="K82" s="38"/>
      <c r="L82" s="39"/>
    </row>
    <row r="83" spans="2:12" ht="48" customHeight="1" thickBot="1" x14ac:dyDescent="0.25">
      <c r="B83" s="40"/>
      <c r="C83" s="41"/>
      <c r="D83" s="41"/>
      <c r="E83" s="41"/>
      <c r="F83" s="41"/>
      <c r="G83" s="41"/>
      <c r="H83" s="41"/>
      <c r="I83" s="41"/>
      <c r="J83" s="41"/>
      <c r="K83" s="41"/>
      <c r="L83" s="42"/>
    </row>
    <row r="87" spans="2:12" ht="48" customHeight="1" x14ac:dyDescent="0.2">
      <c r="B87" s="7" t="s">
        <v>240</v>
      </c>
    </row>
    <row r="88" spans="2:12" ht="48" customHeight="1" x14ac:dyDescent="0.2">
      <c r="B88" s="7" t="s">
        <v>280</v>
      </c>
    </row>
  </sheetData>
  <autoFilter ref="B16:Q56" xr:uid="{00000000-0001-0000-0200-000000000000}">
    <filterColumn colId="1" showButton="0"/>
    <filterColumn colId="2" showButton="0"/>
    <filterColumn colId="3" showButton="0"/>
    <filterColumn colId="4" showButton="0"/>
  </autoFilter>
  <mergeCells count="80">
    <mergeCell ref="C47:G47"/>
    <mergeCell ref="C49:G49"/>
    <mergeCell ref="C42:G42"/>
    <mergeCell ref="C33:G33"/>
    <mergeCell ref="C35:G35"/>
    <mergeCell ref="C39:G39"/>
    <mergeCell ref="C40:G40"/>
    <mergeCell ref="C41:G41"/>
    <mergeCell ref="C34:G34"/>
    <mergeCell ref="H58:I58"/>
    <mergeCell ref="C68:E68"/>
    <mergeCell ref="C71:D71"/>
    <mergeCell ref="I71:J71"/>
    <mergeCell ref="C64:D64"/>
    <mergeCell ref="C67:E67"/>
    <mergeCell ref="E69:E70"/>
    <mergeCell ref="C66:K66"/>
    <mergeCell ref="K69:L69"/>
    <mergeCell ref="K70:L70"/>
    <mergeCell ref="K68:L68"/>
    <mergeCell ref="C58:E58"/>
    <mergeCell ref="I70:J70"/>
    <mergeCell ref="G77:H77"/>
    <mergeCell ref="C72:D72"/>
    <mergeCell ref="K67:L67"/>
    <mergeCell ref="C75:D75"/>
    <mergeCell ref="C74:D74"/>
    <mergeCell ref="I75:J75"/>
    <mergeCell ref="I69:J69"/>
    <mergeCell ref="I67:J67"/>
    <mergeCell ref="I68:J68"/>
    <mergeCell ref="K71:L71"/>
    <mergeCell ref="K72:L72"/>
    <mergeCell ref="K73:L73"/>
    <mergeCell ref="K74:L74"/>
    <mergeCell ref="K75:L75"/>
    <mergeCell ref="I74:J74"/>
    <mergeCell ref="I73:J73"/>
    <mergeCell ref="B59:B64"/>
    <mergeCell ref="C59:D59"/>
    <mergeCell ref="C60:D60"/>
    <mergeCell ref="C73:D73"/>
    <mergeCell ref="C69:D70"/>
    <mergeCell ref="I72:J72"/>
    <mergeCell ref="C21:G21"/>
    <mergeCell ref="C22:G22"/>
    <mergeCell ref="C54:G54"/>
    <mergeCell ref="C55:G55"/>
    <mergeCell ref="C53:G53"/>
    <mergeCell ref="C24:G24"/>
    <mergeCell ref="C25:G25"/>
    <mergeCell ref="C36:G36"/>
    <mergeCell ref="C43:G43"/>
    <mergeCell ref="C61:D61"/>
    <mergeCell ref="C62:D62"/>
    <mergeCell ref="C63:D63"/>
    <mergeCell ref="G59:G64"/>
    <mergeCell ref="C26:G26"/>
    <mergeCell ref="C27:G27"/>
    <mergeCell ref="B2:B4"/>
    <mergeCell ref="B12:L12"/>
    <mergeCell ref="B7:L7"/>
    <mergeCell ref="C2:J4"/>
    <mergeCell ref="K2:L4"/>
    <mergeCell ref="C50:G50"/>
    <mergeCell ref="C51:G51"/>
    <mergeCell ref="C52:G52"/>
    <mergeCell ref="C29:G29"/>
    <mergeCell ref="B6:L6"/>
    <mergeCell ref="C16:G16"/>
    <mergeCell ref="C18:G18"/>
    <mergeCell ref="C19:G19"/>
    <mergeCell ref="C20:G20"/>
    <mergeCell ref="H15:L15"/>
    <mergeCell ref="B15:G15"/>
    <mergeCell ref="C17:G17"/>
    <mergeCell ref="C31:G31"/>
    <mergeCell ref="C32:G32"/>
    <mergeCell ref="C44:G44"/>
    <mergeCell ref="C45:G45"/>
  </mergeCells>
  <phoneticPr fontId="1" type="noConversion"/>
  <conditionalFormatting sqref="J18:K33 J35:K56">
    <cfRule type="expression" dxfId="34" priority="12" stopIfTrue="1">
      <formula>"""bajo"""</formula>
    </cfRule>
  </conditionalFormatting>
  <conditionalFormatting sqref="L17:L33 L35:L56">
    <cfRule type="cellIs" dxfId="33" priority="7" stopIfTrue="1" operator="equal">
      <formula>"EXTREMO"</formula>
    </cfRule>
    <cfRule type="cellIs" dxfId="32" priority="8" stopIfTrue="1" operator="equal">
      <formula>"ALTO"</formula>
    </cfRule>
    <cfRule type="cellIs" dxfId="31" priority="9" stopIfTrue="1" operator="equal">
      <formula>"MEDIO"</formula>
    </cfRule>
    <cfRule type="cellIs" dxfId="30" priority="10" stopIfTrue="1" operator="equal">
      <formula>"BAJO"</formula>
    </cfRule>
  </conditionalFormatting>
  <conditionalFormatting sqref="J17:K17">
    <cfRule type="expression" dxfId="29" priority="6" stopIfTrue="1">
      <formula>"""bajo"""</formula>
    </cfRule>
  </conditionalFormatting>
  <conditionalFormatting sqref="J34:K34">
    <cfRule type="expression" dxfId="28" priority="5" stopIfTrue="1">
      <formula>"""bajo"""</formula>
    </cfRule>
  </conditionalFormatting>
  <conditionalFormatting sqref="L34">
    <cfRule type="cellIs" dxfId="27" priority="1" stopIfTrue="1" operator="equal">
      <formula>"EXTREMO"</formula>
    </cfRule>
    <cfRule type="cellIs" dxfId="26" priority="2" stopIfTrue="1" operator="equal">
      <formula>"ALTO"</formula>
    </cfRule>
    <cfRule type="cellIs" dxfId="25" priority="3" stopIfTrue="1" operator="equal">
      <formula>"MEDIO"</formula>
    </cfRule>
    <cfRule type="cellIs" dxfId="24" priority="4" stopIfTrue="1" operator="equal">
      <formula>"BAJO"</formula>
    </cfRule>
  </conditionalFormatting>
  <dataValidations count="13">
    <dataValidation type="list" allowBlank="1" showInputMessage="1" showErrorMessage="1" sqref="H15" xr:uid="{00000000-0002-0000-0200-000002000000}">
      <formula1>$B$87:$B$88</formula1>
    </dataValidation>
    <dataValidation type="list" allowBlank="1" showInputMessage="1" showErrorMessage="1" sqref="C17:G17" xr:uid="{8D20B6FC-A07C-4D58-90C6-52F7C8DA05EE}">
      <formula1>INDIRECT($B$17)</formula1>
    </dataValidation>
    <dataValidation type="list" allowBlank="1" showInputMessage="1" showErrorMessage="1" sqref="C18:G20" xr:uid="{00000000-0002-0000-0200-000005000000}">
      <formula1>INDIRECT($B$18)</formula1>
    </dataValidation>
    <dataValidation type="list" allowBlank="1" showInputMessage="1" showErrorMessage="1" sqref="E23:G23" xr:uid="{F809C9EA-3B4E-40EC-824D-04CC8506B62F}">
      <formula1>INDIRECT($B$20)</formula1>
    </dataValidation>
    <dataValidation type="list" allowBlank="1" showInputMessage="1" showErrorMessage="1" sqref="E28:G28" xr:uid="{1F434E47-AE58-4DF5-BC41-414C6CDF00C0}">
      <formula1>INDIRECT($B$25)</formula1>
    </dataValidation>
    <dataValidation type="list" allowBlank="1" showInputMessage="1" showErrorMessage="1" sqref="E30:G30" xr:uid="{B03C2445-CB92-49D0-A99D-CA10F26C7545}">
      <formula1>INDIRECT($B$27)</formula1>
    </dataValidation>
    <dataValidation type="list" allowBlank="1" showInputMessage="1" showErrorMessage="1" sqref="C53" xr:uid="{52766FF0-3A99-49BD-8944-F3B9B4E7D74F}">
      <formula1>INDIRECT($B$28)</formula1>
    </dataValidation>
    <dataValidation type="list" allowBlank="1" showInputMessage="1" showErrorMessage="1" sqref="C54" xr:uid="{9EC3A65B-FBB4-46D1-A252-514F683FC3C1}">
      <formula1>INDIRECT($B$29)</formula1>
    </dataValidation>
    <dataValidation type="list" allowBlank="1" showInputMessage="1" showErrorMessage="1" sqref="C55" xr:uid="{F78841EC-AE48-48BB-ACB8-E15177263887}">
      <formula1>INDIRECT($B$30)</formula1>
    </dataValidation>
    <dataValidation type="list" allowBlank="1" showInputMessage="1" showErrorMessage="1" sqref="C56" xr:uid="{00000000-0002-0000-0200-000017000000}">
      <formula1>INDIRECT($B$56)</formula1>
    </dataValidation>
    <dataValidation type="list" allowBlank="1" showInputMessage="1" showErrorMessage="1" sqref="I17:I56" xr:uid="{00000000-0002-0000-0200-000000000000}">
      <formula1>$E$60:$E$64</formula1>
    </dataValidation>
    <dataValidation type="list" allowBlank="1" showInputMessage="1" showErrorMessage="1" sqref="J17:J56" xr:uid="{00000000-0002-0000-0200-000001000000}">
      <formula1>$I$60:$I$64</formula1>
    </dataValidation>
    <dataValidation type="list" allowBlank="1" showInputMessage="1" showErrorMessage="1" sqref="B17:B56"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81"/>
  <sheetViews>
    <sheetView showGridLines="0" tabSelected="1" zoomScale="60" zoomScaleNormal="60" zoomScaleSheetLayoutView="25" zoomScalePageLayoutView="70" workbookViewId="0">
      <selection activeCell="W10" sqref="W10"/>
    </sheetView>
  </sheetViews>
  <sheetFormatPr baseColWidth="10" defaultColWidth="11.42578125" defaultRowHeight="14.25" x14ac:dyDescent="0.2"/>
  <cols>
    <col min="1" max="1" width="4.28515625" style="15" customWidth="1"/>
    <col min="2" max="2" width="25.140625" style="15" bestFit="1" customWidth="1"/>
    <col min="3" max="3" width="42" style="15" customWidth="1"/>
    <col min="4" max="4" width="17.7109375" style="15" customWidth="1"/>
    <col min="5" max="5" width="22.5703125" style="15" customWidth="1"/>
    <col min="6" max="6" width="15.140625" style="15" customWidth="1"/>
    <col min="7" max="7" width="17.42578125" style="15" customWidth="1"/>
    <col min="8" max="8" width="5.140625" style="15" customWidth="1"/>
    <col min="9" max="9" width="4.28515625" style="15" customWidth="1"/>
    <col min="10" max="10" width="5.85546875" style="15" customWidth="1"/>
    <col min="11" max="11" width="5.28515625" style="15" customWidth="1"/>
    <col min="12" max="12" width="14.140625" style="15" customWidth="1"/>
    <col min="13" max="13" width="5.28515625" style="15" customWidth="1"/>
    <col min="14" max="14" width="18" style="15" customWidth="1"/>
    <col min="15" max="15" width="5.7109375" style="15" customWidth="1"/>
    <col min="16" max="16" width="6.42578125" style="15" customWidth="1"/>
    <col min="17" max="17" width="8.42578125" style="15" customWidth="1"/>
    <col min="18" max="18" width="6" style="15" customWidth="1"/>
    <col min="19" max="19" width="9.7109375" style="15" customWidth="1"/>
    <col min="20" max="20" width="12.85546875" style="15" customWidth="1"/>
    <col min="21" max="21" width="11.42578125" style="15"/>
    <col min="22" max="22" width="10.85546875" style="15" customWidth="1"/>
    <col min="23" max="23" width="15.7109375" style="15" customWidth="1"/>
    <col min="24" max="24" width="13.85546875" style="15" customWidth="1"/>
    <col min="25" max="16384" width="11.42578125" style="15"/>
  </cols>
  <sheetData>
    <row r="1" spans="2:24" s="13" customFormat="1" x14ac:dyDescent="0.2">
      <c r="S1" s="14"/>
    </row>
    <row r="2" spans="2:24" s="13" customFormat="1" x14ac:dyDescent="0.2">
      <c r="B2" s="306"/>
      <c r="C2" s="307" t="s">
        <v>14</v>
      </c>
      <c r="D2" s="307"/>
      <c r="E2" s="307"/>
      <c r="F2" s="307"/>
      <c r="G2" s="307"/>
      <c r="H2" s="307"/>
      <c r="I2" s="307"/>
      <c r="J2" s="307"/>
      <c r="K2" s="307"/>
      <c r="L2" s="307"/>
      <c r="M2" s="307"/>
      <c r="N2" s="307"/>
      <c r="O2" s="307"/>
      <c r="P2" s="307"/>
      <c r="Q2" s="307"/>
      <c r="R2" s="307"/>
      <c r="S2" s="307"/>
      <c r="T2" s="307"/>
      <c r="U2" s="307"/>
      <c r="V2" s="307"/>
      <c r="W2" s="187" t="s">
        <v>1</v>
      </c>
      <c r="X2" s="313"/>
    </row>
    <row r="3" spans="2:24" s="13" customFormat="1" x14ac:dyDescent="0.2">
      <c r="B3" s="306"/>
      <c r="C3" s="307"/>
      <c r="D3" s="307"/>
      <c r="E3" s="307"/>
      <c r="F3" s="307"/>
      <c r="G3" s="307"/>
      <c r="H3" s="307"/>
      <c r="I3" s="307"/>
      <c r="J3" s="307"/>
      <c r="K3" s="307"/>
      <c r="L3" s="307"/>
      <c r="M3" s="307"/>
      <c r="N3" s="307"/>
      <c r="O3" s="307"/>
      <c r="P3" s="307"/>
      <c r="Q3" s="307"/>
      <c r="R3" s="307"/>
      <c r="S3" s="307"/>
      <c r="T3" s="307"/>
      <c r="U3" s="307"/>
      <c r="V3" s="307"/>
      <c r="W3" s="314"/>
      <c r="X3" s="315"/>
    </row>
    <row r="4" spans="2:24" s="13" customFormat="1" x14ac:dyDescent="0.2">
      <c r="B4" s="306"/>
      <c r="C4" s="307"/>
      <c r="D4" s="307"/>
      <c r="E4" s="307"/>
      <c r="F4" s="307"/>
      <c r="G4" s="307"/>
      <c r="H4" s="307"/>
      <c r="I4" s="307"/>
      <c r="J4" s="307"/>
      <c r="K4" s="307"/>
      <c r="L4" s="307"/>
      <c r="M4" s="307"/>
      <c r="N4" s="307"/>
      <c r="O4" s="307"/>
      <c r="P4" s="307"/>
      <c r="Q4" s="307"/>
      <c r="R4" s="307"/>
      <c r="S4" s="307"/>
      <c r="T4" s="307"/>
      <c r="U4" s="307"/>
      <c r="V4" s="307"/>
      <c r="W4" s="316"/>
      <c r="X4" s="317"/>
    </row>
    <row r="5" spans="2:24" s="13" customFormat="1" ht="15" thickBot="1" x14ac:dyDescent="0.25">
      <c r="B5" s="30"/>
      <c r="C5" s="30"/>
      <c r="D5" s="30"/>
      <c r="E5" s="30"/>
      <c r="F5" s="30"/>
      <c r="G5" s="30"/>
      <c r="H5" s="30"/>
      <c r="I5" s="30"/>
      <c r="J5" s="30"/>
      <c r="K5" s="30"/>
      <c r="L5" s="30"/>
      <c r="M5" s="30"/>
      <c r="N5" s="30"/>
      <c r="O5" s="30"/>
      <c r="P5" s="30"/>
      <c r="Q5" s="30"/>
      <c r="R5" s="30"/>
      <c r="S5" s="31"/>
      <c r="T5" s="30"/>
      <c r="U5" s="30"/>
      <c r="V5" s="30"/>
      <c r="W5" s="30"/>
      <c r="X5" s="30"/>
    </row>
    <row r="6" spans="2:24" ht="18.75" x14ac:dyDescent="0.2">
      <c r="B6" s="293" t="s">
        <v>315</v>
      </c>
      <c r="C6" s="294"/>
      <c r="D6" s="294"/>
      <c r="E6" s="294"/>
      <c r="F6" s="294"/>
      <c r="G6" s="294"/>
      <c r="H6" s="294"/>
      <c r="I6" s="294"/>
      <c r="J6" s="294"/>
      <c r="K6" s="294"/>
      <c r="L6" s="294"/>
      <c r="M6" s="294"/>
      <c r="N6" s="294"/>
      <c r="O6" s="294"/>
      <c r="P6" s="294"/>
      <c r="Q6" s="294"/>
      <c r="R6" s="294"/>
      <c r="S6" s="294"/>
      <c r="T6" s="294"/>
      <c r="U6" s="294"/>
      <c r="V6" s="294"/>
      <c r="W6" s="294"/>
      <c r="X6" s="295"/>
    </row>
    <row r="7" spans="2:24" x14ac:dyDescent="0.2">
      <c r="B7" s="318" t="s">
        <v>281</v>
      </c>
      <c r="C7" s="302"/>
      <c r="D7" s="302"/>
      <c r="E7" s="302"/>
      <c r="F7" s="302"/>
      <c r="G7" s="302"/>
      <c r="H7" s="302"/>
      <c r="I7" s="302"/>
      <c r="J7" s="302"/>
      <c r="K7" s="302"/>
      <c r="L7" s="302"/>
      <c r="M7" s="302"/>
      <c r="N7" s="302"/>
      <c r="O7" s="302"/>
      <c r="P7" s="302"/>
      <c r="Q7" s="302"/>
      <c r="R7" s="302"/>
      <c r="S7" s="302"/>
      <c r="T7" s="302"/>
      <c r="U7" s="302"/>
      <c r="V7" s="302"/>
      <c r="W7" s="302"/>
      <c r="X7" s="319"/>
    </row>
    <row r="8" spans="2:24" x14ac:dyDescent="0.2">
      <c r="B8" s="318"/>
      <c r="C8" s="302"/>
      <c r="D8" s="302"/>
      <c r="E8" s="302"/>
      <c r="F8" s="302"/>
      <c r="G8" s="302"/>
      <c r="H8" s="302"/>
      <c r="I8" s="302"/>
      <c r="J8" s="302"/>
      <c r="K8" s="302"/>
      <c r="L8" s="302"/>
      <c r="M8" s="302"/>
      <c r="N8" s="302"/>
      <c r="O8" s="302"/>
      <c r="P8" s="302"/>
      <c r="Q8" s="302"/>
      <c r="R8" s="302"/>
      <c r="S8" s="302"/>
      <c r="T8" s="302"/>
      <c r="U8" s="302"/>
      <c r="V8" s="302"/>
      <c r="W8" s="302"/>
      <c r="X8" s="319"/>
    </row>
    <row r="9" spans="2:24" ht="15.75" thickBot="1" x14ac:dyDescent="0.25">
      <c r="B9" s="291"/>
      <c r="C9" s="292"/>
      <c r="D9" s="292"/>
      <c r="E9" s="292"/>
      <c r="F9" s="292"/>
      <c r="G9" s="292"/>
      <c r="H9" s="292"/>
      <c r="I9" s="292"/>
      <c r="J9" s="292"/>
      <c r="K9" s="292"/>
      <c r="L9" s="292"/>
      <c r="M9" s="292"/>
      <c r="N9" s="292"/>
      <c r="O9" s="292"/>
      <c r="P9" s="292"/>
      <c r="Q9" s="292"/>
      <c r="R9" s="292"/>
      <c r="X9" s="33"/>
    </row>
    <row r="10" spans="2:24" ht="120.75" thickBot="1" x14ac:dyDescent="0.25">
      <c r="B10" s="22" t="s">
        <v>282</v>
      </c>
      <c r="C10" s="23" t="s">
        <v>76</v>
      </c>
      <c r="D10" s="24" t="s">
        <v>283</v>
      </c>
      <c r="E10" s="24" t="s">
        <v>284</v>
      </c>
      <c r="F10" s="24" t="s">
        <v>285</v>
      </c>
      <c r="G10" s="23" t="s">
        <v>241</v>
      </c>
      <c r="H10" s="24" t="s">
        <v>198</v>
      </c>
      <c r="I10" s="24" t="s">
        <v>79</v>
      </c>
      <c r="J10" s="24" t="s">
        <v>286</v>
      </c>
      <c r="K10" s="24" t="s">
        <v>81</v>
      </c>
      <c r="L10" s="24" t="s">
        <v>287</v>
      </c>
      <c r="M10" s="23" t="s">
        <v>288</v>
      </c>
      <c r="N10" s="23" t="s">
        <v>77</v>
      </c>
      <c r="O10" s="24" t="s">
        <v>198</v>
      </c>
      <c r="P10" s="24" t="s">
        <v>79</v>
      </c>
      <c r="Q10" s="24" t="s">
        <v>286</v>
      </c>
      <c r="R10" s="24" t="s">
        <v>81</v>
      </c>
      <c r="S10" s="23" t="s">
        <v>82</v>
      </c>
      <c r="T10" s="23" t="s">
        <v>83</v>
      </c>
      <c r="U10" s="23" t="s">
        <v>84</v>
      </c>
      <c r="V10" s="23" t="s">
        <v>85</v>
      </c>
      <c r="W10" s="23" t="s">
        <v>289</v>
      </c>
      <c r="X10" s="25" t="s">
        <v>87</v>
      </c>
    </row>
    <row r="11" spans="2:24" ht="228" x14ac:dyDescent="0.2">
      <c r="B11" s="26">
        <v>1</v>
      </c>
      <c r="C11" s="27" t="str">
        <f>+'EVALUACION CON CONTROLES'!C16:F16</f>
        <v>Inadecuada escogencia de la tipología de contratación</v>
      </c>
      <c r="D11" s="28" t="str">
        <f>+'EVALUACION CON CONTROLES'!B16</f>
        <v>PLANEACIÓN</v>
      </c>
      <c r="E11" s="28" t="str">
        <f>VLOOKUP(C11,'IDENTIFICACION Y ANALISIS'!$B$19:$F$59,3,FALSE)</f>
        <v>General</v>
      </c>
      <c r="F11" s="28" t="str">
        <f>VLOOKUP(C11,'IDENTIFICACION Y ANALISIS'!$B$19:$F$59,4,FALSE)</f>
        <v>Interno</v>
      </c>
      <c r="G11" s="27" t="str">
        <f>+EVALUACION!H17</f>
        <v xml:space="preserve">Retrasos en la ejecución, dificultades en la asignación de recursos, claúsulas deficientes, demandas, litigios, percepción negativa de la gestión pública. </v>
      </c>
      <c r="H11" s="27">
        <f>+EVALUACION!I17</f>
        <v>1</v>
      </c>
      <c r="I11" s="27">
        <f>+EVALUACION!J17</f>
        <v>3</v>
      </c>
      <c r="J11" s="27">
        <f>+EVALUACION!K17</f>
        <v>4</v>
      </c>
      <c r="K11" s="28" t="str">
        <f>+EVALUACION!L17</f>
        <v>BAJO</v>
      </c>
      <c r="L11" s="27"/>
      <c r="M11" s="28"/>
      <c r="N11" s="27" t="str">
        <f>+'EVALUACION CON CONTROLES'!G16</f>
        <v>Establecimiento de un canal de comunicación abierto. Revisión de los plazos. Ajustes contractuales. Revisión legal de los documentos. Incorporación de cláusulas adicionales. Evaluación de viabilidad. Revisar las condiciones previas</v>
      </c>
      <c r="O11" s="27">
        <f>+'EVALUACION CON CONTROLES'!I16</f>
        <v>1</v>
      </c>
      <c r="P11" s="27">
        <f>+'EVALUACION CON CONTROLES'!J16</f>
        <v>3</v>
      </c>
      <c r="Q11" s="27">
        <f>+'EVALUACION CON CONTROLES'!K16</f>
        <v>4</v>
      </c>
      <c r="R11" s="28" t="str">
        <f>+'EVALUACION CON CONTROLES'!L16</f>
        <v>BAJO</v>
      </c>
      <c r="S11" s="27" t="str">
        <f>+'EVALUACION CON CONTROLES'!M16</f>
        <v>NO</v>
      </c>
      <c r="T11" s="27" t="str">
        <f>+'EVALUACION CON CONTROLES'!N16</f>
        <v>Formuladores</v>
      </c>
      <c r="U11" s="27" t="str">
        <f>+'EVALUACION CON CONTROLES'!O16</f>
        <v xml:space="preserve">Etapa de planeación </v>
      </c>
      <c r="V11" s="27" t="str">
        <f>+'EVALUACION CON CONTROLES'!P16</f>
        <v xml:space="preserve">Antes de la selección del contratista </v>
      </c>
      <c r="W11" s="27" t="str">
        <f>+'EVALUACION CON CONTROLES'!Q16</f>
        <v xml:space="preserve">Revisión jurídica, técnica y económica del contrato durante la formulación, </v>
      </c>
      <c r="X11" s="29" t="str">
        <f>+'EVALUACION CON CONTROLES'!R16</f>
        <v xml:space="preserve">Durante la formulación de los pliegos. </v>
      </c>
    </row>
    <row r="12" spans="2:24" ht="356.25" x14ac:dyDescent="0.2">
      <c r="B12" s="26">
        <v>2</v>
      </c>
      <c r="C12" s="27" t="str">
        <f>+'EVALUACION CON CONTROLES'!C17:F17</f>
        <v xml:space="preserve">Requisitos ponderantes inapropiados para el proceso de selección </v>
      </c>
      <c r="D12" s="28" t="str">
        <f>+'EVALUACION CON CONTROLES'!B17</f>
        <v>PLANEACIÓN</v>
      </c>
      <c r="E12" s="28" t="str">
        <f>VLOOKUP(C12,'IDENTIFICACION Y ANALISIS'!$B$19:$F$59,3,FALSE)</f>
        <v>Especifico</v>
      </c>
      <c r="F12" s="28" t="str">
        <f>VLOOKUP(C12,'IDENTIFICACION Y ANALISIS'!$B$19:$F$59,4,FALSE)</f>
        <v>Interno</v>
      </c>
      <c r="G12" s="27" t="str">
        <f>+EVALUACION!H18</f>
        <v>Contratistas seleccionados no cualificados, prioridad a facotres irrelevantes, baja calidad en el proyecto, exclusión de oferentes adecuados, ventajas sobre oferentes inadecuados, incumplimiento normativo y corrupción.</v>
      </c>
      <c r="H12" s="27">
        <f>+EVALUACION!I18</f>
        <v>1</v>
      </c>
      <c r="I12" s="27">
        <f>+EVALUACION!J18</f>
        <v>3</v>
      </c>
      <c r="J12" s="27">
        <f>+EVALUACION!K18</f>
        <v>4</v>
      </c>
      <c r="K12" s="28" t="str">
        <f>+EVALUACION!L18</f>
        <v>BAJO</v>
      </c>
      <c r="L12" s="27"/>
      <c r="M12" s="28"/>
      <c r="N12" s="27" t="str">
        <f>+'EVALUACION CON CONTROLES'!G17</f>
        <v>Revisión de pertinencia y alineación con el objeto del contrato. Ajustes basados en las necesidades del proyecto. Análisis de procesos de selección previos. Benchmarking. Asesoramiento legal. Equilibrio en los pesos asignados. Eliminar criterios irrelevantes. Revisión conjunta del equipo evaluador. Consulta con el mercado. Emisión de adendas o modificaciones:</v>
      </c>
      <c r="O12" s="27">
        <f>+'EVALUACION CON CONTROLES'!I17</f>
        <v>1</v>
      </c>
      <c r="P12" s="27">
        <f>+'EVALUACION CON CONTROLES'!J17</f>
        <v>3</v>
      </c>
      <c r="Q12" s="27">
        <f>+'EVALUACION CON CONTROLES'!K17</f>
        <v>4</v>
      </c>
      <c r="R12" s="28" t="str">
        <f>+'EVALUACION CON CONTROLES'!L17</f>
        <v>BAJO</v>
      </c>
      <c r="S12" s="27" t="str">
        <f>+'EVALUACION CON CONTROLES'!M17</f>
        <v>NO</v>
      </c>
      <c r="T12" s="27" t="str">
        <f>+'EVALUACION CON CONTROLES'!N17</f>
        <v>Formulador</v>
      </c>
      <c r="U12" s="27" t="str">
        <f>+'EVALUACION CON CONTROLES'!O17</f>
        <v xml:space="preserve">Etapa de planeación </v>
      </c>
      <c r="V12" s="27" t="str">
        <f>+'EVALUACION CON CONTROLES'!P17</f>
        <v xml:space="preserve">Antes de la selección del contratista </v>
      </c>
      <c r="W12" s="27" t="str">
        <f>+'EVALUACION CON CONTROLES'!Q17</f>
        <v xml:space="preserve">Revisión jurídica, técnica y económica del contrato durante la formulación, </v>
      </c>
      <c r="X12" s="29" t="str">
        <f>+'EVALUACION CON CONTROLES'!R17</f>
        <v xml:space="preserve">Durante la formulación de los pliegos. </v>
      </c>
    </row>
    <row r="13" spans="2:24" ht="327.75" x14ac:dyDescent="0.2">
      <c r="B13" s="26">
        <v>3</v>
      </c>
      <c r="C13" s="27" t="str">
        <f>+'EVALUACION CON CONTROLES'!C18:F18</f>
        <v>Suspensión del Proceso de selección</v>
      </c>
      <c r="D13" s="28" t="str">
        <f>+'EVALUACION CON CONTROLES'!B18</f>
        <v>SELECCIÓN</v>
      </c>
      <c r="E13" s="28" t="str">
        <f>VLOOKUP(C13,'IDENTIFICACION Y ANALISIS'!$B$19:$F$59,3,FALSE)</f>
        <v>General</v>
      </c>
      <c r="F13" s="28" t="str">
        <f>VLOOKUP(C13,'IDENTIFICACION Y ANALISIS'!$B$19:$F$59,4,FALSE)</f>
        <v>Interno</v>
      </c>
      <c r="G13" s="27" t="str">
        <f>+EVALUACION!H19</f>
        <v xml:space="preserve">Retraso en el cumplimiento de las metas de la entidad, demora en el cronograma, sobrecostos, reprocesios,  aparación de impugnaciones, desconfianza en futuras contrataciones, deserción de oferentes, problemas en la asignación de recursos, afectaciones en la comunidad, </v>
      </c>
      <c r="H13" s="27">
        <f>+EVALUACION!I19</f>
        <v>1</v>
      </c>
      <c r="I13" s="27">
        <f>+EVALUACION!J19</f>
        <v>5</v>
      </c>
      <c r="J13" s="27">
        <f>+EVALUACION!K19</f>
        <v>6</v>
      </c>
      <c r="K13" s="28" t="str">
        <f>+EVALUACION!L19</f>
        <v>ALTO</v>
      </c>
      <c r="L13" s="27"/>
      <c r="M13" s="28"/>
      <c r="N13" s="27" t="str">
        <f>+'EVALUACION CON CONTROLES'!G18</f>
        <v xml:space="preserve">Análisis de cuasa raíz. Evaluación legal administrativa. Subsanación de requisitos. Reprogramación del cronograma. Validación técnica y legal de modificaciones. Consulta con entidades reguladoras. Seguimiento de la implementación de los cambios. Evaluación del impacto de la suspensión. Capacitación en normativas de contratación. </v>
      </c>
      <c r="O13" s="27">
        <f>+'EVALUACION CON CONTROLES'!I18</f>
        <v>1</v>
      </c>
      <c r="P13" s="27">
        <f>+'EVALUACION CON CONTROLES'!J18</f>
        <v>5</v>
      </c>
      <c r="Q13" s="27">
        <f>+'EVALUACION CON CONTROLES'!K18</f>
        <v>6</v>
      </c>
      <c r="R13" s="28" t="str">
        <f>+'EVALUACION CON CONTROLES'!L18</f>
        <v>ALTO</v>
      </c>
      <c r="S13" s="27" t="str">
        <f>+'EVALUACION CON CONTROLES'!M18</f>
        <v>NO</v>
      </c>
      <c r="T13" s="27" t="str">
        <f>+'EVALUACION CON CONTROLES'!N18</f>
        <v>Formulador y Comité de contratación</v>
      </c>
      <c r="U13" s="27" t="str">
        <f>+'EVALUACION CON CONTROLES'!O18</f>
        <v xml:space="preserve">Etapa de planeación </v>
      </c>
      <c r="V13" s="27" t="str">
        <f>+'EVALUACION CON CONTROLES'!P18</f>
        <v>Etapa de selección</v>
      </c>
      <c r="W13" s="27" t="str">
        <f>+'EVALUACION CON CONTROLES'!Q18</f>
        <v xml:space="preserve">Revisión
detallada del
proceso por
el comité de
contratación </v>
      </c>
      <c r="X13" s="29" t="str">
        <f>+'EVALUACION CON CONTROLES'!R18</f>
        <v>Durante los
comités de
contratación</v>
      </c>
    </row>
    <row r="14" spans="2:24" ht="370.5" x14ac:dyDescent="0.2">
      <c r="B14" s="26">
        <v>4</v>
      </c>
      <c r="C14" s="27" t="str">
        <f>+'EVALUACION CON CONTROLES'!C19:F19</f>
        <v>Inadecuada evaluación de las ofertas y/o verificación de requisitos habilitantes</v>
      </c>
      <c r="D14" s="28" t="str">
        <f>+'EVALUACION CON CONTROLES'!B19</f>
        <v>SELECCIÓN</v>
      </c>
      <c r="E14" s="28" t="str">
        <f>VLOOKUP(C14,'IDENTIFICACION Y ANALISIS'!$B$19:$F$59,3,FALSE)</f>
        <v>General</v>
      </c>
      <c r="F14" s="28" t="str">
        <f>VLOOKUP(C14,'IDENTIFICACION Y ANALISIS'!$B$19:$F$59,4,FALSE)</f>
        <v>Interno</v>
      </c>
      <c r="G14" s="27" t="str">
        <f>+EVALUACION!H20</f>
        <v>Selección de un proveedor inadecuado, desestimación de ofertas competitivas, ejecución del proyecto con baja calidad, costos incurrido por ineficiencia o incumplimiento, rescición de contratos, investigación por parte de entes de control, inhablitiación o multas, dificultades en la supervisión, modificaciones contractuales frecuentes, impacto negativo en la comunidad.</v>
      </c>
      <c r="H14" s="27">
        <f>+EVALUACION!I20</f>
        <v>1</v>
      </c>
      <c r="I14" s="27">
        <f>+EVALUACION!J20</f>
        <v>4</v>
      </c>
      <c r="J14" s="27">
        <f>+EVALUACION!K20</f>
        <v>5</v>
      </c>
      <c r="K14" s="28" t="str">
        <f>+EVALUACION!L20</f>
        <v>MEDIO</v>
      </c>
      <c r="L14" s="27"/>
      <c r="M14" s="28"/>
      <c r="N14" s="27" t="str">
        <f>+'EVALUACION CON CONTROLES'!G19</f>
        <v>Redefinición de los criterios. Entrenamiento en evaluación y verificación de requisitos. Auditoría de la evaluación. Checklists y matrices de verificación. Revisión legal especializada. Involucramiento de expertos técnicos. Ampliación del tiempo de evaluación. Informe de evaluación al ente de control. Revisión de los procedimientos internos.</v>
      </c>
      <c r="O14" s="27">
        <f>+'EVALUACION CON CONTROLES'!I19</f>
        <v>1</v>
      </c>
      <c r="P14" s="27">
        <f>+'EVALUACION CON CONTROLES'!J19</f>
        <v>4</v>
      </c>
      <c r="Q14" s="27">
        <f>+'EVALUACION CON CONTROLES'!K19</f>
        <v>5</v>
      </c>
      <c r="R14" s="28" t="str">
        <f>+'EVALUACION CON CONTROLES'!L19</f>
        <v>MEDIO</v>
      </c>
      <c r="S14" s="27" t="str">
        <f>+'EVALUACION CON CONTROLES'!M19</f>
        <v>NO</v>
      </c>
      <c r="T14" s="27" t="str">
        <f>+'EVALUACION CON CONTROLES'!N19</f>
        <v xml:space="preserve">Evaluadores </v>
      </c>
      <c r="U14" s="27" t="str">
        <f>+'EVALUACION CON CONTROLES'!O19</f>
        <v>Etapa de selección</v>
      </c>
      <c r="V14" s="27" t="str">
        <f>+'EVALUACION CON CONTROLES'!P19</f>
        <v xml:space="preserve">Antes de la selección del contratista </v>
      </c>
      <c r="W14" s="27" t="str">
        <f>+'EVALUACION CON CONTROLES'!Q19</f>
        <v>Checklists y matrices de verificación para una correcta evaluación</v>
      </c>
      <c r="X14" s="29" t="str">
        <f>+'EVALUACION CON CONTROLES'!R19</f>
        <v>Durante la evaluación</v>
      </c>
    </row>
    <row r="15" spans="2:24" ht="409.5" x14ac:dyDescent="0.2">
      <c r="B15" s="26">
        <v>5</v>
      </c>
      <c r="C15" s="27" t="str">
        <f>+'EVALUACION CON CONTROLES'!C20:F20</f>
        <v>Inadecuado manejo administrativo del proceso contractual</v>
      </c>
      <c r="D15" s="28" t="str">
        <f>+'EVALUACION CON CONTROLES'!B20</f>
        <v>SELECCIÓN</v>
      </c>
      <c r="E15" s="28" t="str">
        <f>VLOOKUP(C15,'IDENTIFICACION Y ANALISIS'!$B$19:$F$59,3,FALSE)</f>
        <v>General</v>
      </c>
      <c r="F15" s="28" t="str">
        <f>VLOOKUP(C15,'IDENTIFICACION Y ANALISIS'!$B$19:$F$59,4,FALSE)</f>
        <v>Interno</v>
      </c>
      <c r="G15" s="27" t="str">
        <f>+EVALUACION!H21</f>
        <v xml:space="preserve">Retrasos en los tiempos de entrega y aprobaciones, sobrecostos por retrasos y recargos administrativos, corrupción, falta de trazabilidad en los procesos, multas, sanciones o demandas, no se puede hacer efectiva la garantía del proyecto, pago injustificados, decisiones inadeacuada al objeto del contrato, investigaciones o sanciones por parte de los entes de control, </v>
      </c>
      <c r="H15" s="27">
        <f>+EVALUACION!I21</f>
        <v>2</v>
      </c>
      <c r="I15" s="27">
        <f>+EVALUACION!J21</f>
        <v>4</v>
      </c>
      <c r="J15" s="27">
        <f>+EVALUACION!K21</f>
        <v>6</v>
      </c>
      <c r="K15" s="28" t="str">
        <f>+EVALUACION!L21</f>
        <v>ALTO</v>
      </c>
      <c r="L15" s="27"/>
      <c r="M15" s="28"/>
      <c r="N15" s="27" t="str">
        <f>+'EVALUACION CON CONTROLES'!G20</f>
        <v>Estandarización de procedimientos administrativos. Sistema de seguimiento. Capacitación del personal administrativo.  Designar a un coordinador o gestor administrativo que supervise de manera integral el cumplimiento de los trámite. Sistemas de gestión documental.Métricas administrativas. Sistemas de auditoría y garantizar una comunicación efectiva entre las áreas involucradas.</v>
      </c>
      <c r="O15" s="27">
        <f>+'EVALUACION CON CONTROLES'!I20</f>
        <v>2</v>
      </c>
      <c r="P15" s="27">
        <f>+'EVALUACION CON CONTROLES'!J20</f>
        <v>4</v>
      </c>
      <c r="Q15" s="27">
        <f>+'EVALUACION CON CONTROLES'!K20</f>
        <v>6</v>
      </c>
      <c r="R15" s="28" t="str">
        <f>+'EVALUACION CON CONTROLES'!L20</f>
        <v>ALTO</v>
      </c>
      <c r="S15" s="27" t="str">
        <f>+'EVALUACION CON CONTROLES'!M20</f>
        <v>NO</v>
      </c>
      <c r="T15" s="27" t="str">
        <f>+'EVALUACION CON CONTROLES'!N20</f>
        <v xml:space="preserve">Supervisor y comité técnico . </v>
      </c>
      <c r="U15" s="27" t="str">
        <f>+'EVALUACION CON CONTROLES'!O20</f>
        <v>Etapa de selección</v>
      </c>
      <c r="V15" s="27" t="str">
        <f>+'EVALUACION CON CONTROLES'!P20</f>
        <v xml:space="preserve">Antes de la selección del contratista </v>
      </c>
      <c r="W15" s="27" t="str">
        <f>+'EVALUACION CON CONTROLES'!Q20</f>
        <v xml:space="preserve">Checklist proceso contractual. </v>
      </c>
      <c r="X15" s="29" t="str">
        <f>+'EVALUACION CON CONTROLES'!R20</f>
        <v xml:space="preserve">Semanalmente </v>
      </c>
    </row>
    <row r="16" spans="2:24" ht="399" x14ac:dyDescent="0.2">
      <c r="B16" s="26">
        <v>6</v>
      </c>
      <c r="C16" s="27" t="str">
        <f>+'EVALUACION CON CONTROLES'!C21:F21</f>
        <v>Falta de claridad en la elaboración de los actos administrativos</v>
      </c>
      <c r="D16" s="28" t="str">
        <f>+'EVALUACION CON CONTROLES'!B21</f>
        <v>SELECCIÓN</v>
      </c>
      <c r="E16" s="28" t="str">
        <f>VLOOKUP(C16,'IDENTIFICACION Y ANALISIS'!$B$19:$F$59,3,FALSE)</f>
        <v>General</v>
      </c>
      <c r="F16" s="28" t="str">
        <f>VLOOKUP(C16,'IDENTIFICACION Y ANALISIS'!$B$19:$F$59,4,FALSE)</f>
        <v>Interno</v>
      </c>
      <c r="G16" s="27" t="str">
        <f>+EVALUACION!H22</f>
        <v xml:space="preserve">Ambiguedad de los términos, errores en la ejecución de estos, dificultad en la exigibilidad, resistencia al cumplimiento, demandas, nulidad de los actos, dificultad de seguimiento, sanciones e investigaciones por parte de los órganos de control, imposibilidad de solictar garantías y dificultad para cerrar los contratos. </v>
      </c>
      <c r="H16" s="27">
        <f>+EVALUACION!I22</f>
        <v>2</v>
      </c>
      <c r="I16" s="27">
        <f>+EVALUACION!J22</f>
        <v>3</v>
      </c>
      <c r="J16" s="27">
        <f>+EVALUACION!K22</f>
        <v>5</v>
      </c>
      <c r="K16" s="28" t="str">
        <f>+EVALUACION!L22</f>
        <v>MEDIO</v>
      </c>
      <c r="L16" s="27"/>
      <c r="M16" s="28"/>
      <c r="N16" s="27" t="str">
        <f>+'EVALUACION CON CONTROLES'!G21</f>
        <v>Entrenamiento en lenguaje claro. Formación en negativas. Entrenamiento en lenguaje claro. Entrenamiento en lenguaje claro. Mejora continua y revisión de la calidad. Claridad en los fundamentos y la motivación de las decisiones. Lenguaje accesible y comprensible. Auditoría interna. Mecanismos de retroalimentación y corrección. Digitalización y automatización de procesos. Claridad en los plazos y términos.</v>
      </c>
      <c r="O16" s="27">
        <f>+'EVALUACION CON CONTROLES'!I21</f>
        <v>2</v>
      </c>
      <c r="P16" s="27">
        <f>+'EVALUACION CON CONTROLES'!J21</f>
        <v>3</v>
      </c>
      <c r="Q16" s="27">
        <f>+'EVALUACION CON CONTROLES'!K21</f>
        <v>5</v>
      </c>
      <c r="R16" s="28" t="str">
        <f>+'EVALUACION CON CONTROLES'!L21</f>
        <v>MEDIO</v>
      </c>
      <c r="S16" s="27" t="str">
        <f>+'EVALUACION CON CONTROLES'!M21</f>
        <v>NO</v>
      </c>
      <c r="T16" s="27" t="str">
        <f>+'EVALUACION CON CONTROLES'!N21</f>
        <v xml:space="preserve">Supervisor y comité técnico . </v>
      </c>
      <c r="U16" s="27" t="str">
        <f>+'EVALUACION CON CONTROLES'!O21</f>
        <v>Etapa de selección</v>
      </c>
      <c r="V16" s="27" t="str">
        <f>+'EVALUACION CON CONTROLES'!P21</f>
        <v xml:space="preserve">Antes de la selección del contratista </v>
      </c>
      <c r="W16" s="27" t="str">
        <f>+'EVALUACION CON CONTROLES'!Q21</f>
        <v>Lineamientos claros de los actos administrativos</v>
      </c>
      <c r="X16" s="29" t="str">
        <f>+'EVALUACION CON CONTROLES'!R21</f>
        <v>Mensualmente</v>
      </c>
    </row>
    <row r="17" spans="2:24" ht="399" x14ac:dyDescent="0.2">
      <c r="B17" s="26">
        <v>7</v>
      </c>
      <c r="C17" s="27" t="str">
        <f>+'EVALUACION CON CONTROLES'!C22:F22</f>
        <v>Contestación inoportuna a todas las observaciones formuladas a los documentos de la contratación</v>
      </c>
      <c r="D17" s="28" t="str">
        <f>+'EVALUACION CON CONTROLES'!B22</f>
        <v>SELECCIÓN</v>
      </c>
      <c r="E17" s="28" t="str">
        <f>VLOOKUP(C17,'IDENTIFICACION Y ANALISIS'!$B$19:$F$59,3,FALSE)</f>
        <v>General</v>
      </c>
      <c r="F17" s="28" t="str">
        <f>VLOOKUP(C17,'IDENTIFICACION Y ANALISIS'!$B$19:$F$59,4,FALSE)</f>
        <v>Interno</v>
      </c>
      <c r="G17" s="27" t="str">
        <f>+EVALUACION!H23</f>
        <v>Postergación en las etapas del proceso, perdida de credibilidad entre los oferentes, demoras en la ejecución del contrato, desicentivo de la participación, reducción de la competencia, desigualdad entre los oferentes, impugnación y anulación del proceso, afectación del presupuesto, dificultades durante la ejecuión y sanciones de los órganos de control.</v>
      </c>
      <c r="H17" s="27">
        <f>+EVALUACION!I23</f>
        <v>1</v>
      </c>
      <c r="I17" s="27">
        <f>+EVALUACION!J23</f>
        <v>3</v>
      </c>
      <c r="J17" s="27">
        <f>+EVALUACION!K23</f>
        <v>4</v>
      </c>
      <c r="K17" s="28" t="str">
        <f>+EVALUACION!L23</f>
        <v>BAJO</v>
      </c>
      <c r="L17" s="27"/>
      <c r="M17" s="28"/>
      <c r="N17" s="27" t="str">
        <f>+'EVALUACION CON CONTROLES'!G22</f>
        <v>Establecimiento de plazos estrictos para la respuesta. Establecimiento de plazos estrictos para la respuesta. Asignación de responsabilidades. Priorizar las observaciones según su importancia. Procedimiento estandarizado para contestar observaciones. Capacitación del personal en la gestión de observaciones. Comunicación proactiva con los interesados. Auditoría de los tiempos de respuesta.</v>
      </c>
      <c r="O17" s="27">
        <f>+'EVALUACION CON CONTROLES'!I22</f>
        <v>1</v>
      </c>
      <c r="P17" s="27">
        <f>+'EVALUACION CON CONTROLES'!J22</f>
        <v>3</v>
      </c>
      <c r="Q17" s="27">
        <f>+'EVALUACION CON CONTROLES'!K22</f>
        <v>4</v>
      </c>
      <c r="R17" s="28" t="str">
        <f>+'EVALUACION CON CONTROLES'!L22</f>
        <v>BAJO</v>
      </c>
      <c r="S17" s="27" t="str">
        <f>+'EVALUACION CON CONTROLES'!M22</f>
        <v>NO</v>
      </c>
      <c r="T17" s="27" t="str">
        <f>+'EVALUACION CON CONTROLES'!N22</f>
        <v>Formuladores y evaluadores</v>
      </c>
      <c r="U17" s="27" t="str">
        <f>+'EVALUACION CON CONTROLES'!O22</f>
        <v>Etapa de selección</v>
      </c>
      <c r="V17" s="27" t="str">
        <f>+'EVALUACION CON CONTROLES'!P22</f>
        <v xml:space="preserve">Antes de la selección del contratista </v>
      </c>
      <c r="W17" s="27" t="str">
        <f>+'EVALUACION CON CONTROLES'!Q22</f>
        <v xml:space="preserve">Comité de evaluación para respuesta orpotunas. </v>
      </c>
      <c r="X17" s="29" t="str">
        <f>+'EVALUACION CON CONTROLES'!R22</f>
        <v>Durante el periodo de observaciones</v>
      </c>
    </row>
    <row r="18" spans="2:24" ht="256.5" x14ac:dyDescent="0.2">
      <c r="B18" s="26">
        <v>8</v>
      </c>
      <c r="C18" s="27" t="str">
        <f>+'EVALUACION CON CONTROLES'!C23:F23</f>
        <v>Declaratoria de desierta del Proceso de selección</v>
      </c>
      <c r="D18" s="28" t="str">
        <f>+'EVALUACION CON CONTROLES'!B23</f>
        <v>SELECCIÓN</v>
      </c>
      <c r="E18" s="28" t="str">
        <f>VLOOKUP(C18,'IDENTIFICACION Y ANALISIS'!$B$19:$F$59,3,FALSE)</f>
        <v>General</v>
      </c>
      <c r="F18" s="28" t="str">
        <f>VLOOKUP(C18,'IDENTIFICACION Y ANALISIS'!$B$19:$F$59,4,FALSE)</f>
        <v>Externo</v>
      </c>
      <c r="G18" s="27" t="str">
        <f>+EVALUACION!H24</f>
        <v>Incumplimiento en la satisfacción de las necesidades de la entidad. Incumplimiento de las metas propuestas por la entidad.</v>
      </c>
      <c r="H18" s="27">
        <f>+EVALUACION!I24</f>
        <v>1</v>
      </c>
      <c r="I18" s="27">
        <f>+EVALUACION!J24</f>
        <v>4</v>
      </c>
      <c r="J18" s="27">
        <f>+EVALUACION!K24</f>
        <v>5</v>
      </c>
      <c r="K18" s="28" t="str">
        <f>+EVALUACION!L24</f>
        <v>MEDIO</v>
      </c>
      <c r="L18" s="27"/>
      <c r="M18" s="28"/>
      <c r="N18" s="27" t="str">
        <f>+'EVALUACION CON CONTROLES'!G23</f>
        <v xml:space="preserve">Revisión y ajuste de los pliegos de condiciones. Análisis del mercado. Extensión de plazos. Socialización del proceso de selección. Revisión y corrección de observaciones. Estudios técnicos y financieros adecuados. . Reformulación del proceso . </v>
      </c>
      <c r="O18" s="27">
        <f>+'EVALUACION CON CONTROLES'!I23</f>
        <v>1</v>
      </c>
      <c r="P18" s="27">
        <f>+'EVALUACION CON CONTROLES'!J23</f>
        <v>4</v>
      </c>
      <c r="Q18" s="27">
        <f>+'EVALUACION CON CONTROLES'!K23</f>
        <v>5</v>
      </c>
      <c r="R18" s="28" t="str">
        <f>+'EVALUACION CON CONTROLES'!L23</f>
        <v>MEDIO</v>
      </c>
      <c r="S18" s="27" t="str">
        <f>+'EVALUACION CON CONTROLES'!M23</f>
        <v>SI</v>
      </c>
      <c r="T18" s="27" t="str">
        <f>+'EVALUACION CON CONTROLES'!N23</f>
        <v>Formuladores y
Comité de
Contratación</v>
      </c>
      <c r="U18" s="27" t="str">
        <f>+'EVALUACION CON CONTROLES'!O23</f>
        <v>Etapa de
planeación</v>
      </c>
      <c r="V18" s="27" t="str">
        <f>+'EVALUACION CON CONTROLES'!P23</f>
        <v>Al momento
de la
publicación
del proceso</v>
      </c>
      <c r="W18" s="27" t="str">
        <f>+'EVALUACION CON CONTROLES'!Q23</f>
        <v>Revisión de
los requisitos
por parte del
comité de
contratación</v>
      </c>
      <c r="X18" s="29" t="str">
        <f>+'EVALUACION CON CONTROLES'!R23</f>
        <v>Acorde al
cronograma del
Comité de
contratación.</v>
      </c>
    </row>
    <row r="19" spans="2:24" ht="356.25" x14ac:dyDescent="0.2">
      <c r="B19" s="26">
        <v>9</v>
      </c>
      <c r="C19" s="27" t="str">
        <f>+'EVALUACION CON CONTROLES'!C24:F24</f>
        <v>Selección de contratista que no cuente con la capacidad financiera y/o técnica y/o jurídicas necesarias para la ejecución del contrato.</v>
      </c>
      <c r="D19" s="28" t="str">
        <f>+'EVALUACION CON CONTROLES'!B24</f>
        <v>SELECCIÓN</v>
      </c>
      <c r="E19" s="28" t="str">
        <f>VLOOKUP(C19,'IDENTIFICACION Y ANALISIS'!$B$19:$F$59,3,FALSE)</f>
        <v>General</v>
      </c>
      <c r="F19" s="28" t="str">
        <f>VLOOKUP(C19,'IDENTIFICACION Y ANALISIS'!$B$19:$F$59,4,FALSE)</f>
        <v>Externo</v>
      </c>
      <c r="G19" s="27" t="str">
        <f>+EVALUACION!H25</f>
        <v>Investigaciones disciplinarias, fiscales y penales. Demandas. Pone en riesgo la adecuada ejecución del contrato. sanciones disciplinarias, fiscales y/o penales.</v>
      </c>
      <c r="H19" s="27">
        <f>+EVALUACION!I25</f>
        <v>2</v>
      </c>
      <c r="I19" s="27">
        <f>+EVALUACION!J25</f>
        <v>4</v>
      </c>
      <c r="J19" s="27">
        <f>+EVALUACION!K25</f>
        <v>6</v>
      </c>
      <c r="K19" s="28" t="str">
        <f>+EVALUACION!L25</f>
        <v>ALTO</v>
      </c>
      <c r="L19" s="27"/>
      <c r="M19" s="28"/>
      <c r="N19" s="27" t="str">
        <f>+'EVALUACION CON CONTROLES'!G24</f>
        <v xml:space="preserve">Requisitos específicos en los pliegos. Verificar criterios de selección. Evaluación técnica y financiera rigurosa. Revisión de cumplimiento normativo. Auditoría previa a la adjudicación. Monitoreo y seguimiento post-adjudicación. Requisitos de garantía y seguros. Revisión de historial de contratos anteriores. Procedimiento de corrección y sanción. </v>
      </c>
      <c r="O19" s="27">
        <f>+'EVALUACION CON CONTROLES'!I24</f>
        <v>2</v>
      </c>
      <c r="P19" s="27">
        <f>+'EVALUACION CON CONTROLES'!J24</f>
        <v>4</v>
      </c>
      <c r="Q19" s="27">
        <f>+'EVALUACION CON CONTROLES'!K24</f>
        <v>6</v>
      </c>
      <c r="R19" s="28" t="str">
        <f>+'EVALUACION CON CONTROLES'!L24</f>
        <v>ALTO</v>
      </c>
      <c r="S19" s="27" t="str">
        <f>+'EVALUACION CON CONTROLES'!M24</f>
        <v>SI</v>
      </c>
      <c r="T19" s="27" t="str">
        <f>+'EVALUACION CON CONTROLES'!N24</f>
        <v>Evaluadores del proceso</v>
      </c>
      <c r="U19" s="27" t="str">
        <f>+'EVALUACION CON CONTROLES'!O24</f>
        <v>Etapa de
Evaluación</v>
      </c>
      <c r="V19" s="27" t="str">
        <f>+'EVALUACION CON CONTROLES'!P24</f>
        <v>Aceptación de
la oferta</v>
      </c>
      <c r="W19" s="27" t="str">
        <f>+'EVALUACION CON CONTROLES'!Q24</f>
        <v>Aplicación de
los métodos
de evaluación</v>
      </c>
      <c r="X19" s="29" t="str">
        <f>+'EVALUACION CON CONTROLES'!R24</f>
        <v>Etapa de
evaluación</v>
      </c>
    </row>
    <row r="20" spans="2:24" ht="242.25" x14ac:dyDescent="0.2">
      <c r="B20" s="26">
        <v>10</v>
      </c>
      <c r="C20" s="27" t="str">
        <f>+'EVALUACION CON CONTROLES'!C25:F25</f>
        <v>Aceptación viciada por error</v>
      </c>
      <c r="D20" s="28" t="str">
        <f>+'EVALUACION CON CONTROLES'!B25</f>
        <v>SELECCIÓN</v>
      </c>
      <c r="E20" s="28" t="str">
        <f>VLOOKUP(C20,'IDENTIFICACION Y ANALISIS'!$B$19:$F$59,3,FALSE)</f>
        <v>General</v>
      </c>
      <c r="F20" s="28" t="str">
        <f>VLOOKUP(C20,'IDENTIFICACION Y ANALISIS'!$B$19:$F$59,4,FALSE)</f>
        <v>Externo</v>
      </c>
      <c r="G20" s="27" t="str">
        <f>+EVALUACION!H26</f>
        <v>Demandas
Investigaciones disciplinarias, fiscales y penales</v>
      </c>
      <c r="H20" s="27">
        <f>+EVALUACION!I26</f>
        <v>1</v>
      </c>
      <c r="I20" s="27">
        <f>+EVALUACION!J26</f>
        <v>1</v>
      </c>
      <c r="J20" s="27">
        <f>+EVALUACION!K26</f>
        <v>2</v>
      </c>
      <c r="K20" s="28" t="str">
        <f>+EVALUACION!L26</f>
        <v>BAJO</v>
      </c>
      <c r="L20" s="27"/>
      <c r="M20" s="28"/>
      <c r="N20" s="27" t="str">
        <f>+'EVALUACION CON CONTROLES'!G25</f>
        <v xml:space="preserve">Claridad y precisión en los documentos. Verificación de la oferta y documentación. Capacitación del personal. Notificación de errores. Revisión de acuerdos. Auditoría de control interno, Cláusulas de ajuste. Procedimiento de disputa. </v>
      </c>
      <c r="O20" s="27">
        <f>+'EVALUACION CON CONTROLES'!I25</f>
        <v>1</v>
      </c>
      <c r="P20" s="27">
        <f>+'EVALUACION CON CONTROLES'!J25</f>
        <v>1</v>
      </c>
      <c r="Q20" s="27">
        <f>+'EVALUACION CON CONTROLES'!K25</f>
        <v>2</v>
      </c>
      <c r="R20" s="28" t="str">
        <f>+'EVALUACION CON CONTROLES'!L25</f>
        <v>BAJO</v>
      </c>
      <c r="S20" s="27" t="str">
        <f>+'EVALUACION CON CONTROLES'!M25</f>
        <v>SI</v>
      </c>
      <c r="T20" s="27" t="str">
        <f>+'EVALUACION CON CONTROLES'!N25</f>
        <v>Evaluadores del proceso</v>
      </c>
      <c r="U20" s="27" t="str">
        <f>+'EVALUACION CON CONTROLES'!O25</f>
        <v>Etapa de evaluación</v>
      </c>
      <c r="V20" s="27" t="str">
        <f>+'EVALUACION CON CONTROLES'!P25</f>
        <v>Al momento de la aceptación</v>
      </c>
      <c r="W20" s="27" t="str">
        <f>+'EVALUACION CON CONTROLES'!Q25</f>
        <v>Revisión de los requisitos por parte del comité evaluador</v>
      </c>
      <c r="X20" s="29" t="str">
        <f>+'EVALUACION CON CONTROLES'!R25</f>
        <v>Etapa de evaluación.</v>
      </c>
    </row>
    <row r="21" spans="2:24" ht="327.75" x14ac:dyDescent="0.2">
      <c r="B21" s="26">
        <v>11</v>
      </c>
      <c r="C21" s="27" t="str">
        <f>+'EVALUACION CON CONTROLES'!C26:F26</f>
        <v xml:space="preserve">Riesgo de que no se firme el contrato. </v>
      </c>
      <c r="D21" s="28" t="str">
        <f>+'EVALUACION CON CONTROLES'!B26</f>
        <v>CONTRATACIÓN</v>
      </c>
      <c r="E21" s="28" t="str">
        <f>VLOOKUP(C21,'IDENTIFICACION Y ANALISIS'!$B$19:$F$59,3,FALSE)</f>
        <v>General</v>
      </c>
      <c r="F21" s="28" t="str">
        <f>VLOOKUP(C21,'IDENTIFICACION Y ANALISIS'!$B$19:$F$59,4,FALSE)</f>
        <v>Externo</v>
      </c>
      <c r="G21" s="27" t="str">
        <f>+EVALUACION!H27</f>
        <v xml:space="preserve">Incumplimiento preuspuestal, pérdida de oportunidades estratégicas, reasignación de recursos, costos adicionales con posible pérdidad de condiciones favorables, demandas, conflictos contractuales, perdida de confianza en los oferentes, necesidad de reiniciar el proyecto, responsabilidad administrativa o penal. </v>
      </c>
      <c r="H21" s="27">
        <f>+EVALUACION!I27</f>
        <v>1</v>
      </c>
      <c r="I21" s="27">
        <f>+EVALUACION!J27</f>
        <v>3</v>
      </c>
      <c r="J21" s="27">
        <f>+EVALUACION!K27</f>
        <v>4</v>
      </c>
      <c r="K21" s="28" t="str">
        <f>+EVALUACION!L27</f>
        <v>BAJO</v>
      </c>
      <c r="L21" s="27"/>
      <c r="M21" s="28"/>
      <c r="N21" s="27" t="str">
        <f>+'EVALUACION CON CONTROLES'!G26</f>
        <v>Revisión exhaustiva de documentación
Comunicación continua
Establecimiento de plazos claros
Negociación de términos
Documentación de acuerdos previos
Autorización adecuada
Revisión legal
Manejo de contingencias</v>
      </c>
      <c r="O21" s="27">
        <f>+'EVALUACION CON CONTROLES'!I26</f>
        <v>1</v>
      </c>
      <c r="P21" s="27">
        <f>+'EVALUACION CON CONTROLES'!J26</f>
        <v>3</v>
      </c>
      <c r="Q21" s="27">
        <f>+'EVALUACION CON CONTROLES'!K26</f>
        <v>4</v>
      </c>
      <c r="R21" s="28" t="str">
        <f>+'EVALUACION CON CONTROLES'!L26</f>
        <v>BAJO</v>
      </c>
      <c r="S21" s="27" t="str">
        <f>+'EVALUACION CON CONTROLES'!M26</f>
        <v>SI</v>
      </c>
      <c r="T21" s="27" t="str">
        <f>+'EVALUACION CON CONTROLES'!N26</f>
        <v xml:space="preserve">Comité de contratación </v>
      </c>
      <c r="U21" s="27" t="str">
        <f>+'EVALUACION CON CONTROLES'!O26</f>
        <v>Etapa de selección</v>
      </c>
      <c r="V21" s="27" t="str">
        <f>+'EVALUACION CON CONTROLES'!P26</f>
        <v>Antes de la firma del contrato</v>
      </c>
      <c r="W21" s="27" t="str">
        <f>+'EVALUACION CON CONTROLES'!Q26</f>
        <v xml:space="preserve">Revisión del contrato y seguimiento al mismo. </v>
      </c>
      <c r="X21" s="29" t="str">
        <f>+'EVALUACION CON CONTROLES'!R26</f>
        <v>Durante la etapa de contrtación</v>
      </c>
    </row>
    <row r="22" spans="2:24" ht="409.5" x14ac:dyDescent="0.2">
      <c r="B22" s="26">
        <v>12</v>
      </c>
      <c r="C22" s="27" t="str">
        <f>+'EVALUACION CON CONTROLES'!C27:F27</f>
        <v>Falta de constitución o constitución tardía de la garantía única. Aceptación de garantías que no se ajustan a lo contemplado en el contrato</v>
      </c>
      <c r="D22" s="28" t="str">
        <f>+'EVALUACION CON CONTROLES'!B27</f>
        <v>CONTRATACIÓN</v>
      </c>
      <c r="E22" s="28">
        <f>VLOOKUP(C22,'IDENTIFICACION Y ANALISIS'!$B$19:$F$59,3,FALSE)</f>
        <v>0</v>
      </c>
      <c r="F22" s="28" t="str">
        <f>VLOOKUP(C22,'IDENTIFICACION Y ANALISIS'!$B$19:$F$59,4,FALSE)</f>
        <v>Interno</v>
      </c>
      <c r="G22" s="27" t="str">
        <f>+EVALUACION!H28</f>
        <v xml:space="preserve">Desequilibrio financiero, incapacidad para reclamaar daños, mayor probabilidad de incumplimiento del contratista, nulidad del contrato, sanciones y multas, riesgo de insolvencia del garante, dificultades legales para el cumplimiento de la garantía, competencia desleal, falta de respeto para ejecutar correcciones, dificultad para exigir responsabilidades, disputas contractuales y riesgo de terminación temprana del contrato. </v>
      </c>
      <c r="H22" s="27">
        <f>+EVALUACION!I28</f>
        <v>1</v>
      </c>
      <c r="I22" s="27">
        <f>+EVALUACION!J28</f>
        <v>4</v>
      </c>
      <c r="J22" s="27">
        <f>+EVALUACION!K28</f>
        <v>5</v>
      </c>
      <c r="K22" s="28" t="str">
        <f>+EVALUACION!L28</f>
        <v>MEDIO</v>
      </c>
      <c r="L22" s="27"/>
      <c r="M22" s="28"/>
      <c r="N22" s="27" t="str">
        <f>+'EVALUACION CON CONTROLES'!G27</f>
        <v>Verificación de requisitos
Plazos claros para la constitución
Revisión de documentos de garantía
Autorización previa
Procedimientos de validación
Comunicación proactiva
Capacitación del personal
Documentación de garantías</v>
      </c>
      <c r="O22" s="27">
        <f>+'EVALUACION CON CONTROLES'!I27</f>
        <v>1</v>
      </c>
      <c r="P22" s="27">
        <f>+'EVALUACION CON CONTROLES'!J27</f>
        <v>4</v>
      </c>
      <c r="Q22" s="27">
        <f>+'EVALUACION CON CONTROLES'!K27</f>
        <v>5</v>
      </c>
      <c r="R22" s="28" t="str">
        <f>+'EVALUACION CON CONTROLES'!L27</f>
        <v>MEDIO</v>
      </c>
      <c r="S22" s="27" t="str">
        <f>+'EVALUACION CON CONTROLES'!M27</f>
        <v>SI</v>
      </c>
      <c r="T22" s="27" t="str">
        <f>+'EVALUACION CON CONTROLES'!N27</f>
        <v>Supervisión y comité de contratación</v>
      </c>
      <c r="U22" s="27" t="str">
        <f>+'EVALUACION CON CONTROLES'!O27</f>
        <v>Etapa de selección</v>
      </c>
      <c r="V22" s="27" t="str">
        <f>+'EVALUACION CON CONTROLES'!P27</f>
        <v>Antes de la firma del contrato</v>
      </c>
      <c r="W22" s="27" t="str">
        <f>+'EVALUACION CON CONTROLES'!Q27</f>
        <v>Validación de requisitos de la garantía.</v>
      </c>
      <c r="X22" s="29" t="str">
        <f>+'EVALUACION CON CONTROLES'!R27</f>
        <v>Durante la etapa de contrtación</v>
      </c>
    </row>
    <row r="23" spans="2:24" ht="409.5" x14ac:dyDescent="0.2">
      <c r="B23" s="26">
        <v>13</v>
      </c>
      <c r="C23" s="27" t="str">
        <f>+'EVALUACION CON CONTROLES'!C28:F28</f>
        <v>Falta de solicitud o solicitud tardía del registro  presupuestal</v>
      </c>
      <c r="D23" s="28" t="str">
        <f>+'EVALUACION CON CONTROLES'!B28</f>
        <v>CONTRATACIÓN</v>
      </c>
      <c r="E23" s="28" t="str">
        <f>VLOOKUP(C23,'IDENTIFICACION Y ANALISIS'!$B$19:$F$59,3,FALSE)</f>
        <v>General</v>
      </c>
      <c r="F23" s="28" t="str">
        <f>VLOOKUP(C23,'IDENTIFICACION Y ANALISIS'!$B$19:$F$59,4,FALSE)</f>
        <v>Interno</v>
      </c>
      <c r="G23" s="27" t="str">
        <f>+EVALUACION!H29</f>
        <v xml:space="preserve">Retrasos en el cronograma, inhabilidad para comprometer recursos, riesgo de nulidad del contrato, sanciones, desajustes en la ejecución presupuestal, impacto en la liquidez del contratista, costos adicionales, reprocesos, percpeción de ineficiencia administrativa, reclamaciones, mutlas o sanciones, afectación en la calidad, riesgo de responsabilidad de administrativa. </v>
      </c>
      <c r="H23" s="27">
        <f>+EVALUACION!I29</f>
        <v>1</v>
      </c>
      <c r="I23" s="27">
        <f>+EVALUACION!J29</f>
        <v>2</v>
      </c>
      <c r="J23" s="27">
        <f>+EVALUACION!K29</f>
        <v>3</v>
      </c>
      <c r="K23" s="28" t="str">
        <f>+EVALUACION!L29</f>
        <v>BAJO</v>
      </c>
      <c r="L23" s="27"/>
      <c r="M23" s="28"/>
      <c r="N23" s="27" t="str">
        <f>+'EVALUACION CON CONTROLES'!G28</f>
        <v>Establecimiento de plazos claros
Planificación anticipada
Sistema de seguimiento
Responsable designado
Capacitación y sensibilización
Revisión y auditoría
Documentación completa
Comunicación efectiva
Procedimientos de emergenci</v>
      </c>
      <c r="O23" s="27">
        <f>+'EVALUACION CON CONTROLES'!I28</f>
        <v>1</v>
      </c>
      <c r="P23" s="27">
        <f>+'EVALUACION CON CONTROLES'!J28</f>
        <v>2</v>
      </c>
      <c r="Q23" s="27">
        <f>+'EVALUACION CON CONTROLES'!K28</f>
        <v>3</v>
      </c>
      <c r="R23" s="28" t="str">
        <f>+'EVALUACION CON CONTROLES'!L28</f>
        <v>BAJO</v>
      </c>
      <c r="S23" s="27" t="str">
        <f>+'EVALUACION CON CONTROLES'!M28</f>
        <v>SI</v>
      </c>
      <c r="T23" s="27" t="str">
        <f>+'EVALUACION CON CONTROLES'!N28</f>
        <v>Supervisión</v>
      </c>
      <c r="U23" s="27" t="str">
        <f>+'EVALUACION CON CONTROLES'!O28</f>
        <v>Etapa de selección</v>
      </c>
      <c r="V23" s="27" t="str">
        <f>+'EVALUACION CON CONTROLES'!P28</f>
        <v>Antes de la firma del contrato</v>
      </c>
      <c r="W23" s="27" t="str">
        <f>+'EVALUACION CON CONTROLES'!Q28</f>
        <v xml:space="preserve">Seguimiento del proceso </v>
      </c>
      <c r="X23" s="29" t="str">
        <f>+'EVALUACION CON CONTROLES'!R28</f>
        <v>Durante la etapa de contrtación</v>
      </c>
    </row>
    <row r="24" spans="2:24" ht="327.75" x14ac:dyDescent="0.2">
      <c r="B24" s="26">
        <v>14</v>
      </c>
      <c r="C24" s="27" t="str">
        <f>+'EVALUACION CON CONTROLES'!C29:F29</f>
        <v>Presentación de reclamos de terceros sobre la selección del oferente que retrasen el perfeccionamiento del contrato.</v>
      </c>
      <c r="D24" s="28" t="str">
        <f>+'EVALUACION CON CONTROLES'!B29</f>
        <v>CONTRATACIÓN</v>
      </c>
      <c r="E24" s="28" t="str">
        <f>VLOOKUP(C24,'IDENTIFICACION Y ANALISIS'!$B$19:$F$59,3,FALSE)</f>
        <v>General</v>
      </c>
      <c r="F24" s="28" t="str">
        <f>VLOOKUP(C24,'IDENTIFICACION Y ANALISIS'!$B$19:$F$59,4,FALSE)</f>
        <v>Externo</v>
      </c>
      <c r="G24" s="27" t="str">
        <f>+EVALUACION!H30</f>
        <v xml:space="preserve">Retrasos en la adjudicación del proceso, inclusive la declaratorio desierta del proceso de selección </v>
      </c>
      <c r="H24" s="27">
        <f>+EVALUACION!I30</f>
        <v>4</v>
      </c>
      <c r="I24" s="27">
        <f>+EVALUACION!J30</f>
        <v>3</v>
      </c>
      <c r="J24" s="27">
        <f>+EVALUACION!K30</f>
        <v>7</v>
      </c>
      <c r="K24" s="28" t="str">
        <f>+EVALUACION!L30</f>
        <v>ALTO</v>
      </c>
      <c r="L24" s="27"/>
      <c r="M24" s="28"/>
      <c r="N24" s="27" t="str">
        <f>+'EVALUACION CON CONTROLES'!G29</f>
        <v>Revisión exhaustiva de la selección
Establecimiento de procedimientos claros de reclamo
Documentación detallada
Comunicación proactiva
Gestión de conflictos
Plazos para resolución
Consulta con asesores legales
Manejo de evidencia
Transparencia en el proceso
Procedimientos de contingencia</v>
      </c>
      <c r="O24" s="27">
        <f>+'EVALUACION CON CONTROLES'!I29</f>
        <v>4</v>
      </c>
      <c r="P24" s="27">
        <f>+'EVALUACION CON CONTROLES'!J29</f>
        <v>3</v>
      </c>
      <c r="Q24" s="27">
        <f>+'EVALUACION CON CONTROLES'!K29</f>
        <v>7</v>
      </c>
      <c r="R24" s="28" t="str">
        <f>+'EVALUACION CON CONTROLES'!L29</f>
        <v>ALTO</v>
      </c>
      <c r="S24" s="27" t="str">
        <f>+'EVALUACION CON CONTROLES'!M29</f>
        <v>NO</v>
      </c>
      <c r="T24" s="27" t="str">
        <f>+'EVALUACION CON CONTROLES'!N29</f>
        <v xml:space="preserve">Evaluación y comité de contratación. </v>
      </c>
      <c r="U24" s="27" t="str">
        <f>+'EVALUACION CON CONTROLES'!O29</f>
        <v>Etapa de selección</v>
      </c>
      <c r="V24" s="27" t="str">
        <f>+'EVALUACION CON CONTROLES'!P29</f>
        <v>Antes de la firma del contrato</v>
      </c>
      <c r="W24" s="27" t="str">
        <f>+'EVALUACION CON CONTROLES'!Q29</f>
        <v xml:space="preserve">Establecimiento de mecanismos de respuesta rápida. </v>
      </c>
      <c r="X24" s="29" t="str">
        <f>+'EVALUACION CON CONTROLES'!R29</f>
        <v>Durante la etapa de contrtación</v>
      </c>
    </row>
    <row r="25" spans="2:24" ht="342" x14ac:dyDescent="0.2">
      <c r="B25" s="26">
        <v>15</v>
      </c>
      <c r="C25" s="27" t="str">
        <f>+'EVALUACION CON CONTROLES'!C30:F30</f>
        <v>Fluctuaciones del valor de la moneda</v>
      </c>
      <c r="D25" s="28" t="str">
        <f>+'EVALUACION CON CONTROLES'!B30</f>
        <v>EJECUCIÓN</v>
      </c>
      <c r="E25" s="28" t="str">
        <f>VLOOKUP(C25,'IDENTIFICACION Y ANALISIS'!$B$19:$F$59,3,FALSE)</f>
        <v>General</v>
      </c>
      <c r="F25" s="28" t="str">
        <f>VLOOKUP(C25,'IDENTIFICACION Y ANALISIS'!$B$19:$F$59,4,FALSE)</f>
        <v>Externo</v>
      </c>
      <c r="G25" s="27" t="str">
        <f>+EVALUACION!H31</f>
        <v xml:space="preserve">Aumento de los costos del contrato. Demoras en la ejecución del contrato. Posible desequilibrio económico </v>
      </c>
      <c r="H25" s="27">
        <f>+EVALUACION!I31</f>
        <v>3</v>
      </c>
      <c r="I25" s="27">
        <f>+EVALUACION!J31</f>
        <v>3</v>
      </c>
      <c r="J25" s="27">
        <f>+EVALUACION!K31</f>
        <v>6</v>
      </c>
      <c r="K25" s="28" t="str">
        <f>+EVALUACION!L31</f>
        <v>ALTO</v>
      </c>
      <c r="L25" s="27"/>
      <c r="M25" s="28"/>
      <c r="N25" s="27" t="str">
        <f>+'EVALUACION CON CONTROLES'!G30</f>
        <v>Revisión y ajuste de contratos
Monitoreo continuo del mercado
Diversificación de ingresos y costos
Planificación financiera flexible
Evaluación periódica del impacto
Consulta con expertos en finanzas
Uso de instrumentos financieros derivados
Ajuste de precios y tarifas
Control y gestión de riesgos cambiarios</v>
      </c>
      <c r="O25" s="27">
        <f>+'EVALUACION CON CONTROLES'!I30</f>
        <v>3</v>
      </c>
      <c r="P25" s="27">
        <f>+'EVALUACION CON CONTROLES'!J30</f>
        <v>3</v>
      </c>
      <c r="Q25" s="27">
        <f>+'EVALUACION CON CONTROLES'!K30</f>
        <v>6</v>
      </c>
      <c r="R25" s="28" t="str">
        <f>+'EVALUACION CON CONTROLES'!L30</f>
        <v>ALTO</v>
      </c>
      <c r="S25" s="27" t="str">
        <f>+'EVALUACION CON CONTROLES'!M30</f>
        <v>SI</v>
      </c>
      <c r="T25" s="27" t="str">
        <f>+'EVALUACION CON CONTROLES'!N30</f>
        <v xml:space="preserve">Contratista </v>
      </c>
      <c r="U25" s="27" t="str">
        <f>+'EVALUACION CON CONTROLES'!O30</f>
        <v>Durante la
ejecución del contrato</v>
      </c>
      <c r="V25" s="27" t="str">
        <f>+'EVALUACION CON CONTROLES'!P30</f>
        <v>Antes de la
terminación del plazo contractual</v>
      </c>
      <c r="W25" s="27" t="str">
        <f>+'EVALUACION CON CONTROLES'!Q30</f>
        <v xml:space="preserve">Monitoreo y
control por parte del supervisor. </v>
      </c>
      <c r="X25" s="29" t="str">
        <f>+'EVALUACION CON CONTROLES'!R30</f>
        <v xml:space="preserve">Semanalmente </v>
      </c>
    </row>
    <row r="26" spans="2:24" ht="185.25" x14ac:dyDescent="0.2">
      <c r="B26" s="26">
        <v>16</v>
      </c>
      <c r="C26" s="27" t="str">
        <f>+'EVALUACION CON CONTROLES'!C31:F31</f>
        <v>Cambio de precios en factores de producción.</v>
      </c>
      <c r="D26" s="28" t="str">
        <f>+'EVALUACION CON CONTROLES'!B31</f>
        <v>EJECUCIÓN</v>
      </c>
      <c r="E26" s="28" t="str">
        <f>VLOOKUP(C26,'IDENTIFICACION Y ANALISIS'!$B$19:$F$59,3,FALSE)</f>
        <v>General</v>
      </c>
      <c r="F26" s="28" t="str">
        <f>VLOOKUP(C26,'IDENTIFICACION Y ANALISIS'!$B$19:$F$59,4,FALSE)</f>
        <v>Externo</v>
      </c>
      <c r="G26" s="27" t="str">
        <f>+EVALUACION!H32</f>
        <v xml:space="preserve">Renegociación de términos contractuales. Aumento de los costos del contrato. Demoras en la ejecución del contrato. Posible desequilibrio económico.Reducción de la calidad. </v>
      </c>
      <c r="H26" s="27">
        <f>+EVALUACION!I32</f>
        <v>1</v>
      </c>
      <c r="I26" s="27">
        <f>+EVALUACION!J32</f>
        <v>4</v>
      </c>
      <c r="J26" s="27">
        <f>+EVALUACION!K32</f>
        <v>5</v>
      </c>
      <c r="K26" s="28" t="str">
        <f>+EVALUACION!L32</f>
        <v>MEDIO</v>
      </c>
      <c r="L26" s="27"/>
      <c r="M26" s="28"/>
      <c r="N26" s="27" t="str">
        <f>+'EVALUACION CON CONTROLES'!G31</f>
        <v>Monitoreo de precios de insumos
Revisión y ajuste de presupuestos
Negociación con proveedores
Diversificación de proveedores
Incorporación de cláusulas de ajuste de precios.</v>
      </c>
      <c r="O26" s="27">
        <f>+'EVALUACION CON CONTROLES'!I31</f>
        <v>1</v>
      </c>
      <c r="P26" s="27">
        <f>+'EVALUACION CON CONTROLES'!J31</f>
        <v>4</v>
      </c>
      <c r="Q26" s="27">
        <f>+'EVALUACION CON CONTROLES'!K31</f>
        <v>5</v>
      </c>
      <c r="R26" s="28" t="str">
        <f>+'EVALUACION CON CONTROLES'!L31</f>
        <v>MEDIO</v>
      </c>
      <c r="S26" s="27" t="str">
        <f>+'EVALUACION CON CONTROLES'!M31</f>
        <v>SI</v>
      </c>
      <c r="T26" s="27" t="str">
        <f>+'EVALUACION CON CONTROLES'!N31</f>
        <v xml:space="preserve">Contratista </v>
      </c>
      <c r="U26" s="27" t="str">
        <f>+'EVALUACION CON CONTROLES'!O31</f>
        <v>Durante la ejecución del contrato</v>
      </c>
      <c r="V26" s="27" t="str">
        <f>+'EVALUACION CON CONTROLES'!P31</f>
        <v>Antes de la terminación del plazo contractual</v>
      </c>
      <c r="W26" s="27" t="str">
        <f>+'EVALUACION CON CONTROLES'!Q31</f>
        <v xml:space="preserve">Monitoreo y control por parte del supervisor. Reporte y evaluación de indicadores financieros. </v>
      </c>
      <c r="X26" s="29" t="str">
        <f>+'EVALUACION CON CONTROLES'!R31</f>
        <v>Mensualmente</v>
      </c>
    </row>
    <row r="27" spans="2:24" ht="300" thickBot="1" x14ac:dyDescent="0.25">
      <c r="B27" s="26">
        <v>17</v>
      </c>
      <c r="C27" s="27" t="str">
        <f>+'EVALUACION CON CONTROLES'!C32:F32</f>
        <v>Variación de los precios del mercado</v>
      </c>
      <c r="D27" s="28" t="str">
        <f>+'EVALUACION CON CONTROLES'!B32</f>
        <v>EJECUCIÓN</v>
      </c>
      <c r="E27" s="28" t="str">
        <f>VLOOKUP(C27,'IDENTIFICACION Y ANALISIS'!$B$19:$F$59,3,FALSE)</f>
        <v>General</v>
      </c>
      <c r="F27" s="28" t="str">
        <f>VLOOKUP(C27,'IDENTIFICACION Y ANALISIS'!$B$19:$F$59,4,FALSE)</f>
        <v>Externo</v>
      </c>
      <c r="G27" s="27" t="str">
        <f>+EVALUACION!H33</f>
        <v>Incremento de costos.Necesidad de renegociación.Demoras en la ejecución. Revisión de cláusulas contractuales. Impacto en la calidad.</v>
      </c>
      <c r="H27" s="27">
        <f>+EVALUACION!I33</f>
        <v>2</v>
      </c>
      <c r="I27" s="27">
        <f>+EVALUACION!J33</f>
        <v>4</v>
      </c>
      <c r="J27" s="27">
        <f>+EVALUACION!K33</f>
        <v>6</v>
      </c>
      <c r="K27" s="28" t="str">
        <f>+EVALUACION!L33</f>
        <v>ALTO</v>
      </c>
      <c r="L27" s="27"/>
      <c r="M27" s="28"/>
      <c r="N27" s="27" t="str">
        <f>+'EVALUACION CON CONTROLES'!G32</f>
        <v>Monitoreo de precios del mercado
Revisión periódica del presupuesto
Ajuste de precios de venta
Diversificación de proveedores
Contratos con cláusulas de ajuste de precios
Estrategias de cobertura
Optimización de la cadena de suministro
Evaluación continua de costos</v>
      </c>
      <c r="O27" s="27">
        <f>+'EVALUACION CON CONTROLES'!I32</f>
        <v>2</v>
      </c>
      <c r="P27" s="27">
        <f>+'EVALUACION CON CONTROLES'!J32</f>
        <v>4</v>
      </c>
      <c r="Q27" s="27">
        <f>+'EVALUACION CON CONTROLES'!K32</f>
        <v>6</v>
      </c>
      <c r="R27" s="28" t="str">
        <f>+'EVALUACION CON CONTROLES'!L32</f>
        <v>ALTO</v>
      </c>
      <c r="S27" s="27" t="str">
        <f>+'EVALUACION CON CONTROLES'!M32</f>
        <v>SI</v>
      </c>
      <c r="T27" s="27" t="str">
        <f>+'EVALUACION CON CONTROLES'!N32</f>
        <v>Contratista / Entidad</v>
      </c>
      <c r="U27" s="27" t="str">
        <f>+'EVALUACION CON CONTROLES'!O32</f>
        <v>Durante la ejecución del contrato</v>
      </c>
      <c r="V27" s="27" t="str">
        <f>+'EVALUACION CON CONTROLES'!P32</f>
        <v>Antes de la terminación del plazo contractual</v>
      </c>
      <c r="W27" s="27" t="str">
        <f>+'EVALUACION CON CONTROLES'!Q32</f>
        <v>Comunicación directa con el contratista por los medios a los que haya lugar</v>
      </c>
      <c r="X27" s="29" t="str">
        <f>+'EVALUACION CON CONTROLES'!R32</f>
        <v xml:space="preserve">Diario </v>
      </c>
    </row>
    <row r="28" spans="2:24" ht="207.75" customHeight="1" thickBot="1" x14ac:dyDescent="0.25">
      <c r="B28" s="26">
        <v>17</v>
      </c>
      <c r="C28" s="27" t="s">
        <v>296</v>
      </c>
      <c r="D28" s="28" t="str">
        <f>+'EVALUACION CON CONTROLES'!B33</f>
        <v>EJECUCIÓN</v>
      </c>
      <c r="E28" s="28" t="str">
        <f>VLOOKUP(C28,'IDENTIFICACION Y ANALISIS'!$B$19:$F$59,3,FALSE)</f>
        <v>General</v>
      </c>
      <c r="F28" s="28" t="str">
        <f>VLOOKUP(C28,'IDENTIFICACION Y ANALISIS'!$B$19:$F$59,4,FALSE)</f>
        <v>Externo</v>
      </c>
      <c r="G28" s="27" t="str">
        <f>+EVALUACION!H34</f>
        <v>Incremento de costos dado el cambio de moneda.Necesidad de renegociación.Demoras en la ejecución. Revisión de cláusulas contractuales. Impacto en la calidad.</v>
      </c>
      <c r="H28" s="27">
        <f>+EVALUACION!I34</f>
        <v>2</v>
      </c>
      <c r="I28" s="27">
        <f>+EVALUACION!J34</f>
        <v>4</v>
      </c>
      <c r="J28" s="27">
        <f>+EVALUACION!K34</f>
        <v>6</v>
      </c>
      <c r="K28" s="28" t="str">
        <f>+EVALUACION!L34</f>
        <v>ALTO</v>
      </c>
      <c r="L28" s="27"/>
      <c r="M28" s="28"/>
      <c r="N28" s="27" t="s">
        <v>308</v>
      </c>
      <c r="O28" s="27">
        <f>+'EVALUACION CON CONTROLES'!I33</f>
        <v>3</v>
      </c>
      <c r="P28" s="27">
        <f>+'EVALUACION CON CONTROLES'!J33</f>
        <v>3</v>
      </c>
      <c r="Q28" s="27">
        <f>+'EVALUACION CON CONTROLES'!K33</f>
        <v>6</v>
      </c>
      <c r="R28" s="28" t="str">
        <f>+'EVALUACION CON CONTROLES'!L33</f>
        <v>ALTO</v>
      </c>
      <c r="S28" s="27" t="str">
        <f>+'EVALUACION CON CONTROLES'!M33</f>
        <v>SI</v>
      </c>
      <c r="T28" s="27" t="str">
        <f>+'EVALUACION CON CONTROLES'!N33</f>
        <v>Contratista / Entidad</v>
      </c>
      <c r="U28" s="27" t="str">
        <f>+'EVALUACION CON CONTROLES'!O33</f>
        <v>Durante la ejecución del contrato</v>
      </c>
      <c r="V28" s="27" t="str">
        <f>+'EVALUACION CON CONTROLES'!P33</f>
        <v>Antes de la terminación del plazo contractual</v>
      </c>
      <c r="W28" s="27" t="str">
        <f>+'EVALUACION CON CONTROLES'!Q33</f>
        <v>Comunicación directa con el contratista por los medios a los que haya lugar</v>
      </c>
      <c r="X28" s="29" t="str">
        <f>+'EVALUACION CON CONTROLES'!R33</f>
        <v xml:space="preserve">Diario </v>
      </c>
    </row>
    <row r="29" spans="2:24" ht="328.5" thickBot="1" x14ac:dyDescent="0.25">
      <c r="B29" s="26">
        <v>18</v>
      </c>
      <c r="C29" s="27" t="str">
        <f>+'EVALUACION CON CONTROLES'!C34:F34</f>
        <v>Factores políticos o macroeconómicos.</v>
      </c>
      <c r="D29" s="28" t="str">
        <f>+'EVALUACION CON CONTROLES'!B34</f>
        <v>EJECUCIÓN</v>
      </c>
      <c r="E29" s="28" t="str">
        <f>VLOOKUP(C29,'IDENTIFICACION Y ANALISIS'!$B$19:$F$59,3,FALSE)</f>
        <v>Estatal</v>
      </c>
      <c r="F29" s="28" t="str">
        <f>VLOOKUP(C29,'IDENTIFICACION Y ANALISIS'!$B$19:$F$59,4,FALSE)</f>
        <v>Externo</v>
      </c>
      <c r="G29" s="27" t="str">
        <f>+EVALUACION!H35</f>
        <v xml:space="preserve">Cambios en la normativa.Incremento en los costos. Demoras en la ejecución. Aumento del riesgo financiero. Desbalance contractual. Impacto en la seguridad jurídica. </v>
      </c>
      <c r="H29" s="27">
        <f>+EVALUACION!I35</f>
        <v>3</v>
      </c>
      <c r="I29" s="27">
        <f>+EVALUACION!J35</f>
        <v>3</v>
      </c>
      <c r="J29" s="27">
        <f>+EVALUACION!K35</f>
        <v>6</v>
      </c>
      <c r="K29" s="28" t="str">
        <f>+EVALUACION!L35</f>
        <v>ALTO</v>
      </c>
      <c r="L29" s="27"/>
      <c r="M29" s="28"/>
      <c r="N29" s="27" t="str">
        <f>+'EVALUACION CON CONTROLES'!G34</f>
        <v>Monitoreo de indicadores macroeconómicos
Análisis de riesgos políticos.Evaluación de impacto en el negocio
Planificación de contingencias
Consultoría con expertos en riesgos políticos
Revisión y ajuste de estrategias financieras
Uso de seguros de riesgo político
Establecimiento de relaciones con autoridades locales</v>
      </c>
      <c r="O29" s="27">
        <f>+'EVALUACION CON CONTROLES'!I34</f>
        <v>3</v>
      </c>
      <c r="P29" s="27">
        <f>+'EVALUACION CON CONTROLES'!J34</f>
        <v>3</v>
      </c>
      <c r="Q29" s="27">
        <f>+'EVALUACION CON CONTROLES'!K34</f>
        <v>6</v>
      </c>
      <c r="R29" s="28" t="str">
        <f>+'EVALUACION CON CONTROLES'!L34</f>
        <v>ALTO</v>
      </c>
      <c r="S29" s="27" t="str">
        <f>+'EVALUACION CON CONTROLES'!M34</f>
        <v>NO</v>
      </c>
      <c r="T29" s="27" t="str">
        <f>+'EVALUACION CON CONTROLES'!N34</f>
        <v xml:space="preserve">Contratista </v>
      </c>
      <c r="U29" s="27" t="str">
        <f>+'EVALUACION CON CONTROLES'!O34</f>
        <v>Durante la ejecución del contrato</v>
      </c>
      <c r="V29" s="27" t="str">
        <f>+'EVALUACION CON CONTROLES'!P34</f>
        <v>Antes de la terminación del plazo contractual</v>
      </c>
      <c r="W29" s="27" t="str">
        <f>+'EVALUACION CON CONTROLES'!Q34</f>
        <v>Monitoreo y control por parte del supervisor</v>
      </c>
      <c r="X29" s="29" t="str">
        <f>+'EVALUACION CON CONTROLES'!R34</f>
        <v xml:space="preserve">Semanalmente </v>
      </c>
    </row>
    <row r="30" spans="2:24" ht="409.5" x14ac:dyDescent="0.2">
      <c r="B30" s="26">
        <v>19</v>
      </c>
      <c r="C30" s="27" t="str">
        <f>+'EVALUACION CON CONTROLES'!C35:F35</f>
        <v>Incumplimiento del objeto o de las obligaciones contractuales</v>
      </c>
      <c r="D30" s="28" t="str">
        <f>+'EVALUACION CON CONTROLES'!B35</f>
        <v>EJECUCIÓN</v>
      </c>
      <c r="E30" s="28" t="e">
        <f>VLOOKUP(C30,'IDENTIFICACION Y ANALISIS'!$B$19:$F$59,3,FALSE)</f>
        <v>#N/A</v>
      </c>
      <c r="F30" s="28" t="e">
        <f>VLOOKUP(C30,'IDENTIFICACION Y ANALISIS'!$B$19:$F$59,4,FALSE)</f>
        <v>#N/A</v>
      </c>
      <c r="G30" s="27" t="str">
        <f>+EVALUACION!H36</f>
        <v xml:space="preserve">Pérdida de respaldo financiero del contratista, terminación unilateral del contrato, obligación del contratista a indemnizar, conflictos judiciales, arbitramiento, suspensión de pago, devolución de anticipos, incremento de costos y reprocesos, falta de cumplimiento de las especificaciónes tecnicas, baja calidad en la ejecución del contrato, auditorías, multas y sanciones, ruptura de relaciones comerciales, percepción negativa del proyecto. </v>
      </c>
      <c r="H30" s="27">
        <f>+EVALUACION!I36</f>
        <v>2</v>
      </c>
      <c r="I30" s="27">
        <f>+EVALUACION!J36</f>
        <v>4</v>
      </c>
      <c r="J30" s="27">
        <f>+EVALUACION!K36</f>
        <v>6</v>
      </c>
      <c r="K30" s="28" t="str">
        <f>+EVALUACION!L36</f>
        <v>ALTO</v>
      </c>
      <c r="L30" s="27"/>
      <c r="M30" s="28"/>
      <c r="N30" s="27" t="str">
        <f>+'EVALUACION CON CONTROLES'!G35</f>
        <v>Definición clara de términos y obligaciones
Establecimiento de plazos y cronogramas detallados
Monitoreo continuo del cumplimiento
Revisión y auditoría periódica
Cláusulas contractuales de penalización
Comunicación y coordinación regular
Planificación de contingencias
Capacitación y formación del personal</v>
      </c>
      <c r="O30" s="27">
        <f>+'EVALUACION CON CONTROLES'!I35</f>
        <v>2</v>
      </c>
      <c r="P30" s="27">
        <f>+'EVALUACION CON CONTROLES'!J35</f>
        <v>4</v>
      </c>
      <c r="Q30" s="27">
        <f>+'EVALUACION CON CONTROLES'!K35</f>
        <v>6</v>
      </c>
      <c r="R30" s="28" t="str">
        <f>+'EVALUACION CON CONTROLES'!L35</f>
        <v>ALTO</v>
      </c>
      <c r="S30" s="27" t="str">
        <f>+'EVALUACION CON CONTROLES'!M35</f>
        <v>SI</v>
      </c>
      <c r="T30" s="27" t="str">
        <f>+'EVALUACION CON CONTROLES'!N35</f>
        <v>Contratista</v>
      </c>
      <c r="U30" s="27" t="str">
        <f>+'EVALUACION CON CONTROLES'!O35</f>
        <v>Desde la firma del contrato</v>
      </c>
      <c r="V30" s="27" t="str">
        <f>+'EVALUACION CON CONTROLES'!P35</f>
        <v>Cierre o liquidación del contrato</v>
      </c>
      <c r="W30" s="27" t="str">
        <f>+'EVALUACION CON CONTROLES'!Q35</f>
        <v>Mesa de trabajo</v>
      </c>
      <c r="X30" s="29" t="str">
        <f>+'EVALUACION CON CONTROLES'!R35</f>
        <v xml:space="preserve">Semanalmente </v>
      </c>
    </row>
    <row r="31" spans="2:24" ht="356.25" x14ac:dyDescent="0.2">
      <c r="B31" s="26">
        <v>20</v>
      </c>
      <c r="C31" s="27" t="str">
        <f>+'EVALUACION CON CONTROLES'!C36:F36</f>
        <v>Variación en la disponibilidad o en el costo de los insumos necesarios para prestar los servicios.</v>
      </c>
      <c r="D31" s="28" t="str">
        <f>+'EVALUACION CON CONTROLES'!B36</f>
        <v>EJECUCIÓN</v>
      </c>
      <c r="E31" s="28" t="str">
        <f>VLOOKUP(C31,'IDENTIFICACION Y ANALISIS'!$B$19:$F$59,3,FALSE)</f>
        <v>General</v>
      </c>
      <c r="F31" s="28" t="str">
        <f>VLOOKUP(C31,'IDENTIFICACION Y ANALISIS'!$B$19:$F$59,4,FALSE)</f>
        <v>Externo</v>
      </c>
      <c r="G31" s="27" t="str">
        <f>+EVALUACION!H37</f>
        <v>Incremento en los costos de operación. Escasez de insumos. Demoras en la ejecución. Reducción de la calidad.Reajuste de precios. Aumento de la incertidumbre. Impacto en la competitividad.</v>
      </c>
      <c r="H31" s="27">
        <f>+EVALUACION!I37</f>
        <v>1</v>
      </c>
      <c r="I31" s="27">
        <f>+EVALUACION!J37</f>
        <v>3</v>
      </c>
      <c r="J31" s="27">
        <f>+EVALUACION!K37</f>
        <v>4</v>
      </c>
      <c r="K31" s="28" t="str">
        <f>+EVALUACION!L37</f>
        <v>BAJO</v>
      </c>
      <c r="L31" s="27"/>
      <c r="M31" s="28"/>
      <c r="N31" s="27" t="str">
        <f>+'EVALUACION CON CONTROLES'!G36</f>
        <v>Monitoreo continuo de proveedores
Diversificación de fuentes de suministro
Negociación de contratos con cláusulas de ajuste
Mantenimiento de inventarios de seguridad
Evaluación periódica del mercado de insumos
Desarrollo de relaciones sólidas con proveedores
Revisión de presupuestos y costos
Planificación de contingencias</v>
      </c>
      <c r="O31" s="27">
        <f>+'EVALUACION CON CONTROLES'!I36</f>
        <v>1</v>
      </c>
      <c r="P31" s="27">
        <f>+'EVALUACION CON CONTROLES'!J36</f>
        <v>3</v>
      </c>
      <c r="Q31" s="27">
        <f>+'EVALUACION CON CONTROLES'!K36</f>
        <v>4</v>
      </c>
      <c r="R31" s="28" t="str">
        <f>+'EVALUACION CON CONTROLES'!L36</f>
        <v>BAJO</v>
      </c>
      <c r="S31" s="27" t="str">
        <f>+'EVALUACION CON CONTROLES'!M36</f>
        <v>SI</v>
      </c>
      <c r="T31" s="27" t="str">
        <f>+'EVALUACION CON CONTROLES'!N36</f>
        <v xml:space="preserve">Contratista </v>
      </c>
      <c r="U31" s="27" t="str">
        <f>+'EVALUACION CON CONTROLES'!O36</f>
        <v>Desde la firma del contrato</v>
      </c>
      <c r="V31" s="27" t="str">
        <f>+'EVALUACION CON CONTROLES'!P36</f>
        <v>Cierre o liquidación del contrato</v>
      </c>
      <c r="W31" s="27" t="str">
        <f>+'EVALUACION CON CONTROLES'!Q36</f>
        <v>Mesa de trabajo</v>
      </c>
      <c r="X31" s="29" t="str">
        <f>+'EVALUACION CON CONTROLES'!R36</f>
        <v>Mensualmente</v>
      </c>
    </row>
    <row r="32" spans="2:24" ht="342" x14ac:dyDescent="0.2">
      <c r="B32" s="26">
        <v>21</v>
      </c>
      <c r="C32" s="27" t="str">
        <f>+'EVALUACION CON CONTROLES'!C37:F37</f>
        <v>Incumplimiento de compromisos adquiridos por el contratista seleccionado con sus subcontratistas, suministradores de bienes y servicios.</v>
      </c>
      <c r="D32" s="28" t="str">
        <f>+'EVALUACION CON CONTROLES'!B37</f>
        <v>EJECUCIÓN</v>
      </c>
      <c r="E32" s="28" t="str">
        <f>VLOOKUP(C32,'IDENTIFICACION Y ANALISIS'!$B$19:$F$59,3,FALSE)</f>
        <v>General</v>
      </c>
      <c r="F32" s="28" t="str">
        <f>VLOOKUP(C32,'IDENTIFICACION Y ANALISIS'!$B$19:$F$59,4,FALSE)</f>
        <v>Externo</v>
      </c>
      <c r="G32" s="27" t="str">
        <f>+EVALUACION!H38</f>
        <v xml:space="preserve">Retrasos en el proyecto. Aumento de costos. Compromiso de la calidad.Conflictos legales. Interrupciones en el flujo de trabajo. Necesidad de reestructuración del contrato.Riesgo de incumplimiento de los objetivos del proyecto. </v>
      </c>
      <c r="H32" s="27">
        <f>+EVALUACION!I38</f>
        <v>2</v>
      </c>
      <c r="I32" s="27">
        <f>+EVALUACION!J38</f>
        <v>4</v>
      </c>
      <c r="J32" s="27">
        <f>+EVALUACION!K38</f>
        <v>6</v>
      </c>
      <c r="K32" s="28" t="str">
        <f>+EVALUACION!L38</f>
        <v>ALTO</v>
      </c>
      <c r="L32" s="27"/>
      <c r="M32" s="28"/>
      <c r="N32" s="27" t="str">
        <f>+'EVALUACION CON CONTROLES'!G37</f>
        <v>Definición clara de compromisos contractuales
Monitoreo regular del cumplimiento
Revisión y gestión de contratos con subcontratistas
Establecimiento de plazos y cronogramas detallados
Auditorías y seguimientos periódicos
Comunicación y coordinación efectiva
Cláusulas de penalización por incumplimiento
Planificación de contingencias</v>
      </c>
      <c r="O32" s="27">
        <f>+'EVALUACION CON CONTROLES'!I37</f>
        <v>2</v>
      </c>
      <c r="P32" s="27">
        <f>+'EVALUACION CON CONTROLES'!J37</f>
        <v>4</v>
      </c>
      <c r="Q32" s="27">
        <f>+'EVALUACION CON CONTROLES'!K37</f>
        <v>6</v>
      </c>
      <c r="R32" s="28" t="str">
        <f>+'EVALUACION CON CONTROLES'!L37</f>
        <v>ALTO</v>
      </c>
      <c r="S32" s="27" t="str">
        <f>+'EVALUACION CON CONTROLES'!M37</f>
        <v>SI</v>
      </c>
      <c r="T32" s="27" t="str">
        <f>+'EVALUACION CON CONTROLES'!N37</f>
        <v>Contratista</v>
      </c>
      <c r="U32" s="27" t="str">
        <f>+'EVALUACION CON CONTROLES'!O37</f>
        <v>Desde la firma del contrato</v>
      </c>
      <c r="V32" s="27" t="str">
        <f>+'EVALUACION CON CONTROLES'!P37</f>
        <v>Cierre o liquidación del contrato</v>
      </c>
      <c r="W32" s="27" t="str">
        <f>+'EVALUACION CON CONTROLES'!Q37</f>
        <v xml:space="preserve">Informe de seguimiento </v>
      </c>
      <c r="X32" s="29" t="str">
        <f>+'EVALUACION CON CONTROLES'!R37</f>
        <v xml:space="preserve">Semanalmente </v>
      </c>
    </row>
    <row r="33" spans="2:24" ht="327.75" x14ac:dyDescent="0.2">
      <c r="B33" s="26">
        <v>22</v>
      </c>
      <c r="C33" s="27" t="str">
        <f>+'EVALUACION CON CONTROLES'!C38:F38</f>
        <v>Incumplimiento de la administración en los pagos.</v>
      </c>
      <c r="D33" s="28" t="str">
        <f>+'EVALUACION CON CONTROLES'!B38</f>
        <v>EJECUCIÓN</v>
      </c>
      <c r="E33" s="28" t="str">
        <f>VLOOKUP(C33,'IDENTIFICACION Y ANALISIS'!$B$19:$F$59,3,FALSE)</f>
        <v>General</v>
      </c>
      <c r="F33" s="28" t="str">
        <f>VLOOKUP(C33,'IDENTIFICACION Y ANALISIS'!$B$19:$F$59,4,FALSE)</f>
        <v>Interno</v>
      </c>
      <c r="G33" s="27" t="str">
        <f>+EVALUACION!H39</f>
        <v xml:space="preserve">Retrasos en la ejecución. Interrupción de servicios. Aumento de costos.Conflictos contractuales. Problemas de flujo de caja. Riesgo de penalidades. </v>
      </c>
      <c r="H33" s="27">
        <f>+EVALUACION!I39</f>
        <v>2</v>
      </c>
      <c r="I33" s="27">
        <f>+EVALUACION!J39</f>
        <v>3</v>
      </c>
      <c r="J33" s="27">
        <f>+EVALUACION!K39</f>
        <v>5</v>
      </c>
      <c r="K33" s="28" t="str">
        <f>+EVALUACION!L39</f>
        <v>MEDIO</v>
      </c>
      <c r="L33" s="27"/>
      <c r="M33" s="28"/>
      <c r="N33" s="27" t="str">
        <f>+'EVALUACION CON CONTROLES'!G38</f>
        <v xml:space="preserve">Establecimiento de cronogramas de pagos claros
Monitoreo regular de fechas de vencimiento
Implementación de procedimientos de control interno
Automatización de procesos de pago
Revisión periódica del flujo de caja
Política de pagos y gestión de proveedores
Comunicación proactiva con proveedores
</v>
      </c>
      <c r="O33" s="27">
        <f>+'EVALUACION CON CONTROLES'!I38</f>
        <v>2</v>
      </c>
      <c r="P33" s="27">
        <f>+'EVALUACION CON CONTROLES'!J38</f>
        <v>3</v>
      </c>
      <c r="Q33" s="27">
        <f>+'EVALUACION CON CONTROLES'!K38</f>
        <v>5</v>
      </c>
      <c r="R33" s="28" t="str">
        <f>+'EVALUACION CON CONTROLES'!L38</f>
        <v>MEDIO</v>
      </c>
      <c r="S33" s="27" t="str">
        <f>+'EVALUACION CON CONTROLES'!M38</f>
        <v>SI</v>
      </c>
      <c r="T33" s="27" t="str">
        <f>+'EVALUACION CON CONTROLES'!N38</f>
        <v xml:space="preserve">Contabilidad/Financiera </v>
      </c>
      <c r="U33" s="27" t="str">
        <f>+'EVALUACION CON CONTROLES'!O38</f>
        <v>Desde la firma del contrato</v>
      </c>
      <c r="V33" s="27" t="str">
        <f>+'EVALUACION CON CONTROLES'!P38</f>
        <v>Cierre o liquidación del contrato</v>
      </c>
      <c r="W33" s="27" t="str">
        <f>+'EVALUACION CON CONTROLES'!Q38</f>
        <v xml:space="preserve">Informe de seguimiento </v>
      </c>
      <c r="X33" s="29" t="str">
        <f>+'EVALUACION CON CONTROLES'!R38</f>
        <v>Mensualmente</v>
      </c>
    </row>
    <row r="34" spans="2:24" ht="327.75" x14ac:dyDescent="0.2">
      <c r="B34" s="26">
        <v>23</v>
      </c>
      <c r="C34" s="27" t="str">
        <f>+'EVALUACION CON CONTROLES'!C39:F39</f>
        <v>Defecto en la instalación de equipos</v>
      </c>
      <c r="D34" s="28" t="str">
        <f>+'EVALUACION CON CONTROLES'!B39</f>
        <v>EJECUCIÓN</v>
      </c>
      <c r="E34" s="28" t="str">
        <f>VLOOKUP(C34,'IDENTIFICACION Y ANALISIS'!$B$19:$F$59,3,FALSE)</f>
        <v>Especifico</v>
      </c>
      <c r="F34" s="28" t="str">
        <f>VLOOKUP(C34,'IDENTIFICACION Y ANALISIS'!$B$19:$F$59,4,FALSE)</f>
        <v>Externo</v>
      </c>
      <c r="G34" s="27" t="str">
        <f>+EVALUACION!H40</f>
        <v>Reducción de la funcionalidad. Incremento de costos. Retrasos en el proyecto. Interrupción de operaciones. Problemas de seguridad. Impacto en el cumplimiento de los estándares.</v>
      </c>
      <c r="H34" s="27">
        <f>+EVALUACION!I40</f>
        <v>2</v>
      </c>
      <c r="I34" s="27">
        <f>+EVALUACION!J40</f>
        <v>3</v>
      </c>
      <c r="J34" s="27">
        <f>+EVALUACION!K40</f>
        <v>5</v>
      </c>
      <c r="K34" s="28" t="str">
        <f>+EVALUACION!L40</f>
        <v>MEDIO</v>
      </c>
      <c r="L34" s="27"/>
      <c r="M34" s="28"/>
      <c r="N34" s="27" t="str">
        <f>+'EVALUACION CON CONTROLES'!G39</f>
        <v xml:space="preserve">Contratación de técnicos calificados
Verificación de especificaciones
Procedimientos de instalación estandarizados
Inspección y pruebas previas a la aceptación
Capacitación del personal de instalación
Documentación y registro de la instalación
Mantenimiento preventivo y correctivo
Revisión de garantías y soporte técnico			</v>
      </c>
      <c r="O34" s="27">
        <f>+'EVALUACION CON CONTROLES'!I39</f>
        <v>2</v>
      </c>
      <c r="P34" s="27">
        <f>+'EVALUACION CON CONTROLES'!J39</f>
        <v>3</v>
      </c>
      <c r="Q34" s="27">
        <f>+'EVALUACION CON CONTROLES'!K39</f>
        <v>5</v>
      </c>
      <c r="R34" s="28" t="str">
        <f>+'EVALUACION CON CONTROLES'!L39</f>
        <v>MEDIO</v>
      </c>
      <c r="S34" s="27" t="str">
        <f>+'EVALUACION CON CONTROLES'!M39</f>
        <v>NO</v>
      </c>
      <c r="T34" s="27" t="str">
        <f>+'EVALUACION CON CONTROLES'!N39</f>
        <v>Contratista</v>
      </c>
      <c r="U34" s="27" t="str">
        <f>+'EVALUACION CON CONTROLES'!O39</f>
        <v>Desde la firma del contrato</v>
      </c>
      <c r="V34" s="27" t="str">
        <f>+'EVALUACION CON CONTROLES'!P39</f>
        <v>Cierre o liquidación del contrato</v>
      </c>
      <c r="W34" s="27" t="str">
        <f>+'EVALUACION CON CONTROLES'!Q39</f>
        <v>Mesa de trabajo</v>
      </c>
      <c r="X34" s="29" t="str">
        <f>+'EVALUACION CON CONTROLES'!R39</f>
        <v>Mensualmente</v>
      </c>
    </row>
    <row r="35" spans="2:24" ht="409.5" x14ac:dyDescent="0.2">
      <c r="B35" s="26">
        <v>24</v>
      </c>
      <c r="C35" s="27" t="str">
        <f>+'EVALUACION CON CONTROLES'!C40:F40</f>
        <v>Defectos en los equipos.</v>
      </c>
      <c r="D35" s="28" t="str">
        <f>+'EVALUACION CON CONTROLES'!B40</f>
        <v>EJECUCIÓN</v>
      </c>
      <c r="E35" s="28" t="str">
        <f>VLOOKUP(C35,'IDENTIFICACION Y ANALISIS'!$B$19:$F$59,3,FALSE)</f>
        <v>Especifico</v>
      </c>
      <c r="F35" s="28" t="str">
        <f>VLOOKUP(C35,'IDENTIFICACION Y ANALISIS'!$B$19:$F$59,4,FALSE)</f>
        <v>Externo</v>
      </c>
      <c r="G35" s="27" t="str">
        <f>+EVALUACION!H41</f>
        <v>Interrupciones en el servicio. Aumento de costos. Reducción de la productividad. Pérdida de datos o calidad. Problemas de seguridad. Costos adicionales por tiempo de inactividad. Incumplimiento de contratos.</v>
      </c>
      <c r="H35" s="27">
        <f>+EVALUACION!I41</f>
        <v>2</v>
      </c>
      <c r="I35" s="27">
        <f>+EVALUACION!J41</f>
        <v>3</v>
      </c>
      <c r="J35" s="27">
        <f>+EVALUACION!K41</f>
        <v>5</v>
      </c>
      <c r="K35" s="28" t="str">
        <f>+EVALUACION!L41</f>
        <v>MEDIO</v>
      </c>
      <c r="L35" s="27"/>
      <c r="M35" s="28"/>
      <c r="N35" s="27" t="str">
        <f>+'EVALUACION CON CONTROLES'!G40</f>
        <v>Selección de proveedores confiables
Inspección y prueba de equipos antes de la compra
Garantías y contratos de servicio
Mantenimiento preventivo y correctivo regular
Capacitación del personal en el uso y cuidado de equipos
Registro y seguimiento de fallos y reparaciones
Evaluación de calidad y cumplimiento de estándares
Implementación de procedimientos de control de calidad
Documentación detallada de defectos y acciones correctivas
Revisión periódica del desempeño de los equipos</v>
      </c>
      <c r="O35" s="27">
        <f>+'EVALUACION CON CONTROLES'!I40</f>
        <v>2</v>
      </c>
      <c r="P35" s="27">
        <f>+'EVALUACION CON CONTROLES'!J40</f>
        <v>3</v>
      </c>
      <c r="Q35" s="27">
        <f>+'EVALUACION CON CONTROLES'!K40</f>
        <v>5</v>
      </c>
      <c r="R35" s="28" t="str">
        <f>+'EVALUACION CON CONTROLES'!L40</f>
        <v>MEDIO</v>
      </c>
      <c r="S35" s="27" t="str">
        <f>+'EVALUACION CON CONTROLES'!M40</f>
        <v>NO</v>
      </c>
      <c r="T35" s="27" t="str">
        <f>+'EVALUACION CON CONTROLES'!N40</f>
        <v>Contratista</v>
      </c>
      <c r="U35" s="27" t="str">
        <f>+'EVALUACION CON CONTROLES'!O40</f>
        <v>Desde la firma del contrato</v>
      </c>
      <c r="V35" s="27" t="str">
        <f>+'EVALUACION CON CONTROLES'!P40</f>
        <v>Cierre o liquidación del contrato</v>
      </c>
      <c r="W35" s="27" t="str">
        <f>+'EVALUACION CON CONTROLES'!Q40</f>
        <v>Mesa de trabajo</v>
      </c>
      <c r="X35" s="29" t="str">
        <f>+'EVALUACION CON CONTROLES'!R40</f>
        <v>Mensualmente</v>
      </c>
    </row>
    <row r="36" spans="2:24" ht="409.5" x14ac:dyDescent="0.2">
      <c r="B36" s="26">
        <v>25</v>
      </c>
      <c r="C36" s="27" t="str">
        <f>+'EVALUACION CON CONTROLES'!C41:F41</f>
        <v>Daños a los equipos objeto de mantenimiento y/o otros bienes</v>
      </c>
      <c r="D36" s="28" t="str">
        <f>+'EVALUACION CON CONTROLES'!B41</f>
        <v>EJECUCIÓN</v>
      </c>
      <c r="E36" s="28" t="str">
        <f>VLOOKUP(C36,'IDENTIFICACION Y ANALISIS'!$B$19:$F$59,3,FALSE)</f>
        <v>Estatal</v>
      </c>
      <c r="F36" s="28" t="str">
        <f>VLOOKUP(C36,'IDENTIFICACION Y ANALISIS'!$B$19:$F$59,4,FALSE)</f>
        <v>Externo</v>
      </c>
      <c r="G36" s="27" t="str">
        <f>+EVALUACION!H42</f>
        <v>Incremento en los costos. Interrupción de operaciones.Reducción de la productividad.Pérdida de calidad.Problemas de seguridad.Necesidad de procedimientos adicionales. Incumplimiento de contratos.</v>
      </c>
      <c r="H36" s="27">
        <f>+EVALUACION!I42</f>
        <v>2</v>
      </c>
      <c r="I36" s="27">
        <f>+EVALUACION!J42</f>
        <v>3</v>
      </c>
      <c r="J36" s="27">
        <f>+EVALUACION!K42</f>
        <v>5</v>
      </c>
      <c r="K36" s="28" t="str">
        <f>+EVALUACION!L42</f>
        <v>MEDIO</v>
      </c>
      <c r="L36" s="27"/>
      <c r="M36" s="28"/>
      <c r="N36" s="27" t="str">
        <f>+'EVALUACION CON CONTROLES'!G41</f>
        <v>Procedimientos de manejo y operación seguros
Capacitación del personal en mantenimiento y manejo de equipos
Revisión y seguimiento de las prácticas de mantenimiento
Implementación de normas y procedimientos de seguridad
Inspección previa y posterior a las actividades de mantenimiento
Uso de equipos de protección personal (EPP)
Documentación y registro de daños y reparaciones
Establecimiento de protocolos para la gestión de incidentes
Revisión de garantías y seguros
Evaluación continua de las condiciones de trabajo</v>
      </c>
      <c r="O36" s="27">
        <f>+'EVALUACION CON CONTROLES'!I41</f>
        <v>2</v>
      </c>
      <c r="P36" s="27">
        <f>+'EVALUACION CON CONTROLES'!J41</f>
        <v>3</v>
      </c>
      <c r="Q36" s="27">
        <f>+'EVALUACION CON CONTROLES'!K41</f>
        <v>5</v>
      </c>
      <c r="R36" s="28" t="str">
        <f>+'EVALUACION CON CONTROLES'!L41</f>
        <v>MEDIO</v>
      </c>
      <c r="S36" s="27" t="str">
        <f>+'EVALUACION CON CONTROLES'!M41</f>
        <v>NO</v>
      </c>
      <c r="T36" s="27" t="str">
        <f>+'EVALUACION CON CONTROLES'!N41</f>
        <v>Contratista</v>
      </c>
      <c r="U36" s="27" t="str">
        <f>+'EVALUACION CON CONTROLES'!O41</f>
        <v>Desde la firma del contrato</v>
      </c>
      <c r="V36" s="27" t="str">
        <f>+'EVALUACION CON CONTROLES'!P41</f>
        <v>Cierre o liquidación del contrato</v>
      </c>
      <c r="W36" s="27" t="str">
        <f>+'EVALUACION CON CONTROLES'!Q41</f>
        <v>Mesa de trabajo</v>
      </c>
      <c r="X36" s="29" t="str">
        <f>+'EVALUACION CON CONTROLES'!R41</f>
        <v>Mensualmente</v>
      </c>
    </row>
    <row r="37" spans="2:24" ht="409.5" x14ac:dyDescent="0.2">
      <c r="B37" s="26">
        <v>26</v>
      </c>
      <c r="C37" s="27" t="str">
        <f>+'EVALUACION CON CONTROLES'!C42:F42</f>
        <v>Desequilibrio económico del contrato</v>
      </c>
      <c r="D37" s="28" t="str">
        <f>+'EVALUACION CON CONTROLES'!B42</f>
        <v>EJECUCIÓN</v>
      </c>
      <c r="E37" s="28" t="str">
        <f>VLOOKUP(C37,'IDENTIFICACION Y ANALISIS'!$B$19:$F$59,3,FALSE)</f>
        <v>General</v>
      </c>
      <c r="F37" s="28" t="str">
        <f>VLOOKUP(C37,'IDENTIFICACION Y ANALISIS'!$B$19:$F$59,4,FALSE)</f>
        <v>Externo</v>
      </c>
      <c r="G37" s="27" t="str">
        <f>+EVALUACION!H43</f>
        <v>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v>
      </c>
      <c r="H37" s="27">
        <f>+EVALUACION!I43</f>
        <v>3</v>
      </c>
      <c r="I37" s="27">
        <f>+EVALUACION!J43</f>
        <v>5</v>
      </c>
      <c r="J37" s="27">
        <f>+EVALUACION!K43</f>
        <v>8</v>
      </c>
      <c r="K37" s="28" t="str">
        <f>+EVALUACION!L43</f>
        <v>EXTREMO</v>
      </c>
      <c r="L37" s="27"/>
      <c r="M37" s="28"/>
      <c r="N37" s="27" t="str">
        <f>+'EVALUACION CON CONTROLES'!G42</f>
        <v>Revisión y ajuste de términos contractuales
Cláusulas de ajuste de precios
Monitoreo continuo de costos y gastos
Evaluación periódica del equilibrio económico
Documentación de cambios y justificaciones
Negociación de modificaciones contractuales
Planificación financiera y reservas
Análisis de impacto de variaciones económicas
Revisión de informes financieros y de progreso
Consulta con asesores legales y financieros</v>
      </c>
      <c r="O37" s="27">
        <f>+'EVALUACION CON CONTROLES'!I42</f>
        <v>3</v>
      </c>
      <c r="P37" s="27">
        <f>+'EVALUACION CON CONTROLES'!J42</f>
        <v>5</v>
      </c>
      <c r="Q37" s="27">
        <f>+'EVALUACION CON CONTROLES'!K42</f>
        <v>8</v>
      </c>
      <c r="R37" s="28" t="str">
        <f>+'EVALUACION CON CONTROLES'!L42</f>
        <v>EXTREMO</v>
      </c>
      <c r="S37" s="27" t="str">
        <f>+'EVALUACION CON CONTROLES'!M42</f>
        <v>SI</v>
      </c>
      <c r="T37" s="27" t="str">
        <f>+'EVALUACION CON CONTROLES'!N42</f>
        <v>Contratista</v>
      </c>
      <c r="U37" s="27" t="str">
        <f>+'EVALUACION CON CONTROLES'!O42</f>
        <v>Desde la firma del contrato</v>
      </c>
      <c r="V37" s="27" t="str">
        <f>+'EVALUACION CON CONTROLES'!P42</f>
        <v>Cierre o liquidación del contrato</v>
      </c>
      <c r="W37" s="27" t="str">
        <f>+'EVALUACION CON CONTROLES'!Q42</f>
        <v>Revisión del presupuesto</v>
      </c>
      <c r="X37" s="29" t="str">
        <f>+'EVALUACION CON CONTROLES'!R42</f>
        <v>Mensualmente</v>
      </c>
    </row>
    <row r="38" spans="2:24" ht="313.5" x14ac:dyDescent="0.2">
      <c r="B38" s="26">
        <v>27</v>
      </c>
      <c r="C38" s="27" t="str">
        <f>+'EVALUACION CON CONTROLES'!C43:F43</f>
        <v>Imposición de nuevos tributos</v>
      </c>
      <c r="D38" s="28" t="str">
        <f>+'EVALUACION CON CONTROLES'!B43</f>
        <v>EJECUCIÓN</v>
      </c>
      <c r="E38" s="28" t="str">
        <f>VLOOKUP(C38,'IDENTIFICACION Y ANALISIS'!$B$19:$F$59,3,FALSE)</f>
        <v>General</v>
      </c>
      <c r="F38" s="28" t="str">
        <f>VLOOKUP(C38,'IDENTIFICACION Y ANALISIS'!$B$19:$F$59,4,FALSE)</f>
        <v>Externo</v>
      </c>
      <c r="G38" s="27" t="str">
        <f>+EVALUACION!H44</f>
        <v>Incremento de costos operativos. Reajuste del presupuesto. Impacto en la competitividad. Cambio en la estructura de precios.Alteración en la planificación financiera.</v>
      </c>
      <c r="H38" s="27">
        <f>+EVALUACION!I44</f>
        <v>3</v>
      </c>
      <c r="I38" s="27">
        <f>+EVALUACION!J44</f>
        <v>3</v>
      </c>
      <c r="J38" s="27">
        <f>+EVALUACION!K44</f>
        <v>6</v>
      </c>
      <c r="K38" s="28" t="str">
        <f>+EVALUACION!L44</f>
        <v>ALTO</v>
      </c>
      <c r="L38" s="27"/>
      <c r="M38" s="28"/>
      <c r="N38" s="27" t="str">
        <f>+'EVALUACION CON CONTROLES'!G43</f>
        <v>Monitoreo de cambios legislativos
Consulta con asesores fiscales
Revisión de normativa fiscal actual
Evaluación del impacto financiero
Ajuste en la planificación presupuestaria
Documentación de obligaciones fiscales
Capacitación en temas fiscales
Uso de herramientas de gestión fiscal</v>
      </c>
      <c r="O38" s="27">
        <f>+'EVALUACION CON CONTROLES'!I43</f>
        <v>3</v>
      </c>
      <c r="P38" s="27">
        <f>+'EVALUACION CON CONTROLES'!J43</f>
        <v>3</v>
      </c>
      <c r="Q38" s="27">
        <f>+'EVALUACION CON CONTROLES'!K43</f>
        <v>6</v>
      </c>
      <c r="R38" s="28" t="str">
        <f>+'EVALUACION CON CONTROLES'!L43</f>
        <v>ALTO</v>
      </c>
      <c r="S38" s="27" t="str">
        <f>+'EVALUACION CON CONTROLES'!M43</f>
        <v>SI</v>
      </c>
      <c r="T38" s="27" t="str">
        <f>+'EVALUACION CON CONTROLES'!N43</f>
        <v>Supervisión, apoyo jurídico y comité técnico</v>
      </c>
      <c r="U38" s="27" t="str">
        <f>+'EVALUACION CON CONTROLES'!O43</f>
        <v>Desde la firma del contrato</v>
      </c>
      <c r="V38" s="27" t="str">
        <f>+'EVALUACION CON CONTROLES'!P43</f>
        <v>Cierre o liquidación del contrato</v>
      </c>
      <c r="W38" s="27" t="str">
        <f>+'EVALUACION CON CONTROLES'!Q43</f>
        <v>Mesa de trabajo</v>
      </c>
      <c r="X38" s="29" t="str">
        <f>+'EVALUACION CON CONTROLES'!R43</f>
        <v>Mensualmente</v>
      </c>
    </row>
    <row r="39" spans="2:24" ht="356.25" x14ac:dyDescent="0.2">
      <c r="B39" s="26">
        <v>28</v>
      </c>
      <c r="C39" s="27" t="str">
        <f>+'EVALUACION CON CONTROLES'!C44:F44</f>
        <v>Imposición de nuevos trámites o permisos</v>
      </c>
      <c r="D39" s="28" t="str">
        <f>+'EVALUACION CON CONTROLES'!B44</f>
        <v>EJECUCIÓN</v>
      </c>
      <c r="E39" s="28" t="str">
        <f>VLOOKUP(C39,'IDENTIFICACION Y ANALISIS'!$B$19:$F$59,3,FALSE)</f>
        <v>General</v>
      </c>
      <c r="F39" s="28" t="str">
        <f>VLOOKUP(C39,'IDENTIFICACION Y ANALISIS'!$B$19:$F$59,4,FALSE)</f>
        <v>Externo</v>
      </c>
      <c r="G39" s="27" t="str">
        <f>+EVALUACION!H45</f>
        <v>Incremento en los costos operativos.Retrasos en la ejecución.Aumento en la carga burocrática.Reducción de la eficiencia.Necesidad de capacitación.Riesgo de incumplimiento.</v>
      </c>
      <c r="H39" s="27">
        <f>+EVALUACION!I45</f>
        <v>3</v>
      </c>
      <c r="I39" s="27">
        <f>+EVALUACION!J45</f>
        <v>3</v>
      </c>
      <c r="J39" s="27">
        <f>+EVALUACION!K45</f>
        <v>6</v>
      </c>
      <c r="K39" s="28" t="str">
        <f>+EVALUACION!L45</f>
        <v>ALTO</v>
      </c>
      <c r="L39" s="27"/>
      <c r="M39" s="28"/>
      <c r="N39" s="27" t="str">
        <f>+'EVALUACION CON CONTROLES'!G44</f>
        <v>Consulta con asesores legales y regulatorios
Revisión y actualización de requisitos de permisos
Documentación y seguimiento de trámites
Capacitación del personal en nuevos procedimientos
Establecimiento de un sistema de gestión de permisos
Planificación anticipada y ajustes en el cronograma
Comunicación con autoridades regulatorias</v>
      </c>
      <c r="O39" s="27">
        <f>+'EVALUACION CON CONTROLES'!I44</f>
        <v>3</v>
      </c>
      <c r="P39" s="27">
        <f>+'EVALUACION CON CONTROLES'!J44</f>
        <v>3</v>
      </c>
      <c r="Q39" s="27">
        <f>+'EVALUACION CON CONTROLES'!K44</f>
        <v>6</v>
      </c>
      <c r="R39" s="28" t="str">
        <f>+'EVALUACION CON CONTROLES'!L44</f>
        <v>ALTO</v>
      </c>
      <c r="S39" s="27" t="str">
        <f>+'EVALUACION CON CONTROLES'!M44</f>
        <v>SI</v>
      </c>
      <c r="T39" s="27" t="str">
        <f>+'EVALUACION CON CONTROLES'!N44</f>
        <v xml:space="preserve">Supervisión y comité técnico </v>
      </c>
      <c r="U39" s="27" t="str">
        <f>+'EVALUACION CON CONTROLES'!O44</f>
        <v>Desde la firma del contrato</v>
      </c>
      <c r="V39" s="27" t="str">
        <f>+'EVALUACION CON CONTROLES'!P44</f>
        <v>Cierre o liquidación del contrato</v>
      </c>
      <c r="W39" s="27" t="str">
        <f>+'EVALUACION CON CONTROLES'!Q44</f>
        <v>Mesa de trabajo</v>
      </c>
      <c r="X39" s="29" t="str">
        <f>+'EVALUACION CON CONTROLES'!R44</f>
        <v>Mensualmente</v>
      </c>
    </row>
    <row r="40" spans="2:24" ht="409.5" x14ac:dyDescent="0.2">
      <c r="B40" s="26">
        <v>29</v>
      </c>
      <c r="C40" s="27" t="str">
        <f>+'EVALUACION CON CONTROLES'!C45:F45</f>
        <v>Cambios en el marco regulatorio o normatividad aplicable al proyecto.</v>
      </c>
      <c r="D40" s="28" t="str">
        <f>+'EVALUACION CON CONTROLES'!B45</f>
        <v>EJECUCIÓN</v>
      </c>
      <c r="E40" s="28" t="str">
        <f>VLOOKUP(C40,'IDENTIFICACION Y ANALISIS'!$B$19:$F$59,3,FALSE)</f>
        <v>General</v>
      </c>
      <c r="F40" s="28" t="str">
        <f>VLOOKUP(C40,'IDENTIFICACION Y ANALISIS'!$B$19:$F$59,4,FALSE)</f>
        <v>Externo</v>
      </c>
      <c r="G40" s="27" t="str">
        <f>+EVALUACION!H46</f>
        <v>Adaptación y ajuste de procesos. Incremento en los costos. Retrasos en el proyecto. Requerimientos adicionales de documentación. Impacto en la viabilidad financiera. Riesgo de incumplimiento.</v>
      </c>
      <c r="H40" s="27">
        <f>+EVALUACION!I46</f>
        <v>1</v>
      </c>
      <c r="I40" s="27">
        <f>+EVALUACION!J46</f>
        <v>3</v>
      </c>
      <c r="J40" s="27">
        <f>+EVALUACION!K46</f>
        <v>4</v>
      </c>
      <c r="K40" s="28" t="str">
        <f>+EVALUACION!L46</f>
        <v>BAJO</v>
      </c>
      <c r="L40" s="27"/>
      <c r="M40" s="28"/>
      <c r="N40" s="27" t="str">
        <f>+'EVALUACION CON CONTROLES'!G45</f>
        <v>Monitoreo continuo de cambios regulatorios
Consulta con asesores legales y expertos en regulación
Revisión y actualización periódica de la normativa aplicable
Documentación de requisitos y cambios normativos
Capacitación del personal sobre nuevas normativas
Evaluación del impacto de los cambios en el proyecto
Implementación de procedimientos para la adaptación a nuevas normativas</v>
      </c>
      <c r="O40" s="27">
        <f>+'EVALUACION CON CONTROLES'!I45</f>
        <v>1</v>
      </c>
      <c r="P40" s="27">
        <f>+'EVALUACION CON CONTROLES'!J45</f>
        <v>3</v>
      </c>
      <c r="Q40" s="27">
        <f>+'EVALUACION CON CONTROLES'!K45</f>
        <v>4</v>
      </c>
      <c r="R40" s="28" t="str">
        <f>+'EVALUACION CON CONTROLES'!L45</f>
        <v>BAJO</v>
      </c>
      <c r="S40" s="27" t="str">
        <f>+'EVALUACION CON CONTROLES'!M45</f>
        <v>NO</v>
      </c>
      <c r="T40" s="27" t="str">
        <f>+'EVALUACION CON CONTROLES'!N45</f>
        <v>Supervisión, apoyo jurídico y comité técnico</v>
      </c>
      <c r="U40" s="27" t="str">
        <f>+'EVALUACION CON CONTROLES'!O45</f>
        <v>Desde la firma del contrato</v>
      </c>
      <c r="V40" s="27" t="str">
        <f>+'EVALUACION CON CONTROLES'!P45</f>
        <v>Cierre o liquidación del contrato</v>
      </c>
      <c r="W40" s="27" t="str">
        <f>+'EVALUACION CON CONTROLES'!Q45</f>
        <v>Mesa de trabajo</v>
      </c>
      <c r="X40" s="29" t="str">
        <f>+'EVALUACION CON CONTROLES'!R45</f>
        <v>Mensualmente</v>
      </c>
    </row>
    <row r="41" spans="2:24" ht="399" x14ac:dyDescent="0.2">
      <c r="B41" s="26">
        <v>30</v>
      </c>
      <c r="C41" s="27" t="str">
        <f>+'EVALUACION CON CONTROLES'!C46:F46</f>
        <v>Variación de tasas o tarifas</v>
      </c>
      <c r="D41" s="28" t="str">
        <f>+'EVALUACION CON CONTROLES'!B46</f>
        <v>EJECUCIÓN</v>
      </c>
      <c r="E41" s="28" t="str">
        <f>VLOOKUP(C41,'IDENTIFICACION Y ANALISIS'!$B$19:$F$59,3,FALSE)</f>
        <v>General</v>
      </c>
      <c r="F41" s="28" t="str">
        <f>VLOOKUP(C41,'IDENTIFICACION Y ANALISIS'!$B$19:$F$59,4,FALSE)</f>
        <v>Externo</v>
      </c>
      <c r="G41" s="27" t="str">
        <f>+EVALUACION!H47</f>
        <v xml:space="preserve">
La variación de tasas o tarifas puede tener varias consecuencias para un proyecto o una empresa. A continuación, te detallo las principales:
Consecuencias
Incremento en los costos operativos. Ajuste en el presupuesto. Revisión de contratos. Planificación financiera afectada. Problemas con el cumplimiento.</v>
      </c>
      <c r="H41" s="27">
        <f>+EVALUACION!I47</f>
        <v>3</v>
      </c>
      <c r="I41" s="27">
        <f>+EVALUACION!J47</f>
        <v>4</v>
      </c>
      <c r="J41" s="27">
        <f>+EVALUACION!K47</f>
        <v>7</v>
      </c>
      <c r="K41" s="28" t="str">
        <f>+EVALUACION!L47</f>
        <v>ALTO</v>
      </c>
      <c r="L41" s="27"/>
      <c r="M41" s="28"/>
      <c r="N41" s="27" t="str">
        <f>+'EVALUACION CON CONTROLES'!G46</f>
        <v>Monitoreo de tasas y tarifas del mercado
Revisión y ajuste de presupuestos y precios
Negociación de tarifas fijas o contratos a largo plazo
Evaluación del impacto financiero de las variaciones
Implementación de cláusulas de ajuste en contratos
Diversificación de proveedores y servicios
Planificación financiera y reservas para cambios
Consulta con asesores financieros</v>
      </c>
      <c r="O41" s="27">
        <f>+'EVALUACION CON CONTROLES'!I46</f>
        <v>3</v>
      </c>
      <c r="P41" s="27">
        <f>+'EVALUACION CON CONTROLES'!J46</f>
        <v>4</v>
      </c>
      <c r="Q41" s="27">
        <f>+'EVALUACION CON CONTROLES'!K46</f>
        <v>7</v>
      </c>
      <c r="R41" s="28" t="str">
        <f>+'EVALUACION CON CONTROLES'!L46</f>
        <v>ALTO</v>
      </c>
      <c r="S41" s="27" t="str">
        <f>+'EVALUACION CON CONTROLES'!M46</f>
        <v>SI</v>
      </c>
      <c r="T41" s="27" t="str">
        <f>+'EVALUACION CON CONTROLES'!N46</f>
        <v xml:space="preserve">Contratista </v>
      </c>
      <c r="U41" s="27" t="str">
        <f>+'EVALUACION CON CONTROLES'!O46</f>
        <v>Desde la firma del contrato</v>
      </c>
      <c r="V41" s="27" t="str">
        <f>+'EVALUACION CON CONTROLES'!P46</f>
        <v>Cierre o liquidación del contrato</v>
      </c>
      <c r="W41" s="27" t="str">
        <f>+'EVALUACION CON CONTROLES'!Q46</f>
        <v>Mesa de trabajo</v>
      </c>
      <c r="X41" s="29" t="str">
        <f>+'EVALUACION CON CONTROLES'!R46</f>
        <v>Mensualmente</v>
      </c>
    </row>
    <row r="42" spans="2:24" ht="409.5" x14ac:dyDescent="0.2">
      <c r="B42" s="26">
        <v>31</v>
      </c>
      <c r="C42" s="27" t="str">
        <f>+'EVALUACION CON CONTROLES'!C47:F47</f>
        <v>Ejecución en tiempos distintos a los inicialmente programados por circunstancias no imputables a las partes.</v>
      </c>
      <c r="D42" s="28" t="str">
        <f>+'EVALUACION CON CONTROLES'!B47</f>
        <v>EJECUCIÓN</v>
      </c>
      <c r="E42" s="28" t="str">
        <f>VLOOKUP(C42,'IDENTIFICACION Y ANALISIS'!$B$19:$F$59,3,FALSE)</f>
        <v>Especifico</v>
      </c>
      <c r="F42" s="28" t="str">
        <f>VLOOKUP(C42,'IDENTIFICACION Y ANALISIS'!$B$19:$F$59,4,FALSE)</f>
        <v>Externo</v>
      </c>
      <c r="G42" s="27" t="str">
        <f>+EVALUACION!H48</f>
        <v>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v>
      </c>
      <c r="H42" s="27">
        <f>+EVALUACION!I48</f>
        <v>3</v>
      </c>
      <c r="I42" s="27">
        <f>+EVALUACION!J48</f>
        <v>4</v>
      </c>
      <c r="J42" s="27">
        <f>+EVALUACION!K48</f>
        <v>7</v>
      </c>
      <c r="K42" s="28" t="str">
        <f>+EVALUACION!L48</f>
        <v>ALTO</v>
      </c>
      <c r="L42" s="27"/>
      <c r="M42" s="28"/>
      <c r="N42" s="27" t="str">
        <f>+'EVALUACION CON CONTROLES'!G47</f>
        <v>Revisión de cláusulas contractuales sobre plazos y demoras
Desarrollo de un plan de contingencia para retrasos
Monitoreo constante del progreso del proyecto
Establecimiento de cronogramas flexibles
Comunicación continua con todas las partes involucradas
Documentación de causas y justificaciones de retrasos</v>
      </c>
      <c r="O42" s="27">
        <f>+'EVALUACION CON CONTROLES'!I47</f>
        <v>3</v>
      </c>
      <c r="P42" s="27">
        <f>+'EVALUACION CON CONTROLES'!J47</f>
        <v>4</v>
      </c>
      <c r="Q42" s="27">
        <f>+'EVALUACION CON CONTROLES'!K47</f>
        <v>7</v>
      </c>
      <c r="R42" s="28" t="str">
        <f>+'EVALUACION CON CONTROLES'!L47</f>
        <v>ALTO</v>
      </c>
      <c r="S42" s="27" t="str">
        <f>+'EVALUACION CON CONTROLES'!M47</f>
        <v>SI</v>
      </c>
      <c r="T42" s="27" t="str">
        <f>+'EVALUACION CON CONTROLES'!N47</f>
        <v>Contratista / Entidad</v>
      </c>
      <c r="U42" s="27" t="str">
        <f>+'EVALUACION CON CONTROLES'!O47</f>
        <v>Desde la firma del contrato</v>
      </c>
      <c r="V42" s="27" t="str">
        <f>+'EVALUACION CON CONTROLES'!P47</f>
        <v>Cierre o liquidación del contrato</v>
      </c>
      <c r="W42" s="27" t="str">
        <f>+'EVALUACION CON CONTROLES'!Q47</f>
        <v>Reuniones de comité técnico quincenales para validación de eficacia del cronograma</v>
      </c>
      <c r="X42" s="29" t="str">
        <f>+'EVALUACION CON CONTROLES'!R47</f>
        <v xml:space="preserve">Semanalmente </v>
      </c>
    </row>
    <row r="43" spans="2:24" ht="409.6" thickBot="1" x14ac:dyDescent="0.25">
      <c r="B43" s="26">
        <v>32</v>
      </c>
      <c r="C43" s="27" t="str">
        <f>+'EVALUACION CON CONTROLES'!C48:F48</f>
        <v>Elementos de mala calidad y sin cumplimiento de los requerimientos tecnicos</v>
      </c>
      <c r="D43" s="28" t="str">
        <f>+'EVALUACION CON CONTROLES'!B48</f>
        <v>EJECUCIÓN</v>
      </c>
      <c r="E43" s="28" t="s">
        <v>29</v>
      </c>
      <c r="F43" s="28" t="s">
        <v>38</v>
      </c>
      <c r="G43" s="27" t="str">
        <f>+EVALUACION!H49</f>
        <v>Rechazo de los entregables.Incremento de costos.Pérdida de satisfacción del cliente. Repercusiones legales.Aumento del tiempo de entregaEficiencia reducida.</v>
      </c>
      <c r="H43" s="27">
        <f>+EVALUACION!I49</f>
        <v>2</v>
      </c>
      <c r="I43" s="27">
        <f>+EVALUACION!J49</f>
        <v>5</v>
      </c>
      <c r="J43" s="27">
        <f>+EVALUACION!K49</f>
        <v>7</v>
      </c>
      <c r="K43" s="28" t="str">
        <f>+EVALUACION!L49</f>
        <v>ALTO</v>
      </c>
      <c r="L43" s="27"/>
      <c r="M43" s="28"/>
      <c r="N43" s="27" t="str">
        <f>+'EVALUACION CON CONTROLES'!G48</f>
        <v>Establecimiento de estándares de calidad claros
Revisión y aprobación de especificaciones técnicas
Monitoreo continuo de la calidad durante la ejecución
Implementación de procedimientos de control de calidad
Capacitación y formación del personal en calidad
Inspección y pruebas regulares de productos o servicios
Documentación y registro de defectos y correcciones</v>
      </c>
      <c r="O43" s="27">
        <f>+'EVALUACION CON CONTROLES'!I48</f>
        <v>2</v>
      </c>
      <c r="P43" s="27">
        <f>+'EVALUACION CON CONTROLES'!J48</f>
        <v>5</v>
      </c>
      <c r="Q43" s="27">
        <f>+'EVALUACION CON CONTROLES'!K48</f>
        <v>7</v>
      </c>
      <c r="R43" s="28" t="str">
        <f>+'EVALUACION CON CONTROLES'!L48</f>
        <v>ALTO</v>
      </c>
      <c r="S43" s="27" t="str">
        <f>+'EVALUACION CON CONTROLES'!M48</f>
        <v>NO</v>
      </c>
      <c r="T43" s="27" t="str">
        <f>+'EVALUACION CON CONTROLES'!N48</f>
        <v>Contratista</v>
      </c>
      <c r="U43" s="27" t="str">
        <f>+'EVALUACION CON CONTROLES'!O48</f>
        <v>Desde la firma del contrato</v>
      </c>
      <c r="V43" s="27" t="str">
        <f>+'EVALUACION CON CONTROLES'!P48</f>
        <v>Cierre o liquidación del contrato</v>
      </c>
      <c r="W43" s="27" t="str">
        <f>+'EVALUACION CON CONTROLES'!Q48</f>
        <v>Controles y seguimientos de calidad</v>
      </c>
      <c r="X43" s="29" t="str">
        <f>+'EVALUACION CON CONTROLES'!R48</f>
        <v>Mensualmente</v>
      </c>
    </row>
    <row r="44" spans="2:24" ht="171.75" thickBot="1" x14ac:dyDescent="0.25">
      <c r="B44" s="26">
        <v>34</v>
      </c>
      <c r="C44" s="27" t="s">
        <v>302</v>
      </c>
      <c r="D44" s="28" t="s">
        <v>46</v>
      </c>
      <c r="E44" s="28" t="s">
        <v>29</v>
      </c>
      <c r="F44" s="28" t="s">
        <v>38</v>
      </c>
      <c r="G44" s="27" t="str">
        <f>+EVALUACION!H50</f>
        <v>Rechazo de los entrgables, modificcion de costos, perdidas de caracteristicas iniciales</v>
      </c>
      <c r="H44" s="27">
        <f>+EVALUACION!I50</f>
        <v>3</v>
      </c>
      <c r="I44" s="27">
        <f>+EVALUACION!J50</f>
        <v>3</v>
      </c>
      <c r="J44" s="27">
        <f>+EVALUACION!K50</f>
        <v>6</v>
      </c>
      <c r="K44" s="28" t="str">
        <f>+EVALUACION!L50</f>
        <v>ALTO</v>
      </c>
      <c r="L44" s="27"/>
      <c r="M44" s="28"/>
      <c r="N44" s="27" t="s">
        <v>303</v>
      </c>
      <c r="O44" s="27">
        <f>'EVALUACION CON CONTROLES'!I50</f>
        <v>2</v>
      </c>
      <c r="P44" s="27">
        <f>'EVALUACION CON CONTROLES'!J50</f>
        <v>4</v>
      </c>
      <c r="Q44" s="27">
        <f>'EVALUACION CON CONTROLES'!K50</f>
        <v>6</v>
      </c>
      <c r="R44" s="28" t="str">
        <f>'EVALUACION CON CONTROLES'!L50</f>
        <v>ALTO</v>
      </c>
      <c r="S44" s="27" t="str">
        <f>+'EVALUACION CON CONTROLES'!M50</f>
        <v>SI</v>
      </c>
      <c r="T44" s="27" t="str">
        <f>+'EVALUACION CON CONTROLES'!N50</f>
        <v>Supervisión, apoyo jurídico y comité técnico</v>
      </c>
      <c r="U44" s="27" t="str">
        <f>+'EVALUACION CON CONTROLES'!O50</f>
        <v>Desde la firma del contrato</v>
      </c>
      <c r="V44" s="27" t="str">
        <f>+'EVALUACION CON CONTROLES'!P50</f>
        <v>Cierre o liquidación del contrato</v>
      </c>
      <c r="W44" s="27" t="str">
        <f>+'EVALUACION CON CONTROLES'!Q50</f>
        <v>Mesa de trabajo</v>
      </c>
      <c r="X44" s="27" t="str">
        <f>+'EVALUACION CON CONTROLES'!R50</f>
        <v xml:space="preserve">Semanalmente </v>
      </c>
    </row>
    <row r="45" spans="2:24" ht="409.6" thickBot="1" x14ac:dyDescent="0.25">
      <c r="B45" s="26">
        <v>35</v>
      </c>
      <c r="C45" s="27" t="s">
        <v>312</v>
      </c>
      <c r="D45" s="28" t="s">
        <v>46</v>
      </c>
      <c r="E45" s="28" t="s">
        <v>29</v>
      </c>
      <c r="F45" s="28" t="s">
        <v>38</v>
      </c>
      <c r="G45" s="27" t="str">
        <f>+EVALUACION!H51</f>
        <v>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v>
      </c>
      <c r="H45" s="27">
        <f>+EVALUACION!I51</f>
        <v>3</v>
      </c>
      <c r="I45" s="27">
        <f>+EVALUACION!J51</f>
        <v>4</v>
      </c>
      <c r="J45" s="27">
        <f>+EVALUACION!K51</f>
        <v>7</v>
      </c>
      <c r="K45" s="28" t="str">
        <f>+EVALUACION!L51</f>
        <v>ALTO</v>
      </c>
      <c r="L45" s="27"/>
      <c r="M45" s="28"/>
      <c r="N45" s="27" t="s">
        <v>305</v>
      </c>
      <c r="O45" s="27">
        <f>'EVALUACION CON CONTROLES'!I51</f>
        <v>3</v>
      </c>
      <c r="P45" s="27">
        <f>'EVALUACION CON CONTROLES'!J51</f>
        <v>4</v>
      </c>
      <c r="Q45" s="27">
        <f>'EVALUACION CON CONTROLES'!K51</f>
        <v>7</v>
      </c>
      <c r="R45" s="28" t="str">
        <f>'EVALUACION CON CONTROLES'!L51</f>
        <v>ALTO</v>
      </c>
      <c r="S45" s="27" t="str">
        <f>+'EVALUACION CON CONTROLES'!M51</f>
        <v>SI</v>
      </c>
      <c r="T45" s="27" t="str">
        <f>+'EVALUACION CON CONTROLES'!N51</f>
        <v>Supervisión, apoyo jurídico y comité técnico</v>
      </c>
      <c r="U45" s="27" t="str">
        <f>+'EVALUACION CON CONTROLES'!O51</f>
        <v>Desde la firma del contrato</v>
      </c>
      <c r="V45" s="27" t="str">
        <f>+'EVALUACION CON CONTROLES'!P51</f>
        <v>Cierre o liquidación del contrato</v>
      </c>
      <c r="W45" s="27" t="str">
        <f>+'EVALUACION CON CONTROLES'!Q51</f>
        <v>Mesa de trabajo</v>
      </c>
      <c r="X45" s="27" t="str">
        <f>+'EVALUACION CON CONTROLES'!R51</f>
        <v xml:space="preserve">Semanalmente </v>
      </c>
    </row>
    <row r="46" spans="2:24" ht="409.6" thickBot="1" x14ac:dyDescent="0.25">
      <c r="B46" s="26">
        <v>36</v>
      </c>
      <c r="C46" s="27" t="s">
        <v>306</v>
      </c>
      <c r="D46" s="28" t="s">
        <v>46</v>
      </c>
      <c r="E46" s="28" t="s">
        <v>29</v>
      </c>
      <c r="F46" s="28" t="s">
        <v>38</v>
      </c>
      <c r="G46" s="27" t="str">
        <f>+EVALUACION!H52</f>
        <v>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v>
      </c>
      <c r="H46" s="27">
        <f>+EVALUACION!I52</f>
        <v>2</v>
      </c>
      <c r="I46" s="27">
        <f>+EVALUACION!J52</f>
        <v>3</v>
      </c>
      <c r="J46" s="27">
        <f>+EVALUACION!K52</f>
        <v>5</v>
      </c>
      <c r="K46" s="28" t="str">
        <f>+EVALUACION!L52</f>
        <v>MEDIO</v>
      </c>
      <c r="L46" s="27"/>
      <c r="M46" s="28"/>
      <c r="N46" s="27" t="s">
        <v>305</v>
      </c>
      <c r="O46" s="27">
        <f>'EVALUACION CON CONTROLES'!I52</f>
        <v>3</v>
      </c>
      <c r="P46" s="27">
        <f>'EVALUACION CON CONTROLES'!J52</f>
        <v>2</v>
      </c>
      <c r="Q46" s="27">
        <f>'EVALUACION CON CONTROLES'!K52</f>
        <v>5</v>
      </c>
      <c r="R46" s="28" t="str">
        <f>'EVALUACION CON CONTROLES'!L52</f>
        <v>MEDIO</v>
      </c>
      <c r="S46" s="27" t="str">
        <f>+'EVALUACION CON CONTROLES'!M52</f>
        <v>SI</v>
      </c>
      <c r="T46" s="27" t="str">
        <f>+'EVALUACION CON CONTROLES'!N52</f>
        <v>Supervisión, apoyo jurídico y comité técnico</v>
      </c>
      <c r="U46" s="27" t="str">
        <f>+'EVALUACION CON CONTROLES'!O52</f>
        <v>Desde la firma del contrato</v>
      </c>
      <c r="V46" s="27" t="str">
        <f>+'EVALUACION CON CONTROLES'!P52</f>
        <v>Cierre o liquidación del contrato</v>
      </c>
      <c r="W46" s="27" t="str">
        <f>+'EVALUACION CON CONTROLES'!Q52</f>
        <v>Mesa de trabajo</v>
      </c>
      <c r="X46" s="27" t="str">
        <f>+'EVALUACION CON CONTROLES'!R52</f>
        <v xml:space="preserve">Semanalmente </v>
      </c>
    </row>
    <row r="47" spans="2:24" ht="409.6" thickBot="1" x14ac:dyDescent="0.25">
      <c r="B47" s="26">
        <v>33</v>
      </c>
      <c r="C47" s="27" t="str">
        <f>+'EVALUACION CON CONTROLES'!C49:F49</f>
        <v>Incumplimiento derivado del trámite de los permisos con autoridades ambientales, la obtención de los mismos, paz y salvos</v>
      </c>
      <c r="D47" s="28" t="str">
        <f>+'EVALUACION CON CONTROLES'!B49</f>
        <v>EJECUCIÓN</v>
      </c>
      <c r="E47" s="28" t="str">
        <f>VLOOKUP(C47,'IDENTIFICACION Y ANALISIS'!$B$19:$F$59,3,FALSE)</f>
        <v>General</v>
      </c>
      <c r="F47" s="28" t="str">
        <f>VLOOKUP(C47,'IDENTIFICACION Y ANALISIS'!$B$19:$F$59,4,FALSE)</f>
        <v>Externo</v>
      </c>
      <c r="G47" s="27" t="str">
        <f>+EVALUACION!H53</f>
        <v>Interrupción de actividades, paralización de eventos, multas , sanciones, problemas de seguridad, afectación de la calidad de los enventos, reprogramación de cronograma, consecuencias legales, revocación de permisos, penalidades contractiuales, desconfianza y daño a la imagen institucional, impacto en flujo de caja.</v>
      </c>
      <c r="H47" s="27">
        <f>+EVALUACION!I53</f>
        <v>2</v>
      </c>
      <c r="I47" s="27">
        <f>+EVALUACION!J53</f>
        <v>3</v>
      </c>
      <c r="J47" s="27">
        <f>+EVALUACION!K53</f>
        <v>5</v>
      </c>
      <c r="K47" s="28" t="str">
        <f>+EVALUACION!L53</f>
        <v>MEDIO</v>
      </c>
      <c r="L47" s="27"/>
      <c r="M47" s="28"/>
      <c r="N47" s="27" t="str">
        <f>+'EVALUACION CON CONTROLES'!G49</f>
        <v>Revisión exhaustiva de requisitos legales y ambientales
Desarrollo de un plan detallado para la obtención de permisos
Consulta y coordinación con autoridades ambientales
Documentación completa y precisa de todos los trámites
Monitoreo continuo del estado de las solicitudes y permisos
Establecimiento de plazos y cronogramas para la obtención de permisos
Capacitación del personal en normativa ambiental</v>
      </c>
      <c r="O47" s="27">
        <f>+'EVALUACION CON CONTROLES'!I49</f>
        <v>2</v>
      </c>
      <c r="P47" s="27">
        <f>+'EVALUACION CON CONTROLES'!J49</f>
        <v>3</v>
      </c>
      <c r="Q47" s="27">
        <f>+'EVALUACION CON CONTROLES'!K49</f>
        <v>5</v>
      </c>
      <c r="R47" s="28" t="str">
        <f>+'EVALUACION CON CONTROLES'!L49</f>
        <v>MEDIO</v>
      </c>
      <c r="S47" s="27" t="str">
        <f>+'EVALUACION CON CONTROLES'!M49</f>
        <v>SI</v>
      </c>
      <c r="T47" s="27" t="str">
        <f>+'EVALUACION CON CONTROLES'!N49</f>
        <v>Supervisión, apoyo jurídico y comité técnico</v>
      </c>
      <c r="U47" s="27" t="str">
        <f>+'EVALUACION CON CONTROLES'!O49</f>
        <v>Desde la firma del contrato</v>
      </c>
      <c r="V47" s="27" t="str">
        <f>+'EVALUACION CON CONTROLES'!P49</f>
        <v>Cierre o liquidación del contrato</v>
      </c>
      <c r="W47" s="27" t="str">
        <f>+'EVALUACION CON CONTROLES'!Q49</f>
        <v>Mesa de trabajo</v>
      </c>
      <c r="X47" s="29" t="str">
        <f>+'EVALUACION CON CONTROLES'!R49</f>
        <v xml:space="preserve">Semanalmente </v>
      </c>
    </row>
    <row r="48" spans="2:24" ht="409.5" x14ac:dyDescent="0.2">
      <c r="B48" s="26">
        <v>34</v>
      </c>
      <c r="C48" s="27" t="str">
        <f>+'EVALUACION CON CONTROLES'!C53:F53</f>
        <v>Insolvencia del contratista</v>
      </c>
      <c r="D48" s="28" t="str">
        <f>+'EVALUACION CON CONTROLES'!B53</f>
        <v>EJECUCIÓN</v>
      </c>
      <c r="E48" s="28" t="e">
        <f>VLOOKUP(C48,'IDENTIFICACION Y ANALISIS'!$B$19:$F$59,3,FALSE)</f>
        <v>#N/A</v>
      </c>
      <c r="F48" s="28" t="e">
        <f>VLOOKUP(C48,'IDENTIFICACION Y ANALISIS'!$B$19:$F$59,4,FALSE)</f>
        <v>#N/A</v>
      </c>
      <c r="G48" s="27" t="str">
        <f>+EVALUACION!H54</f>
        <v xml:space="preserve">Suspensión del contrato, demoras en el cronograma, terminación del contrato, actividades no cumplidas, resolución unilateral, sobrecostos, perdida de avances financieros, cobros de garantía, reprocesos de reclamación, baja calidad en las entregas, solicitud de vigencia futura, problemas de logística, acciones legales, posible demandas, corrupción o manipulación del proceso, manejo ineficiente del proceso. </v>
      </c>
      <c r="H48" s="27">
        <f>+EVALUACION!I54</f>
        <v>2</v>
      </c>
      <c r="I48" s="27">
        <f>+EVALUACION!J54</f>
        <v>4</v>
      </c>
      <c r="J48" s="27">
        <f>+EVALUACION!K54</f>
        <v>6</v>
      </c>
      <c r="K48" s="28" t="str">
        <f>+EVALUACION!L54</f>
        <v>ALTO</v>
      </c>
      <c r="L48" s="27"/>
      <c r="M48" s="28"/>
      <c r="N48" s="27" t="str">
        <f>+'EVALUACION CON CONTROLES'!G53</f>
        <v>Evaluación de la solvencia financiera antes de la contratación
Revisión de informes financieros y antecedentes crediticios
Requisitos de garantías y seguros adecuados
Establecimiento de cláusulas contractuales para incumplimiento
Monitoreo continuo de la salud financiera del contratista
Revisión de referencias y antecedentes en proyectos anteriores
Implementación de procedimientos de gestión de riesgos financieros
Capacitación en gestión financiera y auditoría
Planificación de contingencias para sustitución de contratistas</v>
      </c>
      <c r="O48" s="27">
        <f>+'EVALUACION CON CONTROLES'!I53</f>
        <v>2</v>
      </c>
      <c r="P48" s="27">
        <f>+'EVALUACION CON CONTROLES'!J53</f>
        <v>4</v>
      </c>
      <c r="Q48" s="27">
        <f>+'EVALUACION CON CONTROLES'!K53</f>
        <v>6</v>
      </c>
      <c r="R48" s="28" t="str">
        <f>+'EVALUACION CON CONTROLES'!L53</f>
        <v>ALTO</v>
      </c>
      <c r="S48" s="27" t="str">
        <f>+'EVALUACION CON CONTROLES'!M53</f>
        <v>SI</v>
      </c>
      <c r="T48" s="27" t="str">
        <f>+'EVALUACION CON CONTROLES'!N53</f>
        <v>Contratista/Entidad</v>
      </c>
      <c r="U48" s="27" t="str">
        <f>+'EVALUACION CON CONTROLES'!O53</f>
        <v>Desde la firma del contrato</v>
      </c>
      <c r="V48" s="27" t="str">
        <f>+'EVALUACION CON CONTROLES'!P53</f>
        <v>Cierre o liquidación del contrato</v>
      </c>
      <c r="W48" s="27" t="str">
        <f>+'EVALUACION CON CONTROLES'!Q53</f>
        <v xml:space="preserve">Reportes periodicos financieros. </v>
      </c>
      <c r="X48" s="29" t="str">
        <f>+'EVALUACION CON CONTROLES'!R53</f>
        <v>Mensualmente</v>
      </c>
    </row>
    <row r="49" spans="2:24" ht="409.5" x14ac:dyDescent="0.2">
      <c r="B49" s="26">
        <v>35</v>
      </c>
      <c r="C49" s="27" t="str">
        <f>+'EVALUACION CON CONTROLES'!C54:F54</f>
        <v>Eventos naturales tales como lluvias, inundaciones y sequias entre otros</v>
      </c>
      <c r="D49" s="28" t="str">
        <f>+'EVALUACION CON CONTROLES'!B54</f>
        <v>EJECUCIÓN</v>
      </c>
      <c r="E49" s="28" t="e">
        <f>VLOOKUP(C49,'IDENTIFICACION Y ANALISIS'!$B$19:$F$59,3,FALSE)</f>
        <v>#N/A</v>
      </c>
      <c r="F49" s="28" t="e">
        <f>VLOOKUP(C49,'IDENTIFICACION Y ANALISIS'!$B$19:$F$59,4,FALSE)</f>
        <v>#N/A</v>
      </c>
      <c r="G49" s="27" t="str">
        <f>+EVALUACION!H55</f>
        <v xml:space="preserve">Paralización de actividades, suspensión de actividades, daño en los equipos y materiales, reprogramación de cronograma, retrasos, aumentos en los costos, cumplimiento de claúsulas por incumplimiento de fuerza mayor, retrasos en la entrega de beneficios. </v>
      </c>
      <c r="H49" s="27">
        <f>+EVALUACION!I55</f>
        <v>3</v>
      </c>
      <c r="I49" s="27">
        <f>+EVALUACION!J55</f>
        <v>4</v>
      </c>
      <c r="J49" s="27">
        <f>+EVALUACION!K55</f>
        <v>7</v>
      </c>
      <c r="K49" s="28" t="str">
        <f>+EVALUACION!L55</f>
        <v>ALTO</v>
      </c>
      <c r="L49" s="27"/>
      <c r="M49" s="28"/>
      <c r="N49" s="27" t="str">
        <f>+'EVALUACION CON CONTROLES'!G54</f>
        <v>Monitoreo meteorológico y previsiones climáticas
Desarrollo de un plan de contingencia para eventos naturales
Evaluación de riesgos climáticos en la planificación del proyecto
Implementación de medidas de protección y prevención
Establecimiento de protocolos de emergencia y evacuación
Revisión y ajuste de cronogramas según condiciones climáticas
Documentación y registro de eventos y acciones tomadas
Revisión de seguros y coberturas para eventos naturales</v>
      </c>
      <c r="O49" s="27">
        <f>+'EVALUACION CON CONTROLES'!I54</f>
        <v>3</v>
      </c>
      <c r="P49" s="27">
        <f>+'EVALUACION CON CONTROLES'!J54</f>
        <v>4</v>
      </c>
      <c r="Q49" s="27">
        <f>+'EVALUACION CON CONTROLES'!K54</f>
        <v>7</v>
      </c>
      <c r="R49" s="28" t="str">
        <f>+'EVALUACION CON CONTROLES'!L54</f>
        <v>ALTO</v>
      </c>
      <c r="S49" s="27" t="str">
        <f>+'EVALUACION CON CONTROLES'!M54</f>
        <v>SI</v>
      </c>
      <c r="T49" s="27" t="str">
        <f>+'EVALUACION CON CONTROLES'!N54</f>
        <v>Contratista/Entidad</v>
      </c>
      <c r="U49" s="27" t="str">
        <f>+'EVALUACION CON CONTROLES'!O54</f>
        <v>Desde la firma del contrato</v>
      </c>
      <c r="V49" s="27" t="str">
        <f>+'EVALUACION CON CONTROLES'!P54</f>
        <v>Cierre o liquidación del contrato</v>
      </c>
      <c r="W49" s="27" t="str">
        <f>+'EVALUACION CON CONTROLES'!Q54</f>
        <v xml:space="preserve">Reunión de manejo de crisis </v>
      </c>
      <c r="X49" s="29" t="str">
        <f>+'EVALUACION CON CONTROLES'!R54</f>
        <v xml:space="preserve">Diario </v>
      </c>
    </row>
    <row r="50" spans="2:24" ht="342" x14ac:dyDescent="0.2">
      <c r="B50" s="26">
        <v>36</v>
      </c>
      <c r="C50" s="27" t="str">
        <f>+'EVALUACION CON CONTROLES'!C55:F55</f>
        <v>Deterioro de las condiciones de seguridad y orden público que impidan el transporte de los funcionarios o el aplazamiento de recorridos</v>
      </c>
      <c r="D50" s="28" t="str">
        <f>+'EVALUACION CON CONTROLES'!B55</f>
        <v>EJECUCIÓN</v>
      </c>
      <c r="E50" s="28" t="e">
        <f>VLOOKUP(C50,'IDENTIFICACION Y ANALISIS'!$B$19:$F$59,3,FALSE)</f>
        <v>#N/A</v>
      </c>
      <c r="F50" s="28" t="e">
        <f>VLOOKUP(C50,'IDENTIFICACION Y ANALISIS'!$B$19:$F$59,4,FALSE)</f>
        <v>#N/A</v>
      </c>
      <c r="G50" s="27" t="str">
        <f>+EVALUACION!H56</f>
        <v xml:space="preserve">Suspensión o aplazamiento de actividades, gastos adicionales de seguridad, demora en el cronograma, paralización de eventos, peligro para la vida y salud de los funcionarios, dificultades de acceso a la zonas de ejecución del contrato, reajuste de términos contractuales, penalidades por incumplimiento, percpeción pública negativa, </v>
      </c>
      <c r="H50" s="27">
        <f>+EVALUACION!I56</f>
        <v>3</v>
      </c>
      <c r="I50" s="27">
        <f>+EVALUACION!J56</f>
        <v>2</v>
      </c>
      <c r="J50" s="27">
        <f>+EVALUACION!K56</f>
        <v>5</v>
      </c>
      <c r="K50" s="28" t="str">
        <f>+EVALUACION!L56</f>
        <v>MEDIO</v>
      </c>
      <c r="L50" s="27"/>
      <c r="M50" s="28"/>
      <c r="N50" s="27" t="str">
        <f>+'EVALUACION CON CONTROLES'!G55</f>
        <v xml:space="preserve">Monitoreo de la situación de seguridad y orden público
Desarrollo de un plan de contingencia
Consulta con autoridades locales y servicios de seguridad
Planificación de rutas alternativas
Implementación de procedimientos de comunicación de emergencia
Documentación y registro de incidentes
</v>
      </c>
      <c r="O50" s="27">
        <f>+'EVALUACION CON CONTROLES'!I55</f>
        <v>3</v>
      </c>
      <c r="P50" s="27">
        <f>+'EVALUACION CON CONTROLES'!J55</f>
        <v>2</v>
      </c>
      <c r="Q50" s="27">
        <f>+'EVALUACION CON CONTROLES'!K55</f>
        <v>5</v>
      </c>
      <c r="R50" s="28" t="str">
        <f>+'EVALUACION CON CONTROLES'!L55</f>
        <v>MEDIO</v>
      </c>
      <c r="S50" s="27" t="str">
        <f>+'EVALUACION CON CONTROLES'!M55</f>
        <v>SI</v>
      </c>
      <c r="T50" s="27" t="str">
        <f>+'EVALUACION CON CONTROLES'!N55</f>
        <v>Contratista/Entidad</v>
      </c>
      <c r="U50" s="27" t="str">
        <f>+'EVALUACION CON CONTROLES'!O55</f>
        <v>Desde la firma del contrato</v>
      </c>
      <c r="V50" s="27" t="str">
        <f>+'EVALUACION CON CONTROLES'!P55</f>
        <v>Cierre o liquidación del contrato</v>
      </c>
      <c r="W50" s="27" t="str">
        <f>+'EVALUACION CON CONTROLES'!Q55</f>
        <v xml:space="preserve">Reunión de manejo de crisis </v>
      </c>
      <c r="X50" s="29" t="str">
        <f>+'EVALUACION CON CONTROLES'!R55</f>
        <v xml:space="preserve">Diario </v>
      </c>
    </row>
    <row r="51" spans="2:24" x14ac:dyDescent="0.2">
      <c r="B51" s="32"/>
      <c r="D51" s="119"/>
      <c r="E51" s="119"/>
      <c r="F51" s="119"/>
      <c r="K51" s="119"/>
      <c r="M51" s="119"/>
      <c r="R51" s="119"/>
      <c r="X51" s="33"/>
    </row>
    <row r="52" spans="2:24" x14ac:dyDescent="0.2">
      <c r="B52" s="32"/>
      <c r="D52" s="119"/>
      <c r="E52" s="119"/>
      <c r="F52" s="119"/>
      <c r="K52" s="119"/>
      <c r="M52" s="119"/>
      <c r="R52" s="119"/>
      <c r="X52" s="33"/>
    </row>
    <row r="53" spans="2:24" x14ac:dyDescent="0.2">
      <c r="B53" s="32"/>
      <c r="X53" s="33"/>
    </row>
    <row r="54" spans="2:24" ht="15" x14ac:dyDescent="0.25">
      <c r="B54" s="32"/>
      <c r="E54" s="13"/>
      <c r="F54" s="296" t="s">
        <v>290</v>
      </c>
      <c r="G54" s="296"/>
      <c r="H54" s="13"/>
      <c r="I54" s="13"/>
      <c r="J54" s="297" t="s">
        <v>197</v>
      </c>
      <c r="K54" s="297"/>
      <c r="L54" s="297"/>
      <c r="M54" s="297"/>
      <c r="X54" s="33"/>
    </row>
    <row r="55" spans="2:24" ht="15" x14ac:dyDescent="0.2">
      <c r="B55" s="32"/>
      <c r="E55" s="312" t="s">
        <v>198</v>
      </c>
      <c r="F55" s="91" t="s">
        <v>199</v>
      </c>
      <c r="G55" s="91" t="s">
        <v>200</v>
      </c>
      <c r="H55" s="13"/>
      <c r="I55" s="13"/>
      <c r="J55" s="326" t="s">
        <v>201</v>
      </c>
      <c r="K55" s="327"/>
      <c r="L55" s="326" t="s">
        <v>200</v>
      </c>
      <c r="M55" s="327"/>
      <c r="X55" s="33"/>
    </row>
    <row r="56" spans="2:24" ht="57" x14ac:dyDescent="0.2">
      <c r="B56" s="32"/>
      <c r="E56" s="312"/>
      <c r="F56" s="85" t="s">
        <v>202</v>
      </c>
      <c r="G56" s="85">
        <v>1</v>
      </c>
      <c r="H56" s="13"/>
      <c r="I56" s="13"/>
      <c r="J56" s="300" t="s">
        <v>203</v>
      </c>
      <c r="K56" s="301"/>
      <c r="L56" s="302">
        <v>1</v>
      </c>
      <c r="M56" s="302"/>
      <c r="X56" s="33"/>
    </row>
    <row r="57" spans="2:24" ht="57" x14ac:dyDescent="0.2">
      <c r="B57" s="32"/>
      <c r="E57" s="312"/>
      <c r="F57" s="85" t="s">
        <v>206</v>
      </c>
      <c r="G57" s="85">
        <v>2</v>
      </c>
      <c r="H57" s="13"/>
      <c r="I57" s="13"/>
      <c r="J57" s="300" t="s">
        <v>207</v>
      </c>
      <c r="K57" s="301"/>
      <c r="L57" s="302">
        <v>2</v>
      </c>
      <c r="M57" s="302"/>
      <c r="X57" s="33"/>
    </row>
    <row r="58" spans="2:24" ht="71.25" x14ac:dyDescent="0.2">
      <c r="B58" s="32"/>
      <c r="E58" s="312"/>
      <c r="F58" s="85" t="s">
        <v>210</v>
      </c>
      <c r="G58" s="85">
        <v>3</v>
      </c>
      <c r="H58" s="13"/>
      <c r="I58" s="13"/>
      <c r="J58" s="300" t="s">
        <v>211</v>
      </c>
      <c r="K58" s="301"/>
      <c r="L58" s="302">
        <v>3</v>
      </c>
      <c r="M58" s="302"/>
      <c r="X58" s="33"/>
    </row>
    <row r="59" spans="2:24" ht="42.75" x14ac:dyDescent="0.2">
      <c r="B59" s="32"/>
      <c r="E59" s="312"/>
      <c r="F59" s="85" t="s">
        <v>214</v>
      </c>
      <c r="G59" s="85">
        <v>4</v>
      </c>
      <c r="H59" s="13"/>
      <c r="I59" s="13"/>
      <c r="J59" s="300" t="s">
        <v>215</v>
      </c>
      <c r="K59" s="301"/>
      <c r="L59" s="302">
        <v>4</v>
      </c>
      <c r="M59" s="302"/>
      <c r="X59" s="33"/>
    </row>
    <row r="60" spans="2:24" ht="71.25" x14ac:dyDescent="0.2">
      <c r="B60" s="32"/>
      <c r="E60" s="312"/>
      <c r="F60" s="85" t="s">
        <v>217</v>
      </c>
      <c r="G60" s="85">
        <v>5</v>
      </c>
      <c r="H60" s="13"/>
      <c r="I60" s="13"/>
      <c r="J60" s="300" t="s">
        <v>218</v>
      </c>
      <c r="K60" s="301"/>
      <c r="L60" s="302">
        <v>5</v>
      </c>
      <c r="M60" s="302"/>
      <c r="X60" s="33"/>
    </row>
    <row r="61" spans="2:24" x14ac:dyDescent="0.2">
      <c r="B61" s="32"/>
      <c r="D61" s="13"/>
      <c r="E61" s="13"/>
      <c r="F61" s="13"/>
      <c r="G61" s="13"/>
      <c r="H61" s="13"/>
      <c r="I61" s="13"/>
      <c r="J61" s="13"/>
      <c r="K61" s="13"/>
      <c r="L61" s="13"/>
      <c r="M61" s="13"/>
      <c r="X61" s="33"/>
    </row>
    <row r="62" spans="2:24" ht="15" x14ac:dyDescent="0.25">
      <c r="B62" s="32"/>
      <c r="D62" s="297" t="s">
        <v>204</v>
      </c>
      <c r="E62" s="297"/>
      <c r="F62" s="297"/>
      <c r="G62" s="297"/>
      <c r="H62" s="297"/>
      <c r="I62" s="297"/>
      <c r="J62" s="297"/>
      <c r="K62" s="297"/>
      <c r="X62" s="33"/>
    </row>
    <row r="63" spans="2:24" ht="15" x14ac:dyDescent="0.25">
      <c r="B63" s="32"/>
      <c r="D63" s="308" t="s">
        <v>199</v>
      </c>
      <c r="E63" s="308" t="s">
        <v>200</v>
      </c>
      <c r="F63" s="303" t="s">
        <v>203</v>
      </c>
      <c r="G63" s="303"/>
      <c r="H63" s="298" t="s">
        <v>207</v>
      </c>
      <c r="I63" s="299"/>
      <c r="J63" s="87" t="s">
        <v>211</v>
      </c>
      <c r="K63" s="87" t="s">
        <v>215</v>
      </c>
      <c r="L63" s="91" t="s">
        <v>218</v>
      </c>
      <c r="P63" s="297" t="s">
        <v>196</v>
      </c>
      <c r="Q63" s="297"/>
      <c r="R63" s="297"/>
      <c r="S63" s="297"/>
      <c r="T63" s="297"/>
      <c r="X63" s="33"/>
    </row>
    <row r="64" spans="2:24" ht="15" x14ac:dyDescent="0.2">
      <c r="B64" s="32"/>
      <c r="D64" s="308"/>
      <c r="E64" s="308"/>
      <c r="F64" s="311">
        <v>1</v>
      </c>
      <c r="G64" s="311"/>
      <c r="H64" s="309">
        <v>2</v>
      </c>
      <c r="I64" s="310"/>
      <c r="J64" s="92">
        <v>3</v>
      </c>
      <c r="K64" s="92">
        <v>4</v>
      </c>
      <c r="L64" s="92">
        <v>5</v>
      </c>
      <c r="P64" s="303" t="s">
        <v>204</v>
      </c>
      <c r="Q64" s="303"/>
      <c r="R64" s="303"/>
      <c r="S64" s="303" t="s">
        <v>205</v>
      </c>
      <c r="T64" s="303"/>
      <c r="X64" s="33"/>
    </row>
    <row r="65" spans="2:24" ht="57" x14ac:dyDescent="0.2">
      <c r="B65" s="32"/>
      <c r="D65" s="85" t="s">
        <v>202</v>
      </c>
      <c r="E65" s="90">
        <v>1</v>
      </c>
      <c r="F65" s="289">
        <v>2</v>
      </c>
      <c r="G65" s="289"/>
      <c r="H65" s="323">
        <v>3</v>
      </c>
      <c r="I65" s="324"/>
      <c r="J65" s="88">
        <v>4</v>
      </c>
      <c r="K65" s="89">
        <v>5</v>
      </c>
      <c r="L65" s="86">
        <v>6</v>
      </c>
      <c r="P65" s="290" t="s">
        <v>208</v>
      </c>
      <c r="Q65" s="290"/>
      <c r="R65" s="290"/>
      <c r="S65" s="288" t="s">
        <v>209</v>
      </c>
      <c r="T65" s="288"/>
      <c r="X65" s="33"/>
    </row>
    <row r="66" spans="2:24" ht="42.75" x14ac:dyDescent="0.2">
      <c r="B66" s="32"/>
      <c r="D66" s="85" t="s">
        <v>206</v>
      </c>
      <c r="E66" s="90">
        <v>2</v>
      </c>
      <c r="F66" s="289">
        <v>3</v>
      </c>
      <c r="G66" s="289"/>
      <c r="H66" s="323">
        <v>4</v>
      </c>
      <c r="I66" s="324"/>
      <c r="J66" s="89">
        <v>5</v>
      </c>
      <c r="K66" s="86">
        <v>6</v>
      </c>
      <c r="L66" s="86">
        <v>7</v>
      </c>
      <c r="P66" s="320" t="s">
        <v>212</v>
      </c>
      <c r="Q66" s="320"/>
      <c r="R66" s="320"/>
      <c r="S66" s="288" t="s">
        <v>213</v>
      </c>
      <c r="T66" s="288"/>
      <c r="X66" s="33"/>
    </row>
    <row r="67" spans="2:24" ht="57" x14ac:dyDescent="0.2">
      <c r="B67" s="32"/>
      <c r="D67" s="85" t="s">
        <v>210</v>
      </c>
      <c r="E67" s="90">
        <v>3</v>
      </c>
      <c r="F67" s="289">
        <v>4</v>
      </c>
      <c r="G67" s="289"/>
      <c r="H67" s="304">
        <v>5</v>
      </c>
      <c r="I67" s="305"/>
      <c r="J67" s="86">
        <v>6</v>
      </c>
      <c r="K67" s="86">
        <v>7</v>
      </c>
      <c r="L67" s="93">
        <v>8</v>
      </c>
      <c r="P67" s="325">
        <v>5</v>
      </c>
      <c r="Q67" s="325"/>
      <c r="R67" s="325"/>
      <c r="S67" s="288" t="s">
        <v>216</v>
      </c>
      <c r="T67" s="288"/>
      <c r="X67" s="33"/>
    </row>
    <row r="68" spans="2:24" ht="42.75" x14ac:dyDescent="0.2">
      <c r="B68" s="32"/>
      <c r="D68" s="85" t="s">
        <v>214</v>
      </c>
      <c r="E68" s="90">
        <v>4</v>
      </c>
      <c r="F68" s="325">
        <v>5</v>
      </c>
      <c r="G68" s="325"/>
      <c r="H68" s="321">
        <v>6</v>
      </c>
      <c r="I68" s="322"/>
      <c r="J68" s="86">
        <v>7</v>
      </c>
      <c r="K68" s="93">
        <v>8</v>
      </c>
      <c r="L68" s="93">
        <v>9</v>
      </c>
      <c r="P68" s="289" t="s">
        <v>219</v>
      </c>
      <c r="Q68" s="289"/>
      <c r="R68" s="289"/>
      <c r="S68" s="288" t="s">
        <v>220</v>
      </c>
      <c r="T68" s="288"/>
      <c r="X68" s="33"/>
    </row>
    <row r="69" spans="2:24" ht="57" x14ac:dyDescent="0.2">
      <c r="B69" s="32"/>
      <c r="D69" s="85" t="s">
        <v>217</v>
      </c>
      <c r="E69" s="90">
        <v>5</v>
      </c>
      <c r="F69" s="320">
        <v>6</v>
      </c>
      <c r="G69" s="320"/>
      <c r="H69" s="321">
        <v>7</v>
      </c>
      <c r="I69" s="322"/>
      <c r="J69" s="93">
        <v>8</v>
      </c>
      <c r="K69" s="93">
        <v>9</v>
      </c>
      <c r="L69" s="93">
        <v>10</v>
      </c>
      <c r="X69" s="33"/>
    </row>
    <row r="70" spans="2:24" ht="15" thickBot="1" x14ac:dyDescent="0.25">
      <c r="B70" s="16"/>
      <c r="C70" s="17"/>
      <c r="D70" s="18"/>
      <c r="E70" s="18"/>
      <c r="F70" s="18"/>
      <c r="G70" s="18"/>
      <c r="H70" s="18"/>
      <c r="I70" s="18"/>
      <c r="J70" s="18"/>
      <c r="K70" s="18"/>
      <c r="L70" s="18"/>
      <c r="M70" s="18"/>
      <c r="N70" s="17"/>
      <c r="O70" s="17"/>
      <c r="P70" s="17"/>
      <c r="Q70" s="17"/>
      <c r="R70" s="17"/>
      <c r="S70" s="17"/>
      <c r="T70" s="17"/>
      <c r="U70" s="17"/>
      <c r="V70" s="17"/>
      <c r="W70" s="17"/>
      <c r="X70" s="19"/>
    </row>
    <row r="71" spans="2:24" x14ac:dyDescent="0.2">
      <c r="D71" s="13"/>
      <c r="F71" s="13"/>
      <c r="G71" s="13"/>
      <c r="H71" s="13"/>
      <c r="I71" s="13"/>
      <c r="J71" s="13"/>
      <c r="K71" s="13"/>
      <c r="L71" s="13"/>
      <c r="M71" s="13"/>
      <c r="N71" s="13"/>
      <c r="O71" s="13"/>
      <c r="P71" s="13"/>
      <c r="Q71" s="13"/>
      <c r="R71" s="13"/>
    </row>
    <row r="72" spans="2:24" x14ac:dyDescent="0.2">
      <c r="D72" s="13"/>
      <c r="F72" s="13"/>
      <c r="G72" s="13"/>
      <c r="H72" s="13"/>
      <c r="I72" s="13"/>
      <c r="J72" s="13"/>
      <c r="K72" s="13"/>
      <c r="L72" s="13"/>
      <c r="M72" s="13"/>
      <c r="N72" s="13"/>
      <c r="O72" s="13"/>
      <c r="P72" s="13"/>
      <c r="Q72" s="13"/>
      <c r="R72" s="13"/>
    </row>
    <row r="73" spans="2:24" x14ac:dyDescent="0.2">
      <c r="D73" s="13"/>
      <c r="F73" s="13"/>
      <c r="G73" s="13"/>
      <c r="H73" s="13"/>
      <c r="I73" s="13"/>
      <c r="J73" s="13"/>
      <c r="K73" s="13"/>
      <c r="L73" s="13"/>
      <c r="M73" s="13"/>
      <c r="N73" s="13"/>
      <c r="O73" s="13"/>
      <c r="P73" s="13"/>
      <c r="Q73" s="13"/>
      <c r="R73" s="13"/>
    </row>
    <row r="74" spans="2:24" x14ac:dyDescent="0.2">
      <c r="B74" s="15" t="s">
        <v>291</v>
      </c>
      <c r="D74" s="13"/>
      <c r="F74" s="13"/>
      <c r="G74" s="13"/>
      <c r="H74" s="13"/>
      <c r="I74" s="13"/>
      <c r="J74" s="13"/>
      <c r="K74" s="13"/>
      <c r="L74" s="13"/>
      <c r="M74" s="13"/>
      <c r="N74" s="13"/>
      <c r="O74" s="13"/>
      <c r="P74" s="13"/>
      <c r="Q74" s="13"/>
      <c r="R74" s="13"/>
    </row>
    <row r="75" spans="2:24" ht="15" x14ac:dyDescent="0.25">
      <c r="B75" s="15" t="s">
        <v>292</v>
      </c>
      <c r="D75" s="20"/>
      <c r="F75" s="13"/>
      <c r="G75" s="20"/>
      <c r="H75" s="20"/>
      <c r="I75" s="20"/>
      <c r="J75" s="20"/>
      <c r="K75" s="20"/>
      <c r="L75" s="20"/>
      <c r="M75" s="20"/>
      <c r="N75" s="20"/>
      <c r="O75" s="20"/>
      <c r="P75" s="20"/>
      <c r="Q75" s="20"/>
      <c r="R75" s="20"/>
    </row>
    <row r="76" spans="2:24" x14ac:dyDescent="0.2">
      <c r="B76" s="15" t="s">
        <v>293</v>
      </c>
      <c r="D76" s="13"/>
      <c r="F76" s="13"/>
      <c r="G76" s="13"/>
      <c r="H76" s="13"/>
      <c r="I76" s="13"/>
      <c r="J76" s="13"/>
      <c r="K76" s="13"/>
      <c r="L76" s="13"/>
      <c r="M76" s="13"/>
      <c r="N76" s="13"/>
      <c r="O76" s="13"/>
      <c r="P76" s="13"/>
      <c r="Q76" s="13"/>
      <c r="R76" s="13"/>
    </row>
    <row r="77" spans="2:24" x14ac:dyDescent="0.2">
      <c r="D77" s="13"/>
      <c r="F77" s="13"/>
      <c r="G77" s="13"/>
      <c r="H77" s="13"/>
      <c r="I77" s="13"/>
      <c r="J77" s="13"/>
      <c r="K77" s="13"/>
      <c r="L77" s="13"/>
      <c r="M77" s="13"/>
      <c r="N77" s="13"/>
      <c r="O77" s="13"/>
      <c r="P77" s="13"/>
      <c r="Q77" s="13"/>
      <c r="R77" s="13"/>
    </row>
    <row r="78" spans="2:24" x14ac:dyDescent="0.2">
      <c r="D78" s="13"/>
      <c r="F78" s="13"/>
      <c r="G78" s="13"/>
      <c r="H78" s="13"/>
      <c r="I78" s="13"/>
      <c r="J78" s="13"/>
      <c r="K78" s="13"/>
      <c r="L78" s="13"/>
      <c r="M78" s="13"/>
      <c r="N78" s="13"/>
      <c r="O78" s="13"/>
      <c r="P78" s="13"/>
      <c r="Q78" s="13"/>
      <c r="R78" s="13"/>
    </row>
    <row r="79" spans="2:24" x14ac:dyDescent="0.2">
      <c r="D79" s="13"/>
      <c r="F79" s="13"/>
      <c r="G79" s="13"/>
      <c r="H79" s="13"/>
      <c r="I79" s="13"/>
      <c r="J79" s="13"/>
      <c r="K79" s="13"/>
      <c r="L79" s="13"/>
      <c r="M79" s="13"/>
      <c r="N79" s="13"/>
      <c r="O79" s="13"/>
      <c r="P79" s="13"/>
      <c r="Q79" s="13"/>
      <c r="R79" s="13"/>
    </row>
    <row r="80" spans="2:24" x14ac:dyDescent="0.2">
      <c r="D80" s="13"/>
    </row>
    <row r="81" spans="4:4" x14ac:dyDescent="0.2">
      <c r="D81" s="13"/>
    </row>
  </sheetData>
  <mergeCells count="49">
    <mergeCell ref="W2:X4"/>
    <mergeCell ref="B7:X8"/>
    <mergeCell ref="F69:G69"/>
    <mergeCell ref="H69:I69"/>
    <mergeCell ref="P64:R64"/>
    <mergeCell ref="H66:I66"/>
    <mergeCell ref="H65:I65"/>
    <mergeCell ref="F67:G67"/>
    <mergeCell ref="F68:G68"/>
    <mergeCell ref="P67:R67"/>
    <mergeCell ref="H68:I68"/>
    <mergeCell ref="P66:R66"/>
    <mergeCell ref="L55:M55"/>
    <mergeCell ref="J55:K55"/>
    <mergeCell ref="J58:K58"/>
    <mergeCell ref="S64:T64"/>
    <mergeCell ref="J59:K59"/>
    <mergeCell ref="P63:T63"/>
    <mergeCell ref="B2:B4"/>
    <mergeCell ref="C2:V4"/>
    <mergeCell ref="E63:E64"/>
    <mergeCell ref="H64:I64"/>
    <mergeCell ref="J60:K60"/>
    <mergeCell ref="L60:M60"/>
    <mergeCell ref="D63:D64"/>
    <mergeCell ref="F64:G64"/>
    <mergeCell ref="E55:E60"/>
    <mergeCell ref="S65:T65"/>
    <mergeCell ref="F65:G65"/>
    <mergeCell ref="S66:T66"/>
    <mergeCell ref="S67:T67"/>
    <mergeCell ref="H67:I67"/>
    <mergeCell ref="F66:G66"/>
    <mergeCell ref="S68:T68"/>
    <mergeCell ref="P68:R68"/>
    <mergeCell ref="P65:R65"/>
    <mergeCell ref="B9:R9"/>
    <mergeCell ref="B6:X6"/>
    <mergeCell ref="F54:G54"/>
    <mergeCell ref="J54:M54"/>
    <mergeCell ref="H63:I63"/>
    <mergeCell ref="J56:K56"/>
    <mergeCell ref="J57:K57"/>
    <mergeCell ref="L58:M58"/>
    <mergeCell ref="L59:M59"/>
    <mergeCell ref="D62:K62"/>
    <mergeCell ref="F63:G63"/>
    <mergeCell ref="L56:M56"/>
    <mergeCell ref="L57:M57"/>
  </mergeCells>
  <phoneticPr fontId="1" type="noConversion"/>
  <conditionalFormatting sqref="R11:R43 R47:R52">
    <cfRule type="cellIs" dxfId="23" priority="97" stopIfTrue="1" operator="equal">
      <formula>"EXTREMO"</formula>
    </cfRule>
    <cfRule type="cellIs" dxfId="22" priority="98" stopIfTrue="1" operator="equal">
      <formula>"ALTO"</formula>
    </cfRule>
    <cfRule type="cellIs" dxfId="21" priority="99" stopIfTrue="1" operator="equal">
      <formula>"MEDIO"</formula>
    </cfRule>
    <cfRule type="cellIs" dxfId="20" priority="100" stopIfTrue="1" operator="equal">
      <formula>"BAJO"</formula>
    </cfRule>
  </conditionalFormatting>
  <conditionalFormatting sqref="K11:K27 K29:K52">
    <cfRule type="cellIs" dxfId="19" priority="57" stopIfTrue="1" operator="equal">
      <formula>"EXTREMO"</formula>
    </cfRule>
    <cfRule type="cellIs" dxfId="18" priority="58" stopIfTrue="1" operator="equal">
      <formula>"ALTO"</formula>
    </cfRule>
    <cfRule type="cellIs" dxfId="17" priority="59" stopIfTrue="1" operator="equal">
      <formula>"MEDIO"</formula>
    </cfRule>
    <cfRule type="cellIs" dxfId="16" priority="60" stopIfTrue="1" operator="equal">
      <formula>"BAJO"</formula>
    </cfRule>
  </conditionalFormatting>
  <conditionalFormatting sqref="K28">
    <cfRule type="cellIs" dxfId="15" priority="13" stopIfTrue="1" operator="equal">
      <formula>"EXTREMO"</formula>
    </cfRule>
    <cfRule type="cellIs" dxfId="14" priority="14" stopIfTrue="1" operator="equal">
      <formula>"ALTO"</formula>
    </cfRule>
    <cfRule type="cellIs" dxfId="13" priority="15" stopIfTrue="1" operator="equal">
      <formula>"MEDIO"</formula>
    </cfRule>
    <cfRule type="cellIs" dxfId="12" priority="16" stopIfTrue="1" operator="equal">
      <formula>"BAJO"</formula>
    </cfRule>
  </conditionalFormatting>
  <conditionalFormatting sqref="R44">
    <cfRule type="cellIs" dxfId="11" priority="9" stopIfTrue="1" operator="equal">
      <formula>"EXTREMO"</formula>
    </cfRule>
    <cfRule type="cellIs" dxfId="10" priority="10" stopIfTrue="1" operator="equal">
      <formula>"ALTO"</formula>
    </cfRule>
    <cfRule type="cellIs" dxfId="9" priority="11" stopIfTrue="1" operator="equal">
      <formula>"MEDIO"</formula>
    </cfRule>
    <cfRule type="cellIs" dxfId="8" priority="12" stopIfTrue="1" operator="equal">
      <formula>"BAJO"</formula>
    </cfRule>
  </conditionalFormatting>
  <conditionalFormatting sqref="R45">
    <cfRule type="cellIs" dxfId="7" priority="5" stopIfTrue="1" operator="equal">
      <formula>"EXTREMO"</formula>
    </cfRule>
    <cfRule type="cellIs" dxfId="6" priority="6" stopIfTrue="1" operator="equal">
      <formula>"ALTO"</formula>
    </cfRule>
    <cfRule type="cellIs" dxfId="5" priority="7" stopIfTrue="1" operator="equal">
      <formula>"MEDIO"</formula>
    </cfRule>
    <cfRule type="cellIs" dxfId="4" priority="8" stopIfTrue="1" operator="equal">
      <formula>"BAJO"</formula>
    </cfRule>
  </conditionalFormatting>
  <conditionalFormatting sqref="R46">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1">
    <dataValidation type="list" allowBlank="1" showInputMessage="1" showErrorMessage="1" sqref="L11:L52"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6" min="1" max="23" man="1"/>
    <brk id="25"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 CON CONTROLES</vt:lpstr>
      <vt:lpstr>EVALUACION</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Carlos</cp:lastModifiedBy>
  <cp:revision/>
  <dcterms:created xsi:type="dcterms:W3CDTF">2007-06-14T01:55:06Z</dcterms:created>
  <dcterms:modified xsi:type="dcterms:W3CDTF">2024-11-20T14:41:41Z</dcterms:modified>
  <cp:category/>
  <cp:contentStatus/>
</cp:coreProperties>
</file>