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drawings/drawing20.xml" ContentType="application/vnd.openxmlformats-officedocument.drawing+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autoCompressPictures="0" defaultThemeVersion="124226"/>
  <mc:AlternateContent xmlns:mc="http://schemas.openxmlformats.org/markup-compatibility/2006">
    <mc:Choice Requires="x15">
      <x15ac:absPath xmlns:x15ac="http://schemas.microsoft.com/office/spreadsheetml/2010/11/ac" url="C:\Users\LENOVO\Desktop\ESTUDIO DE COSTO 2025\APS ACTUALIZADO A SEPT 16 2024\"/>
    </mc:Choice>
  </mc:AlternateContent>
  <xr:revisionPtr revIDLastSave="0" documentId="13_ncr:1_{271A4B3C-DBA7-4EFF-B846-BB8ACFF01057}" xr6:coauthVersionLast="47" xr6:coauthVersionMax="47" xr10:uidLastSave="{00000000-0000-0000-0000-000000000000}"/>
  <bookViews>
    <workbookView xWindow="-110" yWindow="-110" windowWidth="19420" windowHeight="10300" activeTab="2" xr2:uid="{00000000-000D-0000-FFFF-FFFF00000000}"/>
  </bookViews>
  <sheets>
    <sheet name="MENÚ 1" sheetId="4" r:id="rId1"/>
    <sheet name="MENÚ 2" sheetId="10" r:id="rId2"/>
    <sheet name="MENÚ 3" sheetId="11" r:id="rId3"/>
    <sheet name="MENÚ 4" sheetId="12" r:id="rId4"/>
    <sheet name="MENÚ 5" sheetId="13" r:id="rId5"/>
    <sheet name="MENÚ 6" sheetId="14" r:id="rId6"/>
    <sheet name="MENÚ 7" sheetId="16" r:id="rId7"/>
    <sheet name="MENÚ 8" sheetId="15" r:id="rId8"/>
    <sheet name="MENÚ 9" sheetId="17" r:id="rId9"/>
    <sheet name="MENÚ 10" sheetId="18" r:id="rId10"/>
    <sheet name="MENÚ 11" sheetId="19" r:id="rId11"/>
    <sheet name="MENÚ 12" sheetId="20" r:id="rId12"/>
    <sheet name="MENÚ 13" sheetId="21" r:id="rId13"/>
    <sheet name="MENÚ 14" sheetId="23" r:id="rId14"/>
    <sheet name="MENÚ 15" sheetId="22" r:id="rId15"/>
    <sheet name="MENÚ 16" sheetId="24" r:id="rId16"/>
    <sheet name="MENÚ 17" sheetId="25" r:id="rId17"/>
    <sheet name="MENÚ 18" sheetId="26" r:id="rId18"/>
    <sheet name="MENÚ 19" sheetId="32" r:id="rId19"/>
    <sheet name="MENÚ 20" sheetId="28" r:id="rId20"/>
    <sheet name="INSTRUCTIVO" sheetId="9" r:id="rId21"/>
  </sheets>
  <definedNames>
    <definedName name="_xlnm.Print_Area" localSheetId="20">INSTRUCTIVO!$A$1:$I$18</definedName>
    <definedName name="_xlnm.Print_Area" localSheetId="0">'MENÚ 1'!$A$1:$U$45</definedName>
    <definedName name="_xlnm.Print_Area" localSheetId="9">'MENÚ 10'!$A$1:$U$46</definedName>
    <definedName name="_xlnm.Print_Area" localSheetId="10">'MENÚ 11'!$A$1:$U$49</definedName>
    <definedName name="_xlnm.Print_Area" localSheetId="11">'MENÚ 12'!$A$1:$U$51</definedName>
    <definedName name="_xlnm.Print_Area" localSheetId="12">'MENÚ 13'!$A$1:$U$47</definedName>
    <definedName name="_xlnm.Print_Area" localSheetId="13">'MENÚ 14'!$A$1:$U$55</definedName>
    <definedName name="_xlnm.Print_Area" localSheetId="14">'MENÚ 15'!$A$1:$U$47</definedName>
    <definedName name="_xlnm.Print_Area" localSheetId="15">'MENÚ 16'!$A$1:$U$48</definedName>
    <definedName name="_xlnm.Print_Area" localSheetId="16">'MENÚ 17'!$A$1:$U$53</definedName>
    <definedName name="_xlnm.Print_Area" localSheetId="17">'MENÚ 18'!$A$1:$U$51</definedName>
    <definedName name="_xlnm.Print_Area" localSheetId="18">'MENÚ 19'!$A$1:$U$44</definedName>
    <definedName name="_xlnm.Print_Area" localSheetId="1">'MENÚ 2'!$A$1:$N$54</definedName>
    <definedName name="_xlnm.Print_Area" localSheetId="19">'MENÚ 20'!$A$1:$U$49</definedName>
    <definedName name="_xlnm.Print_Area" localSheetId="2">'MENÚ 3'!$A$1:$U$42</definedName>
    <definedName name="_xlnm.Print_Area" localSheetId="3">'MENÚ 4'!$A$1:$U$49</definedName>
    <definedName name="_xlnm.Print_Area" localSheetId="4">'MENÚ 5'!$A$1:$U$57</definedName>
    <definedName name="_xlnm.Print_Area" localSheetId="5">'MENÚ 6'!$A$1:$U$43</definedName>
    <definedName name="_xlnm.Print_Area" localSheetId="6">'MENÚ 7'!$A$1:$U$44</definedName>
    <definedName name="_xlnm.Print_Area" localSheetId="7">'MENÚ 8'!$A$1:$U$46</definedName>
    <definedName name="_xlnm.Print_Area" localSheetId="8">'MENÚ 9'!$A$1:$U$47</definedName>
    <definedName name="_xlnm.Print_Titles" localSheetId="0">'MENÚ 1'!$1:$7</definedName>
    <definedName name="_xlnm.Print_Titles" localSheetId="9">'MENÚ 10'!$1:$7</definedName>
    <definedName name="_xlnm.Print_Titles" localSheetId="10">'MENÚ 11'!$1:$7</definedName>
    <definedName name="_xlnm.Print_Titles" localSheetId="11">'MENÚ 12'!$1:$7</definedName>
    <definedName name="_xlnm.Print_Titles" localSheetId="12">'MENÚ 13'!$1:$7</definedName>
    <definedName name="_xlnm.Print_Titles" localSheetId="13">'MENÚ 14'!$1:$7</definedName>
    <definedName name="_xlnm.Print_Titles" localSheetId="14">'MENÚ 15'!$1:$7</definedName>
    <definedName name="_xlnm.Print_Titles" localSheetId="15">'MENÚ 16'!$1:$7</definedName>
    <definedName name="_xlnm.Print_Titles" localSheetId="16">'MENÚ 17'!$1:$7</definedName>
    <definedName name="_xlnm.Print_Titles" localSheetId="17">'MENÚ 18'!$1:$7</definedName>
    <definedName name="_xlnm.Print_Titles" localSheetId="18">'MENÚ 19'!$1:$7</definedName>
    <definedName name="_xlnm.Print_Titles" localSheetId="1">'MENÚ 2'!$1:$7</definedName>
    <definedName name="_xlnm.Print_Titles" localSheetId="19">'MENÚ 20'!$1:$7</definedName>
    <definedName name="_xlnm.Print_Titles" localSheetId="2">'MENÚ 3'!$1:$7</definedName>
    <definedName name="_xlnm.Print_Titles" localSheetId="3">'MENÚ 4'!$1:$7</definedName>
    <definedName name="_xlnm.Print_Titles" localSheetId="4">'MENÚ 5'!$1:$7</definedName>
    <definedName name="_xlnm.Print_Titles" localSheetId="5">'MENÚ 6'!$1:$7</definedName>
    <definedName name="_xlnm.Print_Titles" localSheetId="6">'MENÚ 7'!$1:$7</definedName>
    <definedName name="_xlnm.Print_Titles" localSheetId="7">'MENÚ 8'!$1:$7</definedName>
    <definedName name="_xlnm.Print_Titles" localSheetId="8">'MENÚ 9'!$1:$7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0" i="11" l="1"/>
  <c r="M20" i="11" s="1"/>
  <c r="N20" i="11" s="1"/>
  <c r="K19" i="11"/>
  <c r="M19" i="11" s="1"/>
  <c r="N19" i="11" s="1"/>
  <c r="N42" i="12"/>
  <c r="M42" i="12"/>
  <c r="N27" i="12"/>
  <c r="N34" i="12"/>
  <c r="M27" i="12"/>
  <c r="M33" i="12"/>
  <c r="N33" i="12" s="1"/>
  <c r="M34" i="12"/>
  <c r="M36" i="12"/>
  <c r="N36" i="12" s="1"/>
  <c r="M39" i="12"/>
  <c r="N39" i="12" s="1"/>
  <c r="K21" i="12"/>
  <c r="M21" i="12" s="1"/>
  <c r="N21" i="12" s="1"/>
  <c r="K22" i="12"/>
  <c r="M22" i="12" s="1"/>
  <c r="N22" i="12" s="1"/>
  <c r="K23" i="12"/>
  <c r="M23" i="12" s="1"/>
  <c r="N23" i="12" s="1"/>
  <c r="K24" i="12"/>
  <c r="M24" i="12" s="1"/>
  <c r="N24" i="12" s="1"/>
  <c r="K25" i="12"/>
  <c r="M25" i="12" s="1"/>
  <c r="N25" i="12" s="1"/>
  <c r="K26" i="12"/>
  <c r="M26" i="12" s="1"/>
  <c r="N26" i="12" s="1"/>
  <c r="K27" i="12"/>
  <c r="K28" i="12"/>
  <c r="M28" i="12" s="1"/>
  <c r="N28" i="12" s="1"/>
  <c r="K29" i="12"/>
  <c r="M29" i="12" s="1"/>
  <c r="N29" i="12" s="1"/>
  <c r="K30" i="12"/>
  <c r="M30" i="12" s="1"/>
  <c r="N30" i="12" s="1"/>
  <c r="K31" i="12"/>
  <c r="M31" i="12" s="1"/>
  <c r="N31" i="12" s="1"/>
  <c r="K32" i="12"/>
  <c r="M32" i="12" s="1"/>
  <c r="N32" i="12" s="1"/>
  <c r="K33" i="12"/>
  <c r="K34" i="12"/>
  <c r="K35" i="12"/>
  <c r="M35" i="12" s="1"/>
  <c r="N35" i="12" s="1"/>
  <c r="K36" i="12"/>
  <c r="K37" i="12"/>
  <c r="M37" i="12" s="1"/>
  <c r="N37" i="12" s="1"/>
  <c r="K38" i="12"/>
  <c r="M38" i="12" s="1"/>
  <c r="N38" i="12" s="1"/>
  <c r="K39" i="12"/>
  <c r="K40" i="12"/>
  <c r="M40" i="12" s="1"/>
  <c r="N40" i="12" s="1"/>
  <c r="K20" i="12"/>
  <c r="M20" i="12" s="1"/>
  <c r="N20" i="12" s="1"/>
  <c r="K19" i="12"/>
  <c r="M19" i="12" s="1"/>
  <c r="N19" i="12" s="1"/>
  <c r="N50" i="13"/>
  <c r="M50" i="13"/>
  <c r="N21" i="13"/>
  <c r="M21" i="13"/>
  <c r="M26" i="13"/>
  <c r="N26" i="13" s="1"/>
  <c r="M41" i="13"/>
  <c r="N41" i="13" s="1"/>
  <c r="M44" i="13"/>
  <c r="N44" i="13" s="1"/>
  <c r="M45" i="13"/>
  <c r="N45" i="13" s="1"/>
  <c r="K21" i="13"/>
  <c r="K22" i="13"/>
  <c r="M22" i="13" s="1"/>
  <c r="N22" i="13" s="1"/>
  <c r="K23" i="13"/>
  <c r="M23" i="13" s="1"/>
  <c r="N23" i="13" s="1"/>
  <c r="K24" i="13"/>
  <c r="M24" i="13" s="1"/>
  <c r="N24" i="13" s="1"/>
  <c r="K25" i="13"/>
  <c r="M25" i="13" s="1"/>
  <c r="N25" i="13" s="1"/>
  <c r="K26" i="13"/>
  <c r="K27" i="13"/>
  <c r="M27" i="13" s="1"/>
  <c r="N27" i="13" s="1"/>
  <c r="K28" i="13"/>
  <c r="M28" i="13" s="1"/>
  <c r="N28" i="13" s="1"/>
  <c r="K29" i="13"/>
  <c r="M29" i="13" s="1"/>
  <c r="N29" i="13" s="1"/>
  <c r="K30" i="13"/>
  <c r="M30" i="13" s="1"/>
  <c r="N30" i="13" s="1"/>
  <c r="K31" i="13"/>
  <c r="M31" i="13" s="1"/>
  <c r="N31" i="13" s="1"/>
  <c r="K32" i="13"/>
  <c r="M32" i="13" s="1"/>
  <c r="N32" i="13" s="1"/>
  <c r="K33" i="13"/>
  <c r="M33" i="13" s="1"/>
  <c r="N33" i="13" s="1"/>
  <c r="K34" i="13"/>
  <c r="M34" i="13" s="1"/>
  <c r="N34" i="13" s="1"/>
  <c r="K35" i="13"/>
  <c r="M35" i="13" s="1"/>
  <c r="N35" i="13" s="1"/>
  <c r="K36" i="13"/>
  <c r="M36" i="13" s="1"/>
  <c r="N36" i="13" s="1"/>
  <c r="K37" i="13"/>
  <c r="M37" i="13" s="1"/>
  <c r="N37" i="13" s="1"/>
  <c r="K38" i="13"/>
  <c r="M38" i="13" s="1"/>
  <c r="N38" i="13" s="1"/>
  <c r="K39" i="13"/>
  <c r="M39" i="13" s="1"/>
  <c r="N39" i="13" s="1"/>
  <c r="K40" i="13"/>
  <c r="M40" i="13" s="1"/>
  <c r="N40" i="13" s="1"/>
  <c r="K41" i="13"/>
  <c r="K42" i="13"/>
  <c r="M42" i="13" s="1"/>
  <c r="N42" i="13" s="1"/>
  <c r="K43" i="13"/>
  <c r="M43" i="13" s="1"/>
  <c r="N43" i="13" s="1"/>
  <c r="K44" i="13"/>
  <c r="K45" i="13"/>
  <c r="K46" i="13"/>
  <c r="M46" i="13" s="1"/>
  <c r="N46" i="13" s="1"/>
  <c r="K47" i="13"/>
  <c r="M47" i="13" s="1"/>
  <c r="N47" i="13" s="1"/>
  <c r="K48" i="13"/>
  <c r="M48" i="13" s="1"/>
  <c r="N48" i="13" s="1"/>
  <c r="K20" i="13"/>
  <c r="M20" i="13" s="1"/>
  <c r="N20" i="13" s="1"/>
  <c r="K19" i="13"/>
  <c r="M19" i="13" s="1"/>
  <c r="N19" i="13" s="1"/>
  <c r="N36" i="14"/>
  <c r="M36" i="14"/>
  <c r="N22" i="14" l="1"/>
  <c r="M22" i="14"/>
  <c r="M26" i="14"/>
  <c r="N26" i="14" s="1"/>
  <c r="M29" i="14"/>
  <c r="N29" i="14" s="1"/>
  <c r="M30" i="14"/>
  <c r="N30" i="14" s="1"/>
  <c r="K20" i="14"/>
  <c r="M20" i="14" s="1"/>
  <c r="N20" i="14" s="1"/>
  <c r="K21" i="14"/>
  <c r="M21" i="14" s="1"/>
  <c r="N21" i="14" s="1"/>
  <c r="K22" i="14"/>
  <c r="K23" i="14"/>
  <c r="M23" i="14" s="1"/>
  <c r="N23" i="14" s="1"/>
  <c r="K24" i="14"/>
  <c r="M24" i="14" s="1"/>
  <c r="N24" i="14" s="1"/>
  <c r="K25" i="14"/>
  <c r="M25" i="14" s="1"/>
  <c r="N25" i="14" s="1"/>
  <c r="K26" i="14"/>
  <c r="K27" i="14"/>
  <c r="M27" i="14" s="1"/>
  <c r="N27" i="14" s="1"/>
  <c r="K28" i="14"/>
  <c r="M28" i="14" s="1"/>
  <c r="N28" i="14" s="1"/>
  <c r="K29" i="14"/>
  <c r="K30" i="14"/>
  <c r="K31" i="14"/>
  <c r="M31" i="14" s="1"/>
  <c r="N31" i="14" s="1"/>
  <c r="K32" i="14"/>
  <c r="M32" i="14" s="1"/>
  <c r="N32" i="14" s="1"/>
  <c r="K33" i="14"/>
  <c r="M33" i="14" s="1"/>
  <c r="N33" i="14" s="1"/>
  <c r="K34" i="14"/>
  <c r="M34" i="14" s="1"/>
  <c r="N34" i="14" s="1"/>
  <c r="K19" i="14"/>
  <c r="M19" i="14" s="1"/>
  <c r="N19" i="14" s="1"/>
  <c r="N37" i="16"/>
  <c r="M37" i="16"/>
  <c r="M20" i="16"/>
  <c r="N20" i="16"/>
  <c r="M23" i="16"/>
  <c r="N23" i="16"/>
  <c r="M29" i="16"/>
  <c r="N29" i="16"/>
  <c r="M30" i="16"/>
  <c r="N30" i="16"/>
  <c r="M32" i="16"/>
  <c r="N32" i="16"/>
  <c r="M33" i="16"/>
  <c r="N33" i="16"/>
  <c r="M34" i="16"/>
  <c r="N34" i="16"/>
  <c r="M35" i="16"/>
  <c r="N35" i="16"/>
  <c r="K20" i="16"/>
  <c r="K21" i="16"/>
  <c r="M21" i="16" s="1"/>
  <c r="N21" i="16" s="1"/>
  <c r="K22" i="16"/>
  <c r="M22" i="16" s="1"/>
  <c r="N22" i="16" s="1"/>
  <c r="K23" i="16"/>
  <c r="K24" i="16"/>
  <c r="M24" i="16" s="1"/>
  <c r="N24" i="16" s="1"/>
  <c r="K25" i="16"/>
  <c r="M25" i="16" s="1"/>
  <c r="N25" i="16" s="1"/>
  <c r="K26" i="16"/>
  <c r="M26" i="16" s="1"/>
  <c r="N26" i="16" s="1"/>
  <c r="K27" i="16"/>
  <c r="M27" i="16" s="1"/>
  <c r="N27" i="16" s="1"/>
  <c r="K28" i="16"/>
  <c r="M28" i="16" s="1"/>
  <c r="N28" i="16" s="1"/>
  <c r="K29" i="16"/>
  <c r="K30" i="16"/>
  <c r="K31" i="16"/>
  <c r="M31" i="16" s="1"/>
  <c r="N31" i="16" s="1"/>
  <c r="K32" i="16"/>
  <c r="K33" i="16"/>
  <c r="K34" i="16"/>
  <c r="K35" i="16"/>
  <c r="K19" i="16"/>
  <c r="M19" i="16" s="1"/>
  <c r="N19" i="16" s="1"/>
  <c r="N39" i="15"/>
  <c r="M39" i="15"/>
  <c r="K21" i="15"/>
  <c r="M21" i="15" s="1"/>
  <c r="N21" i="15" s="1"/>
  <c r="K22" i="15"/>
  <c r="M22" i="15" s="1"/>
  <c r="N22" i="15" s="1"/>
  <c r="K23" i="15"/>
  <c r="M23" i="15" s="1"/>
  <c r="N23" i="15" s="1"/>
  <c r="K24" i="15"/>
  <c r="M24" i="15" s="1"/>
  <c r="N24" i="15" s="1"/>
  <c r="K25" i="15"/>
  <c r="K26" i="15"/>
  <c r="K27" i="15"/>
  <c r="M27" i="15" s="1"/>
  <c r="N27" i="15" s="1"/>
  <c r="K28" i="15"/>
  <c r="M28" i="15" s="1"/>
  <c r="N28" i="15" s="1"/>
  <c r="K29" i="15"/>
  <c r="M29" i="15" s="1"/>
  <c r="N29" i="15" s="1"/>
  <c r="K30" i="15"/>
  <c r="M30" i="15" s="1"/>
  <c r="N30" i="15" s="1"/>
  <c r="K31" i="15"/>
  <c r="M31" i="15" s="1"/>
  <c r="N31" i="15" s="1"/>
  <c r="K32" i="15"/>
  <c r="K33" i="15"/>
  <c r="M33" i="15" s="1"/>
  <c r="N33" i="15" s="1"/>
  <c r="K34" i="15"/>
  <c r="M34" i="15" s="1"/>
  <c r="N34" i="15" s="1"/>
  <c r="K35" i="15"/>
  <c r="M35" i="15" s="1"/>
  <c r="N35" i="15" s="1"/>
  <c r="K36" i="15"/>
  <c r="M36" i="15" s="1"/>
  <c r="N36" i="15" s="1"/>
  <c r="K37" i="15"/>
  <c r="M37" i="15" s="1"/>
  <c r="N37" i="15" s="1"/>
  <c r="M25" i="15"/>
  <c r="N25" i="15" s="1"/>
  <c r="M26" i="15"/>
  <c r="N26" i="15" s="1"/>
  <c r="M32" i="15"/>
  <c r="N32" i="15"/>
  <c r="K20" i="15"/>
  <c r="M20" i="15" s="1"/>
  <c r="N20" i="15" s="1"/>
  <c r="K19" i="15"/>
  <c r="M19" i="15" s="1"/>
  <c r="N19" i="15" s="1"/>
  <c r="K21" i="17"/>
  <c r="M21" i="17" s="1"/>
  <c r="N21" i="17" s="1"/>
  <c r="K22" i="17"/>
  <c r="M22" i="17" s="1"/>
  <c r="N22" i="17" s="1"/>
  <c r="K23" i="17"/>
  <c r="K24" i="17"/>
  <c r="M24" i="17" s="1"/>
  <c r="N24" i="17" s="1"/>
  <c r="K25" i="17"/>
  <c r="M25" i="17" s="1"/>
  <c r="N25" i="17" s="1"/>
  <c r="K26" i="17"/>
  <c r="M26" i="17" s="1"/>
  <c r="N26" i="17" s="1"/>
  <c r="K27" i="17"/>
  <c r="M27" i="17" s="1"/>
  <c r="N27" i="17" s="1"/>
  <c r="K28" i="17"/>
  <c r="K29" i="17"/>
  <c r="K30" i="17"/>
  <c r="K31" i="17"/>
  <c r="M31" i="17" s="1"/>
  <c r="N31" i="17" s="1"/>
  <c r="K32" i="17"/>
  <c r="M32" i="17" s="1"/>
  <c r="N32" i="17" s="1"/>
  <c r="K33" i="17"/>
  <c r="K34" i="17"/>
  <c r="M34" i="17" s="1"/>
  <c r="N34" i="17" s="1"/>
  <c r="K35" i="17"/>
  <c r="K36" i="17"/>
  <c r="K37" i="17"/>
  <c r="K38" i="17"/>
  <c r="M38" i="17" s="1"/>
  <c r="N38" i="17" s="1"/>
  <c r="M23" i="17"/>
  <c r="N23" i="17"/>
  <c r="M28" i="17"/>
  <c r="N28" i="17" s="1"/>
  <c r="M29" i="17"/>
  <c r="N29" i="17"/>
  <c r="M30" i="17"/>
  <c r="N30" i="17"/>
  <c r="M33" i="17"/>
  <c r="N33" i="17" s="1"/>
  <c r="M35" i="17"/>
  <c r="N35" i="17"/>
  <c r="M36" i="17"/>
  <c r="N36" i="17" s="1"/>
  <c r="M37" i="17"/>
  <c r="N37" i="17" s="1"/>
  <c r="K20" i="17"/>
  <c r="M20" i="17" s="1"/>
  <c r="N20" i="17" s="1"/>
  <c r="K19" i="17"/>
  <c r="M19" i="17" s="1"/>
  <c r="N19" i="17" s="1"/>
  <c r="N40" i="17" s="1"/>
  <c r="N39" i="18"/>
  <c r="M39" i="18"/>
  <c r="M40" i="17" l="1"/>
  <c r="M22" i="18"/>
  <c r="N22" i="18"/>
  <c r="M36" i="18"/>
  <c r="N36" i="18"/>
  <c r="K20" i="18"/>
  <c r="M20" i="18" s="1"/>
  <c r="N20" i="18" s="1"/>
  <c r="K21" i="18"/>
  <c r="M21" i="18" s="1"/>
  <c r="N21" i="18" s="1"/>
  <c r="K22" i="18"/>
  <c r="K23" i="18"/>
  <c r="M23" i="18" s="1"/>
  <c r="N23" i="18" s="1"/>
  <c r="K24" i="18"/>
  <c r="M24" i="18" s="1"/>
  <c r="N24" i="18" s="1"/>
  <c r="K25" i="18"/>
  <c r="M25" i="18" s="1"/>
  <c r="N25" i="18" s="1"/>
  <c r="K26" i="18"/>
  <c r="M26" i="18" s="1"/>
  <c r="N26" i="18" s="1"/>
  <c r="K27" i="18"/>
  <c r="M27" i="18" s="1"/>
  <c r="N27" i="18" s="1"/>
  <c r="K28" i="18"/>
  <c r="M28" i="18" s="1"/>
  <c r="N28" i="18" s="1"/>
  <c r="K29" i="18"/>
  <c r="M29" i="18" s="1"/>
  <c r="N29" i="18" s="1"/>
  <c r="K30" i="18"/>
  <c r="M30" i="18" s="1"/>
  <c r="N30" i="18" s="1"/>
  <c r="K31" i="18"/>
  <c r="M31" i="18" s="1"/>
  <c r="N31" i="18" s="1"/>
  <c r="K32" i="18"/>
  <c r="M32" i="18" s="1"/>
  <c r="N32" i="18" s="1"/>
  <c r="K33" i="18"/>
  <c r="M33" i="18" s="1"/>
  <c r="N33" i="18" s="1"/>
  <c r="K34" i="18"/>
  <c r="M34" i="18" s="1"/>
  <c r="N34" i="18" s="1"/>
  <c r="K35" i="18"/>
  <c r="M35" i="18" s="1"/>
  <c r="N35" i="18" s="1"/>
  <c r="K36" i="18"/>
  <c r="K37" i="18"/>
  <c r="M37" i="18" s="1"/>
  <c r="N37" i="18" s="1"/>
  <c r="K19" i="18"/>
  <c r="M19" i="18" s="1"/>
  <c r="N19" i="18" s="1"/>
  <c r="N19" i="25"/>
  <c r="M19" i="20" l="1"/>
  <c r="N19" i="20"/>
  <c r="K19" i="20"/>
  <c r="K39" i="24" l="1"/>
  <c r="M39" i="24" s="1"/>
  <c r="N39" i="24" s="1"/>
  <c r="K45" i="23"/>
  <c r="M45" i="23" s="1"/>
  <c r="N45" i="23" s="1"/>
  <c r="K37" i="21"/>
  <c r="M37" i="21" s="1"/>
  <c r="N37" i="21" s="1"/>
  <c r="K42" i="20"/>
  <c r="M42" i="20" s="1"/>
  <c r="N42" i="20" s="1"/>
  <c r="K39" i="19"/>
  <c r="M39" i="19" s="1"/>
  <c r="N39" i="19" s="1"/>
  <c r="K20" i="32" l="1"/>
  <c r="M20" i="32" s="1"/>
  <c r="K22" i="32"/>
  <c r="M22" i="32" s="1"/>
  <c r="N22" i="32" s="1"/>
  <c r="K23" i="32"/>
  <c r="M23" i="32" s="1"/>
  <c r="N23" i="32" s="1"/>
  <c r="K26" i="32"/>
  <c r="M26" i="32" s="1"/>
  <c r="N26" i="32" s="1"/>
  <c r="K20" i="28"/>
  <c r="M20" i="28"/>
  <c r="N20" i="28"/>
  <c r="K21" i="28"/>
  <c r="M21" i="28" s="1"/>
  <c r="N21" i="28" s="1"/>
  <c r="K22" i="28"/>
  <c r="M22" i="28" s="1"/>
  <c r="K23" i="28"/>
  <c r="M23" i="28"/>
  <c r="N23" i="28"/>
  <c r="K24" i="28"/>
  <c r="M24" i="28" s="1"/>
  <c r="N24" i="28" s="1"/>
  <c r="K25" i="28"/>
  <c r="M25" i="28" s="1"/>
  <c r="N25" i="28" s="1"/>
  <c r="K26" i="28"/>
  <c r="M26" i="28"/>
  <c r="N26" i="28"/>
  <c r="K27" i="28"/>
  <c r="M27" i="28" s="1"/>
  <c r="N27" i="28" s="1"/>
  <c r="K28" i="28"/>
  <c r="M28" i="28" s="1"/>
  <c r="N28" i="28" s="1"/>
  <c r="K29" i="28"/>
  <c r="M29" i="28" s="1"/>
  <c r="N29" i="28" s="1"/>
  <c r="K30" i="28"/>
  <c r="M30" i="28" s="1"/>
  <c r="N30" i="28" s="1"/>
  <c r="K31" i="28"/>
  <c r="M31" i="28" s="1"/>
  <c r="N31" i="28" s="1"/>
  <c r="K32" i="28"/>
  <c r="M32" i="28" s="1"/>
  <c r="N32" i="28" s="1"/>
  <c r="K33" i="28"/>
  <c r="M33" i="28" s="1"/>
  <c r="N33" i="28" s="1"/>
  <c r="K34" i="28"/>
  <c r="M34" i="28" s="1"/>
  <c r="N34" i="28" s="1"/>
  <c r="K35" i="28"/>
  <c r="M35" i="28" s="1"/>
  <c r="N35" i="28" s="1"/>
  <c r="K36" i="28"/>
  <c r="M36" i="28" s="1"/>
  <c r="N36" i="28" s="1"/>
  <c r="K37" i="28"/>
  <c r="M37" i="28" s="1"/>
  <c r="N37" i="28" s="1"/>
  <c r="K38" i="28"/>
  <c r="M38" i="28" s="1"/>
  <c r="N38" i="28" s="1"/>
  <c r="K39" i="28"/>
  <c r="M39" i="28" s="1"/>
  <c r="N39" i="28" s="1"/>
  <c r="K40" i="28"/>
  <c r="M40" i="28"/>
  <c r="N40" i="28"/>
  <c r="K19" i="28"/>
  <c r="M19" i="28" s="1"/>
  <c r="N19" i="28" s="1"/>
  <c r="K21" i="32"/>
  <c r="M21" i="32" s="1"/>
  <c r="N21" i="32" s="1"/>
  <c r="K24" i="32"/>
  <c r="M24" i="32" s="1"/>
  <c r="N24" i="32" s="1"/>
  <c r="K25" i="32"/>
  <c r="M25" i="32"/>
  <c r="N25" i="32"/>
  <c r="K27" i="32"/>
  <c r="M27" i="32" s="1"/>
  <c r="N27" i="32" s="1"/>
  <c r="K28" i="32"/>
  <c r="M28" i="32" s="1"/>
  <c r="N28" i="32" s="1"/>
  <c r="K29" i="32"/>
  <c r="M29" i="32"/>
  <c r="N29" i="32" s="1"/>
  <c r="K30" i="32"/>
  <c r="M30" i="32"/>
  <c r="N30" i="32" s="1"/>
  <c r="K31" i="32"/>
  <c r="M31" i="32" s="1"/>
  <c r="N31" i="32" s="1"/>
  <c r="K32" i="32"/>
  <c r="M32" i="32"/>
  <c r="N32" i="32" s="1"/>
  <c r="K33" i="32"/>
  <c r="M33" i="32" s="1"/>
  <c r="N33" i="32" s="1"/>
  <c r="K34" i="32"/>
  <c r="M34" i="32" s="1"/>
  <c r="N34" i="32" s="1"/>
  <c r="K19" i="32"/>
  <c r="M19" i="32" s="1"/>
  <c r="N19" i="32" s="1"/>
  <c r="M21" i="26"/>
  <c r="N21" i="26" s="1"/>
  <c r="M32" i="26"/>
  <c r="N32" i="26"/>
  <c r="M33" i="26"/>
  <c r="N33" i="26"/>
  <c r="M34" i="26"/>
  <c r="N34" i="26"/>
  <c r="M35" i="26"/>
  <c r="N35" i="26" s="1"/>
  <c r="K20" i="26"/>
  <c r="M20" i="26" s="1"/>
  <c r="N20" i="26" s="1"/>
  <c r="K21" i="26"/>
  <c r="K22" i="26"/>
  <c r="M22" i="26" s="1"/>
  <c r="N22" i="26" s="1"/>
  <c r="K23" i="26"/>
  <c r="M23" i="26" s="1"/>
  <c r="K24" i="26"/>
  <c r="M24" i="26" s="1"/>
  <c r="N24" i="26" s="1"/>
  <c r="K25" i="26"/>
  <c r="M25" i="26" s="1"/>
  <c r="N25" i="26" s="1"/>
  <c r="K26" i="26"/>
  <c r="M26" i="26" s="1"/>
  <c r="N26" i="26" s="1"/>
  <c r="K27" i="26"/>
  <c r="M27" i="26" s="1"/>
  <c r="N27" i="26" s="1"/>
  <c r="K28" i="26"/>
  <c r="M28" i="26" s="1"/>
  <c r="N28" i="26" s="1"/>
  <c r="K29" i="26"/>
  <c r="M29" i="26" s="1"/>
  <c r="N29" i="26" s="1"/>
  <c r="K30" i="26"/>
  <c r="M30" i="26" s="1"/>
  <c r="N30" i="26" s="1"/>
  <c r="K31" i="26"/>
  <c r="M31" i="26" s="1"/>
  <c r="K32" i="26"/>
  <c r="K33" i="26"/>
  <c r="K34" i="26"/>
  <c r="K35" i="26"/>
  <c r="K36" i="26"/>
  <c r="M36" i="26" s="1"/>
  <c r="N36" i="26" s="1"/>
  <c r="K37" i="26"/>
  <c r="M37" i="26" s="1"/>
  <c r="N37" i="26" s="1"/>
  <c r="K38" i="26"/>
  <c r="M38" i="26" s="1"/>
  <c r="N38" i="26" s="1"/>
  <c r="K39" i="26"/>
  <c r="M39" i="26" s="1"/>
  <c r="N39" i="26" s="1"/>
  <c r="K40" i="26"/>
  <c r="M40" i="26" s="1"/>
  <c r="N40" i="26" s="1"/>
  <c r="K41" i="26"/>
  <c r="M41" i="26" s="1"/>
  <c r="N41" i="26" s="1"/>
  <c r="K42" i="26"/>
  <c r="M42" i="26" s="1"/>
  <c r="N42" i="26" s="1"/>
  <c r="K19" i="26"/>
  <c r="K20" i="25"/>
  <c r="M20" i="25" s="1"/>
  <c r="N20" i="25" s="1"/>
  <c r="K21" i="25"/>
  <c r="M21" i="25"/>
  <c r="N21" i="25"/>
  <c r="K22" i="25"/>
  <c r="M22" i="25"/>
  <c r="N22" i="25" s="1"/>
  <c r="K23" i="25"/>
  <c r="M23" i="25" s="1"/>
  <c r="N23" i="25" s="1"/>
  <c r="K24" i="25"/>
  <c r="M24" i="25" s="1"/>
  <c r="N24" i="25" s="1"/>
  <c r="K25" i="25"/>
  <c r="M25" i="25" s="1"/>
  <c r="N25" i="25" s="1"/>
  <c r="K26" i="25"/>
  <c r="M26" i="25"/>
  <c r="N26" i="25"/>
  <c r="K27" i="25"/>
  <c r="M27" i="25" s="1"/>
  <c r="N27" i="25" s="1"/>
  <c r="K28" i="25"/>
  <c r="M28" i="25" s="1"/>
  <c r="N28" i="25" s="1"/>
  <c r="K29" i="25"/>
  <c r="M29" i="25"/>
  <c r="N29" i="25" s="1"/>
  <c r="K30" i="25"/>
  <c r="M30" i="25" s="1"/>
  <c r="N30" i="25" s="1"/>
  <c r="K31" i="25"/>
  <c r="M31" i="25" s="1"/>
  <c r="N31" i="25" s="1"/>
  <c r="K32" i="25"/>
  <c r="M32" i="25" s="1"/>
  <c r="N32" i="25" s="1"/>
  <c r="K33" i="25"/>
  <c r="M33" i="25" s="1"/>
  <c r="N33" i="25" s="1"/>
  <c r="K34" i="25"/>
  <c r="M34" i="25"/>
  <c r="N34" i="25" s="1"/>
  <c r="K35" i="25"/>
  <c r="M35" i="25" s="1"/>
  <c r="N35" i="25" s="1"/>
  <c r="K36" i="25"/>
  <c r="M36" i="25" s="1"/>
  <c r="N36" i="25" s="1"/>
  <c r="K37" i="25"/>
  <c r="M37" i="25" s="1"/>
  <c r="N37" i="25" s="1"/>
  <c r="K38" i="25"/>
  <c r="M38" i="25"/>
  <c r="N38" i="25"/>
  <c r="K39" i="25"/>
  <c r="M39" i="25" s="1"/>
  <c r="N39" i="25" s="1"/>
  <c r="K40" i="25"/>
  <c r="M40" i="25" s="1"/>
  <c r="N40" i="25" s="1"/>
  <c r="K41" i="25"/>
  <c r="M41" i="25" s="1"/>
  <c r="N41" i="25" s="1"/>
  <c r="K42" i="25"/>
  <c r="M42" i="25" s="1"/>
  <c r="N42" i="25" s="1"/>
  <c r="K43" i="25"/>
  <c r="M43" i="25" s="1"/>
  <c r="N43" i="25" s="1"/>
  <c r="K44" i="25"/>
  <c r="M44" i="25" s="1"/>
  <c r="N44" i="25" s="1"/>
  <c r="K19" i="25"/>
  <c r="M19" i="25" s="1"/>
  <c r="M26" i="24"/>
  <c r="N26" i="24" s="1"/>
  <c r="K20" i="24"/>
  <c r="M20" i="24" s="1"/>
  <c r="K21" i="24"/>
  <c r="M21" i="24" s="1"/>
  <c r="N21" i="24" s="1"/>
  <c r="K22" i="24"/>
  <c r="M22" i="24" s="1"/>
  <c r="N22" i="24" s="1"/>
  <c r="K23" i="24"/>
  <c r="M23" i="24" s="1"/>
  <c r="N23" i="24" s="1"/>
  <c r="K24" i="24"/>
  <c r="M24" i="24" s="1"/>
  <c r="N24" i="24" s="1"/>
  <c r="K25" i="24"/>
  <c r="M25" i="24" s="1"/>
  <c r="N25" i="24" s="1"/>
  <c r="K26" i="24"/>
  <c r="K27" i="24"/>
  <c r="M27" i="24" s="1"/>
  <c r="N27" i="24" s="1"/>
  <c r="K28" i="24"/>
  <c r="M28" i="24" s="1"/>
  <c r="N28" i="24" s="1"/>
  <c r="K29" i="24"/>
  <c r="M29" i="24" s="1"/>
  <c r="N29" i="24" s="1"/>
  <c r="K30" i="24"/>
  <c r="M30" i="24" s="1"/>
  <c r="N30" i="24" s="1"/>
  <c r="K31" i="24"/>
  <c r="M31" i="24" s="1"/>
  <c r="N31" i="24" s="1"/>
  <c r="K32" i="24"/>
  <c r="M32" i="24" s="1"/>
  <c r="N32" i="24" s="1"/>
  <c r="K33" i="24"/>
  <c r="M33" i="24" s="1"/>
  <c r="N33" i="24" s="1"/>
  <c r="K34" i="24"/>
  <c r="M34" i="24" s="1"/>
  <c r="N34" i="24" s="1"/>
  <c r="K35" i="24"/>
  <c r="M35" i="24" s="1"/>
  <c r="N35" i="24" s="1"/>
  <c r="K36" i="24"/>
  <c r="M36" i="24" s="1"/>
  <c r="N36" i="24" s="1"/>
  <c r="K37" i="24"/>
  <c r="M37" i="24" s="1"/>
  <c r="N37" i="24" s="1"/>
  <c r="K38" i="24"/>
  <c r="M38" i="24" s="1"/>
  <c r="N38" i="24" s="1"/>
  <c r="K19" i="24"/>
  <c r="M19" i="24" s="1"/>
  <c r="N19" i="24" s="1"/>
  <c r="M37" i="22"/>
  <c r="N37" i="22" s="1"/>
  <c r="M38" i="22"/>
  <c r="N38" i="22" s="1"/>
  <c r="K20" i="22"/>
  <c r="M20" i="22" s="1"/>
  <c r="N20" i="22" s="1"/>
  <c r="K21" i="22"/>
  <c r="M21" i="22" s="1"/>
  <c r="N21" i="22" s="1"/>
  <c r="K22" i="22"/>
  <c r="M22" i="22" s="1"/>
  <c r="N22" i="22" s="1"/>
  <c r="K23" i="22"/>
  <c r="M23" i="22" s="1"/>
  <c r="N23" i="22" s="1"/>
  <c r="K24" i="22"/>
  <c r="M24" i="22" s="1"/>
  <c r="K25" i="22"/>
  <c r="M25" i="22" s="1"/>
  <c r="N25" i="22" s="1"/>
  <c r="K26" i="22"/>
  <c r="M26" i="22" s="1"/>
  <c r="N26" i="22" s="1"/>
  <c r="K27" i="22"/>
  <c r="M27" i="22" s="1"/>
  <c r="N27" i="22" s="1"/>
  <c r="K28" i="22"/>
  <c r="M28" i="22" s="1"/>
  <c r="N28" i="22" s="1"/>
  <c r="K29" i="22"/>
  <c r="M29" i="22" s="1"/>
  <c r="N29" i="22" s="1"/>
  <c r="K30" i="22"/>
  <c r="M30" i="22" s="1"/>
  <c r="N30" i="22" s="1"/>
  <c r="K31" i="22"/>
  <c r="M31" i="22" s="1"/>
  <c r="N31" i="22" s="1"/>
  <c r="K32" i="22"/>
  <c r="M32" i="22" s="1"/>
  <c r="N32" i="22" s="1"/>
  <c r="K33" i="22"/>
  <c r="M33" i="22" s="1"/>
  <c r="N33" i="22" s="1"/>
  <c r="K34" i="22"/>
  <c r="M34" i="22" s="1"/>
  <c r="N34" i="22" s="1"/>
  <c r="K35" i="22"/>
  <c r="M35" i="22" s="1"/>
  <c r="N35" i="22" s="1"/>
  <c r="K36" i="22"/>
  <c r="M36" i="22" s="1"/>
  <c r="N36" i="22" s="1"/>
  <c r="K37" i="22"/>
  <c r="K38" i="22"/>
  <c r="K39" i="22"/>
  <c r="M39" i="22" s="1"/>
  <c r="N39" i="22" s="1"/>
  <c r="K19" i="22"/>
  <c r="M19" i="22" s="1"/>
  <c r="N19" i="22" s="1"/>
  <c r="N22" i="23"/>
  <c r="N26" i="23"/>
  <c r="K20" i="23"/>
  <c r="M20" i="23" s="1"/>
  <c r="N20" i="23" s="1"/>
  <c r="K21" i="23"/>
  <c r="M21" i="23" s="1"/>
  <c r="N21" i="23" s="1"/>
  <c r="K22" i="23"/>
  <c r="M22" i="23" s="1"/>
  <c r="K23" i="23"/>
  <c r="M23" i="23" s="1"/>
  <c r="K24" i="23"/>
  <c r="M24" i="23" s="1"/>
  <c r="N24" i="23" s="1"/>
  <c r="K25" i="23"/>
  <c r="M25" i="23" s="1"/>
  <c r="N25" i="23" s="1"/>
  <c r="K26" i="23"/>
  <c r="M26" i="23" s="1"/>
  <c r="K27" i="23"/>
  <c r="M27" i="23" s="1"/>
  <c r="N27" i="23" s="1"/>
  <c r="K28" i="23"/>
  <c r="M28" i="23" s="1"/>
  <c r="N28" i="23" s="1"/>
  <c r="K29" i="23"/>
  <c r="M29" i="23" s="1"/>
  <c r="N29" i="23" s="1"/>
  <c r="K30" i="23"/>
  <c r="M30" i="23" s="1"/>
  <c r="N30" i="23" s="1"/>
  <c r="K31" i="23"/>
  <c r="M31" i="23" s="1"/>
  <c r="N31" i="23" s="1"/>
  <c r="K32" i="23"/>
  <c r="M32" i="23" s="1"/>
  <c r="N32" i="23" s="1"/>
  <c r="K33" i="23"/>
  <c r="M33" i="23" s="1"/>
  <c r="N33" i="23" s="1"/>
  <c r="K34" i="23"/>
  <c r="M34" i="23" s="1"/>
  <c r="N34" i="23" s="1"/>
  <c r="K35" i="23"/>
  <c r="M35" i="23" s="1"/>
  <c r="N35" i="23" s="1"/>
  <c r="K36" i="23"/>
  <c r="M36" i="23" s="1"/>
  <c r="N36" i="23" s="1"/>
  <c r="K37" i="23"/>
  <c r="M37" i="23" s="1"/>
  <c r="N37" i="23" s="1"/>
  <c r="K38" i="23"/>
  <c r="M38" i="23" s="1"/>
  <c r="N38" i="23" s="1"/>
  <c r="K39" i="23"/>
  <c r="M39" i="23" s="1"/>
  <c r="N39" i="23" s="1"/>
  <c r="K40" i="23"/>
  <c r="M40" i="23" s="1"/>
  <c r="N40" i="23" s="1"/>
  <c r="K41" i="23"/>
  <c r="M41" i="23" s="1"/>
  <c r="N41" i="23" s="1"/>
  <c r="K42" i="23"/>
  <c r="M42" i="23" s="1"/>
  <c r="N42" i="23" s="1"/>
  <c r="K43" i="23"/>
  <c r="M43" i="23" s="1"/>
  <c r="N43" i="23" s="1"/>
  <c r="K44" i="23"/>
  <c r="M44" i="23" s="1"/>
  <c r="N44" i="23" s="1"/>
  <c r="K19" i="23"/>
  <c r="M19" i="23" s="1"/>
  <c r="N19" i="23" s="1"/>
  <c r="M22" i="21"/>
  <c r="N22" i="21" s="1"/>
  <c r="M24" i="21"/>
  <c r="N24" i="21" s="1"/>
  <c r="K20" i="21"/>
  <c r="M20" i="21" s="1"/>
  <c r="N20" i="21" s="1"/>
  <c r="K21" i="21"/>
  <c r="M21" i="21" s="1"/>
  <c r="N21" i="21" s="1"/>
  <c r="K22" i="21"/>
  <c r="K23" i="21"/>
  <c r="M23" i="21" s="1"/>
  <c r="K24" i="21"/>
  <c r="K25" i="21"/>
  <c r="M25" i="21" s="1"/>
  <c r="N25" i="21" s="1"/>
  <c r="K26" i="21"/>
  <c r="M26" i="21" s="1"/>
  <c r="N26" i="21" s="1"/>
  <c r="K27" i="21"/>
  <c r="M27" i="21" s="1"/>
  <c r="N27" i="21" s="1"/>
  <c r="K28" i="21"/>
  <c r="M28" i="21" s="1"/>
  <c r="N28" i="21" s="1"/>
  <c r="K29" i="21"/>
  <c r="M29" i="21" s="1"/>
  <c r="N29" i="21" s="1"/>
  <c r="K30" i="21"/>
  <c r="M30" i="21" s="1"/>
  <c r="N30" i="21" s="1"/>
  <c r="K31" i="21"/>
  <c r="M31" i="21" s="1"/>
  <c r="N31" i="21" s="1"/>
  <c r="K32" i="21"/>
  <c r="M32" i="21" s="1"/>
  <c r="N32" i="21" s="1"/>
  <c r="K33" i="21"/>
  <c r="M33" i="21" s="1"/>
  <c r="N33" i="21" s="1"/>
  <c r="K34" i="21"/>
  <c r="M34" i="21" s="1"/>
  <c r="N34" i="21" s="1"/>
  <c r="K35" i="21"/>
  <c r="M35" i="21" s="1"/>
  <c r="N35" i="21" s="1"/>
  <c r="K36" i="21"/>
  <c r="M36" i="21" s="1"/>
  <c r="N36" i="21" s="1"/>
  <c r="K19" i="21"/>
  <c r="M19" i="21" s="1"/>
  <c r="N19" i="21" s="1"/>
  <c r="K20" i="20"/>
  <c r="K21" i="20"/>
  <c r="K22" i="20"/>
  <c r="K23" i="20"/>
  <c r="K24" i="20"/>
  <c r="K25" i="20"/>
  <c r="K26" i="20"/>
  <c r="K27" i="20"/>
  <c r="K28" i="20"/>
  <c r="K29" i="20"/>
  <c r="K30" i="20"/>
  <c r="K31" i="20"/>
  <c r="K32" i="20"/>
  <c r="K33" i="20"/>
  <c r="K34" i="20"/>
  <c r="K35" i="20"/>
  <c r="K36" i="20"/>
  <c r="K37" i="20"/>
  <c r="K38" i="20"/>
  <c r="K39" i="20"/>
  <c r="K40" i="20"/>
  <c r="K41" i="20"/>
  <c r="M19" i="26" l="1"/>
  <c r="N19" i="26" s="1"/>
  <c r="M42" i="28"/>
  <c r="N22" i="28"/>
  <c r="N42" i="28" s="1"/>
  <c r="N20" i="32"/>
  <c r="N35" i="32" s="1"/>
  <c r="M35" i="32"/>
  <c r="N23" i="26"/>
  <c r="N20" i="24"/>
  <c r="N40" i="24" s="1"/>
  <c r="M40" i="24"/>
  <c r="N24" i="22"/>
  <c r="N40" i="22" s="1"/>
  <c r="M40" i="22"/>
  <c r="N23" i="23"/>
  <c r="N46" i="23" s="1"/>
  <c r="M46" i="23"/>
  <c r="N23" i="21"/>
  <c r="N38" i="21" s="1"/>
  <c r="M38" i="21"/>
  <c r="N31" i="26"/>
  <c r="M46" i="25"/>
  <c r="N46" i="25"/>
  <c r="M21" i="20"/>
  <c r="N21" i="20" s="1"/>
  <c r="M22" i="20"/>
  <c r="N22" i="20" s="1"/>
  <c r="M23" i="20"/>
  <c r="N23" i="20" s="1"/>
  <c r="M24" i="20"/>
  <c r="N24" i="20" s="1"/>
  <c r="M25" i="20"/>
  <c r="N25" i="20" s="1"/>
  <c r="M26" i="20"/>
  <c r="N26" i="20" s="1"/>
  <c r="M27" i="20"/>
  <c r="N27" i="20" s="1"/>
  <c r="M28" i="20"/>
  <c r="N28" i="20" s="1"/>
  <c r="M29" i="20"/>
  <c r="N29" i="20" s="1"/>
  <c r="M30" i="20"/>
  <c r="N30" i="20" s="1"/>
  <c r="M31" i="20"/>
  <c r="N31" i="20" s="1"/>
  <c r="M32" i="20"/>
  <c r="N32" i="20" s="1"/>
  <c r="M33" i="20"/>
  <c r="N33" i="20" s="1"/>
  <c r="M34" i="20"/>
  <c r="N34" i="20" s="1"/>
  <c r="M35" i="20"/>
  <c r="N35" i="20" s="1"/>
  <c r="M36" i="20"/>
  <c r="N36" i="20" s="1"/>
  <c r="M37" i="20"/>
  <c r="N37" i="20" s="1"/>
  <c r="M38" i="20"/>
  <c r="N38" i="20" s="1"/>
  <c r="M39" i="20"/>
  <c r="N39" i="20" s="1"/>
  <c r="M40" i="20"/>
  <c r="N40" i="20" s="1"/>
  <c r="M41" i="20"/>
  <c r="N41" i="20" s="1"/>
  <c r="M20" i="20"/>
  <c r="N20" i="20" s="1"/>
  <c r="K20" i="19"/>
  <c r="M20" i="19" s="1"/>
  <c r="K21" i="19"/>
  <c r="M21" i="19" s="1"/>
  <c r="N21" i="19" s="1"/>
  <c r="K22" i="19"/>
  <c r="M22" i="19" s="1"/>
  <c r="N22" i="19" s="1"/>
  <c r="K23" i="19"/>
  <c r="M23" i="19" s="1"/>
  <c r="N23" i="19" s="1"/>
  <c r="K24" i="19"/>
  <c r="M24" i="19" s="1"/>
  <c r="N24" i="19" s="1"/>
  <c r="K25" i="19"/>
  <c r="M25" i="19" s="1"/>
  <c r="N25" i="19" s="1"/>
  <c r="K26" i="19"/>
  <c r="M26" i="19" s="1"/>
  <c r="N26" i="19" s="1"/>
  <c r="K27" i="19"/>
  <c r="M27" i="19" s="1"/>
  <c r="N27" i="19" s="1"/>
  <c r="K28" i="19"/>
  <c r="M28" i="19" s="1"/>
  <c r="N28" i="19" s="1"/>
  <c r="K29" i="19"/>
  <c r="M29" i="19" s="1"/>
  <c r="N29" i="19" s="1"/>
  <c r="K30" i="19"/>
  <c r="M30" i="19" s="1"/>
  <c r="N30" i="19" s="1"/>
  <c r="K31" i="19"/>
  <c r="M31" i="19" s="1"/>
  <c r="N31" i="19" s="1"/>
  <c r="K32" i="19"/>
  <c r="M32" i="19" s="1"/>
  <c r="N32" i="19" s="1"/>
  <c r="K33" i="19"/>
  <c r="M33" i="19" s="1"/>
  <c r="N33" i="19" s="1"/>
  <c r="K34" i="19"/>
  <c r="M34" i="19" s="1"/>
  <c r="N34" i="19" s="1"/>
  <c r="K35" i="19"/>
  <c r="M35" i="19" s="1"/>
  <c r="N35" i="19" s="1"/>
  <c r="K36" i="19"/>
  <c r="M36" i="19" s="1"/>
  <c r="N36" i="19" s="1"/>
  <c r="K37" i="19"/>
  <c r="M37" i="19" s="1"/>
  <c r="N37" i="19" s="1"/>
  <c r="K38" i="19"/>
  <c r="M38" i="19"/>
  <c r="N38" i="19" s="1"/>
  <c r="K19" i="19"/>
  <c r="M19" i="19" s="1"/>
  <c r="M44" i="26" l="1"/>
  <c r="N44" i="26"/>
  <c r="N20" i="19"/>
  <c r="N40" i="19" s="1"/>
  <c r="M40" i="19"/>
  <c r="N43" i="20"/>
  <c r="M43" i="20"/>
  <c r="N19" i="19"/>
  <c r="O39" i="32"/>
  <c r="U37" i="32"/>
  <c r="U39" i="32" s="1"/>
  <c r="T37" i="32"/>
  <c r="T39" i="32" s="1"/>
  <c r="S37" i="32"/>
  <c r="S39" i="32" s="1"/>
  <c r="R37" i="32"/>
  <c r="R39" i="32" s="1"/>
  <c r="Q37" i="32"/>
  <c r="Q39" i="32" s="1"/>
  <c r="P37" i="32"/>
  <c r="P39" i="32" s="1"/>
  <c r="O37" i="32"/>
  <c r="P42" i="12" l="1"/>
  <c r="Q42" i="12"/>
  <c r="R42" i="12"/>
  <c r="S42" i="12"/>
  <c r="T42" i="12"/>
  <c r="U42" i="12"/>
  <c r="O42" i="12"/>
  <c r="P40" i="21" l="1"/>
  <c r="Q40" i="21"/>
  <c r="R40" i="21"/>
  <c r="S40" i="21"/>
  <c r="T40" i="21"/>
  <c r="U40" i="21"/>
  <c r="O40" i="21"/>
  <c r="P44" i="26" l="1"/>
  <c r="Q44" i="26"/>
  <c r="R44" i="26"/>
  <c r="S44" i="26"/>
  <c r="T44" i="26"/>
  <c r="U44" i="26"/>
  <c r="O44" i="26"/>
  <c r="P46" i="25"/>
  <c r="Q46" i="25"/>
  <c r="R46" i="25"/>
  <c r="S46" i="25"/>
  <c r="T46" i="25"/>
  <c r="U46" i="25"/>
  <c r="O46" i="25"/>
  <c r="P42" i="28" l="1"/>
  <c r="P44" i="28" s="1"/>
  <c r="Q42" i="28"/>
  <c r="Q44" i="28" s="1"/>
  <c r="R42" i="28"/>
  <c r="R44" i="28" s="1"/>
  <c r="S42" i="28"/>
  <c r="S44" i="28" s="1"/>
  <c r="T42" i="28"/>
  <c r="T44" i="28" s="1"/>
  <c r="U42" i="28"/>
  <c r="U44" i="28" s="1"/>
  <c r="O42" i="28"/>
  <c r="O44" i="28" s="1"/>
  <c r="P46" i="26"/>
  <c r="Q46" i="26"/>
  <c r="R46" i="26"/>
  <c r="S46" i="26"/>
  <c r="T46" i="26"/>
  <c r="U46" i="26"/>
  <c r="O46" i="26"/>
  <c r="P48" i="25"/>
  <c r="Q48" i="25"/>
  <c r="R48" i="25"/>
  <c r="S48" i="25"/>
  <c r="T48" i="25"/>
  <c r="U48" i="25"/>
  <c r="O48" i="25"/>
  <c r="P43" i="24"/>
  <c r="Q43" i="24"/>
  <c r="R43" i="24"/>
  <c r="S43" i="24"/>
  <c r="T43" i="24"/>
  <c r="U43" i="24"/>
  <c r="O43" i="24"/>
  <c r="P48" i="23"/>
  <c r="P50" i="23" s="1"/>
  <c r="Q48" i="23"/>
  <c r="Q50" i="23" s="1"/>
  <c r="R48" i="23"/>
  <c r="R50" i="23" s="1"/>
  <c r="S48" i="23"/>
  <c r="S50" i="23" s="1"/>
  <c r="T48" i="23"/>
  <c r="T50" i="23" s="1"/>
  <c r="U48" i="23"/>
  <c r="U50" i="23" s="1"/>
  <c r="O48" i="23"/>
  <c r="O50" i="23" s="1"/>
  <c r="P40" i="22"/>
  <c r="P42" i="22" s="1"/>
  <c r="Q40" i="22"/>
  <c r="Q42" i="22" s="1"/>
  <c r="R40" i="22"/>
  <c r="R42" i="22" s="1"/>
  <c r="S40" i="22"/>
  <c r="S42" i="22" s="1"/>
  <c r="T40" i="22"/>
  <c r="T42" i="22" s="1"/>
  <c r="U40" i="22"/>
  <c r="U42" i="22" s="1"/>
  <c r="O40" i="22"/>
  <c r="O42" i="22" s="1"/>
  <c r="P42" i="21"/>
  <c r="Q42" i="21"/>
  <c r="R42" i="21"/>
  <c r="S42" i="21"/>
  <c r="T42" i="21"/>
  <c r="U42" i="21"/>
  <c r="O42" i="21"/>
  <c r="P46" i="20"/>
  <c r="Q46" i="20"/>
  <c r="R46" i="20"/>
  <c r="S46" i="20"/>
  <c r="T46" i="20"/>
  <c r="U46" i="20"/>
  <c r="O46" i="20"/>
  <c r="P44" i="19"/>
  <c r="Q44" i="19"/>
  <c r="R44" i="19"/>
  <c r="S44" i="19"/>
  <c r="T44" i="19"/>
  <c r="U44" i="19"/>
  <c r="O44" i="19"/>
  <c r="P39" i="18"/>
  <c r="P41" i="18" s="1"/>
  <c r="Q39" i="18"/>
  <c r="Q41" i="18" s="1"/>
  <c r="R39" i="18"/>
  <c r="R41" i="18" s="1"/>
  <c r="S39" i="18"/>
  <c r="S41" i="18" s="1"/>
  <c r="T39" i="18"/>
  <c r="T41" i="18" s="1"/>
  <c r="U39" i="18"/>
  <c r="U41" i="18" s="1"/>
  <c r="O39" i="18"/>
  <c r="O41" i="18" s="1"/>
  <c r="P40" i="17"/>
  <c r="P42" i="17" s="1"/>
  <c r="Q40" i="17"/>
  <c r="Q42" i="17" s="1"/>
  <c r="R40" i="17"/>
  <c r="R42" i="17" s="1"/>
  <c r="S40" i="17"/>
  <c r="S42" i="17" s="1"/>
  <c r="T40" i="17"/>
  <c r="T42" i="17" s="1"/>
  <c r="U40" i="17"/>
  <c r="U42" i="17" s="1"/>
  <c r="O40" i="17"/>
  <c r="O42" i="17" s="1"/>
  <c r="P37" i="16"/>
  <c r="P39" i="16" s="1"/>
  <c r="Q37" i="16"/>
  <c r="Q39" i="16" s="1"/>
  <c r="R37" i="16"/>
  <c r="R39" i="16" s="1"/>
  <c r="S37" i="16"/>
  <c r="S39" i="16" s="1"/>
  <c r="T37" i="16"/>
  <c r="T39" i="16" s="1"/>
  <c r="U37" i="16"/>
  <c r="U39" i="16" s="1"/>
  <c r="O37" i="16"/>
  <c r="O39" i="16" s="1"/>
  <c r="P39" i="15"/>
  <c r="P41" i="15" s="1"/>
  <c r="Q39" i="15"/>
  <c r="Q41" i="15" s="1"/>
  <c r="R39" i="15"/>
  <c r="R41" i="15" s="1"/>
  <c r="S39" i="15"/>
  <c r="S41" i="15" s="1"/>
  <c r="T39" i="15"/>
  <c r="T41" i="15" s="1"/>
  <c r="U39" i="15"/>
  <c r="U41" i="15" s="1"/>
  <c r="O39" i="15"/>
  <c r="O41" i="15" s="1"/>
  <c r="P36" i="14"/>
  <c r="P38" i="14" s="1"/>
  <c r="Q36" i="14"/>
  <c r="Q38" i="14" s="1"/>
  <c r="R36" i="14"/>
  <c r="R38" i="14" s="1"/>
  <c r="S36" i="14"/>
  <c r="S38" i="14" s="1"/>
  <c r="T36" i="14"/>
  <c r="T38" i="14" s="1"/>
  <c r="U36" i="14"/>
  <c r="U38" i="14" s="1"/>
  <c r="O36" i="14"/>
  <c r="O38" i="14" s="1"/>
  <c r="P50" i="13"/>
  <c r="P52" i="13" s="1"/>
  <c r="Q50" i="13"/>
  <c r="Q52" i="13" s="1"/>
  <c r="R50" i="13"/>
  <c r="R52" i="13" s="1"/>
  <c r="S50" i="13"/>
  <c r="S52" i="13" s="1"/>
  <c r="T50" i="13"/>
  <c r="T52" i="13" s="1"/>
  <c r="U50" i="13"/>
  <c r="U52" i="13" s="1"/>
  <c r="O50" i="13"/>
  <c r="O52" i="13" s="1"/>
  <c r="P44" i="12"/>
  <c r="Q44" i="12"/>
  <c r="R44" i="12"/>
  <c r="S44" i="12"/>
  <c r="T44" i="12"/>
  <c r="U44" i="12"/>
  <c r="O44" i="12"/>
  <c r="P35" i="11"/>
  <c r="P37" i="11" s="1"/>
  <c r="Q35" i="11"/>
  <c r="Q37" i="11" s="1"/>
  <c r="R35" i="11"/>
  <c r="R37" i="11" s="1"/>
  <c r="S35" i="11"/>
  <c r="S37" i="11" s="1"/>
  <c r="T35" i="11"/>
  <c r="T37" i="11" s="1"/>
  <c r="U35" i="11"/>
  <c r="U37" i="11" s="1"/>
  <c r="O35" i="11"/>
  <c r="O37" i="11" s="1"/>
  <c r="I47" i="10"/>
  <c r="I49" i="10" s="1"/>
  <c r="J47" i="10"/>
  <c r="J49" i="10" s="1"/>
  <c r="K47" i="10"/>
  <c r="K49" i="10" s="1"/>
  <c r="L47" i="10"/>
  <c r="L49" i="10" s="1"/>
  <c r="M47" i="10"/>
  <c r="M49" i="10" s="1"/>
  <c r="N47" i="10"/>
  <c r="N49" i="10" s="1"/>
  <c r="H47" i="10"/>
  <c r="H49" i="10" s="1"/>
  <c r="P38" i="4" l="1"/>
  <c r="P40" i="4" s="1"/>
  <c r="Q38" i="4"/>
  <c r="Q40" i="4" s="1"/>
  <c r="R38" i="4"/>
  <c r="R40" i="4" s="1"/>
  <c r="S38" i="4"/>
  <c r="S40" i="4" s="1"/>
  <c r="T38" i="4"/>
  <c r="T40" i="4" s="1"/>
  <c r="U38" i="4"/>
  <c r="U40" i="4" s="1"/>
  <c r="O38" i="4"/>
  <c r="O40"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BF2A52AD-E872-4783-9F32-DD485B9EBE6C}">
      <text>
        <r>
          <rPr>
            <b/>
            <sz val="9"/>
            <color indexed="81"/>
            <rFont val="Tahoma"/>
            <family val="2"/>
          </rPr>
          <t>LENOVO:</t>
        </r>
        <r>
          <rPr>
            <sz val="9"/>
            <color indexed="81"/>
            <rFont val="Tahoma"/>
            <family val="2"/>
          </rPr>
          <t xml:space="preserve">
Gramge SIPSA DANE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B7442787-5560-4854-AA47-2F9209E1BB81}">
      <text>
        <r>
          <rPr>
            <b/>
            <sz val="9"/>
            <color indexed="81"/>
            <rFont val="Tahoma"/>
            <family val="2"/>
          </rPr>
          <t>LENOVO:</t>
        </r>
        <r>
          <rPr>
            <sz val="9"/>
            <color indexed="81"/>
            <rFont val="Tahoma"/>
            <family val="2"/>
          </rPr>
          <t xml:space="preserve">
Gramge SIPSA DANE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4EE652A0-EFE9-4A35-9D4F-C1F72C0D9848}">
      <text>
        <r>
          <rPr>
            <b/>
            <sz val="9"/>
            <color indexed="81"/>
            <rFont val="Tahoma"/>
            <family val="2"/>
          </rPr>
          <t>LENOVO:</t>
        </r>
        <r>
          <rPr>
            <sz val="9"/>
            <color indexed="81"/>
            <rFont val="Tahoma"/>
            <family val="2"/>
          </rPr>
          <t xml:space="preserve">
Gramge SIPSA DANE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ED180D75-6E48-4890-8BB0-DC9E69100AD7}">
      <text>
        <r>
          <rPr>
            <b/>
            <sz val="9"/>
            <color indexed="81"/>
            <rFont val="Tahoma"/>
            <family val="2"/>
          </rPr>
          <t>LENOVO:</t>
        </r>
        <r>
          <rPr>
            <sz val="9"/>
            <color indexed="81"/>
            <rFont val="Tahoma"/>
            <family val="2"/>
          </rPr>
          <t xml:space="preserve">
Gramge SIPSA DANE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EC285BCB-21E2-4A4F-8637-244618059AC1}">
      <text>
        <r>
          <rPr>
            <b/>
            <sz val="9"/>
            <color indexed="81"/>
            <rFont val="Tahoma"/>
            <family val="2"/>
          </rPr>
          <t>LENOVO:</t>
        </r>
        <r>
          <rPr>
            <sz val="9"/>
            <color indexed="81"/>
            <rFont val="Tahoma"/>
            <family val="2"/>
          </rPr>
          <t xml:space="preserve">
Gramge SIPSA DANE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B10212D1-138B-4791-B241-C74F49E2ECE4}">
      <text>
        <r>
          <rPr>
            <b/>
            <sz val="9"/>
            <color indexed="81"/>
            <rFont val="Tahoma"/>
            <family val="2"/>
          </rPr>
          <t>LENOVO:</t>
        </r>
        <r>
          <rPr>
            <sz val="9"/>
            <color indexed="81"/>
            <rFont val="Tahoma"/>
            <family val="2"/>
          </rPr>
          <t xml:space="preserve">
Gramge SIPSA DANE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8DE21973-7E48-4FAB-8BF6-1FDF352FB481}">
      <text>
        <r>
          <rPr>
            <b/>
            <sz val="9"/>
            <color indexed="81"/>
            <rFont val="Tahoma"/>
            <family val="2"/>
          </rPr>
          <t>LENOVO:</t>
        </r>
        <r>
          <rPr>
            <sz val="9"/>
            <color indexed="81"/>
            <rFont val="Tahoma"/>
            <family val="2"/>
          </rPr>
          <t xml:space="preserve">
Gramge SIPSA DANE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F68EADAE-B23F-4C21-BFDD-E99420A92D9F}">
      <text>
        <r>
          <rPr>
            <b/>
            <sz val="9"/>
            <color indexed="81"/>
            <rFont val="Tahoma"/>
            <family val="2"/>
          </rPr>
          <t>LENOVO:</t>
        </r>
        <r>
          <rPr>
            <sz val="9"/>
            <color indexed="81"/>
            <rFont val="Tahoma"/>
            <family val="2"/>
          </rPr>
          <t xml:space="preserve">
Gramge SIPSA DANE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C23A0120-4160-44C5-A262-95AA6A02A0D6}">
      <text>
        <r>
          <rPr>
            <b/>
            <sz val="9"/>
            <color indexed="81"/>
            <rFont val="Tahoma"/>
            <family val="2"/>
          </rPr>
          <t>LENOVO:</t>
        </r>
        <r>
          <rPr>
            <sz val="9"/>
            <color indexed="81"/>
            <rFont val="Tahoma"/>
            <family val="2"/>
          </rPr>
          <t xml:space="preserve">
Gramge SIPSA DANE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FD3793FF-0A03-4FF2-933A-F44826C578BB}">
      <text>
        <r>
          <rPr>
            <b/>
            <sz val="9"/>
            <color indexed="81"/>
            <rFont val="Tahoma"/>
            <family val="2"/>
          </rPr>
          <t>LENOVO:</t>
        </r>
        <r>
          <rPr>
            <sz val="9"/>
            <color indexed="81"/>
            <rFont val="Tahoma"/>
            <family val="2"/>
          </rPr>
          <t xml:space="preserve">
Gramge SIPSA DANE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BD585F84-0EBA-49CC-A3E8-7E9A6596CEB2}">
      <text>
        <r>
          <rPr>
            <b/>
            <sz val="9"/>
            <color indexed="81"/>
            <rFont val="Tahoma"/>
            <family val="2"/>
          </rPr>
          <t>LENOVO:</t>
        </r>
        <r>
          <rPr>
            <sz val="9"/>
            <color indexed="81"/>
            <rFont val="Tahoma"/>
            <family val="2"/>
          </rPr>
          <t xml:space="preserve">
Gramge SIPSA DANE
</t>
        </r>
      </text>
    </comment>
    <comment ref="H19" authorId="0" shapeId="0" xr:uid="{68EA00B5-A3EC-4F1A-82AE-90814BDB0D66}">
      <text>
        <r>
          <rPr>
            <b/>
            <sz val="9"/>
            <color indexed="81"/>
            <rFont val="Tahoma"/>
            <family val="2"/>
          </rPr>
          <t>LENOVO:</t>
        </r>
        <r>
          <rPr>
            <sz val="9"/>
            <color indexed="81"/>
            <rFont val="Tahoma"/>
            <family val="2"/>
          </rPr>
          <t xml:space="preserve">
SARDINA</t>
        </r>
      </text>
    </comment>
    <comment ref="I19" authorId="0" shapeId="0" xr:uid="{DE6B4FCF-D85B-4753-BA61-6FF0CEED29E8}">
      <text>
        <r>
          <rPr>
            <b/>
            <sz val="9"/>
            <color indexed="81"/>
            <rFont val="Tahoma"/>
            <family val="2"/>
          </rPr>
          <t>LENOVO:</t>
        </r>
        <r>
          <rPr>
            <sz val="9"/>
            <color indexed="81"/>
            <rFont val="Tahoma"/>
            <family val="2"/>
          </rPr>
          <t xml:space="preserve">
SARDINA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FB607D05-DF12-43B1-9557-589D356522E9}">
      <text>
        <r>
          <rPr>
            <b/>
            <sz val="9"/>
            <color indexed="81"/>
            <rFont val="Tahoma"/>
            <family val="2"/>
          </rPr>
          <t>LENOVO:</t>
        </r>
        <r>
          <rPr>
            <sz val="9"/>
            <color indexed="81"/>
            <rFont val="Tahoma"/>
            <family val="2"/>
          </rPr>
          <t xml:space="preserve">
Gramge SIPSA DANE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FD9B05FA-CBB0-4824-93C2-6C54E55A0493}">
      <text>
        <r>
          <rPr>
            <b/>
            <sz val="9"/>
            <color indexed="81"/>
            <rFont val="Tahoma"/>
            <family val="2"/>
          </rPr>
          <t>LENOVO:</t>
        </r>
        <r>
          <rPr>
            <sz val="9"/>
            <color indexed="81"/>
            <rFont val="Tahoma"/>
            <family val="2"/>
          </rPr>
          <t xml:space="preserve">
Gramge SIPSA DANE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462AE14F-6971-46CC-BCDD-58667E3F6C30}">
      <text>
        <r>
          <rPr>
            <b/>
            <sz val="9"/>
            <color indexed="81"/>
            <rFont val="Tahoma"/>
            <family val="2"/>
          </rPr>
          <t>LENOVO:</t>
        </r>
        <r>
          <rPr>
            <sz val="9"/>
            <color indexed="81"/>
            <rFont val="Tahoma"/>
            <family val="2"/>
          </rPr>
          <t xml:space="preserve">
Gramge SIPSA DANE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54381782-C9FC-4006-B207-B6CF164BE9B1}">
      <text>
        <r>
          <rPr>
            <b/>
            <sz val="9"/>
            <color indexed="81"/>
            <rFont val="Tahoma"/>
            <family val="2"/>
          </rPr>
          <t>LENOVO:</t>
        </r>
        <r>
          <rPr>
            <sz val="9"/>
            <color indexed="81"/>
            <rFont val="Tahoma"/>
            <family val="2"/>
          </rPr>
          <t xml:space="preserve">
Gramge SIPSA DANE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F16439BA-2FD0-4AC8-83E1-87BDBFF24546}">
      <text>
        <r>
          <rPr>
            <b/>
            <sz val="9"/>
            <color indexed="81"/>
            <rFont val="Tahoma"/>
            <family val="2"/>
          </rPr>
          <t>LENOVO:</t>
        </r>
        <r>
          <rPr>
            <sz val="9"/>
            <color indexed="81"/>
            <rFont val="Tahoma"/>
            <family val="2"/>
          </rPr>
          <t xml:space="preserve">
Gramge SIPSA DANE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AE00F4F8-0EDD-443B-B154-C3C1BEFA1426}">
      <text>
        <r>
          <rPr>
            <b/>
            <sz val="9"/>
            <color indexed="81"/>
            <rFont val="Tahoma"/>
            <family val="2"/>
          </rPr>
          <t>LENOVO:</t>
        </r>
        <r>
          <rPr>
            <sz val="9"/>
            <color indexed="81"/>
            <rFont val="Tahoma"/>
            <family val="2"/>
          </rPr>
          <t xml:space="preserve">
Gramge SIPSA DANE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L18" authorId="0" shapeId="0" xr:uid="{96758A1A-AA65-407C-899B-66C0A144D86D}">
      <text>
        <r>
          <rPr>
            <b/>
            <sz val="9"/>
            <color indexed="81"/>
            <rFont val="Tahoma"/>
            <family val="2"/>
          </rPr>
          <t>LENOVO:</t>
        </r>
        <r>
          <rPr>
            <sz val="9"/>
            <color indexed="81"/>
            <rFont val="Tahoma"/>
            <family val="2"/>
          </rPr>
          <t xml:space="preserve">
Gramge SIPSA DANE
</t>
        </r>
      </text>
    </comment>
  </commentList>
</comments>
</file>

<file path=xl/sharedStrings.xml><?xml version="1.0" encoding="utf-8"?>
<sst xmlns="http://schemas.openxmlformats.org/spreadsheetml/2006/main" count="2196" uniqueCount="249">
  <si>
    <t xml:space="preserve">FORMATO ANÁLISIS NUTRICIONAL </t>
  </si>
  <si>
    <t>ENTIDAD TERRITORIAL:</t>
  </si>
  <si>
    <t>MINUTA CON ENFOQUE ETNICO:</t>
  </si>
  <si>
    <t>GRUPO ÉTNICO</t>
  </si>
  <si>
    <t>MODALIDAD DE ATENCIÓN</t>
  </si>
  <si>
    <t>TIPO DE COMPLEMENTO</t>
  </si>
  <si>
    <t>NIVEL</t>
  </si>
  <si>
    <t xml:space="preserve">MENÚ No. </t>
  </si>
  <si>
    <t>COMPONENTE</t>
  </si>
  <si>
    <t>GRUPO DE ALIMENTOS</t>
  </si>
  <si>
    <t xml:space="preserve">NOMBRE DE PREPARACIÓN </t>
  </si>
  <si>
    <t>NOMBRE DEL ALIMENTO 
(Ingredientes)</t>
  </si>
  <si>
    <t>CÓDIGO DEL ALIMENTO</t>
  </si>
  <si>
    <t>PESO BRUTO       (g)</t>
  </si>
  <si>
    <t>PESO NETO
 (g)</t>
  </si>
  <si>
    <t>CALORÍAS Y NUTRIENTES</t>
  </si>
  <si>
    <t>CALORÍAS
(Kcal)</t>
  </si>
  <si>
    <t>PROTEÍNA
 (g)</t>
  </si>
  <si>
    <t>GRASA     
  (g)</t>
  </si>
  <si>
    <t>CHO 
(g)</t>
  </si>
  <si>
    <t>CALCIO
 (mg)</t>
  </si>
  <si>
    <t>HIERRO
 (mg)</t>
  </si>
  <si>
    <t>SODIO
 (mg)</t>
  </si>
  <si>
    <t>TOTAL MENÚ</t>
  </si>
  <si>
    <t>RECOMENDACIÓN</t>
  </si>
  <si>
    <t>% ADECUACIÓN</t>
  </si>
  <si>
    <t>NOMBRE NUTRICIONISTA - DIETISTA QUE ELABORA EL ANÁLISIS</t>
  </si>
  <si>
    <t>FIRMA</t>
  </si>
  <si>
    <t>MATRÍCULA PROFESIONAL</t>
  </si>
  <si>
    <t>La siguiente guia le permitirá tener claridad sobre la información que debe ser consignada en cada uno de los espacios contenidos en el formato de "ANÁLISIS NUTRICIONAL".   Este permitirá determinar el aporte nutricional de cada menú, por grupo de edad, el porcentaje de adecuación y el cumplimiento de lo establecido en la Minuta Patrón. A continuación se indica la información que debe diligenciarse en cada campo del formato:</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</si>
  <si>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</si>
  <si>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</si>
  <si>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</si>
  <si>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Seleccione según corresponda el nivel educativo/grado (Preescolar, Primaria:Primero, Segundo y tercero, Primaria:Cuarto y Quinto, Secundaria, y Media y Nivel complementario) al que hace referencia el análsis nutricional presentado</t>
  </si>
  <si>
    <t>Digite el número del menú al que corresponde el análisis nutricional, según lo registrado en el ciclo de menús</t>
  </si>
  <si>
    <t>PREPARACIÓN</t>
  </si>
  <si>
    <t>Registrar el nombre de la preparación, cuyo ingrediente principal corresponda al grupo de alimentos establecido</t>
  </si>
  <si>
    <t>Registrar los ingredientes que se requieren para desarrollar la preparación.  Se deben incluir los condimentos y grasas necesarios para la elaboración de la preparación propuesta.  Todos los  ingredientes se deben cuantificar y analizar en el espacio generado para ello</t>
  </si>
  <si>
    <t>Se debe tomar como referencia el código referido en la Tabla de Composición de Alimentos Colombianos -TCAC- 2018 del ICBF, toda vez que corresponde al instrumento que recopila el contenido de nutrientes y el aporte de energía de los alimentos que consume la población colombiana y sus actualizaciones posteriores; para el caso de alimentos autóctonos o que no se encuentren en la tabla mencionada, el análisis se puede llevar a cabo con tablas de composición de alimentos aprobadas en el territorio nacional y de países vecinos. Se debe tener en cuenta que para el análisis de contenido nutricional se utiliza el peso neto de los alimentos</t>
  </si>
  <si>
    <t>PESO BRUTO</t>
  </si>
  <si>
    <t>Registrar el peso total del alimento natural, incluyendo cáscara, semilla, hueso, etc., considerando la parte comestible y no comestible, por grupo de edad</t>
  </si>
  <si>
    <t>PESO NETO</t>
  </si>
  <si>
    <t>Registrar el peso del alimento sin la parte no comestible; es decir, sin cáscara, semilla, hueso y en general de todo el material que no sea utilizado para consumo, este es el valor con el cual se debe realizar el análisis aporte nutricional</t>
  </si>
  <si>
    <t>NUTRIENTES</t>
  </si>
  <si>
    <t>Se refiere al aporte de calorías y nutrientes de cada alimento que componen cada preparación del menú analizado. Registrar el aporte de calorías, proteína, grasa, carbohidratos, calcio, hierro y sodio que contiene la parte comestible (peso neto).</t>
  </si>
  <si>
    <t>APORTE NUTRIENTES MENU</t>
  </si>
  <si>
    <t>Es la sumatoria o total del aporte de calorías y nutrientes de los alimentos que componen el menú (calorías, proteína, grasa, carbohidratos, calcio, hierro y sodio).</t>
  </si>
  <si>
    <t>RECOMENDACIONES DIARIAS 
(EDAD)</t>
  </si>
  <si>
    <t>Cantidad de calorías y nutrientes para el grupo de edad, de acuerdo con las recomendaciones vigentes para la población colombiana, se debe registrar el valor para calorías, proteína, grasa, carbohidratos, calcio, hierro y sodio, que se encuentran en la minuta patrón de cada modalidad y para cada grupo de edad.</t>
  </si>
  <si>
    <t>Es el porcentaje de cumplimiento del aporte nutricional de la minuta patrón por tiempo de consumo, frente a las recomendaciones nutricionales para el grupo de edad. Este debe corresponder con el porcentaje minimo establecido por tiempo de comida establecido por definidos en los Lineamientos Técnico y Administrativos del Programa de Alimentación Escolar</t>
  </si>
  <si>
    <t>No</t>
  </si>
  <si>
    <t>Sin Pertenencia Étnica</t>
  </si>
  <si>
    <t>Ración para Preparar en Sitio</t>
  </si>
  <si>
    <t>Almuerzo</t>
  </si>
  <si>
    <t>CARTAGENA</t>
  </si>
  <si>
    <t>F061</t>
  </si>
  <si>
    <t>Cilantro, crudo</t>
  </si>
  <si>
    <t>Ají dulce, crudo</t>
  </si>
  <si>
    <t>Cebolla junca, tallos, cruda</t>
  </si>
  <si>
    <t>Pimentón rojo, crudo</t>
  </si>
  <si>
    <t>Ajo, crudo</t>
  </si>
  <si>
    <t>Arroz blanco, pulido, crudo</t>
  </si>
  <si>
    <t>Papa, variedad cerosa, sabanera, sin cáscara, cruda</t>
  </si>
  <si>
    <t>Cebolla cabezona, cruda</t>
  </si>
  <si>
    <t>Aguacate lorena, crudo</t>
  </si>
  <si>
    <t>Tomate, crudo</t>
  </si>
  <si>
    <t>Mango común, crudo</t>
  </si>
  <si>
    <t>Azúcar blanco, granulado</t>
  </si>
  <si>
    <t>Margarina, con sal</t>
  </si>
  <si>
    <t>Aceite de girasol</t>
  </si>
  <si>
    <t>B035</t>
  </si>
  <si>
    <t>B007</t>
  </si>
  <si>
    <t>B029</t>
  </si>
  <si>
    <t>B080</t>
  </si>
  <si>
    <t>B009</t>
  </si>
  <si>
    <t>A010</t>
  </si>
  <si>
    <t>B068</t>
  </si>
  <si>
    <t>B027</t>
  </si>
  <si>
    <t>C002</t>
  </si>
  <si>
    <t>B103</t>
  </si>
  <si>
    <t>C051</t>
  </si>
  <si>
    <t>K003</t>
  </si>
  <si>
    <t>D018</t>
  </si>
  <si>
    <t>D004</t>
  </si>
  <si>
    <t>Huevo de gallina, entero, crudo</t>
  </si>
  <si>
    <t>Cebolla junca, hojas, cruda</t>
  </si>
  <si>
    <t>Pimentón verde, crudo</t>
  </si>
  <si>
    <t>Queso fresco, semiduro, semigraso, tipo costeño</t>
  </si>
  <si>
    <t>Frijol bola roja, crudo</t>
  </si>
  <si>
    <t>Zanahoria, sin cáscara, cruda</t>
  </si>
  <si>
    <t>Sandía, cruda</t>
  </si>
  <si>
    <t>J004</t>
  </si>
  <si>
    <t>B028</t>
  </si>
  <si>
    <t>B081</t>
  </si>
  <si>
    <t>G018</t>
  </si>
  <si>
    <t>T006</t>
  </si>
  <si>
    <t>B110</t>
  </si>
  <si>
    <t>C079</t>
  </si>
  <si>
    <t>Res, carne magra, crda</t>
  </si>
  <si>
    <t>coco, crudo</t>
  </si>
  <si>
    <t>Plátano hartón, maduro, crudo</t>
  </si>
  <si>
    <t>Piña, cruda</t>
  </si>
  <si>
    <t>F099</t>
  </si>
  <si>
    <t>C019</t>
  </si>
  <si>
    <t>B089</t>
  </si>
  <si>
    <t>C072</t>
  </si>
  <si>
    <t>Plátano hartón, verde, crudo</t>
  </si>
  <si>
    <t>Pepino cohombro, crudo</t>
  </si>
  <si>
    <t>Lechuga común, cruda</t>
  </si>
  <si>
    <t>Mora de castilla, cruda</t>
  </si>
  <si>
    <t>B092</t>
  </si>
  <si>
    <t>B077</t>
  </si>
  <si>
    <t>B059</t>
  </si>
  <si>
    <t>C061</t>
  </si>
  <si>
    <t>Lenteja común, cruda</t>
  </si>
  <si>
    <t>Apio, crudo</t>
  </si>
  <si>
    <t>T026</t>
  </si>
  <si>
    <t>B014</t>
  </si>
  <si>
    <t>Maracuyá, cruda</t>
  </si>
  <si>
    <t>C056</t>
  </si>
  <si>
    <t>Melón, crudo</t>
  </si>
  <si>
    <t>C060</t>
  </si>
  <si>
    <t>Cerdo, carne magra, cruda</t>
  </si>
  <si>
    <t>F011</t>
  </si>
  <si>
    <t>Atún, enlatado en aceite</t>
  </si>
  <si>
    <t>Frijol cargamanto rojo, crudo</t>
  </si>
  <si>
    <t>E003</t>
  </si>
  <si>
    <t>T011</t>
  </si>
  <si>
    <t>Maíz tierno, crudo</t>
  </si>
  <si>
    <t>A053</t>
  </si>
  <si>
    <t>Pollo, pechuga sin piel, cruda</t>
  </si>
  <si>
    <t>Alimento proteico</t>
  </si>
  <si>
    <t>Grupo IV: carnes, huevos, leguminosas secas, frutos secos y semillas</t>
  </si>
  <si>
    <t>Cereales</t>
  </si>
  <si>
    <t>Grupo I. Cereales, raíces, tubérculos y plátanos</t>
  </si>
  <si>
    <t>Tubérculos, raíces, plátanos o derivados de cereal</t>
  </si>
  <si>
    <t>Grupo I. Cereales, raíces, tubércilos y plátanos</t>
  </si>
  <si>
    <t>Papas a la francesa</t>
  </si>
  <si>
    <t>Ensalada o verdura caliente</t>
  </si>
  <si>
    <t>Grupo II. Frutas y verduras</t>
  </si>
  <si>
    <t>Ensalada de aguacate</t>
  </si>
  <si>
    <t>Bebida</t>
  </si>
  <si>
    <t>Leche y profuctos lácteos</t>
  </si>
  <si>
    <t>Grupo III. Leche y productos lacteos</t>
  </si>
  <si>
    <t>Azúcares</t>
  </si>
  <si>
    <t xml:space="preserve">Grupo VI. Azúcares </t>
  </si>
  <si>
    <t>Grasas</t>
  </si>
  <si>
    <t>Grupo V. Grasas</t>
  </si>
  <si>
    <t>Aceite y margarina (para las preparaciones)</t>
  </si>
  <si>
    <t>Jugo de patilla</t>
  </si>
  <si>
    <t>Arroz con coco</t>
  </si>
  <si>
    <t>Tajadas de maduro</t>
  </si>
  <si>
    <t>Jugo de piña</t>
  </si>
  <si>
    <t>Leche y productos lácteos</t>
  </si>
  <si>
    <t>Moneditas de plátano</t>
  </si>
  <si>
    <t>Jugo de mora en leche</t>
  </si>
  <si>
    <t>Aceite (para las preparaciones)</t>
  </si>
  <si>
    <t>Alimento proteíco</t>
  </si>
  <si>
    <t>Arroz con ajo</t>
  </si>
  <si>
    <t>Gupo VI. Azúcares</t>
  </si>
  <si>
    <t>Arroz de ají</t>
  </si>
  <si>
    <t>Frijoles guisados</t>
  </si>
  <si>
    <t>Jugo de maracuyá</t>
  </si>
  <si>
    <t>Jugo de melón</t>
  </si>
  <si>
    <t>Fajitas de pulpa de cerdo salteadas</t>
  </si>
  <si>
    <t xml:space="preserve">Aceite (para las preparaciones) </t>
  </si>
  <si>
    <t>Pechuga asada</t>
  </si>
  <si>
    <t>Guiso de atún</t>
  </si>
  <si>
    <t>Huevos perico</t>
  </si>
  <si>
    <t>Carne molida con verduras</t>
  </si>
  <si>
    <t>Jugo de mango</t>
  </si>
  <si>
    <t>Lentejas guisadas</t>
  </si>
  <si>
    <t>ILKA LUCÍA PADILLA GRAU</t>
  </si>
  <si>
    <t>Jugo de guayaba en leche</t>
  </si>
  <si>
    <t>Guayaba, madura, cruda</t>
  </si>
  <si>
    <t>C031</t>
  </si>
  <si>
    <t>Leche de vaca, entera, en polvo</t>
  </si>
  <si>
    <t>G008</t>
  </si>
  <si>
    <t>Vinagre</t>
  </si>
  <si>
    <t>L018</t>
  </si>
  <si>
    <t>Limón, crudo</t>
  </si>
  <si>
    <t>C044</t>
  </si>
  <si>
    <t>Vinagreta estandar</t>
  </si>
  <si>
    <t>Ensalada de verdura caliente</t>
  </si>
  <si>
    <t>Pasta alimenticia, enriquecida, cruda</t>
  </si>
  <si>
    <t>Queso fresco, semiduro, semigraso, tipo campesino</t>
  </si>
  <si>
    <t>F101</t>
  </si>
  <si>
    <t>A072</t>
  </si>
  <si>
    <t>G017</t>
  </si>
  <si>
    <t>Carne goulsh</t>
  </si>
  <si>
    <t>Repollo blanco, crudo</t>
  </si>
  <si>
    <t>B099</t>
  </si>
  <si>
    <t xml:space="preserve">Grupo II. Frutas y verduras </t>
  </si>
  <si>
    <t>moneditas de platano</t>
  </si>
  <si>
    <t>Jugo de melon</t>
  </si>
  <si>
    <t>Remolacha, sin cáscara, cruda</t>
  </si>
  <si>
    <t>B098</t>
  </si>
  <si>
    <t>Vinagreta de mango</t>
  </si>
  <si>
    <t xml:space="preserve">Pechuga de pollo salteada con vegetales </t>
  </si>
  <si>
    <t xml:space="preserve">Arroz con ajo </t>
  </si>
  <si>
    <t xml:space="preserve">Huevos revueltos con vegetales </t>
  </si>
  <si>
    <t xml:space="preserve">Frijoles guisados </t>
  </si>
  <si>
    <t xml:space="preserve">Chips de plátano </t>
  </si>
  <si>
    <t xml:space="preserve">Arroz con zanahoria </t>
  </si>
  <si>
    <t>Ensalada fresca con maíz tierno</t>
  </si>
  <si>
    <t>Arroz con espinaca</t>
  </si>
  <si>
    <t xml:space="preserve">Ensalada Fresca con frutas </t>
  </si>
  <si>
    <t>Salpicón de atún</t>
  </si>
  <si>
    <t>Palitos de yuca frita</t>
  </si>
  <si>
    <t>Ensalada Fresca</t>
  </si>
  <si>
    <t>B107</t>
  </si>
  <si>
    <t>Yuca blanca, sin cáscara, cruda</t>
  </si>
  <si>
    <t xml:space="preserve">Ensalada de repollo con frutas </t>
  </si>
  <si>
    <t>Lentejas Guisadas</t>
  </si>
  <si>
    <t>Jugo de Melón</t>
  </si>
  <si>
    <t>Vinagreta Natural</t>
  </si>
  <si>
    <t>Puré de papas con queso</t>
  </si>
  <si>
    <t>Manzana común, cruda</t>
  </si>
  <si>
    <t>C054</t>
  </si>
  <si>
    <t>Carne molida con maiz tierno</t>
  </si>
  <si>
    <t>Pastas en salsa criolla con queso rallado</t>
  </si>
  <si>
    <t>Papas en cascos</t>
  </si>
  <si>
    <t>Arroz perla</t>
  </si>
  <si>
    <t>Pechuga de pollo asada</t>
  </si>
  <si>
    <t>Huevo perico</t>
  </si>
  <si>
    <t>Patacones de platano verde</t>
  </si>
  <si>
    <t>Arroz con espinacas</t>
  </si>
  <si>
    <t>Espinaca, cruda</t>
  </si>
  <si>
    <t>B044</t>
  </si>
  <si>
    <t>Corozo, crudo</t>
  </si>
  <si>
    <t>P046</t>
  </si>
  <si>
    <t>Jugo de corozo</t>
  </si>
  <si>
    <t>B101</t>
  </si>
  <si>
    <t>Repollo morado, crudo</t>
  </si>
  <si>
    <t>Carne desmechada con verduras</t>
  </si>
  <si>
    <t>Arroz con fideos</t>
  </si>
  <si>
    <t>Ensalada de remolacha</t>
  </si>
  <si>
    <t>Arroz con zanahoria</t>
  </si>
  <si>
    <t>Cerdo asado</t>
  </si>
  <si>
    <t>Fajitas de pollo con vegetales</t>
  </si>
  <si>
    <t>Arroz con ají</t>
  </si>
  <si>
    <t>Secundaria</t>
  </si>
  <si>
    <t>VALOR JULIO 2024</t>
  </si>
  <si>
    <t>VALOR AGOSTO 2024</t>
  </si>
  <si>
    <t>VALOR SEPTIEMBRE 2024</t>
  </si>
  <si>
    <t>VALOR PROMEDIO</t>
  </si>
  <si>
    <t xml:space="preserve">POR GRAMO </t>
  </si>
  <si>
    <t>VALOR PROMEDIO POR GRAMO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</si>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</sst>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0.0"/>
    <numFmt numFmtId="165" formatCode="0.0000"/>
    <numFmt numFmtId="166" formatCode="0.0%"/>
    <numFmt numFmtId="167" formatCode="#,##0.000;[Red]#,##0.000"/>
    <numFmt numFmtId="168" formatCode="_ * #,##0.00_ ;_ * \-#,##0.00_ ;_ * &quot;-&quot;??_ ;_ @_ "/>
    <numFmt numFmtId="169" formatCode="#,##0_ ;\-#,##0\ "/>
    <numFmt numFmtId="170" formatCode="_-* #,##0.000_-;\-* #,##0.000_-;_-* &quot;-&quot;??_-;_-@_-"/>
    <numFmt numFmtId="171" formatCode="#,##0.000"/>
  </numFmts>
  <fonts count="19">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b/>
      <sz val="11"/>
      <color theme="1"/>
      <name val="Calibri"/>
      <family val="2"/>
      <scheme val="minor"/>
    </font>
    <font>
      <b/>
      <sz val="11"/>
      <name val="Calibri"/>
      <family val="2"/>
      <scheme val="minor"/>
    </font>
    <font>
      <sz val="11"/>
      <name val="Calibri"/>
      <family val="2"/>
      <scheme val="minor"/>
    </font>
    <font>
      <sz val="10"/>
      <name val="Zurich BT"/>
    </font>
    <font>
      <b/>
      <sz val="10"/>
      <name val="Arial"/>
      <family val="2"/>
    </font>
    <font>
      <sz val="11"/>
      <color theme="1"/>
      <name val="Calibri"/>
      <family val="2"/>
      <scheme val="minor"/>
    </font>
    <font>
      <b/>
      <sz val="9"/>
      <color indexed="81"/>
      <name val="Tahoma"/>
      <family val="2"/>
    </font>
    <font>
      <sz val="9"/>
      <color indexed="81"/>
      <name val="Tahoma"/>
      <family val="2"/>
    </font>
    <font>
      <sz val="11"/>
      <color rgb="FFFF0000"/>
      <name val="Calibri"/>
      <family val="2"/>
      <scheme val="minor"/>
    </font>
    <font>
      <b/>
      <sz val="11"/>
      <color rgb="FFFF0000"/>
      <name val="Calibri"/>
      <family val="2"/>
      <scheme val="minor"/>
    </font>
    <font>
      <sz val="10"/>
      <color rgb="FFFF0000"/>
      <name val="Arial"/>
      <family val="2"/>
    </font>
    <font>
      <b/>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top/>
      <bottom style="thin">
        <color indexed="64"/>
      </bottom>
      <diagonal/>
    </border>
  </borders>
  <cellStyleXfs count="77">
    <xf numFmtId="0" fontId="0"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0" fillId="0" borderId="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applyFont="0" applyFill="0" applyBorder="0" applyAlignment="0" applyProtection="0"/>
  </cellStyleXfs>
  <cellXfs count="298">
    <xf numFmtId="0" fontId="0" fillId="0" borderId="0" xfId="0"/>
    <xf numFmtId="0" fontId="8" fillId="2" borderId="0" xfId="0" applyFont="1" applyFill="1" applyAlignment="1">
      <alignment horizontal="center" vertical="center" wrapText="1"/>
    </xf>
    <xf numFmtId="0" fontId="9" fillId="2" borderId="0" xfId="0" applyFont="1" applyFill="1"/>
    <xf numFmtId="0" fontId="8" fillId="2" borderId="1" xfId="0" applyFont="1" applyFill="1" applyBorder="1" applyAlignment="1">
      <alignment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left" vertical="center" wrapText="1"/>
    </xf>
    <xf numFmtId="0" fontId="9" fillId="2" borderId="0" xfId="0" applyFont="1" applyFill="1" applyAlignment="1">
      <alignment horizontal="center" vertical="center" wrapText="1"/>
    </xf>
    <xf numFmtId="0" fontId="8" fillId="2" borderId="0" xfId="0" applyFont="1" applyFill="1" applyAlignment="1">
      <alignment horizontal="left" vertical="center"/>
    </xf>
    <xf numFmtId="0" fontId="8" fillId="2" borderId="0" xfId="0" applyFont="1" applyFill="1" applyAlignment="1">
      <alignment vertical="center"/>
    </xf>
    <xf numFmtId="0" fontId="9" fillId="2" borderId="0" xfId="0" applyFont="1" applyFill="1" applyAlignment="1">
      <alignment horizontal="left"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vertical="center" wrapText="1"/>
    </xf>
    <xf numFmtId="0" fontId="7" fillId="0" borderId="0" xfId="0" applyFont="1" applyAlignment="1">
      <alignment vertical="center"/>
    </xf>
    <xf numFmtId="0" fontId="8" fillId="2" borderId="0" xfId="0" applyFont="1" applyFill="1" applyAlignment="1" applyProtection="1">
      <alignment horizontal="center" vertical="center"/>
      <protection locked="0"/>
    </xf>
    <xf numFmtId="0" fontId="8" fillId="3" borderId="1" xfId="1" applyFont="1" applyFill="1" applyBorder="1" applyAlignment="1">
      <alignment vertical="center" wrapText="1"/>
    </xf>
    <xf numFmtId="0" fontId="8" fillId="3" borderId="1" xfId="1" applyFont="1" applyFill="1" applyBorder="1" applyAlignment="1">
      <alignment vertical="top" wrapText="1"/>
    </xf>
    <xf numFmtId="0" fontId="9" fillId="3" borderId="0" xfId="1" applyFont="1" applyFill="1" applyAlignment="1">
      <alignment wrapText="1"/>
    </xf>
    <xf numFmtId="0" fontId="9" fillId="3" borderId="0" xfId="1" applyFont="1" applyFill="1" applyAlignment="1">
      <alignment vertical="center" wrapText="1"/>
    </xf>
    <xf numFmtId="0" fontId="7" fillId="0" borderId="1" xfId="0" applyFont="1" applyBorder="1"/>
    <xf numFmtId="0" fontId="1" fillId="0" borderId="6" xfId="45" applyFont="1" applyBorder="1" applyAlignment="1" applyProtection="1">
      <alignment horizontal="left" vertical="center" wrapText="1"/>
      <protection locked="0"/>
    </xf>
    <xf numFmtId="0" fontId="9" fillId="2" borderId="1" xfId="0" applyFont="1" applyFill="1" applyBorder="1" applyAlignment="1" applyProtection="1">
      <alignment horizontal="center" wrapText="1"/>
      <protection locked="0"/>
    </xf>
    <xf numFmtId="0" fontId="9" fillId="2" borderId="1" xfId="0" applyFont="1" applyFill="1" applyBorder="1" applyAlignment="1" applyProtection="1">
      <alignment horizontal="center" vertical="center" wrapText="1"/>
      <protection locked="0"/>
    </xf>
    <xf numFmtId="2" fontId="9" fillId="2" borderId="1" xfId="0" applyNumberFormat="1" applyFont="1" applyFill="1" applyBorder="1" applyAlignment="1" applyProtection="1">
      <alignment horizontal="center" vertical="center" wrapText="1"/>
      <protection locked="0"/>
    </xf>
    <xf numFmtId="0" fontId="9" fillId="2" borderId="1" xfId="0" applyFont="1" applyFill="1" applyBorder="1" applyAlignment="1">
      <alignment horizontal="center"/>
    </xf>
    <xf numFmtId="0" fontId="1" fillId="0" borderId="1" xfId="45" applyFont="1" applyBorder="1" applyAlignment="1" applyProtection="1">
      <alignment horizontal="left" vertical="center" wrapText="1"/>
      <protection locked="0"/>
    </xf>
    <xf numFmtId="0" fontId="11" fillId="3" borderId="6" xfId="45" applyFont="1" applyFill="1" applyBorder="1" applyAlignment="1" applyProtection="1">
      <alignment horizontal="center"/>
      <protection hidden="1"/>
    </xf>
    <xf numFmtId="0" fontId="11" fillId="3" borderId="1" xfId="45" applyFont="1" applyFill="1" applyBorder="1" applyAlignment="1" applyProtection="1">
      <alignment horizontal="center"/>
      <protection hidden="1"/>
    </xf>
    <xf numFmtId="0" fontId="9" fillId="2" borderId="1" xfId="0" applyFont="1" applyFill="1" applyBorder="1" applyAlignment="1" applyProtection="1">
      <alignment horizontal="left" vertical="center" wrapText="1"/>
      <protection locked="0"/>
    </xf>
    <xf numFmtId="2" fontId="9" fillId="2" borderId="1" xfId="0" applyNumberFormat="1" applyFont="1" applyFill="1" applyBorder="1" applyAlignment="1">
      <alignment horizontal="center"/>
    </xf>
    <xf numFmtId="2" fontId="9" fillId="2" borderId="1" xfId="0" applyNumberFormat="1" applyFont="1" applyFill="1" applyBorder="1" applyAlignment="1">
      <alignment horizontal="center" vertical="center"/>
    </xf>
    <xf numFmtId="0" fontId="9" fillId="2" borderId="1" xfId="0" applyFont="1" applyFill="1" applyBorder="1" applyAlignment="1" applyProtection="1">
      <alignment horizontal="left" wrapText="1"/>
      <protection locked="0"/>
    </xf>
    <xf numFmtId="0" fontId="8" fillId="2" borderId="1" xfId="0" applyFont="1" applyFill="1" applyBorder="1" applyAlignment="1" applyProtection="1">
      <alignment horizontal="center" vertical="center"/>
      <protection locked="0"/>
    </xf>
    <xf numFmtId="0" fontId="9" fillId="2" borderId="1" xfId="0" applyFont="1" applyFill="1" applyBorder="1" applyAlignment="1">
      <alignment horizontal="center" vertical="center"/>
    </xf>
    <xf numFmtId="2" fontId="1" fillId="3" borderId="7" xfId="45" applyNumberFormat="1" applyFont="1" applyFill="1" applyBorder="1" applyAlignment="1" applyProtection="1">
      <alignment horizontal="center" vertical="center"/>
      <protection hidden="1"/>
    </xf>
    <xf numFmtId="0" fontId="1" fillId="3" borderId="2" xfId="45" applyFont="1" applyFill="1" applyBorder="1" applyAlignment="1" applyProtection="1">
      <alignment horizontal="center" vertical="center"/>
      <protection locked="0"/>
    </xf>
    <xf numFmtId="2" fontId="1" fillId="3" borderId="1" xfId="45" applyNumberFormat="1" applyFont="1" applyFill="1" applyBorder="1" applyAlignment="1" applyProtection="1">
      <alignment horizontal="center" vertical="center"/>
      <protection hidden="1"/>
    </xf>
    <xf numFmtId="0" fontId="1" fillId="3" borderId="1" xfId="45" applyFont="1" applyFill="1" applyBorder="1" applyAlignment="1" applyProtection="1">
      <alignment horizontal="center" vertical="center"/>
      <protection locked="0"/>
    </xf>
    <xf numFmtId="0" fontId="1" fillId="3" borderId="9" xfId="45" applyFont="1" applyFill="1" applyBorder="1" applyAlignment="1" applyProtection="1">
      <alignment horizontal="center" vertical="center"/>
      <protection locked="0"/>
    </xf>
    <xf numFmtId="2" fontId="8" fillId="2" borderId="1" xfId="0" applyNumberFormat="1" applyFont="1" applyFill="1" applyBorder="1" applyAlignment="1">
      <alignment horizontal="center" vertical="center" wrapText="1"/>
    </xf>
    <xf numFmtId="10" fontId="8" fillId="2" borderId="1" xfId="0" applyNumberFormat="1" applyFont="1" applyFill="1" applyBorder="1" applyAlignment="1">
      <alignment horizontal="center" vertical="center" wrapText="1"/>
    </xf>
    <xf numFmtId="10" fontId="8" fillId="2" borderId="1" xfId="0" applyNumberFormat="1" applyFont="1" applyFill="1" applyBorder="1" applyAlignment="1">
      <alignment horizontal="center"/>
    </xf>
    <xf numFmtId="0" fontId="9" fillId="2" borderId="0" xfId="0" applyFont="1" applyFill="1" applyAlignment="1">
      <alignment horizontal="center" vertical="center"/>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pplyProtection="1">
      <alignment horizontal="center" wrapText="1"/>
      <protection locked="0"/>
    </xf>
    <xf numFmtId="2" fontId="1" fillId="3" borderId="7" xfId="45" applyNumberFormat="1" applyFont="1" applyFill="1" applyBorder="1" applyAlignment="1" applyProtection="1">
      <alignment horizontal="center"/>
      <protection hidden="1"/>
    </xf>
    <xf numFmtId="0" fontId="1" fillId="3" borderId="1" xfId="45" applyFont="1" applyFill="1" applyBorder="1" applyAlignment="1" applyProtection="1">
      <alignment horizontal="center"/>
      <protection hidden="1"/>
    </xf>
    <xf numFmtId="0" fontId="1" fillId="3" borderId="1" xfId="45" applyFont="1" applyFill="1" applyBorder="1" applyAlignment="1" applyProtection="1">
      <alignment horizontal="center" vertical="center"/>
      <protection hidden="1"/>
    </xf>
    <xf numFmtId="0" fontId="1" fillId="3" borderId="2" xfId="45" applyFont="1" applyFill="1" applyBorder="1" applyAlignment="1" applyProtection="1">
      <alignment horizontal="center"/>
      <protection locked="0"/>
    </xf>
    <xf numFmtId="0" fontId="1" fillId="3" borderId="1" xfId="45" applyFont="1" applyFill="1" applyBorder="1" applyAlignment="1" applyProtection="1">
      <alignment horizontal="center"/>
      <protection locked="0"/>
    </xf>
    <xf numFmtId="0" fontId="11" fillId="3" borderId="1" xfId="45" applyFont="1" applyFill="1" applyBorder="1" applyAlignment="1" applyProtection="1">
      <alignment horizontal="center" vertical="center"/>
      <protection hidden="1"/>
    </xf>
    <xf numFmtId="165" fontId="1" fillId="3" borderId="1" xfId="45" applyNumberFormat="1" applyFont="1" applyFill="1" applyBorder="1" applyAlignment="1" applyProtection="1">
      <alignment horizontal="center" vertical="center"/>
      <protection hidden="1"/>
    </xf>
    <xf numFmtId="0" fontId="1" fillId="0" borderId="7" xfId="45" applyFont="1" applyBorder="1" applyAlignment="1" applyProtection="1">
      <alignment horizontal="left" vertical="center"/>
      <protection locked="0"/>
    </xf>
    <xf numFmtId="0" fontId="8" fillId="2" borderId="6" xfId="0" applyFont="1" applyFill="1" applyBorder="1" applyAlignment="1" applyProtection="1">
      <alignment horizontal="center" vertical="center" wrapText="1"/>
      <protection locked="0"/>
    </xf>
    <xf numFmtId="0" fontId="9" fillId="2" borderId="6" xfId="0" applyFont="1" applyFill="1" applyBorder="1" applyAlignment="1" applyProtection="1">
      <alignment horizontal="left" vertical="center" wrapText="1"/>
      <protection locked="0"/>
    </xf>
    <xf numFmtId="2" fontId="9" fillId="2" borderId="6" xfId="0" applyNumberFormat="1" applyFont="1" applyFill="1" applyBorder="1" applyAlignment="1" applyProtection="1">
      <alignment horizontal="center" vertical="center" wrapText="1"/>
      <protection locked="0"/>
    </xf>
    <xf numFmtId="0" fontId="8" fillId="2" borderId="10" xfId="0" applyFont="1" applyFill="1" applyBorder="1" applyAlignment="1" applyProtection="1">
      <alignment vertical="center" wrapText="1"/>
      <protection locked="0"/>
    </xf>
    <xf numFmtId="0" fontId="9" fillId="0" borderId="1" xfId="0" applyFont="1" applyBorder="1" applyAlignment="1" applyProtection="1">
      <alignment horizontal="left" vertical="center" wrapText="1"/>
      <protection locked="0"/>
    </xf>
    <xf numFmtId="0" fontId="11" fillId="3" borderId="6" xfId="45" applyFont="1" applyFill="1" applyBorder="1" applyAlignment="1" applyProtection="1">
      <alignment horizontal="center" vertical="center"/>
      <protection hidden="1"/>
    </xf>
    <xf numFmtId="0" fontId="1" fillId="0" borderId="6" xfId="45" applyFont="1" applyBorder="1" applyAlignment="1" applyProtection="1">
      <alignment horizontal="center" vertical="center" wrapText="1"/>
      <protection locked="0"/>
    </xf>
    <xf numFmtId="0" fontId="9" fillId="2" borderId="1" xfId="0" applyFont="1" applyFill="1" applyBorder="1" applyAlignment="1" applyProtection="1">
      <alignment horizontal="center" vertical="center"/>
      <protection locked="0"/>
    </xf>
    <xf numFmtId="0" fontId="8" fillId="2" borderId="10" xfId="0" applyFont="1" applyFill="1" applyBorder="1" applyAlignment="1">
      <alignment vertical="center" wrapText="1"/>
    </xf>
    <xf numFmtId="2" fontId="9" fillId="2" borderId="1" xfId="46" applyNumberFormat="1" applyFont="1" applyFill="1" applyBorder="1" applyAlignment="1" applyProtection="1">
      <alignment horizontal="center" vertical="center" wrapText="1"/>
      <protection locked="0"/>
    </xf>
    <xf numFmtId="0" fontId="1" fillId="0" borderId="1" xfId="45" applyFont="1" applyBorder="1" applyAlignment="1" applyProtection="1">
      <alignment horizontal="center" vertical="center"/>
      <protection locked="0"/>
    </xf>
    <xf numFmtId="0" fontId="8" fillId="2" borderId="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0"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7" xfId="45" applyFont="1" applyBorder="1" applyAlignment="1" applyProtection="1">
      <alignment horizontal="left"/>
      <protection locked="0"/>
    </xf>
    <xf numFmtId="0" fontId="8" fillId="2" borderId="1" xfId="0" applyFont="1" applyFill="1" applyBorder="1" applyAlignment="1" applyProtection="1">
      <alignment vertical="center" wrapText="1"/>
      <protection locked="0"/>
    </xf>
    <xf numFmtId="0" fontId="8" fillId="2" borderId="1" xfId="0" applyFont="1" applyFill="1" applyBorder="1" applyAlignment="1" applyProtection="1">
      <alignment horizontal="center" vertical="center" wrapText="1"/>
      <protection locked="0"/>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protection locked="0"/>
    </xf>
    <xf numFmtId="0" fontId="9" fillId="0" borderId="7" xfId="45" applyFont="1" applyBorder="1" applyAlignment="1" applyProtection="1">
      <alignment horizontal="left"/>
      <protection locked="0"/>
    </xf>
    <xf numFmtId="0" fontId="8" fillId="3" borderId="1" xfId="45" applyFont="1" applyFill="1" applyBorder="1" applyAlignment="1" applyProtection="1">
      <alignment horizontal="center" vertical="center"/>
      <protection hidden="1"/>
    </xf>
    <xf numFmtId="0" fontId="9" fillId="2" borderId="4" xfId="0" applyFont="1" applyFill="1" applyBorder="1" applyAlignment="1" applyProtection="1">
      <alignment horizontal="left" vertical="center" wrapText="1"/>
      <protection locked="0"/>
    </xf>
    <xf numFmtId="0" fontId="0" fillId="0" borderId="4" xfId="0" applyBorder="1" applyAlignment="1">
      <alignment horizontal="left" vertical="center" wrapText="1"/>
    </xf>
    <xf numFmtId="0" fontId="8" fillId="2" borderId="1" xfId="0" applyFont="1" applyFill="1" applyBorder="1" applyAlignment="1" applyProtection="1">
      <alignment horizontal="center" vertical="center" wrapText="1"/>
      <protection locked="0"/>
    </xf>
    <xf numFmtId="0" fontId="1" fillId="0" borderId="1" xfId="45" applyFont="1" applyBorder="1" applyAlignment="1" applyProtection="1">
      <alignment horizontal="left"/>
      <protection locked="0"/>
    </xf>
    <xf numFmtId="0" fontId="9" fillId="0" borderId="1" xfId="45" applyFont="1" applyBorder="1" applyAlignment="1" applyProtection="1">
      <alignment horizontal="left"/>
      <protection locked="0"/>
    </xf>
    <xf numFmtId="2" fontId="9" fillId="2" borderId="1" xfId="0" applyNumberFormat="1" applyFont="1" applyFill="1" applyBorder="1" applyAlignment="1" applyProtection="1">
      <alignment horizontal="center" wrapText="1"/>
      <protection locked="0"/>
    </xf>
    <xf numFmtId="0" fontId="9" fillId="0" borderId="1" xfId="45" applyFont="1" applyBorder="1" applyAlignment="1" applyProtection="1">
      <alignment horizontal="left" vertical="center" wrapText="1"/>
      <protection locked="0"/>
    </xf>
    <xf numFmtId="0" fontId="8" fillId="2" borderId="1" xfId="0" applyFont="1" applyFill="1" applyBorder="1" applyAlignment="1" applyProtection="1">
      <alignment wrapText="1"/>
      <protection locked="0"/>
    </xf>
    <xf numFmtId="0" fontId="9" fillId="0" borderId="6" xfId="45" applyFont="1" applyBorder="1" applyAlignment="1" applyProtection="1">
      <alignment horizontal="left"/>
      <protection locked="0"/>
    </xf>
    <xf numFmtId="0" fontId="9" fillId="0" borderId="6" xfId="45" applyFont="1" applyBorder="1" applyAlignment="1" applyProtection="1">
      <alignment vertical="center" wrapText="1"/>
      <protection locked="0"/>
    </xf>
    <xf numFmtId="0" fontId="9" fillId="0" borderId="1" xfId="45" applyFont="1" applyBorder="1" applyAlignment="1" applyProtection="1">
      <alignment horizontal="left" wrapText="1"/>
      <protection locked="0"/>
    </xf>
    <xf numFmtId="9" fontId="8" fillId="2" borderId="1" xfId="0" applyNumberFormat="1" applyFont="1" applyFill="1" applyBorder="1" applyAlignment="1">
      <alignment horizontal="center" vertical="center" wrapText="1"/>
    </xf>
    <xf numFmtId="2" fontId="9" fillId="2" borderId="6" xfId="0" applyNumberFormat="1" applyFont="1" applyFill="1" applyBorder="1" applyAlignment="1">
      <alignment horizontal="center"/>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left" vertical="center" wrapText="1"/>
    </xf>
    <xf numFmtId="0" fontId="8"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9" fillId="2" borderId="1" xfId="0" applyFont="1" applyFill="1" applyBorder="1" applyAlignment="1">
      <alignment horizontal="center" vertical="center" wrapText="1"/>
    </xf>
    <xf numFmtId="0" fontId="9" fillId="0" borderId="6" xfId="45" applyFont="1" applyBorder="1" applyAlignment="1" applyProtection="1">
      <alignment horizontal="left" vertical="center" wrapText="1"/>
      <protection locked="0"/>
    </xf>
    <xf numFmtId="0" fontId="9" fillId="0" borderId="7" xfId="45" applyFont="1" applyBorder="1" applyAlignment="1" applyProtection="1">
      <alignment horizontal="left" vertical="center"/>
      <protection locked="0"/>
    </xf>
    <xf numFmtId="166" fontId="8" fillId="2" borderId="1" xfId="0" applyNumberFormat="1" applyFont="1" applyFill="1" applyBorder="1" applyAlignment="1">
      <alignment horizontal="center" vertical="center" wrapText="1"/>
    </xf>
    <xf numFmtId="0" fontId="8" fillId="3" borderId="6" xfId="45" applyFont="1" applyFill="1" applyBorder="1" applyAlignment="1" applyProtection="1">
      <alignment horizontal="center"/>
      <protection hidden="1"/>
    </xf>
    <xf numFmtId="0" fontId="8" fillId="3" borderId="1" xfId="45" applyFont="1" applyFill="1" applyBorder="1" applyAlignment="1" applyProtection="1">
      <alignment horizontal="center"/>
      <protection hidden="1"/>
    </xf>
    <xf numFmtId="0" fontId="8" fillId="3" borderId="6" xfId="45" applyFont="1" applyFill="1" applyBorder="1" applyAlignment="1" applyProtection="1">
      <alignment horizontal="center" vertical="center"/>
      <protection hidden="1"/>
    </xf>
    <xf numFmtId="0" fontId="9" fillId="2" borderId="1" xfId="0" applyFont="1" applyFill="1" applyBorder="1" applyAlignment="1" applyProtection="1">
      <alignment horizontal="left" vertical="center"/>
      <protection locked="0"/>
    </xf>
    <xf numFmtId="2" fontId="9" fillId="3" borderId="1" xfId="45" applyNumberFormat="1" applyFont="1" applyFill="1" applyBorder="1" applyAlignment="1" applyProtection="1">
      <alignment horizontal="center" vertical="center"/>
      <protection hidden="1"/>
    </xf>
    <xf numFmtId="0" fontId="1" fillId="3" borderId="2" xfId="45" applyFont="1" applyFill="1" applyBorder="1" applyAlignment="1" applyProtection="1">
      <alignment horizontal="center" vertical="center"/>
      <protection hidden="1"/>
    </xf>
    <xf numFmtId="2" fontId="9" fillId="2" borderId="2" xfId="0" applyNumberFormat="1" applyFont="1" applyFill="1" applyBorder="1" applyAlignment="1">
      <alignment horizontal="center" vertical="center"/>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167" fontId="9" fillId="2" borderId="1" xfId="0" applyNumberFormat="1" applyFont="1" applyFill="1" applyBorder="1" applyAlignment="1" applyProtection="1">
      <alignment horizontal="center" vertical="center" wrapText="1"/>
      <protection locked="0"/>
    </xf>
    <xf numFmtId="17" fontId="8"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41" fontId="9" fillId="2" borderId="1" xfId="46" applyNumberFormat="1" applyFont="1" applyFill="1" applyBorder="1" applyAlignment="1" applyProtection="1">
      <alignment horizontal="center" vertical="center" wrapText="1"/>
      <protection locked="0"/>
    </xf>
    <xf numFmtId="41" fontId="1" fillId="3" borderId="1" xfId="46" applyNumberFormat="1" applyFont="1" applyFill="1" applyBorder="1" applyAlignment="1" applyProtection="1">
      <alignment horizontal="center"/>
      <protection locked="0"/>
    </xf>
    <xf numFmtId="41" fontId="1" fillId="3" borderId="1" xfId="46" applyNumberFormat="1" applyFont="1" applyFill="1" applyBorder="1" applyAlignment="1" applyProtection="1">
      <alignment horizontal="center" vertical="center"/>
      <protection locked="0"/>
    </xf>
    <xf numFmtId="41" fontId="1" fillId="3" borderId="2" xfId="46" applyNumberFormat="1" applyFont="1" applyFill="1" applyBorder="1" applyAlignment="1" applyProtection="1">
      <alignment horizontal="center" vertical="center"/>
      <protection locked="0"/>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2" borderId="0" xfId="0" applyFont="1" applyFill="1" applyAlignment="1">
      <alignment horizontal="center" vertical="center" wrapText="1"/>
    </xf>
    <xf numFmtId="0" fontId="8" fillId="4"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center" vertical="center" wrapText="1"/>
      <protection locked="0"/>
    </xf>
    <xf numFmtId="2" fontId="15" fillId="2" borderId="1" xfId="0" applyNumberFormat="1" applyFont="1" applyFill="1" applyBorder="1" applyAlignment="1" applyProtection="1">
      <alignment horizontal="center" vertical="center" wrapText="1"/>
      <protection locked="0"/>
    </xf>
    <xf numFmtId="41" fontId="15" fillId="2" borderId="1" xfId="46" applyNumberFormat="1"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167" fontId="15" fillId="2" borderId="1" xfId="0" applyNumberFormat="1" applyFont="1" applyFill="1" applyBorder="1" applyAlignment="1" applyProtection="1">
      <alignment horizontal="center" vertical="center" wrapText="1"/>
      <protection locked="0"/>
    </xf>
    <xf numFmtId="2" fontId="15" fillId="2" borderId="1" xfId="0" applyNumberFormat="1" applyFont="1" applyFill="1" applyBorder="1" applyAlignment="1">
      <alignment horizontal="center"/>
    </xf>
    <xf numFmtId="0" fontId="15" fillId="2" borderId="0" xfId="0" applyFont="1" applyFill="1"/>
    <xf numFmtId="0" fontId="15" fillId="0" borderId="1" xfId="45" applyFont="1" applyBorder="1" applyAlignment="1" applyProtection="1">
      <alignment horizontal="left"/>
      <protection locked="0"/>
    </xf>
    <xf numFmtId="0" fontId="16" fillId="3" borderId="1" xfId="45" applyFont="1" applyFill="1" applyBorder="1" applyAlignment="1" applyProtection="1">
      <alignment horizontal="center"/>
      <protection hidden="1"/>
    </xf>
    <xf numFmtId="2" fontId="17" fillId="3" borderId="7" xfId="45" applyNumberFormat="1" applyFont="1" applyFill="1" applyBorder="1" applyAlignment="1" applyProtection="1">
      <alignment horizontal="center"/>
      <protection hidden="1"/>
    </xf>
    <xf numFmtId="0" fontId="17" fillId="3" borderId="1" xfId="45" applyFont="1" applyFill="1" applyBorder="1" applyAlignment="1" applyProtection="1">
      <alignment horizontal="center"/>
      <protection locked="0"/>
    </xf>
    <xf numFmtId="41" fontId="17" fillId="3" borderId="1" xfId="46" applyNumberFormat="1" applyFont="1" applyFill="1" applyBorder="1" applyAlignment="1" applyProtection="1">
      <alignment horizontal="center"/>
      <protection locked="0"/>
    </xf>
    <xf numFmtId="0" fontId="17" fillId="3" borderId="1" xfId="45" applyFont="1" applyFill="1" applyBorder="1" applyAlignment="1" applyProtection="1">
      <alignment horizontal="center" vertical="center"/>
      <protection hidden="1"/>
    </xf>
    <xf numFmtId="0" fontId="15" fillId="0" borderId="6" xfId="45" applyFont="1" applyBorder="1" applyAlignment="1" applyProtection="1">
      <alignment horizontal="left"/>
      <protection locked="0"/>
    </xf>
    <xf numFmtId="0" fontId="15" fillId="2" borderId="4" xfId="0" applyFont="1" applyFill="1" applyBorder="1" applyAlignment="1" applyProtection="1">
      <alignment horizontal="left" vertical="center" wrapText="1"/>
      <protection locked="0"/>
    </xf>
    <xf numFmtId="0" fontId="16" fillId="3" borderId="1" xfId="45" applyFont="1" applyFill="1" applyBorder="1" applyAlignment="1" applyProtection="1">
      <alignment horizontal="center" vertical="center"/>
      <protection hidden="1"/>
    </xf>
    <xf numFmtId="2" fontId="15" fillId="2" borderId="1" xfId="0" applyNumberFormat="1" applyFont="1" applyFill="1" applyBorder="1" applyAlignment="1">
      <alignment horizontal="center" vertical="center"/>
    </xf>
    <xf numFmtId="2" fontId="17" fillId="3" borderId="1" xfId="45" applyNumberFormat="1" applyFont="1" applyFill="1" applyBorder="1" applyAlignment="1" applyProtection="1">
      <alignment horizontal="center" vertical="center"/>
      <protection hidden="1"/>
    </xf>
    <xf numFmtId="0" fontId="17" fillId="3" borderId="1" xfId="45" applyFont="1" applyFill="1" applyBorder="1" applyAlignment="1" applyProtection="1">
      <alignment horizontal="center" vertical="center"/>
      <protection locked="0"/>
    </xf>
    <xf numFmtId="41" fontId="17" fillId="3" borderId="1" xfId="46" applyNumberFormat="1" applyFont="1" applyFill="1" applyBorder="1" applyAlignment="1" applyProtection="1">
      <alignment horizontal="center" vertical="center"/>
      <protection locked="0"/>
    </xf>
    <xf numFmtId="0" fontId="16" fillId="2" borderId="1" xfId="0" applyFont="1" applyFill="1" applyBorder="1" applyAlignment="1">
      <alignment horizontal="center" vertical="center" wrapText="1"/>
    </xf>
    <xf numFmtId="0" fontId="15" fillId="0" borderId="1" xfId="45" applyFont="1" applyBorder="1" applyAlignment="1" applyProtection="1">
      <protection locked="0"/>
    </xf>
    <xf numFmtId="3" fontId="9" fillId="2" borderId="1" xfId="46" applyNumberFormat="1" applyFont="1" applyFill="1" applyBorder="1" applyAlignment="1" applyProtection="1">
      <alignment horizontal="center" vertical="center" wrapText="1"/>
      <protection locked="0"/>
    </xf>
    <xf numFmtId="3" fontId="15" fillId="2" borderId="1" xfId="0" applyNumberFormat="1" applyFont="1" applyFill="1" applyBorder="1" applyAlignment="1" applyProtection="1">
      <alignment horizontal="center" vertical="center" wrapText="1"/>
      <protection locked="0"/>
    </xf>
    <xf numFmtId="3" fontId="9" fillId="2" borderId="1" xfId="0" applyNumberFormat="1" applyFont="1" applyFill="1" applyBorder="1" applyAlignment="1" applyProtection="1">
      <alignment horizontal="center" vertical="center" wrapText="1"/>
      <protection locked="0"/>
    </xf>
    <xf numFmtId="3" fontId="9" fillId="2" borderId="1" xfId="46" applyNumberFormat="1" applyFont="1" applyFill="1" applyBorder="1" applyAlignment="1" applyProtection="1">
      <alignment horizontal="right" vertical="center" wrapText="1"/>
      <protection locked="0"/>
    </xf>
    <xf numFmtId="3" fontId="9" fillId="2" borderId="1" xfId="0" applyNumberFormat="1" applyFont="1" applyFill="1" applyBorder="1" applyAlignment="1" applyProtection="1">
      <alignment horizontal="right" vertical="center" wrapText="1"/>
      <protection locked="0"/>
    </xf>
    <xf numFmtId="3" fontId="1" fillId="3" borderId="1" xfId="45" applyNumberFormat="1" applyFont="1" applyFill="1" applyBorder="1" applyAlignment="1" applyProtection="1">
      <alignment horizontal="right"/>
      <protection locked="0"/>
    </xf>
    <xf numFmtId="3" fontId="1" fillId="3" borderId="1" xfId="45" applyNumberFormat="1" applyFont="1" applyFill="1" applyBorder="1" applyAlignment="1" applyProtection="1">
      <alignment horizontal="right" vertical="center"/>
      <protection locked="0"/>
    </xf>
    <xf numFmtId="3" fontId="9" fillId="2" borderId="6" xfId="0" applyNumberFormat="1" applyFont="1" applyFill="1" applyBorder="1" applyAlignment="1" applyProtection="1">
      <alignment horizontal="right" vertical="center" wrapText="1"/>
      <protection locked="0"/>
    </xf>
    <xf numFmtId="43" fontId="9" fillId="2" borderId="1" xfId="46" applyFont="1" applyFill="1" applyBorder="1" applyAlignment="1" applyProtection="1">
      <alignment horizontal="right" vertical="center" wrapText="1"/>
      <protection locked="0"/>
    </xf>
    <xf numFmtId="3" fontId="15" fillId="2" borderId="1" xfId="0" applyNumberFormat="1" applyFont="1" applyFill="1" applyBorder="1" applyAlignment="1" applyProtection="1">
      <alignment horizontal="right" vertical="center" wrapText="1"/>
      <protection locked="0"/>
    </xf>
    <xf numFmtId="43" fontId="15" fillId="2" borderId="1" xfId="46" applyFont="1" applyFill="1" applyBorder="1" applyAlignment="1" applyProtection="1">
      <alignment horizontal="right" vertical="center" wrapText="1"/>
      <protection locked="0"/>
    </xf>
    <xf numFmtId="0" fontId="18" fillId="3" borderId="1" xfId="45" applyFont="1" applyFill="1" applyBorder="1" applyAlignment="1" applyProtection="1">
      <alignment horizontal="center" vertical="center"/>
      <protection hidden="1"/>
    </xf>
    <xf numFmtId="3" fontId="17" fillId="3" borderId="1" xfId="45" applyNumberFormat="1" applyFont="1" applyFill="1" applyBorder="1" applyAlignment="1" applyProtection="1">
      <alignment horizontal="right" vertical="center"/>
      <protection locked="0"/>
    </xf>
    <xf numFmtId="0" fontId="15" fillId="0" borderId="6" xfId="45" applyFont="1" applyBorder="1" applyAlignment="1" applyProtection="1">
      <alignment horizontal="left" vertical="center" wrapText="1"/>
      <protection locked="0"/>
    </xf>
    <xf numFmtId="2" fontId="17" fillId="3" borderId="7" xfId="45" applyNumberFormat="1" applyFont="1" applyFill="1" applyBorder="1" applyAlignment="1" applyProtection="1">
      <alignment horizontal="center" vertical="center"/>
      <protection hidden="1"/>
    </xf>
    <xf numFmtId="169" fontId="9" fillId="2" borderId="1" xfId="46" applyNumberFormat="1" applyFont="1" applyFill="1" applyBorder="1" applyAlignment="1" applyProtection="1">
      <alignment horizontal="right" vertical="center" wrapText="1"/>
      <protection locked="0"/>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2" borderId="0" xfId="0" applyFont="1" applyFill="1" applyAlignment="1">
      <alignment horizontal="center" vertical="center" wrapText="1"/>
    </xf>
    <xf numFmtId="0" fontId="8" fillId="4" borderId="1" xfId="0" applyFont="1" applyFill="1" applyBorder="1" applyAlignment="1">
      <alignment horizontal="center" vertical="center" wrapText="1"/>
    </xf>
    <xf numFmtId="3" fontId="1" fillId="3" borderId="1" xfId="45" applyNumberFormat="1" applyFont="1" applyFill="1" applyBorder="1" applyAlignment="1" applyProtection="1">
      <alignment horizontal="center"/>
      <protection locked="0"/>
    </xf>
    <xf numFmtId="3" fontId="1" fillId="3" borderId="1" xfId="45" applyNumberFormat="1" applyFont="1" applyFill="1" applyBorder="1" applyAlignment="1" applyProtection="1">
      <alignment horizontal="center" vertical="center"/>
      <protection locked="0"/>
    </xf>
    <xf numFmtId="3" fontId="1" fillId="3" borderId="2" xfId="45" applyNumberFormat="1" applyFont="1" applyFill="1" applyBorder="1" applyAlignment="1" applyProtection="1">
      <alignment horizontal="right"/>
      <protection locked="0"/>
    </xf>
    <xf numFmtId="0" fontId="17" fillId="3" borderId="2" xfId="45" applyFont="1" applyFill="1" applyBorder="1" applyAlignment="1" applyProtection="1">
      <alignment horizontal="center"/>
      <protection locked="0"/>
    </xf>
    <xf numFmtId="3" fontId="17" fillId="3" borderId="2" xfId="45" applyNumberFormat="1" applyFont="1" applyFill="1" applyBorder="1" applyAlignment="1" applyProtection="1">
      <alignment horizontal="right"/>
      <protection locked="0"/>
    </xf>
    <xf numFmtId="0" fontId="17" fillId="0" borderId="7" xfId="45" applyFont="1" applyBorder="1" applyAlignment="1" applyProtection="1">
      <alignment horizontal="left" vertical="center"/>
      <protection locked="0"/>
    </xf>
    <xf numFmtId="0" fontId="17" fillId="0" borderId="7" xfId="45" applyFont="1" applyBorder="1" applyAlignment="1" applyProtection="1">
      <alignment horizontal="left"/>
      <protection locked="0"/>
    </xf>
    <xf numFmtId="0" fontId="18" fillId="3" borderId="1" xfId="45" applyFont="1" applyFill="1" applyBorder="1" applyAlignment="1" applyProtection="1">
      <alignment horizontal="center"/>
      <protection hidden="1"/>
    </xf>
    <xf numFmtId="0" fontId="15" fillId="0" borderId="7" xfId="45" applyFont="1" applyBorder="1" applyAlignment="1" applyProtection="1">
      <alignment horizontal="left"/>
      <protection locked="0"/>
    </xf>
    <xf numFmtId="0" fontId="15" fillId="2" borderId="1" xfId="0" applyFont="1" applyFill="1" applyBorder="1" applyAlignment="1" applyProtection="1">
      <alignment horizontal="left" wrapText="1"/>
      <protection locked="0"/>
    </xf>
    <xf numFmtId="0" fontId="17" fillId="0" borderId="6" xfId="45" applyFont="1" applyBorder="1" applyAlignment="1" applyProtection="1">
      <alignment horizontal="left" vertical="center" wrapText="1"/>
      <protection locked="0"/>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4" borderId="1" xfId="0" applyFont="1" applyFill="1" applyBorder="1" applyAlignment="1">
      <alignment horizontal="center" vertical="center" wrapText="1"/>
    </xf>
    <xf numFmtId="3" fontId="1" fillId="3" borderId="9" xfId="45" applyNumberFormat="1" applyFont="1" applyFill="1" applyBorder="1" applyAlignment="1" applyProtection="1">
      <alignment horizontal="right" vertical="center"/>
      <protection locked="0"/>
    </xf>
    <xf numFmtId="3" fontId="17" fillId="3" borderId="1" xfId="45" applyNumberFormat="1" applyFont="1" applyFill="1" applyBorder="1" applyAlignment="1" applyProtection="1">
      <alignment horizontal="right"/>
      <protection locked="0"/>
    </xf>
    <xf numFmtId="2" fontId="17" fillId="3" borderId="2" xfId="45" applyNumberFormat="1" applyFont="1" applyFill="1" applyBorder="1" applyAlignment="1" applyProtection="1">
      <alignment horizontal="center" vertical="center"/>
      <protection locked="0"/>
    </xf>
    <xf numFmtId="3" fontId="17" fillId="3" borderId="2" xfId="45" applyNumberFormat="1" applyFont="1" applyFill="1" applyBorder="1" applyAlignment="1" applyProtection="1">
      <alignment horizontal="right" vertical="center"/>
      <protection locked="0"/>
    </xf>
    <xf numFmtId="0" fontId="17" fillId="3" borderId="1" xfId="45" applyFont="1" applyFill="1" applyBorder="1" applyAlignment="1" applyProtection="1">
      <alignment horizontal="center"/>
      <protection hidden="1"/>
    </xf>
    <xf numFmtId="0" fontId="15" fillId="2" borderId="1" xfId="0" applyFont="1" applyFill="1" applyBorder="1" applyAlignment="1" applyProtection="1">
      <alignment horizontal="left" vertical="center"/>
      <protection locked="0"/>
    </xf>
    <xf numFmtId="2" fontId="15" fillId="2" borderId="1" xfId="46" applyNumberFormat="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17" fillId="3" borderId="2" xfId="45" applyFont="1" applyFill="1" applyBorder="1" applyAlignment="1" applyProtection="1">
      <alignment horizontal="center" vertical="center"/>
      <protection locked="0"/>
    </xf>
    <xf numFmtId="3" fontId="1" fillId="3" borderId="2" xfId="45" applyNumberFormat="1" applyFont="1" applyFill="1" applyBorder="1" applyAlignment="1" applyProtection="1">
      <alignment horizontal="right" vertical="center"/>
      <protection locked="0"/>
    </xf>
    <xf numFmtId="0" fontId="15" fillId="0" borderId="1" xfId="0" applyFont="1" applyBorder="1" applyAlignment="1" applyProtection="1">
      <alignment horizontal="center" vertical="center" wrapText="1"/>
      <protection locked="0"/>
    </xf>
    <xf numFmtId="0" fontId="8" fillId="2" borderId="0" xfId="0" applyFont="1" applyFill="1" applyBorder="1" applyAlignment="1">
      <alignment horizontal="center" vertical="center"/>
    </xf>
    <xf numFmtId="0" fontId="8" fillId="2" borderId="0" xfId="0" applyFont="1" applyFill="1" applyBorder="1" applyAlignment="1">
      <alignment horizontal="center" vertical="center" wrapText="1"/>
    </xf>
    <xf numFmtId="0" fontId="8" fillId="2" borderId="0" xfId="0" applyFont="1" applyFill="1" applyBorder="1" applyAlignment="1" applyProtection="1">
      <alignment horizontal="center" vertical="center" wrapText="1"/>
      <protection locked="0"/>
    </xf>
    <xf numFmtId="2" fontId="1" fillId="3" borderId="0" xfId="45" applyNumberFormat="1" applyFont="1" applyFill="1" applyBorder="1" applyAlignment="1" applyProtection="1">
      <alignment horizontal="center" vertical="center"/>
      <protection hidden="1"/>
    </xf>
    <xf numFmtId="0" fontId="1" fillId="3" borderId="0" xfId="45" applyFont="1" applyFill="1" applyBorder="1" applyAlignment="1" applyProtection="1">
      <alignment horizontal="center" vertical="center"/>
      <protection locked="0"/>
    </xf>
    <xf numFmtId="3" fontId="1" fillId="3" borderId="0" xfId="45" applyNumberFormat="1" applyFont="1" applyFill="1" applyBorder="1" applyAlignment="1" applyProtection="1">
      <alignment horizontal="right" vertical="center"/>
      <protection locked="0"/>
    </xf>
    <xf numFmtId="43" fontId="9" fillId="2" borderId="0" xfId="46" applyFont="1" applyFill="1" applyBorder="1" applyAlignment="1" applyProtection="1">
      <alignment horizontal="right" vertical="center" wrapText="1"/>
      <protection locked="0"/>
    </xf>
    <xf numFmtId="0" fontId="9" fillId="2" borderId="0" xfId="0" applyFont="1" applyFill="1" applyBorder="1" applyAlignment="1" applyProtection="1">
      <alignment horizontal="center" vertical="center" wrapText="1"/>
      <protection locked="0"/>
    </xf>
    <xf numFmtId="167" fontId="9" fillId="2" borderId="0" xfId="0" applyNumberFormat="1" applyFont="1" applyFill="1" applyBorder="1" applyAlignment="1" applyProtection="1">
      <alignment horizontal="center" vertical="center" wrapText="1"/>
      <protection locked="0"/>
    </xf>
    <xf numFmtId="0" fontId="1" fillId="3" borderId="0" xfId="45" applyFont="1" applyFill="1" applyBorder="1" applyAlignment="1" applyProtection="1">
      <alignment horizontal="center" vertical="center"/>
      <protection hidden="1"/>
    </xf>
    <xf numFmtId="0" fontId="1" fillId="3" borderId="5" xfId="45" applyFont="1" applyFill="1" applyBorder="1" applyAlignment="1" applyProtection="1">
      <alignment horizontal="center" vertical="center"/>
      <protection hidden="1"/>
    </xf>
    <xf numFmtId="0" fontId="15" fillId="2" borderId="1" xfId="0" applyFont="1" applyFill="1" applyBorder="1" applyAlignment="1">
      <alignment horizontal="center"/>
    </xf>
    <xf numFmtId="164" fontId="15" fillId="2" borderId="1" xfId="0" applyNumberFormat="1" applyFont="1" applyFill="1" applyBorder="1" applyAlignment="1" applyProtection="1">
      <alignment horizontal="center" vertical="center" wrapText="1"/>
      <protection locked="0"/>
    </xf>
    <xf numFmtId="2" fontId="15" fillId="2" borderId="6" xfId="0" applyNumberFormat="1" applyFont="1" applyFill="1" applyBorder="1" applyAlignment="1" applyProtection="1">
      <alignment horizontal="center" vertical="center" wrapText="1"/>
      <protection locked="0"/>
    </xf>
    <xf numFmtId="3" fontId="15" fillId="2" borderId="6" xfId="0" applyNumberFormat="1" applyFont="1" applyFill="1" applyBorder="1" applyAlignment="1" applyProtection="1">
      <alignment horizontal="right" vertical="center" wrapText="1"/>
      <protection locked="0"/>
    </xf>
    <xf numFmtId="2" fontId="15" fillId="2" borderId="6" xfId="0" applyNumberFormat="1" applyFont="1" applyFill="1" applyBorder="1" applyAlignment="1">
      <alignment horizontal="center" vertical="center"/>
    </xf>
    <xf numFmtId="17" fontId="16" fillId="4" borderId="1" xfId="0" applyNumberFormat="1" applyFont="1" applyFill="1" applyBorder="1" applyAlignment="1">
      <alignment horizontal="center" vertical="center" wrapText="1"/>
    </xf>
    <xf numFmtId="167" fontId="8" fillId="2" borderId="1" xfId="0" applyNumberFormat="1" applyFont="1" applyFill="1" applyBorder="1" applyAlignment="1" applyProtection="1">
      <alignment horizontal="center" vertical="center" wrapText="1"/>
      <protection locked="0"/>
    </xf>
    <xf numFmtId="0" fontId="9" fillId="2" borderId="0" xfId="0" applyFont="1" applyFill="1" applyBorder="1" applyAlignment="1" applyProtection="1">
      <alignment horizontal="left" wrapText="1"/>
      <protection locked="0"/>
    </xf>
    <xf numFmtId="41" fontId="1" fillId="3" borderId="0" xfId="46" applyNumberFormat="1" applyFont="1" applyFill="1" applyBorder="1" applyAlignment="1" applyProtection="1">
      <alignment horizontal="center" vertical="center"/>
      <protection locked="0"/>
    </xf>
    <xf numFmtId="3" fontId="9" fillId="2" borderId="0" xfId="0" applyNumberFormat="1" applyFont="1" applyFill="1" applyBorder="1" applyAlignment="1" applyProtection="1">
      <alignment horizontal="center" vertical="center" wrapText="1"/>
      <protection locked="0"/>
    </xf>
    <xf numFmtId="0" fontId="9" fillId="2" borderId="1" xfId="0" applyFont="1" applyFill="1" applyBorder="1" applyAlignment="1" applyProtection="1">
      <alignment horizontal="right" vertical="center" wrapText="1"/>
      <protection locked="0"/>
    </xf>
    <xf numFmtId="167" fontId="9" fillId="2" borderId="1" xfId="0" applyNumberFormat="1" applyFont="1" applyFill="1" applyBorder="1" applyAlignment="1" applyProtection="1">
      <alignment horizontal="right" vertical="center" wrapText="1"/>
      <protection locked="0"/>
    </xf>
    <xf numFmtId="0" fontId="15" fillId="2" borderId="1" xfId="0" applyFont="1" applyFill="1" applyBorder="1" applyAlignment="1" applyProtection="1">
      <alignment horizontal="right" vertical="center" wrapText="1"/>
      <protection locked="0"/>
    </xf>
    <xf numFmtId="167" fontId="15" fillId="2" borderId="1" xfId="0" applyNumberFormat="1" applyFont="1" applyFill="1" applyBorder="1" applyAlignment="1" applyProtection="1">
      <alignment horizontal="right" vertical="center" wrapText="1"/>
      <protection locked="0"/>
    </xf>
    <xf numFmtId="0" fontId="8" fillId="2" borderId="1" xfId="0" applyFont="1" applyFill="1" applyBorder="1" applyAlignment="1" applyProtection="1">
      <alignment horizontal="right" vertical="center" wrapText="1"/>
      <protection locked="0"/>
    </xf>
    <xf numFmtId="167" fontId="8" fillId="2" borderId="1" xfId="0" applyNumberFormat="1" applyFont="1" applyFill="1" applyBorder="1" applyAlignment="1" applyProtection="1">
      <alignment horizontal="right" vertical="center" wrapText="1"/>
      <protection locked="0"/>
    </xf>
    <xf numFmtId="4" fontId="8" fillId="2" borderId="1" xfId="0" applyNumberFormat="1" applyFont="1" applyFill="1" applyBorder="1" applyAlignment="1" applyProtection="1">
      <alignment horizontal="center" vertical="center" wrapText="1"/>
      <protection locked="0"/>
    </xf>
    <xf numFmtId="167" fontId="8" fillId="2" borderId="0" xfId="0" applyNumberFormat="1" applyFont="1" applyFill="1" applyBorder="1" applyAlignment="1" applyProtection="1">
      <alignment horizontal="right" vertical="center" wrapText="1"/>
      <protection locked="0"/>
    </xf>
    <xf numFmtId="170" fontId="9" fillId="2" borderId="1" xfId="46" applyNumberFormat="1" applyFont="1" applyFill="1" applyBorder="1" applyAlignment="1" applyProtection="1">
      <alignment horizontal="right" vertical="center" wrapText="1"/>
      <protection locked="0"/>
    </xf>
    <xf numFmtId="170" fontId="15" fillId="2" borderId="1" xfId="46" applyNumberFormat="1" applyFont="1" applyFill="1" applyBorder="1" applyAlignment="1" applyProtection="1">
      <alignment horizontal="right" vertical="center" wrapText="1"/>
      <protection locked="0"/>
    </xf>
    <xf numFmtId="165" fontId="9" fillId="2" borderId="1" xfId="0" applyNumberFormat="1" applyFont="1" applyFill="1" applyBorder="1" applyAlignment="1" applyProtection="1">
      <alignment horizontal="center" vertical="center" wrapText="1"/>
      <protection locked="0"/>
    </xf>
    <xf numFmtId="165" fontId="15" fillId="2" borderId="1" xfId="0" applyNumberFormat="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2" borderId="0" xfId="0" applyFont="1" applyFill="1" applyAlignment="1">
      <alignment horizontal="center" vertical="center" wrapText="1"/>
    </xf>
    <xf numFmtId="0" fontId="8" fillId="4"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xf>
    <xf numFmtId="0" fontId="8" fillId="4" borderId="1" xfId="0" applyFont="1" applyFill="1" applyBorder="1" applyAlignment="1">
      <alignment horizontal="center" vertical="center" wrapText="1"/>
    </xf>
    <xf numFmtId="3" fontId="15" fillId="2" borderId="1" xfId="46" applyNumberFormat="1" applyFont="1" applyFill="1" applyBorder="1" applyAlignment="1" applyProtection="1">
      <alignment horizontal="center" vertical="center" wrapText="1"/>
      <protection locked="0"/>
    </xf>
    <xf numFmtId="3" fontId="9" fillId="2" borderId="1" xfId="0" applyNumberFormat="1" applyFont="1" applyFill="1" applyBorder="1" applyAlignment="1" applyProtection="1">
      <alignment vertical="center" wrapText="1"/>
      <protection locked="0"/>
    </xf>
    <xf numFmtId="3" fontId="1" fillId="3" borderId="1" xfId="45" applyNumberFormat="1" applyFont="1" applyFill="1" applyBorder="1" applyAlignment="1" applyProtection="1">
      <protection locked="0"/>
    </xf>
    <xf numFmtId="3" fontId="1" fillId="3" borderId="1" xfId="45" applyNumberFormat="1" applyFont="1" applyFill="1" applyBorder="1" applyAlignment="1" applyProtection="1">
      <alignment vertical="center"/>
      <protection locked="0"/>
    </xf>
    <xf numFmtId="3" fontId="17" fillId="3" borderId="2" xfId="45" applyNumberFormat="1" applyFont="1" applyFill="1" applyBorder="1" applyAlignment="1" applyProtection="1">
      <alignment vertical="center"/>
      <protection locked="0"/>
    </xf>
    <xf numFmtId="0" fontId="15" fillId="0" borderId="1" xfId="0" applyFont="1" applyBorder="1" applyAlignment="1" applyProtection="1">
      <alignment horizontal="left" vertical="center" wrapText="1"/>
      <protection locked="0"/>
    </xf>
    <xf numFmtId="3" fontId="17" fillId="3" borderId="1" xfId="45" applyNumberFormat="1" applyFont="1" applyFill="1" applyBorder="1" applyAlignment="1" applyProtection="1">
      <protection locked="0"/>
    </xf>
    <xf numFmtId="171" fontId="8" fillId="2" borderId="1" xfId="0" applyNumberFormat="1" applyFont="1" applyFill="1" applyBorder="1" applyAlignment="1" applyProtection="1">
      <alignment horizontal="right" vertical="center" wrapText="1"/>
      <protection locked="0"/>
    </xf>
    <xf numFmtId="0" fontId="9" fillId="2" borderId="3" xfId="0" applyFont="1" applyFill="1" applyBorder="1" applyAlignment="1">
      <alignment horizontal="center"/>
    </xf>
    <xf numFmtId="0" fontId="9" fillId="2" borderId="4" xfId="0" applyFont="1" applyFill="1" applyBorder="1" applyAlignment="1">
      <alignment horizontal="center"/>
    </xf>
    <xf numFmtId="0" fontId="8" fillId="2" borderId="10"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wrapText="1"/>
      <protection locked="0"/>
    </xf>
    <xf numFmtId="0" fontId="8" fillId="2" borderId="9"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0" xfId="0" applyFont="1" applyFill="1" applyAlignment="1">
      <alignment horizontal="left" vertical="center"/>
    </xf>
    <xf numFmtId="0" fontId="8" fillId="2" borderId="5" xfId="0" applyFont="1" applyFill="1" applyBorder="1" applyAlignment="1">
      <alignment horizontal="left" vertic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0" xfId="0" applyFont="1" applyFill="1" applyAlignment="1">
      <alignment horizontal="center" vertical="center" wrapText="1"/>
    </xf>
    <xf numFmtId="0" fontId="7" fillId="0" borderId="0" xfId="0" applyFont="1" applyAlignment="1">
      <alignment horizontal="left" vertical="center"/>
    </xf>
    <xf numFmtId="0" fontId="8" fillId="2" borderId="0" xfId="0" applyFont="1" applyFill="1" applyAlignment="1">
      <alignment horizontal="left" vertical="center" wrapText="1"/>
    </xf>
    <xf numFmtId="0" fontId="7" fillId="0" borderId="1" xfId="0" applyFont="1" applyBorder="1" applyAlignment="1">
      <alignment vertical="center"/>
    </xf>
    <xf numFmtId="0" fontId="8" fillId="2" borderId="8"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9" fillId="2" borderId="0" xfId="0" applyFont="1" applyFill="1" applyAlignment="1">
      <alignment horizontal="center"/>
    </xf>
    <xf numFmtId="0" fontId="9" fillId="2" borderId="5" xfId="0" applyFont="1" applyFill="1" applyBorder="1" applyAlignment="1">
      <alignment horizontal="center"/>
    </xf>
    <xf numFmtId="0" fontId="8" fillId="2" borderId="1" xfId="0" applyFont="1" applyFill="1" applyBorder="1" applyAlignment="1">
      <alignment horizontal="center"/>
    </xf>
    <xf numFmtId="0" fontId="8" fillId="2" borderId="10" xfId="0" applyFont="1" applyFill="1" applyBorder="1" applyAlignment="1" applyProtection="1">
      <alignment horizontal="center" vertical="center"/>
      <protection locked="0"/>
    </xf>
    <xf numFmtId="0" fontId="8" fillId="2" borderId="9"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wrapText="1"/>
      <protection locked="0"/>
    </xf>
    <xf numFmtId="0" fontId="8" fillId="2" borderId="10"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9"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2" borderId="10" xfId="0" applyFont="1" applyFill="1" applyBorder="1" applyAlignment="1" applyProtection="1">
      <alignment horizontal="center" wrapText="1"/>
      <protection locked="0"/>
    </xf>
    <xf numFmtId="0" fontId="8" fillId="2" borderId="6" xfId="0" applyFont="1" applyFill="1" applyBorder="1" applyAlignment="1" applyProtection="1">
      <alignment horizontal="center" wrapText="1"/>
      <protection locked="0"/>
    </xf>
    <xf numFmtId="0" fontId="9" fillId="3" borderId="1" xfId="1" applyFont="1" applyFill="1" applyBorder="1" applyAlignment="1">
      <alignment horizontal="justify" vertical="center" wrapText="1"/>
    </xf>
    <xf numFmtId="0" fontId="9" fillId="3" borderId="1" xfId="1" applyFont="1" applyFill="1" applyBorder="1" applyAlignment="1">
      <alignment horizontal="left" vertical="center" wrapText="1"/>
    </xf>
    <xf numFmtId="0" fontId="9" fillId="3" borderId="2" xfId="1" applyFont="1" applyFill="1" applyBorder="1" applyAlignment="1">
      <alignment horizontal="left" vertical="center"/>
    </xf>
    <xf numFmtId="0" fontId="9" fillId="3" borderId="3" xfId="1" applyFont="1" applyFill="1" applyBorder="1" applyAlignment="1">
      <alignment horizontal="left" vertical="center"/>
    </xf>
    <xf numFmtId="0" fontId="9" fillId="3" borderId="4" xfId="1" applyFont="1" applyFill="1" applyBorder="1" applyAlignment="1">
      <alignment horizontal="left" vertical="center"/>
    </xf>
    <xf numFmtId="3" fontId="15" fillId="2" borderId="1" xfId="46" applyNumberFormat="1" applyFont="1" applyFill="1" applyBorder="1" applyAlignment="1" applyProtection="1">
      <alignment horizontal="right" vertical="center" wrapText="1"/>
      <protection locked="0"/>
    </xf>
    <xf numFmtId="0" fontId="15" fillId="0" borderId="1" xfId="45" applyFont="1" applyBorder="1" applyAlignment="1" applyProtection="1">
      <alignment horizontal="center" vertical="center" wrapText="1"/>
      <protection locked="0"/>
    </xf>
    <xf numFmtId="0" fontId="15" fillId="2" borderId="0" xfId="0" applyFont="1" applyFill="1" applyAlignment="1">
      <alignment horizontal="center" vertical="center"/>
    </xf>
  </cellXfs>
  <cellStyles count="77">
    <cellStyle name="Hipervínculo" xfId="39" builtinId="8" hidden="1"/>
    <cellStyle name="Hipervínculo" xfId="37" builtinId="8" hidden="1"/>
    <cellStyle name="Hipervínculo" xfId="43" builtinId="8" hidden="1"/>
    <cellStyle name="Hipervínculo" xfId="41" builtinId="8" hidden="1"/>
    <cellStyle name="Hipervínculo visitado" xfId="40" builtinId="9" hidden="1"/>
    <cellStyle name="Hipervínculo visitado" xfId="38" builtinId="9" hidden="1"/>
    <cellStyle name="Hipervínculo visitado" xfId="44" builtinId="9" hidden="1"/>
    <cellStyle name="Hipervínculo visitado" xfId="42" builtinId="9" hidden="1"/>
    <cellStyle name="Millares" xfId="46" builtinId="3"/>
    <cellStyle name="Millares 2" xfId="76" xr:uid="{22AD6020-7714-4640-93D4-0711CF8C04AA}"/>
    <cellStyle name="Normal" xfId="0" builtinId="0"/>
    <cellStyle name="Normal 11" xfId="2" xr:uid="{00000000-0005-0000-0000-00000A000000}"/>
    <cellStyle name="Normal 11 2" xfId="47" xr:uid="{00000000-0005-0000-0000-00000B000000}"/>
    <cellStyle name="Normal 12" xfId="3" xr:uid="{00000000-0005-0000-0000-00000C000000}"/>
    <cellStyle name="Normal 12 2" xfId="48" xr:uid="{00000000-0005-0000-0000-00000D000000}"/>
    <cellStyle name="Normal 13" xfId="4" xr:uid="{00000000-0005-0000-0000-00000E000000}"/>
    <cellStyle name="Normal 13 2" xfId="49" xr:uid="{00000000-0005-0000-0000-00000F000000}"/>
    <cellStyle name="Normal 14" xfId="5" xr:uid="{00000000-0005-0000-0000-000010000000}"/>
    <cellStyle name="Normal 14 2" xfId="50" xr:uid="{00000000-0005-0000-0000-000011000000}"/>
    <cellStyle name="Normal 15" xfId="6" xr:uid="{00000000-0005-0000-0000-000012000000}"/>
    <cellStyle name="Normal 15 2" xfId="51" xr:uid="{00000000-0005-0000-0000-000013000000}"/>
    <cellStyle name="Normal 16" xfId="7" xr:uid="{00000000-0005-0000-0000-000014000000}"/>
    <cellStyle name="Normal 16 2" xfId="52" xr:uid="{00000000-0005-0000-0000-000015000000}"/>
    <cellStyle name="Normal 17" xfId="8" xr:uid="{00000000-0005-0000-0000-000016000000}"/>
    <cellStyle name="Normal 17 2" xfId="53" xr:uid="{00000000-0005-0000-0000-000017000000}"/>
    <cellStyle name="Normal 19" xfId="9" xr:uid="{00000000-0005-0000-0000-000018000000}"/>
    <cellStyle name="Normal 19 2" xfId="54" xr:uid="{00000000-0005-0000-0000-000019000000}"/>
    <cellStyle name="Normal 2" xfId="1" xr:uid="{00000000-0005-0000-0000-00001A000000}"/>
    <cellStyle name="Normal 2 10" xfId="10" xr:uid="{00000000-0005-0000-0000-00001B000000}"/>
    <cellStyle name="Normal 2 10 2" xfId="55" xr:uid="{00000000-0005-0000-0000-00001C000000}"/>
    <cellStyle name="Normal 2 11" xfId="11" xr:uid="{00000000-0005-0000-0000-00001D000000}"/>
    <cellStyle name="Normal 2 11 2" xfId="56" xr:uid="{00000000-0005-0000-0000-00001E000000}"/>
    <cellStyle name="Normal 2 12" xfId="12" xr:uid="{00000000-0005-0000-0000-00001F000000}"/>
    <cellStyle name="Normal 2 12 2" xfId="57" xr:uid="{00000000-0005-0000-0000-000020000000}"/>
    <cellStyle name="Normal 2 13" xfId="13" xr:uid="{00000000-0005-0000-0000-000021000000}"/>
    <cellStyle name="Normal 2 13 2" xfId="58" xr:uid="{00000000-0005-0000-0000-000022000000}"/>
    <cellStyle name="Normal 2 2" xfId="14" xr:uid="{00000000-0005-0000-0000-000023000000}"/>
    <cellStyle name="Normal 2 2 2" xfId="59" xr:uid="{00000000-0005-0000-0000-000024000000}"/>
    <cellStyle name="Normal 2 3" xfId="15" xr:uid="{00000000-0005-0000-0000-000025000000}"/>
    <cellStyle name="Normal 2 3 2" xfId="60" xr:uid="{00000000-0005-0000-0000-000026000000}"/>
    <cellStyle name="Normal 2 4" xfId="16" xr:uid="{00000000-0005-0000-0000-000027000000}"/>
    <cellStyle name="Normal 2 4 2" xfId="61" xr:uid="{00000000-0005-0000-0000-000028000000}"/>
    <cellStyle name="Normal 2 5" xfId="17" xr:uid="{00000000-0005-0000-0000-000029000000}"/>
    <cellStyle name="Normal 2 5 2" xfId="62" xr:uid="{00000000-0005-0000-0000-00002A000000}"/>
    <cellStyle name="Normal 2 6" xfId="18" xr:uid="{00000000-0005-0000-0000-00002B000000}"/>
    <cellStyle name="Normal 2 6 2" xfId="63" xr:uid="{00000000-0005-0000-0000-00002C000000}"/>
    <cellStyle name="Normal 2 7" xfId="19" xr:uid="{00000000-0005-0000-0000-00002D000000}"/>
    <cellStyle name="Normal 2 7 2" xfId="64" xr:uid="{00000000-0005-0000-0000-00002E000000}"/>
    <cellStyle name="Normal 2 8" xfId="20" xr:uid="{00000000-0005-0000-0000-00002F000000}"/>
    <cellStyle name="Normal 2 8 2" xfId="65" xr:uid="{00000000-0005-0000-0000-000030000000}"/>
    <cellStyle name="Normal 2 9" xfId="21" xr:uid="{00000000-0005-0000-0000-000031000000}"/>
    <cellStyle name="Normal 2 9 2" xfId="66" xr:uid="{00000000-0005-0000-0000-000032000000}"/>
    <cellStyle name="Normal 20" xfId="22" xr:uid="{00000000-0005-0000-0000-000033000000}"/>
    <cellStyle name="Normal 20 2" xfId="67" xr:uid="{00000000-0005-0000-0000-000034000000}"/>
    <cellStyle name="Normal 21" xfId="23" xr:uid="{00000000-0005-0000-0000-000035000000}"/>
    <cellStyle name="Normal 21 2" xfId="68" xr:uid="{00000000-0005-0000-0000-000036000000}"/>
    <cellStyle name="Normal 25" xfId="24" xr:uid="{00000000-0005-0000-0000-000037000000}"/>
    <cellStyle name="Normal 26" xfId="25" xr:uid="{00000000-0005-0000-0000-000038000000}"/>
    <cellStyle name="Normal 27" xfId="26" xr:uid="{00000000-0005-0000-0000-000039000000}"/>
    <cellStyle name="Normal 28" xfId="27" xr:uid="{00000000-0005-0000-0000-00003A000000}"/>
    <cellStyle name="Normal 29" xfId="28" xr:uid="{00000000-0005-0000-0000-00003B000000}"/>
    <cellStyle name="Normal 3" xfId="29" xr:uid="{00000000-0005-0000-0000-00003C000000}"/>
    <cellStyle name="Normal 3 2" xfId="69" xr:uid="{00000000-0005-0000-0000-00003D000000}"/>
    <cellStyle name="Normal 30" xfId="30" xr:uid="{00000000-0005-0000-0000-00003E000000}"/>
    <cellStyle name="Normal 4" xfId="31" xr:uid="{00000000-0005-0000-0000-00003F000000}"/>
    <cellStyle name="Normal 4 2" xfId="70" xr:uid="{00000000-0005-0000-0000-000040000000}"/>
    <cellStyle name="Normal 5" xfId="32" xr:uid="{00000000-0005-0000-0000-000041000000}"/>
    <cellStyle name="Normal 5 2" xfId="71" xr:uid="{00000000-0005-0000-0000-000042000000}"/>
    <cellStyle name="Normal 6" xfId="33" xr:uid="{00000000-0005-0000-0000-000043000000}"/>
    <cellStyle name="Normal 6 2" xfId="72" xr:uid="{00000000-0005-0000-0000-000044000000}"/>
    <cellStyle name="Normal 7" xfId="34" xr:uid="{00000000-0005-0000-0000-000045000000}"/>
    <cellStyle name="Normal 7 2" xfId="73" xr:uid="{00000000-0005-0000-0000-000046000000}"/>
    <cellStyle name="Normal 8" xfId="35" xr:uid="{00000000-0005-0000-0000-000047000000}"/>
    <cellStyle name="Normal 8 2" xfId="74" xr:uid="{00000000-0005-0000-0000-000048000000}"/>
    <cellStyle name="Normal 9" xfId="36" xr:uid="{00000000-0005-0000-0000-000049000000}"/>
    <cellStyle name="Normal 9 2" xfId="75" xr:uid="{00000000-0005-0000-0000-00004A000000}"/>
    <cellStyle name="Normal_LISTA DE INTERCAMBIOS REGIONAL 25-03-10" xfId="45"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43</xdr:row>
      <xdr:rowOff>23812</xdr:rowOff>
    </xdr:from>
    <xdr:to>
      <xdr:col>1</xdr:col>
      <xdr:colOff>1154905</xdr:colOff>
      <xdr:row>44</xdr:row>
      <xdr:rowOff>119062</xdr:rowOff>
    </xdr:to>
    <xdr:pic>
      <xdr:nvPicPr>
        <xdr:cNvPr id="2" name="Imagen 1">
          <a:extLst>
            <a:ext uri="{FF2B5EF4-FFF2-40B4-BE49-F238E27FC236}">
              <a16:creationId xmlns:a16="http://schemas.microsoft.com/office/drawing/2014/main" id="{F79C4FE6-1E37-4D25-AAD1-A90B6AA4156C}"/>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52</xdr:row>
      <xdr:rowOff>23812</xdr:rowOff>
    </xdr:from>
    <xdr:to>
      <xdr:col>1</xdr:col>
      <xdr:colOff>1154905</xdr:colOff>
      <xdr:row>53</xdr:row>
      <xdr:rowOff>119062</xdr:rowOff>
    </xdr:to>
    <xdr:pic>
      <xdr:nvPicPr>
        <xdr:cNvPr id="2" name="Imagen 1">
          <a:extLst>
            <a:ext uri="{FF2B5EF4-FFF2-40B4-BE49-F238E27FC236}">
              <a16:creationId xmlns:a16="http://schemas.microsoft.com/office/drawing/2014/main" id="{1C9870DB-AA4E-421A-9749-0C16906E58CF}"/>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47624</xdr:colOff>
      <xdr:row>39</xdr:row>
      <xdr:rowOff>71441</xdr:rowOff>
    </xdr:from>
    <xdr:to>
      <xdr:col>1</xdr:col>
      <xdr:colOff>1154905</xdr:colOff>
      <xdr:row>41</xdr:row>
      <xdr:rowOff>71441</xdr:rowOff>
    </xdr:to>
    <xdr:pic>
      <xdr:nvPicPr>
        <xdr:cNvPr id="2" name="Imagen 1">
          <a:extLst>
            <a:ext uri="{FF2B5EF4-FFF2-40B4-BE49-F238E27FC236}">
              <a16:creationId xmlns:a16="http://schemas.microsoft.com/office/drawing/2014/main" id="{C4CE9CAB-0FC5-4DDC-AE39-6007C336D3AA}"/>
            </a:ext>
          </a:extLst>
        </xdr:cNvPr>
        <xdr:cNvPicPr/>
      </xdr:nvPicPr>
      <xdr:blipFill rotWithShape="1">
        <a:blip xmlns:r="http://schemas.openxmlformats.org/officeDocument/2006/relationships" r:embed="rId1">
          <a:biLevel thresh="75000"/>
        </a:blip>
        <a:srcRect l="17651" t="27169" r="17346" b="24532"/>
        <a:stretch/>
      </xdr:blipFill>
      <xdr:spPr bwMode="auto">
        <a:xfrm>
          <a:off x="1452562" y="9274972"/>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47624</xdr:colOff>
      <xdr:row>47</xdr:row>
      <xdr:rowOff>23812</xdr:rowOff>
    </xdr:from>
    <xdr:to>
      <xdr:col>1</xdr:col>
      <xdr:colOff>1154905</xdr:colOff>
      <xdr:row>48</xdr:row>
      <xdr:rowOff>119063</xdr:rowOff>
    </xdr:to>
    <xdr:pic>
      <xdr:nvPicPr>
        <xdr:cNvPr id="2" name="Imagen 1">
          <a:extLst>
            <a:ext uri="{FF2B5EF4-FFF2-40B4-BE49-F238E27FC236}">
              <a16:creationId xmlns:a16="http://schemas.microsoft.com/office/drawing/2014/main" id="{312CE23E-13C1-4D3D-B218-77B988D89C45}"/>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47624</xdr:colOff>
      <xdr:row>55</xdr:row>
      <xdr:rowOff>23812</xdr:rowOff>
    </xdr:from>
    <xdr:to>
      <xdr:col>1</xdr:col>
      <xdr:colOff>1154905</xdr:colOff>
      <xdr:row>56</xdr:row>
      <xdr:rowOff>119062</xdr:rowOff>
    </xdr:to>
    <xdr:pic>
      <xdr:nvPicPr>
        <xdr:cNvPr id="2" name="Imagen 1">
          <a:extLst>
            <a:ext uri="{FF2B5EF4-FFF2-40B4-BE49-F238E27FC236}">
              <a16:creationId xmlns:a16="http://schemas.microsoft.com/office/drawing/2014/main" id="{74C8317C-E12A-459F-B485-20B1CE83C8D1}"/>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47624</xdr:colOff>
      <xdr:row>41</xdr:row>
      <xdr:rowOff>23812</xdr:rowOff>
    </xdr:from>
    <xdr:to>
      <xdr:col>1</xdr:col>
      <xdr:colOff>1154905</xdr:colOff>
      <xdr:row>42</xdr:row>
      <xdr:rowOff>119061</xdr:rowOff>
    </xdr:to>
    <xdr:pic>
      <xdr:nvPicPr>
        <xdr:cNvPr id="2" name="Imagen 1">
          <a:extLst>
            <a:ext uri="{FF2B5EF4-FFF2-40B4-BE49-F238E27FC236}">
              <a16:creationId xmlns:a16="http://schemas.microsoft.com/office/drawing/2014/main" id="{E2E09263-3E17-401B-90AA-446FCDADB09E}"/>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47624</xdr:colOff>
      <xdr:row>42</xdr:row>
      <xdr:rowOff>23812</xdr:rowOff>
    </xdr:from>
    <xdr:to>
      <xdr:col>1</xdr:col>
      <xdr:colOff>1154905</xdr:colOff>
      <xdr:row>43</xdr:row>
      <xdr:rowOff>119062</xdr:rowOff>
    </xdr:to>
    <xdr:pic>
      <xdr:nvPicPr>
        <xdr:cNvPr id="2" name="Imagen 1">
          <a:extLst>
            <a:ext uri="{FF2B5EF4-FFF2-40B4-BE49-F238E27FC236}">
              <a16:creationId xmlns:a16="http://schemas.microsoft.com/office/drawing/2014/main" id="{E09C992A-D241-4973-9DC5-B47680445BC6}"/>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47624</xdr:colOff>
      <xdr:row>44</xdr:row>
      <xdr:rowOff>23812</xdr:rowOff>
    </xdr:from>
    <xdr:to>
      <xdr:col>1</xdr:col>
      <xdr:colOff>1154905</xdr:colOff>
      <xdr:row>45</xdr:row>
      <xdr:rowOff>119064</xdr:rowOff>
    </xdr:to>
    <xdr:pic>
      <xdr:nvPicPr>
        <xdr:cNvPr id="2" name="Imagen 1">
          <a:extLst>
            <a:ext uri="{FF2B5EF4-FFF2-40B4-BE49-F238E27FC236}">
              <a16:creationId xmlns:a16="http://schemas.microsoft.com/office/drawing/2014/main" id="{F75BC164-50AA-4836-8AF0-2D6866559623}"/>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47624</xdr:colOff>
      <xdr:row>45</xdr:row>
      <xdr:rowOff>23812</xdr:rowOff>
    </xdr:from>
    <xdr:to>
      <xdr:col>1</xdr:col>
      <xdr:colOff>1154905</xdr:colOff>
      <xdr:row>46</xdr:row>
      <xdr:rowOff>119061</xdr:rowOff>
    </xdr:to>
    <xdr:pic>
      <xdr:nvPicPr>
        <xdr:cNvPr id="2" name="Imagen 1">
          <a:extLst>
            <a:ext uri="{FF2B5EF4-FFF2-40B4-BE49-F238E27FC236}">
              <a16:creationId xmlns:a16="http://schemas.microsoft.com/office/drawing/2014/main" id="{05059495-4A30-4E6C-B17A-35EBC10F577F}"/>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47624</xdr:colOff>
      <xdr:row>44</xdr:row>
      <xdr:rowOff>23812</xdr:rowOff>
    </xdr:from>
    <xdr:to>
      <xdr:col>1</xdr:col>
      <xdr:colOff>1154905</xdr:colOff>
      <xdr:row>45</xdr:row>
      <xdr:rowOff>119063</xdr:rowOff>
    </xdr:to>
    <xdr:pic>
      <xdr:nvPicPr>
        <xdr:cNvPr id="2" name="Imagen 1">
          <a:extLst>
            <a:ext uri="{FF2B5EF4-FFF2-40B4-BE49-F238E27FC236}">
              <a16:creationId xmlns:a16="http://schemas.microsoft.com/office/drawing/2014/main" id="{ABB4CA01-FD13-45C9-AB14-6900FA69F123}"/>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47624</xdr:colOff>
      <xdr:row>47</xdr:row>
      <xdr:rowOff>23812</xdr:rowOff>
    </xdr:from>
    <xdr:to>
      <xdr:col>1</xdr:col>
      <xdr:colOff>1154905</xdr:colOff>
      <xdr:row>48</xdr:row>
      <xdr:rowOff>119061</xdr:rowOff>
    </xdr:to>
    <xdr:pic>
      <xdr:nvPicPr>
        <xdr:cNvPr id="2" name="Imagen 1">
          <a:extLst>
            <a:ext uri="{FF2B5EF4-FFF2-40B4-BE49-F238E27FC236}">
              <a16:creationId xmlns:a16="http://schemas.microsoft.com/office/drawing/2014/main" id="{8B0C5BCC-7AB9-49E5-A3F1-FBAABF57D25B}"/>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47624</xdr:colOff>
      <xdr:row>49</xdr:row>
      <xdr:rowOff>23812</xdr:rowOff>
    </xdr:from>
    <xdr:to>
      <xdr:col>1</xdr:col>
      <xdr:colOff>1154905</xdr:colOff>
      <xdr:row>50</xdr:row>
      <xdr:rowOff>119062</xdr:rowOff>
    </xdr:to>
    <xdr:pic>
      <xdr:nvPicPr>
        <xdr:cNvPr id="2" name="Imagen 1">
          <a:extLst>
            <a:ext uri="{FF2B5EF4-FFF2-40B4-BE49-F238E27FC236}">
              <a16:creationId xmlns:a16="http://schemas.microsoft.com/office/drawing/2014/main" id="{3E0363E2-1337-41B5-B779-ED13B27CDC1F}"/>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47624</xdr:colOff>
      <xdr:row>45</xdr:row>
      <xdr:rowOff>23812</xdr:rowOff>
    </xdr:from>
    <xdr:to>
      <xdr:col>1</xdr:col>
      <xdr:colOff>1154905</xdr:colOff>
      <xdr:row>46</xdr:row>
      <xdr:rowOff>119062</xdr:rowOff>
    </xdr:to>
    <xdr:pic>
      <xdr:nvPicPr>
        <xdr:cNvPr id="2" name="Imagen 1">
          <a:extLst>
            <a:ext uri="{FF2B5EF4-FFF2-40B4-BE49-F238E27FC236}">
              <a16:creationId xmlns:a16="http://schemas.microsoft.com/office/drawing/2014/main" id="{EC27F79F-5AC2-40DA-B6FC-82CBE9CE339E}"/>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47624</xdr:colOff>
      <xdr:row>53</xdr:row>
      <xdr:rowOff>23812</xdr:rowOff>
    </xdr:from>
    <xdr:to>
      <xdr:col>1</xdr:col>
      <xdr:colOff>1154905</xdr:colOff>
      <xdr:row>54</xdr:row>
      <xdr:rowOff>119061</xdr:rowOff>
    </xdr:to>
    <xdr:pic>
      <xdr:nvPicPr>
        <xdr:cNvPr id="2" name="Imagen 1">
          <a:extLst>
            <a:ext uri="{FF2B5EF4-FFF2-40B4-BE49-F238E27FC236}">
              <a16:creationId xmlns:a16="http://schemas.microsoft.com/office/drawing/2014/main" id="{FDD473BC-C1DC-4AFC-B17E-6E09C4B75BB6}"/>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47624</xdr:colOff>
      <xdr:row>45</xdr:row>
      <xdr:rowOff>23812</xdr:rowOff>
    </xdr:from>
    <xdr:to>
      <xdr:col>1</xdr:col>
      <xdr:colOff>1154905</xdr:colOff>
      <xdr:row>46</xdr:row>
      <xdr:rowOff>119062</xdr:rowOff>
    </xdr:to>
    <xdr:pic>
      <xdr:nvPicPr>
        <xdr:cNvPr id="2" name="Imagen 1">
          <a:extLst>
            <a:ext uri="{FF2B5EF4-FFF2-40B4-BE49-F238E27FC236}">
              <a16:creationId xmlns:a16="http://schemas.microsoft.com/office/drawing/2014/main" id="{37F7C43E-B098-440C-83FD-CFD04CBECC69}"/>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3106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47624</xdr:colOff>
      <xdr:row>46</xdr:row>
      <xdr:rowOff>23812</xdr:rowOff>
    </xdr:from>
    <xdr:to>
      <xdr:col>1</xdr:col>
      <xdr:colOff>1154905</xdr:colOff>
      <xdr:row>47</xdr:row>
      <xdr:rowOff>119060</xdr:rowOff>
    </xdr:to>
    <xdr:pic>
      <xdr:nvPicPr>
        <xdr:cNvPr id="2" name="Imagen 1">
          <a:extLst>
            <a:ext uri="{FF2B5EF4-FFF2-40B4-BE49-F238E27FC236}">
              <a16:creationId xmlns:a16="http://schemas.microsoft.com/office/drawing/2014/main" id="{7A86395E-A2F0-46D2-AC67-EB2E4918E6FE}"/>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8821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47624</xdr:colOff>
      <xdr:row>51</xdr:row>
      <xdr:rowOff>23812</xdr:rowOff>
    </xdr:from>
    <xdr:to>
      <xdr:col>1</xdr:col>
      <xdr:colOff>1154905</xdr:colOff>
      <xdr:row>52</xdr:row>
      <xdr:rowOff>119062</xdr:rowOff>
    </xdr:to>
    <xdr:pic>
      <xdr:nvPicPr>
        <xdr:cNvPr id="2" name="Imagen 1">
          <a:extLst>
            <a:ext uri="{FF2B5EF4-FFF2-40B4-BE49-F238E27FC236}">
              <a16:creationId xmlns:a16="http://schemas.microsoft.com/office/drawing/2014/main" id="{335D57F1-ACF0-4419-8C3F-24AD1F25EC46}"/>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8821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47624</xdr:colOff>
      <xdr:row>49</xdr:row>
      <xdr:rowOff>23812</xdr:rowOff>
    </xdr:from>
    <xdr:to>
      <xdr:col>1</xdr:col>
      <xdr:colOff>1154905</xdr:colOff>
      <xdr:row>50</xdr:row>
      <xdr:rowOff>119061</xdr:rowOff>
    </xdr:to>
    <xdr:pic>
      <xdr:nvPicPr>
        <xdr:cNvPr id="2" name="Imagen 1">
          <a:extLst>
            <a:ext uri="{FF2B5EF4-FFF2-40B4-BE49-F238E27FC236}">
              <a16:creationId xmlns:a16="http://schemas.microsoft.com/office/drawing/2014/main" id="{5E6F13C6-B64A-4C12-8174-44CEECE748A4}"/>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8821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47624</xdr:colOff>
      <xdr:row>42</xdr:row>
      <xdr:rowOff>23812</xdr:rowOff>
    </xdr:from>
    <xdr:to>
      <xdr:col>1</xdr:col>
      <xdr:colOff>1154905</xdr:colOff>
      <xdr:row>43</xdr:row>
      <xdr:rowOff>119060</xdr:rowOff>
    </xdr:to>
    <xdr:pic>
      <xdr:nvPicPr>
        <xdr:cNvPr id="2" name="Imagen 1">
          <a:extLst>
            <a:ext uri="{FF2B5EF4-FFF2-40B4-BE49-F238E27FC236}">
              <a16:creationId xmlns:a16="http://schemas.microsoft.com/office/drawing/2014/main" id="{A4837B2D-1E0F-4DF7-8892-1FBE07AF2778}"/>
            </a:ext>
          </a:extLst>
        </xdr:cNvPr>
        <xdr:cNvPicPr/>
      </xdr:nvPicPr>
      <xdr:blipFill rotWithShape="1">
        <a:blip xmlns:r="http://schemas.openxmlformats.org/officeDocument/2006/relationships" r:embed="rId1">
          <a:biLevel thresh="75000"/>
        </a:blip>
        <a:srcRect l="17651" t="27169" r="17346" b="24532"/>
        <a:stretch/>
      </xdr:blipFill>
      <xdr:spPr bwMode="auto">
        <a:xfrm>
          <a:off x="1514474" y="8094662"/>
          <a:ext cx="1107281" cy="2794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47624</xdr:colOff>
      <xdr:row>47</xdr:row>
      <xdr:rowOff>23812</xdr:rowOff>
    </xdr:from>
    <xdr:to>
      <xdr:col>1</xdr:col>
      <xdr:colOff>1154905</xdr:colOff>
      <xdr:row>48</xdr:row>
      <xdr:rowOff>119060</xdr:rowOff>
    </xdr:to>
    <xdr:pic>
      <xdr:nvPicPr>
        <xdr:cNvPr id="2" name="Imagen 1">
          <a:extLst>
            <a:ext uri="{FF2B5EF4-FFF2-40B4-BE49-F238E27FC236}">
              <a16:creationId xmlns:a16="http://schemas.microsoft.com/office/drawing/2014/main" id="{6DBB432F-6818-45E9-9970-F5BA0C7266DE}"/>
            </a:ext>
          </a:extLst>
        </xdr:cNvPr>
        <xdr:cNvPicPr/>
      </xdr:nvPicPr>
      <xdr:blipFill rotWithShape="1">
        <a:blip xmlns:r="http://schemas.openxmlformats.org/officeDocument/2006/relationships" r:embed="rId1">
          <a:biLevel thresh="75000"/>
        </a:blip>
        <a:srcRect l="17651" t="27169" r="17346" b="24532"/>
        <a:stretch/>
      </xdr:blipFill>
      <xdr:spPr bwMode="auto">
        <a:xfrm>
          <a:off x="1447799" y="9882187"/>
          <a:ext cx="1107281" cy="2857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G44"/>
  <sheetViews>
    <sheetView view="pageBreakPreview" topLeftCell="B1" zoomScale="80" zoomScaleNormal="80" zoomScaleSheetLayoutView="80" zoomScalePageLayoutView="150" workbookViewId="0">
      <selection activeCell="H2" sqref="H1:N1048576"/>
    </sheetView>
  </sheetViews>
  <sheetFormatPr baseColWidth="10" defaultColWidth="11.453125" defaultRowHeight="14.5"/>
  <cols>
    <col min="1" max="1" width="21" style="2" customWidth="1"/>
    <col min="2" max="2" width="24.1796875" style="2" customWidth="1"/>
    <col min="3" max="3" width="19.453125" style="2" customWidth="1"/>
    <col min="4" max="4" width="25.81640625" style="2" customWidth="1"/>
    <col min="5" max="5" width="14.453125" style="2" customWidth="1"/>
    <col min="6" max="6" width="11" style="2" customWidth="1"/>
    <col min="7" max="14" width="14.26953125" style="2" customWidth="1"/>
    <col min="15" max="16" width="14.1796875" style="2" customWidth="1"/>
    <col min="17" max="17" width="12.1796875" style="2" customWidth="1"/>
    <col min="18" max="18" width="11.1796875" style="2" customWidth="1"/>
    <col min="19" max="19" width="12" style="2" customWidth="1"/>
    <col min="20" max="20" width="12.1796875" style="2" customWidth="1"/>
    <col min="21" max="21" width="11.54296875" style="2"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7"/>
      <c r="I2" s="237"/>
      <c r="J2" s="237"/>
      <c r="K2" s="237"/>
      <c r="L2" s="237"/>
      <c r="M2" s="237"/>
      <c r="N2" s="23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7"/>
      <c r="I4" s="237"/>
      <c r="J4" s="237"/>
      <c r="K4" s="237"/>
      <c r="L4" s="237"/>
      <c r="M4" s="237"/>
      <c r="N4" s="237"/>
      <c r="O4" s="1"/>
      <c r="P4" s="1"/>
      <c r="Q4" s="1"/>
      <c r="R4" s="1"/>
      <c r="S4" s="1"/>
    </row>
    <row r="5" spans="1:33" s="6" customFormat="1">
      <c r="A5" s="273" t="s">
        <v>2</v>
      </c>
      <c r="B5" s="273"/>
      <c r="C5" s="4" t="s">
        <v>50</v>
      </c>
      <c r="D5" s="1"/>
      <c r="E5" s="1"/>
      <c r="F5" s="1"/>
      <c r="G5" s="1"/>
      <c r="H5" s="237"/>
      <c r="I5" s="237"/>
      <c r="J5" s="237"/>
      <c r="K5" s="237"/>
      <c r="L5" s="237"/>
      <c r="M5" s="237"/>
      <c r="N5" s="23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36"/>
      <c r="I7" s="236"/>
      <c r="J7" s="236"/>
      <c r="K7" s="236"/>
      <c r="L7" s="236"/>
      <c r="M7" s="236"/>
      <c r="N7" s="23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36"/>
      <c r="I11" s="236"/>
      <c r="J11" s="236"/>
      <c r="K11" s="236"/>
      <c r="L11" s="236"/>
      <c r="M11" s="236"/>
      <c r="N11" s="23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33"/>
      <c r="I17" s="233"/>
      <c r="J17" s="233"/>
      <c r="K17" s="233"/>
      <c r="L17" s="233"/>
      <c r="M17" s="233"/>
      <c r="N17" s="233"/>
      <c r="O17" s="256" t="s">
        <v>15</v>
      </c>
      <c r="P17" s="256"/>
      <c r="Q17" s="256"/>
      <c r="R17" s="256"/>
      <c r="S17" s="256"/>
      <c r="T17" s="256"/>
      <c r="U17" s="256"/>
    </row>
    <row r="18" spans="1:21" ht="29">
      <c r="A18" s="256"/>
      <c r="B18" s="256"/>
      <c r="C18" s="256"/>
      <c r="D18" s="257"/>
      <c r="E18" s="256"/>
      <c r="F18" s="256"/>
      <c r="G18" s="256"/>
      <c r="H18" s="233"/>
      <c r="I18" s="233"/>
      <c r="J18" s="233"/>
      <c r="K18" s="233"/>
      <c r="L18" s="233"/>
      <c r="M18" s="233"/>
      <c r="N18" s="233"/>
      <c r="O18" s="4" t="s">
        <v>16</v>
      </c>
      <c r="P18" s="4" t="s">
        <v>17</v>
      </c>
      <c r="Q18" s="4" t="s">
        <v>18</v>
      </c>
      <c r="R18" s="4" t="s">
        <v>19</v>
      </c>
      <c r="S18" s="4" t="s">
        <v>20</v>
      </c>
      <c r="T18" s="4" t="s">
        <v>21</v>
      </c>
      <c r="U18" s="4" t="s">
        <v>22</v>
      </c>
    </row>
    <row r="19" spans="1:21" ht="30.5" customHeight="1">
      <c r="A19" s="257" t="s">
        <v>131</v>
      </c>
      <c r="B19" s="257" t="s">
        <v>132</v>
      </c>
      <c r="C19" s="254" t="s">
        <v>198</v>
      </c>
      <c r="D19" s="82" t="s">
        <v>130</v>
      </c>
      <c r="E19" s="25" t="s">
        <v>55</v>
      </c>
      <c r="F19" s="22">
        <v>95.121951219512198</v>
      </c>
      <c r="G19" s="22">
        <v>78</v>
      </c>
      <c r="H19" s="22"/>
      <c r="I19" s="22"/>
      <c r="J19" s="22"/>
      <c r="K19" s="22"/>
      <c r="L19" s="22"/>
      <c r="M19" s="22"/>
      <c r="N19" s="22"/>
      <c r="O19" s="22">
        <v>84.24</v>
      </c>
      <c r="P19" s="22">
        <v>18.954000000000001</v>
      </c>
      <c r="Q19" s="22">
        <v>0.78</v>
      </c>
      <c r="R19" s="22">
        <v>0.39</v>
      </c>
      <c r="S19" s="104">
        <v>3.9</v>
      </c>
      <c r="T19" s="104">
        <v>0.70200000000000007</v>
      </c>
      <c r="U19" s="104">
        <v>31.98</v>
      </c>
    </row>
    <row r="20" spans="1:21">
      <c r="A20" s="260"/>
      <c r="B20" s="260"/>
      <c r="C20" s="255"/>
      <c r="D20" s="82" t="s">
        <v>58</v>
      </c>
      <c r="E20" s="25" t="s">
        <v>72</v>
      </c>
      <c r="F20" s="22">
        <v>17.5</v>
      </c>
      <c r="G20" s="22">
        <v>7</v>
      </c>
      <c r="H20" s="22"/>
      <c r="I20" s="22"/>
      <c r="J20" s="22"/>
      <c r="K20" s="22"/>
      <c r="L20" s="22"/>
      <c r="M20" s="22"/>
      <c r="N20" s="22"/>
      <c r="O20" s="22">
        <v>2.59</v>
      </c>
      <c r="P20" s="22">
        <v>8.4000000000000005E-2</v>
      </c>
      <c r="Q20" s="22">
        <v>7.000000000000001E-3</v>
      </c>
      <c r="R20" s="22">
        <v>0.434</v>
      </c>
      <c r="S20" s="22">
        <v>3.99</v>
      </c>
      <c r="T20" s="22">
        <v>3.5000000000000003E-2</v>
      </c>
      <c r="U20" s="29">
        <v>1.05</v>
      </c>
    </row>
    <row r="21" spans="1:21">
      <c r="A21" s="260"/>
      <c r="B21" s="260"/>
      <c r="C21" s="255"/>
      <c r="D21" s="82" t="s">
        <v>59</v>
      </c>
      <c r="E21" s="25" t="s">
        <v>73</v>
      </c>
      <c r="F21" s="22">
        <v>11.764705882352942</v>
      </c>
      <c r="G21" s="22">
        <v>10</v>
      </c>
      <c r="H21" s="22"/>
      <c r="I21" s="22"/>
      <c r="J21" s="22"/>
      <c r="K21" s="22"/>
      <c r="L21" s="22"/>
      <c r="M21" s="22"/>
      <c r="N21" s="22"/>
      <c r="O21" s="22">
        <v>3.5</v>
      </c>
      <c r="P21" s="22">
        <v>0.1</v>
      </c>
      <c r="Q21" s="22">
        <v>0.03</v>
      </c>
      <c r="R21" s="22">
        <v>0.63</v>
      </c>
      <c r="S21" s="22">
        <v>0.7</v>
      </c>
      <c r="T21" s="22">
        <v>0.04</v>
      </c>
      <c r="U21" s="29">
        <v>0.4</v>
      </c>
    </row>
    <row r="22" spans="1:21">
      <c r="A22" s="261"/>
      <c r="B22" s="261"/>
      <c r="C22" s="262"/>
      <c r="D22" s="82" t="s">
        <v>60</v>
      </c>
      <c r="E22" s="25" t="s">
        <v>74</v>
      </c>
      <c r="F22" s="22">
        <v>1.0526315789473684</v>
      </c>
      <c r="G22" s="22">
        <v>1</v>
      </c>
      <c r="H22" s="22"/>
      <c r="I22" s="22"/>
      <c r="J22" s="22"/>
      <c r="K22" s="22"/>
      <c r="L22" s="22"/>
      <c r="M22" s="22"/>
      <c r="N22" s="22"/>
      <c r="O22" s="22">
        <v>1.44</v>
      </c>
      <c r="P22" s="22">
        <v>4.7E-2</v>
      </c>
      <c r="Q22" s="22">
        <v>3.0000000000000001E-3</v>
      </c>
      <c r="R22" s="22">
        <v>0.29299999999999998</v>
      </c>
      <c r="S22" s="22">
        <v>0.4</v>
      </c>
      <c r="T22" s="22">
        <v>1.3000000000000001E-2</v>
      </c>
      <c r="U22" s="29">
        <v>0.19</v>
      </c>
    </row>
    <row r="23" spans="1:21" ht="29">
      <c r="A23" s="4" t="s">
        <v>142</v>
      </c>
      <c r="B23" s="4" t="s">
        <v>143</v>
      </c>
      <c r="C23" s="254" t="s">
        <v>199</v>
      </c>
      <c r="D23" s="27" t="s">
        <v>61</v>
      </c>
      <c r="E23" s="67" t="s">
        <v>75</v>
      </c>
      <c r="F23" s="22">
        <v>55</v>
      </c>
      <c r="G23" s="22">
        <v>55</v>
      </c>
      <c r="H23" s="22"/>
      <c r="I23" s="22"/>
      <c r="J23" s="22"/>
      <c r="K23" s="22"/>
      <c r="L23" s="22"/>
      <c r="M23" s="22"/>
      <c r="N23" s="22"/>
      <c r="O23" s="22">
        <v>194.15</v>
      </c>
      <c r="P23" s="22">
        <v>3.6850000000000001</v>
      </c>
      <c r="Q23" s="22">
        <v>0.22</v>
      </c>
      <c r="R23" s="22">
        <v>44.055</v>
      </c>
      <c r="S23" s="22">
        <v>4.95</v>
      </c>
      <c r="T23" s="22">
        <v>0.44</v>
      </c>
      <c r="U23" s="28">
        <v>1.1000000000000001</v>
      </c>
    </row>
    <row r="24" spans="1:21" ht="25.5" customHeight="1">
      <c r="A24" s="65" t="s">
        <v>133</v>
      </c>
      <c r="B24" s="65" t="s">
        <v>134</v>
      </c>
      <c r="C24" s="255"/>
      <c r="D24" s="27" t="s">
        <v>60</v>
      </c>
      <c r="E24" s="67" t="s">
        <v>74</v>
      </c>
      <c r="F24" s="33">
        <v>2</v>
      </c>
      <c r="G24" s="34">
        <v>1.9</v>
      </c>
      <c r="H24" s="34"/>
      <c r="I24" s="34"/>
      <c r="J24" s="34"/>
      <c r="K24" s="34"/>
      <c r="L24" s="34"/>
      <c r="M24" s="34"/>
      <c r="N24" s="34"/>
      <c r="O24" s="47">
        <v>2.7359999999999998</v>
      </c>
      <c r="P24" s="47">
        <v>8.929999999999999E-2</v>
      </c>
      <c r="Q24" s="47">
        <v>5.6999999999999993E-3</v>
      </c>
      <c r="R24" s="47">
        <v>0.55669999999999997</v>
      </c>
      <c r="S24" s="47">
        <v>0.76</v>
      </c>
      <c r="T24" s="47">
        <v>2.4699999999999996E-2</v>
      </c>
      <c r="U24" s="105">
        <v>0.36099999999999999</v>
      </c>
    </row>
    <row r="25" spans="1:21" ht="43.5">
      <c r="A25" s="4" t="s">
        <v>135</v>
      </c>
      <c r="B25" s="4" t="s">
        <v>136</v>
      </c>
      <c r="C25" s="31" t="s">
        <v>137</v>
      </c>
      <c r="D25" s="82" t="s">
        <v>62</v>
      </c>
      <c r="E25" s="58" t="s">
        <v>76</v>
      </c>
      <c r="F25" s="33">
        <v>150</v>
      </c>
      <c r="G25" s="34">
        <v>120</v>
      </c>
      <c r="H25" s="34"/>
      <c r="I25" s="34"/>
      <c r="J25" s="34"/>
      <c r="K25" s="34"/>
      <c r="L25" s="34"/>
      <c r="M25" s="34"/>
      <c r="N25" s="34"/>
      <c r="O25" s="47">
        <v>88.8</v>
      </c>
      <c r="P25" s="47">
        <v>2.2799999999999998</v>
      </c>
      <c r="Q25" s="47">
        <v>0.12</v>
      </c>
      <c r="R25" s="47">
        <v>18.36</v>
      </c>
      <c r="S25" s="47">
        <v>16.8</v>
      </c>
      <c r="T25" s="47">
        <v>0.36</v>
      </c>
      <c r="U25" s="47">
        <v>13.2</v>
      </c>
    </row>
    <row r="26" spans="1:21" ht="14.5" customHeight="1">
      <c r="A26" s="257" t="s">
        <v>138</v>
      </c>
      <c r="B26" s="257" t="s">
        <v>139</v>
      </c>
      <c r="C26" s="254" t="s">
        <v>140</v>
      </c>
      <c r="D26" s="57" t="s">
        <v>63</v>
      </c>
      <c r="E26" s="10" t="s">
        <v>77</v>
      </c>
      <c r="F26" s="62">
        <v>20.53</v>
      </c>
      <c r="G26" s="22">
        <v>20.5</v>
      </c>
      <c r="H26" s="22"/>
      <c r="I26" s="22"/>
      <c r="J26" s="22"/>
      <c r="K26" s="22"/>
      <c r="L26" s="22"/>
      <c r="M26" s="22"/>
      <c r="N26" s="22"/>
      <c r="O26" s="22">
        <v>4</v>
      </c>
      <c r="P26" s="22">
        <v>0.14000000000000001</v>
      </c>
      <c r="Q26" s="22">
        <v>0.01</v>
      </c>
      <c r="R26" s="22">
        <v>0.77</v>
      </c>
      <c r="S26" s="22">
        <v>2.4</v>
      </c>
      <c r="T26" s="22">
        <v>0.03</v>
      </c>
      <c r="U26" s="29">
        <v>0.4</v>
      </c>
    </row>
    <row r="27" spans="1:21">
      <c r="A27" s="260"/>
      <c r="B27" s="260"/>
      <c r="C27" s="255"/>
      <c r="D27" s="97" t="s">
        <v>64</v>
      </c>
      <c r="E27" s="26" t="s">
        <v>78</v>
      </c>
      <c r="F27" s="45">
        <v>38.961038961038959</v>
      </c>
      <c r="G27" s="49">
        <v>30</v>
      </c>
      <c r="H27" s="49"/>
      <c r="I27" s="49"/>
      <c r="J27" s="49"/>
      <c r="K27" s="49"/>
      <c r="L27" s="49"/>
      <c r="M27" s="49"/>
      <c r="N27" s="49"/>
      <c r="O27" s="47">
        <v>53.7</v>
      </c>
      <c r="P27" s="47">
        <v>0.48</v>
      </c>
      <c r="Q27" s="47">
        <v>3.99</v>
      </c>
      <c r="R27" s="47">
        <v>3</v>
      </c>
      <c r="S27" s="47">
        <v>3</v>
      </c>
      <c r="T27" s="47">
        <v>0.12</v>
      </c>
      <c r="U27" s="47">
        <v>1.8</v>
      </c>
    </row>
    <row r="28" spans="1:21">
      <c r="A28" s="260"/>
      <c r="B28" s="260"/>
      <c r="C28" s="255"/>
      <c r="D28" s="97" t="s">
        <v>65</v>
      </c>
      <c r="E28" s="25" t="s">
        <v>79</v>
      </c>
      <c r="F28" s="22">
        <v>27</v>
      </c>
      <c r="G28" s="22">
        <v>27</v>
      </c>
      <c r="H28" s="22"/>
      <c r="I28" s="22"/>
      <c r="J28" s="22"/>
      <c r="K28" s="22"/>
      <c r="L28" s="22"/>
      <c r="M28" s="22"/>
      <c r="N28" s="22"/>
      <c r="O28" s="22">
        <v>4.59</v>
      </c>
      <c r="P28" s="22">
        <v>0.24299999999999999</v>
      </c>
      <c r="Q28" s="22">
        <v>2.7000000000000003E-2</v>
      </c>
      <c r="R28" s="22">
        <v>0.89</v>
      </c>
      <c r="S28" s="22">
        <v>1.89</v>
      </c>
      <c r="T28" s="22">
        <v>0.19</v>
      </c>
      <c r="U28" s="29">
        <v>2.16</v>
      </c>
    </row>
    <row r="29" spans="1:21">
      <c r="A29" s="260"/>
      <c r="B29" s="260"/>
      <c r="C29" s="259" t="s">
        <v>182</v>
      </c>
      <c r="D29" s="98" t="s">
        <v>178</v>
      </c>
      <c r="E29" s="50" t="s">
        <v>179</v>
      </c>
      <c r="F29" s="33">
        <v>2</v>
      </c>
      <c r="G29" s="36">
        <v>2</v>
      </c>
      <c r="H29" s="36"/>
      <c r="I29" s="36"/>
      <c r="J29" s="36"/>
      <c r="K29" s="36"/>
      <c r="L29" s="36"/>
      <c r="M29" s="36"/>
      <c r="N29" s="36"/>
      <c r="O29" s="47">
        <v>4.4800000000000004</v>
      </c>
      <c r="P29" s="47">
        <v>0</v>
      </c>
      <c r="Q29" s="47">
        <v>0</v>
      </c>
      <c r="R29" s="47">
        <v>0.12</v>
      </c>
      <c r="S29" s="47">
        <v>0.14000000000000001</v>
      </c>
      <c r="T29" s="47">
        <v>0.01</v>
      </c>
      <c r="U29" s="47">
        <v>0.1</v>
      </c>
    </row>
    <row r="30" spans="1:21">
      <c r="A30" s="260"/>
      <c r="B30" s="260"/>
      <c r="C30" s="259"/>
      <c r="D30" s="98" t="s">
        <v>180</v>
      </c>
      <c r="E30" s="50" t="s">
        <v>181</v>
      </c>
      <c r="F30" s="33">
        <v>1</v>
      </c>
      <c r="G30" s="36">
        <v>0.5</v>
      </c>
      <c r="H30" s="36"/>
      <c r="I30" s="36"/>
      <c r="J30" s="36"/>
      <c r="K30" s="36"/>
      <c r="L30" s="36"/>
      <c r="M30" s="36"/>
      <c r="N30" s="36"/>
      <c r="O30" s="47">
        <v>0.22</v>
      </c>
      <c r="P30" s="51">
        <v>1.5E-3</v>
      </c>
      <c r="Q30" s="47">
        <v>1.5E-3</v>
      </c>
      <c r="R30" s="47">
        <v>4.6500000000000007E-2</v>
      </c>
      <c r="S30" s="47">
        <v>9.5000000000000001E-2</v>
      </c>
      <c r="T30" s="47">
        <v>2.5000000000000001E-3</v>
      </c>
      <c r="U30" s="47">
        <v>0.02</v>
      </c>
    </row>
    <row r="31" spans="1:21">
      <c r="A31" s="260"/>
      <c r="B31" s="260"/>
      <c r="C31" s="259"/>
      <c r="D31" s="98" t="s">
        <v>67</v>
      </c>
      <c r="E31" s="50" t="s">
        <v>81</v>
      </c>
      <c r="F31" s="33">
        <v>0.5</v>
      </c>
      <c r="G31" s="36">
        <v>0.5</v>
      </c>
      <c r="H31" s="36"/>
      <c r="I31" s="36"/>
      <c r="J31" s="36"/>
      <c r="K31" s="36"/>
      <c r="L31" s="36"/>
      <c r="M31" s="36"/>
      <c r="N31" s="36"/>
      <c r="O31" s="47">
        <v>1.9850000000000001</v>
      </c>
      <c r="P31" s="47">
        <v>0</v>
      </c>
      <c r="Q31" s="47">
        <v>0</v>
      </c>
      <c r="R31" s="47">
        <v>0.4965</v>
      </c>
      <c r="S31" s="47">
        <v>0</v>
      </c>
      <c r="T31" s="47">
        <v>5.0000000000000001E-4</v>
      </c>
      <c r="U31" s="47">
        <v>0</v>
      </c>
    </row>
    <row r="32" spans="1:21" ht="14.5" customHeight="1">
      <c r="A32" s="261"/>
      <c r="B32" s="261"/>
      <c r="C32" s="259"/>
      <c r="D32" s="98" t="s">
        <v>69</v>
      </c>
      <c r="E32" s="50" t="s">
        <v>83</v>
      </c>
      <c r="F32" s="33">
        <v>2</v>
      </c>
      <c r="G32" s="36">
        <v>2</v>
      </c>
      <c r="H32" s="36"/>
      <c r="I32" s="36"/>
      <c r="J32" s="36"/>
      <c r="K32" s="36"/>
      <c r="L32" s="36"/>
      <c r="M32" s="36"/>
      <c r="N32" s="36"/>
      <c r="O32" s="47">
        <v>18</v>
      </c>
      <c r="P32" s="47">
        <v>0</v>
      </c>
      <c r="Q32" s="47">
        <v>2</v>
      </c>
      <c r="R32" s="47">
        <v>0</v>
      </c>
      <c r="S32" s="47">
        <v>0</v>
      </c>
      <c r="T32" s="47">
        <v>0</v>
      </c>
      <c r="U32" s="47">
        <v>0</v>
      </c>
    </row>
    <row r="33" spans="1:21">
      <c r="A33" s="72" t="s">
        <v>141</v>
      </c>
      <c r="B33" s="72" t="s">
        <v>139</v>
      </c>
      <c r="C33" s="255" t="s">
        <v>173</v>
      </c>
      <c r="D33" s="27" t="s">
        <v>174</v>
      </c>
      <c r="E33" s="89" t="s">
        <v>175</v>
      </c>
      <c r="F33" s="22">
        <v>86.666666666666671</v>
      </c>
      <c r="G33" s="22">
        <v>65</v>
      </c>
      <c r="H33" s="22"/>
      <c r="I33" s="22"/>
      <c r="J33" s="22"/>
      <c r="K33" s="22"/>
      <c r="L33" s="22"/>
      <c r="M33" s="22"/>
      <c r="N33" s="22"/>
      <c r="O33" s="22">
        <v>46.15</v>
      </c>
      <c r="P33" s="22">
        <v>0.58499999999999996</v>
      </c>
      <c r="Q33" s="22">
        <v>0.19500000000000001</v>
      </c>
      <c r="R33" s="22">
        <v>8.7100000000000009</v>
      </c>
      <c r="S33" s="22">
        <v>8.4499999999999993</v>
      </c>
      <c r="T33" s="41">
        <v>0.19500000000000001</v>
      </c>
      <c r="U33" s="29">
        <v>1.95</v>
      </c>
    </row>
    <row r="34" spans="1:21">
      <c r="A34" s="72" t="s">
        <v>144</v>
      </c>
      <c r="B34" s="72" t="s">
        <v>145</v>
      </c>
      <c r="C34" s="255"/>
      <c r="D34" s="30" t="s">
        <v>67</v>
      </c>
      <c r="E34" s="89" t="s">
        <v>81</v>
      </c>
      <c r="F34" s="22">
        <v>8</v>
      </c>
      <c r="G34" s="22">
        <v>8</v>
      </c>
      <c r="H34" s="22"/>
      <c r="I34" s="22"/>
      <c r="J34" s="22"/>
      <c r="K34" s="22"/>
      <c r="L34" s="22"/>
      <c r="M34" s="22"/>
      <c r="N34" s="22"/>
      <c r="O34" s="22">
        <v>31.76</v>
      </c>
      <c r="P34" s="22">
        <v>0</v>
      </c>
      <c r="Q34" s="22">
        <v>0</v>
      </c>
      <c r="R34" s="22">
        <v>7.944</v>
      </c>
      <c r="S34" s="22">
        <v>0</v>
      </c>
      <c r="T34" s="22">
        <v>8.0000000000000002E-3</v>
      </c>
      <c r="U34" s="29">
        <v>0</v>
      </c>
    </row>
    <row r="35" spans="1:21" ht="29">
      <c r="A35" s="72" t="s">
        <v>153</v>
      </c>
      <c r="B35" s="72" t="s">
        <v>143</v>
      </c>
      <c r="C35" s="262"/>
      <c r="D35" s="97" t="s">
        <v>176</v>
      </c>
      <c r="E35" s="50" t="s">
        <v>177</v>
      </c>
      <c r="F35" s="33">
        <v>13</v>
      </c>
      <c r="G35" s="36">
        <v>13</v>
      </c>
      <c r="H35" s="36"/>
      <c r="I35" s="36"/>
      <c r="J35" s="36"/>
      <c r="K35" s="36"/>
      <c r="L35" s="36"/>
      <c r="M35" s="36"/>
      <c r="N35" s="36"/>
      <c r="O35" s="47">
        <v>64.87</v>
      </c>
      <c r="P35" s="47">
        <v>3.4190000000000005</v>
      </c>
      <c r="Q35" s="47">
        <v>3.4580000000000002</v>
      </c>
      <c r="R35" s="47">
        <v>4.992</v>
      </c>
      <c r="S35" s="47">
        <v>122.2</v>
      </c>
      <c r="T35" s="47">
        <v>6.5000000000000002E-2</v>
      </c>
      <c r="U35" s="47">
        <v>47.97</v>
      </c>
    </row>
    <row r="36" spans="1:21" ht="47.25" customHeight="1">
      <c r="A36" s="61" t="s">
        <v>146</v>
      </c>
      <c r="B36" s="61" t="s">
        <v>147</v>
      </c>
      <c r="C36" s="56" t="s">
        <v>148</v>
      </c>
      <c r="D36" s="82" t="s">
        <v>69</v>
      </c>
      <c r="E36" s="50" t="s">
        <v>83</v>
      </c>
      <c r="F36" s="22">
        <v>15</v>
      </c>
      <c r="G36" s="22">
        <v>15</v>
      </c>
      <c r="H36" s="22"/>
      <c r="I36" s="22"/>
      <c r="J36" s="22"/>
      <c r="K36" s="22"/>
      <c r="L36" s="22"/>
      <c r="M36" s="22"/>
      <c r="N36" s="22"/>
      <c r="O36" s="22">
        <v>135</v>
      </c>
      <c r="P36" s="22">
        <v>0</v>
      </c>
      <c r="Q36" s="22">
        <v>15</v>
      </c>
      <c r="R36" s="22">
        <v>0</v>
      </c>
      <c r="S36" s="22">
        <v>0</v>
      </c>
      <c r="T36" s="22">
        <v>0</v>
      </c>
      <c r="U36" s="28">
        <v>0</v>
      </c>
    </row>
    <row r="37" spans="1:21">
      <c r="A37" s="252"/>
      <c r="B37" s="252"/>
      <c r="C37" s="252"/>
      <c r="D37" s="252"/>
      <c r="E37" s="252"/>
      <c r="F37" s="252"/>
      <c r="G37" s="252"/>
      <c r="H37" s="252"/>
      <c r="I37" s="252"/>
      <c r="J37" s="252"/>
      <c r="K37" s="252"/>
      <c r="L37" s="252"/>
      <c r="M37" s="252"/>
      <c r="N37" s="252"/>
      <c r="O37" s="252"/>
      <c r="P37" s="252"/>
      <c r="Q37" s="252"/>
      <c r="R37" s="252"/>
      <c r="S37" s="253"/>
    </row>
    <row r="38" spans="1:21">
      <c r="A38" s="268" t="s">
        <v>23</v>
      </c>
      <c r="B38" s="269"/>
      <c r="C38" s="269"/>
      <c r="D38" s="269"/>
      <c r="E38" s="269"/>
      <c r="F38" s="270"/>
      <c r="G38" s="10"/>
      <c r="H38" s="235"/>
      <c r="I38" s="235"/>
      <c r="J38" s="235"/>
      <c r="K38" s="235"/>
      <c r="L38" s="235"/>
      <c r="M38" s="235"/>
      <c r="N38" s="235"/>
      <c r="O38" s="38">
        <f t="shared" ref="O38:U38" si="0">SUM(O19:O36)</f>
        <v>742.21100000000001</v>
      </c>
      <c r="P38" s="38">
        <f t="shared" si="0"/>
        <v>30.107800000000005</v>
      </c>
      <c r="Q38" s="38">
        <f t="shared" si="0"/>
        <v>25.847200000000001</v>
      </c>
      <c r="R38" s="38">
        <f t="shared" si="0"/>
        <v>91.687700000000007</v>
      </c>
      <c r="S38" s="38">
        <f t="shared" si="0"/>
        <v>169.67500000000001</v>
      </c>
      <c r="T38" s="38">
        <f t="shared" si="0"/>
        <v>2.2356999999999996</v>
      </c>
      <c r="U38" s="38">
        <f t="shared" si="0"/>
        <v>102.681</v>
      </c>
    </row>
    <row r="39" spans="1:21">
      <c r="A39" s="268" t="s">
        <v>24</v>
      </c>
      <c r="B39" s="269"/>
      <c r="C39" s="269"/>
      <c r="D39" s="269"/>
      <c r="E39" s="269"/>
      <c r="F39" s="270"/>
      <c r="G39" s="10"/>
      <c r="H39" s="235"/>
      <c r="I39" s="235"/>
      <c r="J39" s="235"/>
      <c r="K39" s="235"/>
      <c r="L39" s="235"/>
      <c r="M39" s="235"/>
      <c r="N39" s="235"/>
      <c r="O39" s="94">
        <v>2491</v>
      </c>
      <c r="P39" s="94">
        <v>87.2</v>
      </c>
      <c r="Q39" s="94">
        <v>83</v>
      </c>
      <c r="R39" s="94">
        <v>348.7</v>
      </c>
      <c r="S39" s="94">
        <v>1100</v>
      </c>
      <c r="T39" s="91">
        <v>9.5</v>
      </c>
      <c r="U39" s="91">
        <v>1500</v>
      </c>
    </row>
    <row r="40" spans="1:21">
      <c r="A40" s="268" t="s">
        <v>25</v>
      </c>
      <c r="B40" s="269"/>
      <c r="C40" s="269"/>
      <c r="D40" s="269"/>
      <c r="E40" s="269"/>
      <c r="F40" s="270"/>
      <c r="G40" s="10"/>
      <c r="H40" s="235"/>
      <c r="I40" s="235"/>
      <c r="J40" s="235"/>
      <c r="K40" s="235"/>
      <c r="L40" s="235"/>
      <c r="M40" s="235"/>
      <c r="N40" s="235"/>
      <c r="O40" s="87">
        <f>O38/O39</f>
        <v>0.29795704536330792</v>
      </c>
      <c r="P40" s="39">
        <f t="shared" ref="P40:U40" si="1">P38/P39</f>
        <v>0.34527293577981655</v>
      </c>
      <c r="Q40" s="39">
        <f t="shared" si="1"/>
        <v>0.31141204819277107</v>
      </c>
      <c r="R40" s="39">
        <f t="shared" si="1"/>
        <v>0.26294149698881564</v>
      </c>
      <c r="S40" s="39">
        <f t="shared" si="1"/>
        <v>0.15425</v>
      </c>
      <c r="T40" s="39">
        <f t="shared" si="1"/>
        <v>0.23533684210526312</v>
      </c>
      <c r="U40" s="39">
        <f t="shared" si="1"/>
        <v>6.8454000000000001E-2</v>
      </c>
    </row>
    <row r="41" spans="1:21" s="7" customFormat="1">
      <c r="H41" s="236"/>
      <c r="I41" s="236"/>
      <c r="J41" s="236"/>
      <c r="K41" s="236"/>
      <c r="L41" s="236"/>
      <c r="M41" s="236"/>
      <c r="N41" s="236"/>
    </row>
    <row r="42" spans="1:21">
      <c r="A42" s="266" t="s">
        <v>26</v>
      </c>
      <c r="B42" s="266"/>
      <c r="C42" s="266"/>
      <c r="D42" s="267"/>
      <c r="E42" s="263" t="s">
        <v>172</v>
      </c>
      <c r="F42" s="264"/>
      <c r="G42" s="264"/>
      <c r="H42" s="264"/>
      <c r="I42" s="264"/>
      <c r="J42" s="264"/>
      <c r="K42" s="264"/>
      <c r="L42" s="264"/>
      <c r="M42" s="264"/>
      <c r="N42" s="264"/>
      <c r="O42" s="264"/>
      <c r="P42" s="264"/>
      <c r="Q42" s="264"/>
      <c r="R42" s="264"/>
      <c r="S42" s="264"/>
      <c r="T42" s="264"/>
      <c r="U42" s="265"/>
    </row>
    <row r="43" spans="1:21" ht="7.5" customHeight="1">
      <c r="A43" s="7"/>
      <c r="B43" s="7"/>
      <c r="C43" s="7"/>
      <c r="D43" s="13"/>
      <c r="E43" s="13"/>
      <c r="F43" s="13"/>
      <c r="G43" s="13"/>
      <c r="H43" s="13"/>
      <c r="I43" s="13"/>
      <c r="J43" s="13"/>
      <c r="K43" s="13"/>
      <c r="L43" s="13"/>
      <c r="M43" s="13"/>
      <c r="N43" s="13"/>
      <c r="O43" s="13"/>
      <c r="P43" s="13"/>
      <c r="Q43" s="13"/>
      <c r="R43" s="13"/>
      <c r="S43" s="13"/>
      <c r="T43" s="13"/>
    </row>
    <row r="44" spans="1:21">
      <c r="A44" s="7" t="s">
        <v>27</v>
      </c>
      <c r="B44" s="263"/>
      <c r="C44" s="264"/>
      <c r="D44" s="264"/>
      <c r="E44" s="264"/>
      <c r="F44" s="265"/>
      <c r="O44" s="266" t="s">
        <v>28</v>
      </c>
      <c r="P44" s="266"/>
      <c r="Q44" s="267"/>
      <c r="R44" s="258">
        <v>1143397777</v>
      </c>
      <c r="S44" s="258"/>
      <c r="T44" s="258"/>
      <c r="U44" s="258"/>
    </row>
  </sheetData>
  <mergeCells count="35">
    <mergeCell ref="A1:S1"/>
    <mergeCell ref="G17:G18"/>
    <mergeCell ref="A11:B11"/>
    <mergeCell ref="A9:B9"/>
    <mergeCell ref="C9:D9"/>
    <mergeCell ref="C7:D7"/>
    <mergeCell ref="A3:B3"/>
    <mergeCell ref="C3:S3"/>
    <mergeCell ref="A5:B5"/>
    <mergeCell ref="O17:U17"/>
    <mergeCell ref="A17:A18"/>
    <mergeCell ref="C17:C18"/>
    <mergeCell ref="F17:F18"/>
    <mergeCell ref="B13:C13"/>
    <mergeCell ref="R44:U44"/>
    <mergeCell ref="B17:B18"/>
    <mergeCell ref="C29:C32"/>
    <mergeCell ref="A26:A32"/>
    <mergeCell ref="B26:B32"/>
    <mergeCell ref="C33:C35"/>
    <mergeCell ref="B44:F44"/>
    <mergeCell ref="O44:Q44"/>
    <mergeCell ref="A42:D42"/>
    <mergeCell ref="E42:U42"/>
    <mergeCell ref="A19:A22"/>
    <mergeCell ref="B19:B22"/>
    <mergeCell ref="C19:C22"/>
    <mergeCell ref="A38:F38"/>
    <mergeCell ref="A39:F39"/>
    <mergeCell ref="A40:F40"/>
    <mergeCell ref="A37:S37"/>
    <mergeCell ref="C23:C24"/>
    <mergeCell ref="C26:C28"/>
    <mergeCell ref="D17:D18"/>
    <mergeCell ref="E17:E18"/>
  </mergeCells>
  <phoneticPr fontId="6" type="noConversion"/>
  <dataValidations count="5">
    <dataValidation type="list" allowBlank="1" showInputMessage="1" showErrorMessage="1" sqref="C5" xr:uid="{00000000-0002-0000-0000-000000000000}">
      <formula1>"Si,No"</formula1>
    </dataValidation>
    <dataValidation type="list" allowBlank="1" showInputMessage="1" showErrorMessage="1" sqref="C9:D9" xr:uid="{00000000-0002-0000-0000-000001000000}">
      <formula1>"Ración para Preparar en Sitio,Comida Caliente Transportada,Ración Industrializada"</formula1>
    </dataValidation>
    <dataValidation type="list" allowBlank="1" showInputMessage="1" showErrorMessage="1" sqref="B13:C13" xr:uid="{00000000-0002-0000-00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000-000003000000}">
      <formula1>"Complemento JM/JT,Almuerzo"</formula1>
    </dataValidation>
    <dataValidation type="list" allowBlank="1" showInputMessage="1" showErrorMessage="1" sqref="C7" xr:uid="{00000000-0002-0000-0000-000004000000}">
      <formula1>"Indígena,Afrocolombiano,Palenquero,Raizal,Rrom,Sin Pertenencia Étnica"</formula1>
    </dataValidation>
  </dataValidations>
  <pageMargins left="0.71" right="0.71" top="0.75000000000000011" bottom="0.75000000000000011" header="0.31" footer="0.31"/>
  <pageSetup scale="38" fitToHeight="0"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53"/>
  <sheetViews>
    <sheetView view="pageBreakPreview" topLeftCell="A17" zoomScale="66" zoomScaleNormal="80" zoomScaleSheetLayoutView="80" zoomScalePageLayoutView="150" workbookViewId="0">
      <selection activeCell="F23" sqref="F23:N24"/>
    </sheetView>
  </sheetViews>
  <sheetFormatPr baseColWidth="10" defaultColWidth="11.453125" defaultRowHeight="14.5"/>
  <cols>
    <col min="1" max="1" width="21" style="2" customWidth="1"/>
    <col min="2" max="2" width="24.1796875" style="2" customWidth="1"/>
    <col min="3" max="3" width="21" style="2" customWidth="1"/>
    <col min="4" max="4" width="26.54296875" style="2" customWidth="1"/>
    <col min="5" max="5" width="14.453125" style="2" customWidth="1"/>
    <col min="6" max="6" width="11" style="2" customWidth="1"/>
    <col min="7" max="7" width="14.26953125" style="2" customWidth="1"/>
    <col min="8" max="8" width="14.1796875" style="2" customWidth="1"/>
    <col min="9" max="9" width="10.81640625" style="2" customWidth="1"/>
    <col min="10" max="10" width="10.7265625" style="2" customWidth="1"/>
    <col min="11" max="11" width="11.453125" style="2" customWidth="1"/>
    <col min="12" max="12" width="11.1796875" style="2" customWidth="1"/>
    <col min="13" max="13" width="10.54296875" style="2" customWidth="1"/>
    <col min="14" max="14" width="11.1796875" style="2" customWidth="1"/>
    <col min="15" max="16384" width="11.453125" style="2"/>
  </cols>
  <sheetData>
    <row r="1" spans="1:26" s="6" customFormat="1">
      <c r="A1" s="271" t="s">
        <v>0</v>
      </c>
      <c r="B1" s="271"/>
      <c r="C1" s="271"/>
      <c r="D1" s="271"/>
      <c r="E1" s="271"/>
      <c r="F1" s="271"/>
      <c r="G1" s="271"/>
      <c r="H1" s="271"/>
      <c r="I1" s="271"/>
      <c r="J1" s="271"/>
      <c r="K1" s="271"/>
      <c r="L1" s="271"/>
    </row>
    <row r="2" spans="1:26" s="6" customFormat="1">
      <c r="A2" s="1"/>
      <c r="B2" s="1"/>
      <c r="C2" s="1"/>
      <c r="D2" s="1"/>
      <c r="E2" s="1"/>
      <c r="F2" s="1"/>
      <c r="G2" s="1"/>
      <c r="H2" s="1"/>
      <c r="I2" s="1"/>
      <c r="J2" s="1"/>
      <c r="K2" s="1"/>
      <c r="L2" s="1"/>
    </row>
    <row r="3" spans="1:26" s="6" customFormat="1">
      <c r="A3" s="273" t="s">
        <v>1</v>
      </c>
      <c r="B3" s="273"/>
      <c r="C3" s="256" t="s">
        <v>54</v>
      </c>
      <c r="D3" s="256"/>
      <c r="E3" s="256"/>
      <c r="F3" s="256"/>
      <c r="G3" s="256"/>
      <c r="H3" s="256"/>
      <c r="I3" s="256"/>
      <c r="J3" s="256"/>
      <c r="K3" s="256"/>
      <c r="L3" s="256"/>
    </row>
    <row r="4" spans="1:26" s="6" customFormat="1" ht="7.5" customHeight="1">
      <c r="A4" s="5"/>
      <c r="B4" s="5"/>
      <c r="C4" s="1"/>
      <c r="D4" s="1"/>
      <c r="E4" s="1"/>
      <c r="F4" s="1"/>
      <c r="G4" s="1"/>
      <c r="H4" s="1"/>
      <c r="I4" s="1"/>
      <c r="J4" s="1"/>
      <c r="K4" s="1"/>
      <c r="L4" s="1"/>
    </row>
    <row r="5" spans="1:26" s="6" customFormat="1">
      <c r="A5" s="273" t="s">
        <v>2</v>
      </c>
      <c r="B5" s="273"/>
      <c r="C5" s="4" t="s">
        <v>50</v>
      </c>
      <c r="D5" s="1"/>
      <c r="E5" s="1"/>
      <c r="F5" s="1"/>
      <c r="G5" s="1"/>
      <c r="H5" s="1"/>
      <c r="I5" s="1"/>
      <c r="J5" s="1"/>
      <c r="K5" s="1"/>
      <c r="L5" s="1"/>
    </row>
    <row r="6" spans="1:26" s="8" customFormat="1" ht="6.75" customHeight="1">
      <c r="A6" s="5"/>
      <c r="B6" s="9"/>
      <c r="C6" s="9"/>
      <c r="D6" s="9"/>
      <c r="E6" s="9"/>
      <c r="F6" s="9"/>
      <c r="G6" s="9"/>
      <c r="H6" s="9"/>
      <c r="I6" s="9"/>
      <c r="J6" s="9"/>
      <c r="K6" s="5"/>
      <c r="L6" s="5"/>
      <c r="M6" s="2"/>
      <c r="N6" s="2"/>
      <c r="O6" s="2"/>
      <c r="P6" s="2"/>
      <c r="Q6" s="7"/>
      <c r="R6" s="7"/>
      <c r="S6" s="7"/>
      <c r="T6" s="7"/>
      <c r="U6" s="7"/>
      <c r="V6" s="7"/>
      <c r="W6" s="7"/>
      <c r="X6" s="7"/>
      <c r="Y6" s="7"/>
      <c r="Z6" s="7"/>
    </row>
    <row r="7" spans="1:26" s="8" customFormat="1">
      <c r="A7" s="5" t="s">
        <v>3</v>
      </c>
      <c r="B7" s="5"/>
      <c r="C7" s="256" t="s">
        <v>51</v>
      </c>
      <c r="D7" s="256"/>
      <c r="E7" s="2"/>
      <c r="F7" s="2"/>
      <c r="G7" s="7"/>
      <c r="H7" s="7"/>
      <c r="I7" s="7"/>
      <c r="J7" s="7"/>
      <c r="K7" s="7"/>
      <c r="L7" s="7"/>
      <c r="M7" s="7"/>
      <c r="N7" s="7"/>
      <c r="O7" s="7"/>
      <c r="P7" s="7"/>
    </row>
    <row r="8" spans="1:26" s="8" customFormat="1" ht="9" customHeight="1">
      <c r="A8" s="5"/>
      <c r="B8" s="9"/>
      <c r="C8" s="9"/>
      <c r="D8" s="9"/>
      <c r="E8" s="9"/>
      <c r="F8" s="9"/>
      <c r="G8" s="9"/>
      <c r="H8" s="9"/>
      <c r="I8" s="9"/>
      <c r="J8" s="9"/>
      <c r="K8" s="5"/>
      <c r="L8" s="5"/>
      <c r="M8" s="2"/>
      <c r="N8" s="2"/>
      <c r="O8" s="2"/>
      <c r="P8" s="2"/>
      <c r="Q8" s="7"/>
      <c r="R8" s="7"/>
      <c r="S8" s="7"/>
      <c r="T8" s="7"/>
      <c r="U8" s="7"/>
      <c r="V8" s="7"/>
      <c r="W8" s="7"/>
      <c r="X8" s="7"/>
      <c r="Y8" s="7"/>
      <c r="Z8" s="7"/>
    </row>
    <row r="9" spans="1:26" s="8" customFormat="1">
      <c r="A9" s="273" t="s">
        <v>4</v>
      </c>
      <c r="B9" s="273"/>
      <c r="C9" s="256" t="s">
        <v>52</v>
      </c>
      <c r="D9" s="256"/>
      <c r="E9" s="9"/>
      <c r="F9" s="9"/>
      <c r="G9" s="9"/>
      <c r="H9" s="9"/>
      <c r="I9" s="9"/>
      <c r="J9" s="9"/>
      <c r="K9" s="5"/>
      <c r="L9" s="5"/>
      <c r="M9" s="2"/>
      <c r="N9" s="2"/>
      <c r="O9" s="2"/>
      <c r="P9" s="2"/>
      <c r="Q9" s="7"/>
      <c r="R9" s="7"/>
      <c r="S9" s="7"/>
      <c r="T9" s="7"/>
      <c r="U9" s="7"/>
      <c r="V9" s="7"/>
      <c r="W9" s="7"/>
      <c r="X9" s="7"/>
      <c r="Y9" s="7"/>
      <c r="Z9" s="7"/>
    </row>
    <row r="10" spans="1:26" s="8" customFormat="1" ht="9" customHeight="1">
      <c r="A10" s="5"/>
      <c r="B10" s="9"/>
      <c r="C10" s="9"/>
      <c r="D10" s="9"/>
      <c r="E10" s="9"/>
      <c r="F10" s="9"/>
      <c r="G10" s="9"/>
      <c r="H10" s="9"/>
      <c r="I10" s="9"/>
      <c r="J10" s="9"/>
      <c r="K10" s="5"/>
      <c r="L10" s="5"/>
      <c r="M10" s="2"/>
      <c r="N10" s="2"/>
      <c r="O10" s="2"/>
      <c r="P10" s="2"/>
      <c r="Q10" s="7"/>
      <c r="R10" s="7"/>
      <c r="S10" s="7"/>
      <c r="T10" s="7"/>
      <c r="U10" s="7"/>
      <c r="V10" s="7"/>
      <c r="W10" s="7"/>
      <c r="X10" s="7"/>
      <c r="Y10" s="7"/>
      <c r="Z10" s="7"/>
    </row>
    <row r="11" spans="1:26" s="8" customFormat="1">
      <c r="A11" s="272" t="s">
        <v>5</v>
      </c>
      <c r="B11" s="272"/>
      <c r="C11" s="18" t="s">
        <v>53</v>
      </c>
      <c r="D11" s="7"/>
      <c r="E11" s="7"/>
      <c r="F11" s="7"/>
      <c r="G11" s="7"/>
      <c r="H11" s="7"/>
      <c r="I11" s="7"/>
    </row>
    <row r="12" spans="1:26" s="8" customFormat="1" ht="8.25" customHeight="1">
      <c r="A12" s="5"/>
      <c r="B12" s="9"/>
      <c r="C12" s="9"/>
      <c r="D12" s="9"/>
      <c r="E12" s="9"/>
      <c r="F12" s="9"/>
      <c r="G12" s="9"/>
      <c r="H12" s="9"/>
      <c r="I12" s="9"/>
      <c r="J12" s="9"/>
      <c r="K12" s="5"/>
      <c r="L12" s="5"/>
      <c r="M12" s="2"/>
      <c r="N12" s="2"/>
      <c r="O12" s="2"/>
      <c r="P12" s="2"/>
      <c r="Q12" s="7"/>
      <c r="R12" s="7"/>
      <c r="S12" s="7"/>
      <c r="T12" s="7"/>
      <c r="U12" s="7"/>
      <c r="V12" s="7"/>
      <c r="W12" s="7"/>
      <c r="X12" s="7"/>
      <c r="Y12" s="7"/>
      <c r="Z12" s="7"/>
    </row>
    <row r="13" spans="1:26" s="8" customFormat="1">
      <c r="A13" s="12" t="s">
        <v>6</v>
      </c>
      <c r="B13" s="274" t="s">
        <v>241</v>
      </c>
      <c r="C13" s="274"/>
      <c r="D13" s="9"/>
      <c r="E13" s="9"/>
      <c r="F13" s="9"/>
      <c r="G13" s="9"/>
      <c r="H13" s="9"/>
      <c r="I13" s="9"/>
      <c r="J13" s="9"/>
      <c r="K13" s="5"/>
      <c r="L13" s="5"/>
      <c r="M13" s="2"/>
      <c r="N13" s="2"/>
      <c r="O13" s="2"/>
      <c r="P13" s="2"/>
      <c r="Q13" s="7"/>
      <c r="R13" s="7"/>
      <c r="S13" s="7"/>
      <c r="T13" s="7"/>
      <c r="U13" s="7"/>
      <c r="V13" s="7"/>
      <c r="W13" s="7"/>
      <c r="X13" s="7"/>
      <c r="Y13" s="7"/>
      <c r="Z13" s="7"/>
    </row>
    <row r="14" spans="1:26" s="8" customFormat="1" ht="8.25" customHeight="1">
      <c r="A14" s="5"/>
      <c r="B14" s="9"/>
      <c r="C14" s="9"/>
      <c r="D14" s="9"/>
      <c r="E14" s="9"/>
      <c r="F14" s="9"/>
      <c r="G14" s="9"/>
      <c r="H14" s="9"/>
      <c r="I14" s="9"/>
      <c r="J14" s="9"/>
      <c r="K14" s="5"/>
      <c r="L14" s="5"/>
      <c r="M14" s="2"/>
      <c r="N14" s="2"/>
      <c r="O14" s="2"/>
      <c r="P14" s="2"/>
      <c r="Q14" s="7"/>
      <c r="R14" s="7"/>
      <c r="S14" s="7"/>
      <c r="T14" s="7"/>
      <c r="U14" s="7"/>
      <c r="V14" s="7"/>
      <c r="W14" s="7"/>
      <c r="X14" s="7"/>
      <c r="Y14" s="7"/>
      <c r="Z14" s="7"/>
    </row>
    <row r="15" spans="1:26">
      <c r="A15" s="11" t="s">
        <v>7</v>
      </c>
      <c r="B15" s="4">
        <v>2</v>
      </c>
      <c r="C15" s="11"/>
      <c r="D15" s="11"/>
      <c r="E15" s="11"/>
      <c r="F15" s="11"/>
      <c r="G15" s="11"/>
      <c r="H15" s="11"/>
      <c r="I15" s="11"/>
      <c r="J15" s="11"/>
      <c r="K15" s="11"/>
      <c r="L15" s="11"/>
    </row>
    <row r="16" spans="1:26" s="8" customFormat="1">
      <c r="A16" s="5"/>
      <c r="B16" s="9"/>
      <c r="C16" s="9"/>
      <c r="D16" s="9"/>
      <c r="E16" s="9"/>
      <c r="F16" s="9"/>
      <c r="G16" s="9"/>
      <c r="H16" s="9"/>
      <c r="I16" s="9"/>
      <c r="J16" s="9"/>
      <c r="K16" s="5"/>
      <c r="L16" s="5"/>
      <c r="M16" s="2"/>
      <c r="N16" s="2"/>
      <c r="O16" s="2"/>
      <c r="P16" s="2"/>
      <c r="Q16" s="7"/>
      <c r="R16" s="7"/>
      <c r="S16" s="7"/>
      <c r="T16" s="7"/>
      <c r="U16" s="7"/>
      <c r="V16" s="7"/>
      <c r="W16" s="7"/>
      <c r="X16" s="7"/>
      <c r="Y16" s="7"/>
      <c r="Z16" s="7"/>
    </row>
    <row r="17" spans="1:14">
      <c r="A17" s="256" t="s">
        <v>8</v>
      </c>
      <c r="B17" s="256" t="s">
        <v>9</v>
      </c>
      <c r="C17" s="256" t="s">
        <v>10</v>
      </c>
      <c r="D17" s="256" t="s">
        <v>11</v>
      </c>
      <c r="E17" s="256" t="s">
        <v>12</v>
      </c>
      <c r="F17" s="256" t="s">
        <v>13</v>
      </c>
      <c r="G17" s="256" t="s">
        <v>14</v>
      </c>
      <c r="H17" s="256" t="s">
        <v>15</v>
      </c>
      <c r="I17" s="256"/>
      <c r="J17" s="256"/>
      <c r="K17" s="256"/>
      <c r="L17" s="256"/>
      <c r="M17" s="256"/>
      <c r="N17" s="256"/>
    </row>
    <row r="18" spans="1:14" ht="29">
      <c r="A18" s="256"/>
      <c r="B18" s="256"/>
      <c r="C18" s="256"/>
      <c r="D18" s="256"/>
      <c r="E18" s="256"/>
      <c r="F18" s="256"/>
      <c r="G18" s="256"/>
      <c r="H18" s="4" t="s">
        <v>16</v>
      </c>
      <c r="I18" s="4" t="s">
        <v>17</v>
      </c>
      <c r="J18" s="4" t="s">
        <v>18</v>
      </c>
      <c r="K18" s="4" t="s">
        <v>19</v>
      </c>
      <c r="L18" s="4" t="s">
        <v>20</v>
      </c>
      <c r="M18" s="4" t="s">
        <v>21</v>
      </c>
      <c r="N18" s="4" t="s">
        <v>22</v>
      </c>
    </row>
    <row r="19" spans="1:14" ht="30" customHeight="1">
      <c r="A19" s="257" t="s">
        <v>131</v>
      </c>
      <c r="B19" s="257" t="s">
        <v>132</v>
      </c>
      <c r="C19" s="254" t="s">
        <v>200</v>
      </c>
      <c r="D19" s="27" t="s">
        <v>84</v>
      </c>
      <c r="E19" s="10" t="s">
        <v>91</v>
      </c>
      <c r="F19" s="62">
        <v>61.111111111111114</v>
      </c>
      <c r="G19" s="22">
        <v>55</v>
      </c>
      <c r="H19" s="22">
        <v>81.95</v>
      </c>
      <c r="I19" s="22">
        <v>6.93</v>
      </c>
      <c r="J19" s="22">
        <v>5.94</v>
      </c>
      <c r="K19" s="22">
        <v>0.16500000000000001</v>
      </c>
      <c r="L19" s="22">
        <v>29.15</v>
      </c>
      <c r="M19" s="62">
        <v>0.93500000000000005</v>
      </c>
      <c r="N19" s="29">
        <v>76.45</v>
      </c>
    </row>
    <row r="20" spans="1:14">
      <c r="A20" s="260"/>
      <c r="B20" s="260"/>
      <c r="C20" s="255"/>
      <c r="D20" s="27" t="s">
        <v>85</v>
      </c>
      <c r="E20" s="10" t="s">
        <v>92</v>
      </c>
      <c r="F20" s="22">
        <v>6.666666666666667</v>
      </c>
      <c r="G20" s="22">
        <v>3</v>
      </c>
      <c r="H20" s="22">
        <v>1.23</v>
      </c>
      <c r="I20" s="22">
        <v>4.8000000000000008E-2</v>
      </c>
      <c r="J20" s="22">
        <v>6.000000000000001E-3</v>
      </c>
      <c r="K20" s="22">
        <v>0.21299999999999997</v>
      </c>
      <c r="L20" s="22">
        <v>1.32</v>
      </c>
      <c r="M20" s="22">
        <v>4.4999999999999998E-2</v>
      </c>
      <c r="N20" s="29">
        <v>0.48</v>
      </c>
    </row>
    <row r="21" spans="1:14">
      <c r="A21" s="256" t="s">
        <v>138</v>
      </c>
      <c r="B21" s="256" t="s">
        <v>139</v>
      </c>
      <c r="C21" s="255"/>
      <c r="D21" s="27" t="s">
        <v>59</v>
      </c>
      <c r="E21" s="10" t="s">
        <v>73</v>
      </c>
      <c r="F21" s="22">
        <v>2.3529411764705883</v>
      </c>
      <c r="G21" s="22">
        <v>2</v>
      </c>
      <c r="H21" s="22">
        <v>0.7</v>
      </c>
      <c r="I21" s="22">
        <v>0.02</v>
      </c>
      <c r="J21" s="22">
        <v>6.0000000000000001E-3</v>
      </c>
      <c r="K21" s="22">
        <v>0.126</v>
      </c>
      <c r="L21" s="22">
        <v>0.14000000000000001</v>
      </c>
      <c r="M21" s="22">
        <v>8.0000000000000002E-3</v>
      </c>
      <c r="N21" s="29">
        <v>0.08</v>
      </c>
    </row>
    <row r="22" spans="1:14">
      <c r="A22" s="256"/>
      <c r="B22" s="256"/>
      <c r="C22" s="262"/>
      <c r="D22" s="27" t="s">
        <v>65</v>
      </c>
      <c r="E22" s="10" t="s">
        <v>79</v>
      </c>
      <c r="F22" s="22">
        <v>6.25</v>
      </c>
      <c r="G22" s="22">
        <v>5</v>
      </c>
      <c r="H22" s="22">
        <v>1.1499999999999999</v>
      </c>
      <c r="I22" s="22">
        <v>4.4999999999999998E-2</v>
      </c>
      <c r="J22" s="22">
        <v>5.0000000000000001E-3</v>
      </c>
      <c r="K22" s="22">
        <v>0.20499999999999999</v>
      </c>
      <c r="L22" s="22">
        <v>0.45</v>
      </c>
      <c r="M22" s="22">
        <v>2.5000000000000001E-2</v>
      </c>
      <c r="N22" s="29">
        <v>0.3</v>
      </c>
    </row>
    <row r="23" spans="1:14" ht="15" customHeight="1">
      <c r="A23" s="257" t="s">
        <v>133</v>
      </c>
      <c r="B23" s="257" t="s">
        <v>134</v>
      </c>
      <c r="C23" s="280" t="s">
        <v>203</v>
      </c>
      <c r="D23" s="27" t="s">
        <v>61</v>
      </c>
      <c r="E23" s="67" t="s">
        <v>75</v>
      </c>
      <c r="F23" s="22">
        <v>60</v>
      </c>
      <c r="G23" s="22">
        <v>60</v>
      </c>
      <c r="H23" s="22">
        <v>211.8</v>
      </c>
      <c r="I23" s="22">
        <v>4.0199999999999996</v>
      </c>
      <c r="J23" s="22">
        <v>0.24</v>
      </c>
      <c r="K23" s="22">
        <v>48.06</v>
      </c>
      <c r="L23" s="22">
        <v>5.4</v>
      </c>
      <c r="M23" s="22">
        <v>0.48</v>
      </c>
      <c r="N23" s="28">
        <v>1.2</v>
      </c>
    </row>
    <row r="24" spans="1:14">
      <c r="A24" s="260"/>
      <c r="B24" s="260"/>
      <c r="C24" s="281"/>
      <c r="D24" s="27" t="s">
        <v>89</v>
      </c>
      <c r="E24" s="67" t="s">
        <v>96</v>
      </c>
      <c r="F24" s="22">
        <v>17.647058823529413</v>
      </c>
      <c r="G24" s="22">
        <v>15</v>
      </c>
      <c r="H24" s="22">
        <v>7.05</v>
      </c>
      <c r="I24" s="22">
        <v>0.105</v>
      </c>
      <c r="J24" s="22">
        <v>1.4999999999999999E-2</v>
      </c>
      <c r="K24" s="22">
        <v>1.425</v>
      </c>
      <c r="L24" s="22">
        <v>4.05</v>
      </c>
      <c r="M24" s="22">
        <v>0.06</v>
      </c>
      <c r="N24" s="28">
        <v>5.25</v>
      </c>
    </row>
    <row r="25" spans="1:14" ht="43.5">
      <c r="A25" s="4" t="s">
        <v>135</v>
      </c>
      <c r="B25" s="4" t="s">
        <v>134</v>
      </c>
      <c r="C25" s="66" t="s">
        <v>202</v>
      </c>
      <c r="D25" s="21" t="s">
        <v>106</v>
      </c>
      <c r="E25" s="67" t="s">
        <v>110</v>
      </c>
      <c r="F25" s="22">
        <v>132.35294117647058</v>
      </c>
      <c r="G25" s="22">
        <v>90</v>
      </c>
      <c r="H25" s="22">
        <v>149.4</v>
      </c>
      <c r="I25" s="22">
        <v>1.08</v>
      </c>
      <c r="J25" s="22">
        <v>0.18</v>
      </c>
      <c r="K25" s="22">
        <v>35.369999999999997</v>
      </c>
      <c r="L25" s="22">
        <v>7.2</v>
      </c>
      <c r="M25" s="22">
        <v>0.36</v>
      </c>
      <c r="N25" s="29">
        <v>23.4</v>
      </c>
    </row>
    <row r="26" spans="1:14" ht="15" customHeight="1">
      <c r="A26" s="257" t="s">
        <v>131</v>
      </c>
      <c r="B26" s="257" t="s">
        <v>132</v>
      </c>
      <c r="C26" s="280" t="s">
        <v>201</v>
      </c>
      <c r="D26" s="27" t="s">
        <v>125</v>
      </c>
      <c r="E26" s="10" t="s">
        <v>127</v>
      </c>
      <c r="F26" s="22">
        <v>30</v>
      </c>
      <c r="G26" s="22">
        <v>30</v>
      </c>
      <c r="H26" s="22">
        <v>115.8</v>
      </c>
      <c r="I26" s="22">
        <v>6.84</v>
      </c>
      <c r="J26" s="22">
        <v>0.45</v>
      </c>
      <c r="K26" s="22">
        <v>18.12</v>
      </c>
      <c r="L26" s="22">
        <v>35.700000000000003</v>
      </c>
      <c r="M26" s="22">
        <v>1.59</v>
      </c>
      <c r="N26" s="29">
        <v>3</v>
      </c>
    </row>
    <row r="27" spans="1:14">
      <c r="A27" s="260"/>
      <c r="B27" s="260"/>
      <c r="C27" s="281"/>
      <c r="D27" s="27" t="s">
        <v>65</v>
      </c>
      <c r="E27" s="10" t="s">
        <v>79</v>
      </c>
      <c r="F27" s="22">
        <v>10</v>
      </c>
      <c r="G27" s="22">
        <v>8</v>
      </c>
      <c r="H27" s="22">
        <v>1.84</v>
      </c>
      <c r="I27" s="22">
        <v>7.2000000000000008E-2</v>
      </c>
      <c r="J27" s="22">
        <v>8.0000000000000002E-3</v>
      </c>
      <c r="K27" s="22">
        <v>0.32799999999999996</v>
      </c>
      <c r="L27" s="22">
        <v>0.72</v>
      </c>
      <c r="M27" s="22">
        <v>0.04</v>
      </c>
      <c r="N27" s="29">
        <v>0.48</v>
      </c>
    </row>
    <row r="28" spans="1:14">
      <c r="A28" s="260"/>
      <c r="B28" s="260"/>
      <c r="C28" s="281"/>
      <c r="D28" s="27" t="s">
        <v>56</v>
      </c>
      <c r="E28" s="10" t="s">
        <v>70</v>
      </c>
      <c r="F28" s="22">
        <v>5.5555555555555554</v>
      </c>
      <c r="G28" s="22">
        <v>5</v>
      </c>
      <c r="H28" s="22">
        <v>2.2000000000000002</v>
      </c>
      <c r="I28" s="22">
        <v>0.115</v>
      </c>
      <c r="J28" s="22">
        <v>0.03</v>
      </c>
      <c r="K28" s="22">
        <v>0.29499999999999998</v>
      </c>
      <c r="L28" s="22">
        <v>4.0999999999999996</v>
      </c>
      <c r="M28" s="22">
        <v>0.09</v>
      </c>
      <c r="N28" s="29">
        <v>2.2999999999999998</v>
      </c>
    </row>
    <row r="29" spans="1:14">
      <c r="A29" s="260"/>
      <c r="B29" s="260"/>
      <c r="C29" s="281"/>
      <c r="D29" s="27" t="s">
        <v>58</v>
      </c>
      <c r="E29" s="10" t="s">
        <v>72</v>
      </c>
      <c r="F29" s="33">
        <v>8</v>
      </c>
      <c r="G29" s="34">
        <v>3.6</v>
      </c>
      <c r="H29" s="47">
        <v>1.476</v>
      </c>
      <c r="I29" s="47">
        <v>5.7600000000000005E-2</v>
      </c>
      <c r="J29" s="47">
        <v>7.2000000000000007E-3</v>
      </c>
      <c r="K29" s="47">
        <v>0.25559999999999999</v>
      </c>
      <c r="L29" s="47">
        <v>1.5840000000000001</v>
      </c>
      <c r="M29" s="47">
        <v>5.4000000000000006E-2</v>
      </c>
      <c r="N29" s="105">
        <v>0.57600000000000007</v>
      </c>
    </row>
    <row r="30" spans="1:14">
      <c r="A30" s="260"/>
      <c r="B30" s="260"/>
      <c r="C30" s="281"/>
      <c r="D30" s="27" t="s">
        <v>89</v>
      </c>
      <c r="E30" s="10" t="s">
        <v>96</v>
      </c>
      <c r="F30" s="22">
        <v>11.764705882352942</v>
      </c>
      <c r="G30" s="22">
        <v>10</v>
      </c>
      <c r="H30" s="22">
        <v>4.7</v>
      </c>
      <c r="I30" s="22">
        <v>7.0000000000000007E-2</v>
      </c>
      <c r="J30" s="22">
        <v>0.01</v>
      </c>
      <c r="K30" s="22">
        <v>0.95</v>
      </c>
      <c r="L30" s="22">
        <v>2.7</v>
      </c>
      <c r="M30" s="22">
        <v>0.04</v>
      </c>
      <c r="N30" s="29">
        <v>3.5</v>
      </c>
    </row>
    <row r="31" spans="1:14">
      <c r="A31" s="261"/>
      <c r="B31" s="261"/>
      <c r="C31" s="282"/>
      <c r="D31" s="27" t="s">
        <v>60</v>
      </c>
      <c r="E31" s="10" t="s">
        <v>74</v>
      </c>
      <c r="F31" s="22">
        <v>2.1052631578947367</v>
      </c>
      <c r="G31" s="22">
        <v>2</v>
      </c>
      <c r="H31" s="22">
        <v>2.88</v>
      </c>
      <c r="I31" s="22">
        <v>9.4E-2</v>
      </c>
      <c r="J31" s="22">
        <v>6.0000000000000001E-3</v>
      </c>
      <c r="K31" s="22">
        <v>0.58599999999999997</v>
      </c>
      <c r="L31" s="22">
        <v>0.8</v>
      </c>
      <c r="M31" s="22">
        <v>2.6000000000000002E-2</v>
      </c>
      <c r="N31" s="29">
        <v>0.38</v>
      </c>
    </row>
    <row r="32" spans="1:14">
      <c r="A32" s="260" t="s">
        <v>138</v>
      </c>
      <c r="B32" s="275" t="s">
        <v>139</v>
      </c>
      <c r="C32" s="255" t="s">
        <v>204</v>
      </c>
      <c r="D32" s="27" t="s">
        <v>65</v>
      </c>
      <c r="E32" s="67" t="s">
        <v>79</v>
      </c>
      <c r="F32" s="22">
        <v>21.8</v>
      </c>
      <c r="G32" s="22">
        <v>21.5</v>
      </c>
      <c r="H32" s="22">
        <v>5.2320000000000002</v>
      </c>
      <c r="I32" s="22">
        <v>0.47960000000000008</v>
      </c>
      <c r="J32" s="22">
        <v>2.18E-2</v>
      </c>
      <c r="K32" s="22">
        <v>0.2</v>
      </c>
      <c r="L32" s="35">
        <v>0.02</v>
      </c>
      <c r="M32" s="35">
        <v>0.72</v>
      </c>
      <c r="N32" s="35">
        <v>15</v>
      </c>
    </row>
    <row r="33" spans="1:14">
      <c r="A33" s="260"/>
      <c r="B33" s="275"/>
      <c r="C33" s="255"/>
      <c r="D33" s="79" t="s">
        <v>107</v>
      </c>
      <c r="E33" s="26" t="s">
        <v>111</v>
      </c>
      <c r="F33" s="45">
        <v>13.333333333333334</v>
      </c>
      <c r="G33" s="49">
        <v>10</v>
      </c>
      <c r="H33" s="47">
        <v>1.4</v>
      </c>
      <c r="I33" s="47">
        <v>0.05</v>
      </c>
      <c r="J33" s="47">
        <v>0.01</v>
      </c>
      <c r="K33" s="47">
        <v>0.23</v>
      </c>
      <c r="L33" s="47">
        <v>1.8</v>
      </c>
      <c r="M33" s="47">
        <v>0.03</v>
      </c>
      <c r="N33" s="47">
        <v>0.2</v>
      </c>
    </row>
    <row r="34" spans="1:14">
      <c r="A34" s="260"/>
      <c r="B34" s="275"/>
      <c r="C34" s="255"/>
      <c r="D34" s="57" t="s">
        <v>128</v>
      </c>
      <c r="E34" s="26" t="s">
        <v>129</v>
      </c>
      <c r="F34" s="45">
        <v>15</v>
      </c>
      <c r="G34" s="49">
        <v>15</v>
      </c>
      <c r="H34" s="47">
        <v>22.8</v>
      </c>
      <c r="I34" s="47">
        <v>0.51</v>
      </c>
      <c r="J34" s="47">
        <v>0.18</v>
      </c>
      <c r="K34" s="47">
        <v>4.5750000000000002</v>
      </c>
      <c r="L34" s="47">
        <v>0.75</v>
      </c>
      <c r="M34" s="47">
        <v>0.12</v>
      </c>
      <c r="N34" s="47">
        <v>0.45</v>
      </c>
    </row>
    <row r="35" spans="1:14">
      <c r="A35" s="260"/>
      <c r="B35" s="275"/>
      <c r="C35" s="255"/>
      <c r="D35" s="27" t="s">
        <v>108</v>
      </c>
      <c r="E35" s="67" t="s">
        <v>112</v>
      </c>
      <c r="F35" s="22">
        <v>28.6</v>
      </c>
      <c r="G35" s="22">
        <v>28.5</v>
      </c>
      <c r="H35" s="22">
        <v>3.718</v>
      </c>
      <c r="I35" s="22">
        <v>0.31460000000000005</v>
      </c>
      <c r="J35" s="22">
        <v>5.7200000000000008E-2</v>
      </c>
      <c r="K35" s="22">
        <v>0.54</v>
      </c>
      <c r="L35" s="35">
        <v>12.58</v>
      </c>
      <c r="M35" s="35">
        <v>0.28999999999999998</v>
      </c>
      <c r="N35" s="35">
        <v>2.57</v>
      </c>
    </row>
    <row r="36" spans="1:14" ht="15" customHeight="1">
      <c r="A36" s="260"/>
      <c r="B36" s="275"/>
      <c r="C36" s="259" t="s">
        <v>197</v>
      </c>
      <c r="D36" s="74" t="s">
        <v>178</v>
      </c>
      <c r="E36" s="26" t="s">
        <v>179</v>
      </c>
      <c r="F36" s="33">
        <v>2.5</v>
      </c>
      <c r="G36" s="36">
        <v>2.5</v>
      </c>
      <c r="H36" s="47">
        <v>5.6</v>
      </c>
      <c r="I36" s="47">
        <v>0</v>
      </c>
      <c r="J36" s="47">
        <v>0</v>
      </c>
      <c r="K36" s="47">
        <v>0.15</v>
      </c>
      <c r="L36" s="47">
        <v>0.17499999999999999</v>
      </c>
      <c r="M36" s="47">
        <v>1.2500000000000001E-2</v>
      </c>
      <c r="N36" s="47">
        <v>0.125</v>
      </c>
    </row>
    <row r="37" spans="1:14">
      <c r="A37" s="260"/>
      <c r="B37" s="275"/>
      <c r="C37" s="259"/>
      <c r="D37" s="74" t="s">
        <v>66</v>
      </c>
      <c r="E37" s="26" t="s">
        <v>80</v>
      </c>
      <c r="F37" s="33">
        <v>12</v>
      </c>
      <c r="G37" s="36">
        <v>6</v>
      </c>
      <c r="H37" s="47">
        <v>4.74</v>
      </c>
      <c r="I37" s="47">
        <v>3.5999999999999997E-2</v>
      </c>
      <c r="J37" s="47">
        <v>0</v>
      </c>
      <c r="K37" s="47">
        <v>1.026</v>
      </c>
      <c r="L37" s="47">
        <v>0.9</v>
      </c>
      <c r="M37" s="47">
        <v>0.03</v>
      </c>
      <c r="N37" s="47">
        <v>0.24</v>
      </c>
    </row>
    <row r="38" spans="1:14">
      <c r="A38" s="260"/>
      <c r="B38" s="275"/>
      <c r="C38" s="259"/>
      <c r="D38" s="74" t="s">
        <v>63</v>
      </c>
      <c r="E38" s="26" t="s">
        <v>77</v>
      </c>
      <c r="F38" s="33">
        <v>2.6315789473684212</v>
      </c>
      <c r="G38" s="36">
        <v>2.5</v>
      </c>
      <c r="H38" s="47">
        <v>1</v>
      </c>
      <c r="I38" s="47">
        <v>3.5000000000000003E-2</v>
      </c>
      <c r="J38" s="47">
        <v>2.5000000000000001E-3</v>
      </c>
      <c r="K38" s="47">
        <v>0.1925</v>
      </c>
      <c r="L38" s="47">
        <v>0.6</v>
      </c>
      <c r="M38" s="47">
        <v>7.4999999999999997E-3</v>
      </c>
      <c r="N38" s="47">
        <v>0.1</v>
      </c>
    </row>
    <row r="39" spans="1:14">
      <c r="A39" s="260"/>
      <c r="B39" s="275"/>
      <c r="C39" s="259"/>
      <c r="D39" s="74" t="s">
        <v>59</v>
      </c>
      <c r="E39" s="26" t="s">
        <v>73</v>
      </c>
      <c r="F39" s="33">
        <v>3.5294117647058822</v>
      </c>
      <c r="G39" s="36">
        <v>3</v>
      </c>
      <c r="H39" s="47">
        <v>1.05</v>
      </c>
      <c r="I39" s="47">
        <v>0.03</v>
      </c>
      <c r="J39" s="47">
        <v>8.9999999999999993E-3</v>
      </c>
      <c r="K39" s="47">
        <v>0.18899999999999997</v>
      </c>
      <c r="L39" s="47">
        <v>0.21</v>
      </c>
      <c r="M39" s="47">
        <v>1.2000000000000002E-2</v>
      </c>
      <c r="N39" s="47">
        <v>0.12</v>
      </c>
    </row>
    <row r="40" spans="1:14">
      <c r="A40" s="260"/>
      <c r="B40" s="275"/>
      <c r="C40" s="259"/>
      <c r="D40" s="74" t="s">
        <v>56</v>
      </c>
      <c r="E40" s="26" t="s">
        <v>70</v>
      </c>
      <c r="F40" s="33">
        <v>1.1111111111111112</v>
      </c>
      <c r="G40" s="36">
        <v>1</v>
      </c>
      <c r="H40" s="47">
        <v>0.44</v>
      </c>
      <c r="I40" s="47">
        <v>2.3E-2</v>
      </c>
      <c r="J40" s="47">
        <v>6.0000000000000001E-3</v>
      </c>
      <c r="K40" s="47">
        <v>5.9000000000000004E-2</v>
      </c>
      <c r="L40" s="47">
        <v>0.82</v>
      </c>
      <c r="M40" s="47">
        <v>1.8000000000000002E-2</v>
      </c>
      <c r="N40" s="47">
        <v>0.46</v>
      </c>
    </row>
    <row r="41" spans="1:14">
      <c r="A41" s="261"/>
      <c r="B41" s="276"/>
      <c r="C41" s="259"/>
      <c r="D41" s="74" t="s">
        <v>67</v>
      </c>
      <c r="E41" s="26" t="s">
        <v>81</v>
      </c>
      <c r="F41" s="33">
        <v>1</v>
      </c>
      <c r="G41" s="36">
        <v>1</v>
      </c>
      <c r="H41" s="47">
        <v>3.97</v>
      </c>
      <c r="I41" s="47">
        <v>0</v>
      </c>
      <c r="J41" s="47">
        <v>0</v>
      </c>
      <c r="K41" s="47">
        <v>0.99299999999999999</v>
      </c>
      <c r="L41" s="47">
        <v>0</v>
      </c>
      <c r="M41" s="47">
        <v>1E-3</v>
      </c>
      <c r="N41" s="47">
        <v>0</v>
      </c>
    </row>
    <row r="42" spans="1:14">
      <c r="A42" s="4" t="s">
        <v>141</v>
      </c>
      <c r="B42" s="4" t="s">
        <v>139</v>
      </c>
      <c r="C42" s="280" t="s">
        <v>149</v>
      </c>
      <c r="D42" s="27" t="s">
        <v>90</v>
      </c>
      <c r="E42" s="10" t="s">
        <v>97</v>
      </c>
      <c r="F42" s="22">
        <v>162.5</v>
      </c>
      <c r="G42" s="22">
        <v>65</v>
      </c>
      <c r="H42" s="22">
        <v>11.05</v>
      </c>
      <c r="I42" s="22">
        <v>0.26</v>
      </c>
      <c r="J42" s="22">
        <v>0</v>
      </c>
      <c r="K42" s="22">
        <v>2.4049999999999998</v>
      </c>
      <c r="L42" s="22">
        <v>2.6</v>
      </c>
      <c r="M42" s="22">
        <v>0.19500000000000001</v>
      </c>
      <c r="N42" s="29">
        <v>0.65</v>
      </c>
    </row>
    <row r="43" spans="1:14">
      <c r="A43" s="4" t="s">
        <v>144</v>
      </c>
      <c r="B43" s="4" t="s">
        <v>145</v>
      </c>
      <c r="C43" s="282"/>
      <c r="D43" s="27" t="s">
        <v>67</v>
      </c>
      <c r="E43" s="10" t="s">
        <v>81</v>
      </c>
      <c r="F43" s="22">
        <v>8</v>
      </c>
      <c r="G43" s="22">
        <v>8</v>
      </c>
      <c r="H43" s="22">
        <v>31.76</v>
      </c>
      <c r="I43" s="22">
        <v>0</v>
      </c>
      <c r="J43" s="22">
        <v>0</v>
      </c>
      <c r="K43" s="22">
        <v>7.944</v>
      </c>
      <c r="L43" s="22">
        <v>0</v>
      </c>
      <c r="M43" s="22">
        <v>8.0000000000000002E-3</v>
      </c>
      <c r="N43" s="29">
        <v>0</v>
      </c>
    </row>
    <row r="44" spans="1:14" ht="15" customHeight="1">
      <c r="A44" s="257" t="s">
        <v>146</v>
      </c>
      <c r="B44" s="257" t="s">
        <v>147</v>
      </c>
      <c r="C44" s="254" t="s">
        <v>148</v>
      </c>
      <c r="D44" s="27" t="s">
        <v>68</v>
      </c>
      <c r="E44" s="10" t="s">
        <v>82</v>
      </c>
      <c r="F44" s="33">
        <v>5</v>
      </c>
      <c r="G44" s="36">
        <v>5</v>
      </c>
      <c r="H44" s="47">
        <v>36.6</v>
      </c>
      <c r="I44" s="47">
        <v>0.03</v>
      </c>
      <c r="J44" s="47">
        <v>4.0549999999999997</v>
      </c>
      <c r="K44" s="47">
        <v>0</v>
      </c>
      <c r="L44" s="47">
        <v>0.7</v>
      </c>
      <c r="M44" s="47">
        <v>0</v>
      </c>
      <c r="N44" s="105">
        <v>43.85</v>
      </c>
    </row>
    <row r="45" spans="1:14" ht="33.75" customHeight="1">
      <c r="A45" s="261"/>
      <c r="B45" s="261"/>
      <c r="C45" s="262"/>
      <c r="D45" s="27" t="s">
        <v>69</v>
      </c>
      <c r="E45" s="10" t="s">
        <v>83</v>
      </c>
      <c r="F45" s="33">
        <v>8</v>
      </c>
      <c r="G45" s="36">
        <v>8</v>
      </c>
      <c r="H45" s="47">
        <v>72</v>
      </c>
      <c r="I45" s="47">
        <v>0</v>
      </c>
      <c r="J45" s="47">
        <v>8</v>
      </c>
      <c r="K45" s="47">
        <v>0</v>
      </c>
      <c r="L45" s="47">
        <v>0</v>
      </c>
      <c r="M45" s="47">
        <v>0</v>
      </c>
      <c r="N45" s="105">
        <v>0</v>
      </c>
    </row>
    <row r="46" spans="1:14">
      <c r="A46" s="277"/>
      <c r="B46" s="277"/>
      <c r="C46" s="277"/>
      <c r="D46" s="277"/>
      <c r="E46" s="277"/>
      <c r="F46" s="277"/>
      <c r="G46" s="277"/>
      <c r="H46" s="277"/>
      <c r="I46" s="277"/>
      <c r="J46" s="277"/>
      <c r="K46" s="277"/>
      <c r="L46" s="278"/>
    </row>
    <row r="47" spans="1:14">
      <c r="A47" s="279" t="s">
        <v>23</v>
      </c>
      <c r="B47" s="279"/>
      <c r="C47" s="279"/>
      <c r="D47" s="279"/>
      <c r="E47" s="279"/>
      <c r="F47" s="279"/>
      <c r="G47" s="10"/>
      <c r="H47" s="38">
        <f t="shared" ref="H47:N47" si="0">SUM(H19:H45)</f>
        <v>783.53600000000006</v>
      </c>
      <c r="I47" s="38">
        <f t="shared" si="0"/>
        <v>21.264800000000008</v>
      </c>
      <c r="J47" s="38">
        <f t="shared" si="0"/>
        <v>19.244700000000002</v>
      </c>
      <c r="K47" s="38">
        <f t="shared" si="0"/>
        <v>124.60210000000001</v>
      </c>
      <c r="L47" s="38">
        <f t="shared" si="0"/>
        <v>114.46899999999997</v>
      </c>
      <c r="M47" s="38">
        <f t="shared" si="0"/>
        <v>5.197000000000001</v>
      </c>
      <c r="N47" s="38">
        <f t="shared" si="0"/>
        <v>181.16099999999997</v>
      </c>
    </row>
    <row r="48" spans="1:14">
      <c r="A48" s="279" t="s">
        <v>24</v>
      </c>
      <c r="B48" s="279"/>
      <c r="C48" s="279"/>
      <c r="D48" s="279"/>
      <c r="E48" s="279"/>
      <c r="F48" s="279"/>
      <c r="G48" s="10"/>
      <c r="H48" s="94">
        <v>2491</v>
      </c>
      <c r="I48" s="94">
        <v>87.2</v>
      </c>
      <c r="J48" s="94">
        <v>83</v>
      </c>
      <c r="K48" s="94">
        <v>348.7</v>
      </c>
      <c r="L48" s="94">
        <v>1100</v>
      </c>
      <c r="M48" s="91">
        <v>9.5</v>
      </c>
      <c r="N48" s="91">
        <v>1500</v>
      </c>
    </row>
    <row r="49" spans="1:14">
      <c r="A49" s="279" t="s">
        <v>25</v>
      </c>
      <c r="B49" s="279"/>
      <c r="C49" s="279"/>
      <c r="D49" s="279"/>
      <c r="E49" s="279"/>
      <c r="F49" s="279"/>
      <c r="G49" s="10"/>
      <c r="H49" s="39">
        <f>H47/H48</f>
        <v>0.31454676836611806</v>
      </c>
      <c r="I49" s="39">
        <f t="shared" ref="I49:L49" si="1">I47/I48</f>
        <v>0.24386238532110099</v>
      </c>
      <c r="J49" s="39">
        <f t="shared" si="1"/>
        <v>0.23186385542168678</v>
      </c>
      <c r="K49" s="39">
        <f t="shared" si="1"/>
        <v>0.35733323774017783</v>
      </c>
      <c r="L49" s="39">
        <f t="shared" si="1"/>
        <v>0.10406272727272724</v>
      </c>
      <c r="M49" s="40">
        <f t="shared" ref="M49:N49" si="2">M47/M48</f>
        <v>0.54705263157894746</v>
      </c>
      <c r="N49" s="40">
        <f t="shared" si="2"/>
        <v>0.12077399999999998</v>
      </c>
    </row>
    <row r="50" spans="1:14" s="7" customFormat="1"/>
    <row r="51" spans="1:14">
      <c r="A51" s="266" t="s">
        <v>26</v>
      </c>
      <c r="B51" s="266"/>
      <c r="C51" s="266"/>
      <c r="D51" s="267"/>
      <c r="E51" s="263" t="s">
        <v>172</v>
      </c>
      <c r="F51" s="264"/>
      <c r="G51" s="264"/>
      <c r="H51" s="264"/>
      <c r="I51" s="264"/>
      <c r="J51" s="264"/>
      <c r="K51" s="264"/>
      <c r="L51" s="264"/>
      <c r="M51" s="264"/>
      <c r="N51" s="265"/>
    </row>
    <row r="52" spans="1:14" ht="7.5" customHeight="1">
      <c r="A52" s="7"/>
      <c r="B52" s="7"/>
      <c r="C52" s="7"/>
      <c r="D52" s="13"/>
      <c r="E52" s="13"/>
      <c r="F52" s="13"/>
      <c r="G52" s="13"/>
      <c r="H52" s="13"/>
      <c r="I52" s="13"/>
      <c r="J52" s="13"/>
      <c r="K52" s="13"/>
      <c r="L52" s="13"/>
      <c r="M52" s="13"/>
    </row>
    <row r="53" spans="1:14">
      <c r="A53" s="7" t="s">
        <v>27</v>
      </c>
      <c r="B53" s="258"/>
      <c r="C53" s="258"/>
      <c r="D53" s="258"/>
      <c r="E53" s="258"/>
      <c r="F53" s="258"/>
      <c r="H53" s="266" t="s">
        <v>28</v>
      </c>
      <c r="I53" s="266"/>
      <c r="J53" s="267"/>
      <c r="K53" s="258">
        <v>1143397777</v>
      </c>
      <c r="L53" s="258"/>
      <c r="M53" s="258"/>
      <c r="N53" s="258"/>
    </row>
  </sheetData>
  <mergeCells count="45">
    <mergeCell ref="A51:D51"/>
    <mergeCell ref="E51:N51"/>
    <mergeCell ref="B53:F53"/>
    <mergeCell ref="H53:J53"/>
    <mergeCell ref="K53:N53"/>
    <mergeCell ref="G17:G18"/>
    <mergeCell ref="H17:N17"/>
    <mergeCell ref="A46:L46"/>
    <mergeCell ref="A48:F48"/>
    <mergeCell ref="A49:F49"/>
    <mergeCell ref="A47:F47"/>
    <mergeCell ref="D17:D18"/>
    <mergeCell ref="E17:E18"/>
    <mergeCell ref="F17:F18"/>
    <mergeCell ref="C19:C22"/>
    <mergeCell ref="A23:A24"/>
    <mergeCell ref="B23:B24"/>
    <mergeCell ref="C23:C24"/>
    <mergeCell ref="C26:C31"/>
    <mergeCell ref="C42:C43"/>
    <mergeCell ref="A44:A45"/>
    <mergeCell ref="A11:B11"/>
    <mergeCell ref="B13:C13"/>
    <mergeCell ref="A17:A18"/>
    <mergeCell ref="B17:B18"/>
    <mergeCell ref="C17:C18"/>
    <mergeCell ref="A9:B9"/>
    <mergeCell ref="C9:D9"/>
    <mergeCell ref="A1:L1"/>
    <mergeCell ref="A3:B3"/>
    <mergeCell ref="C3:L3"/>
    <mergeCell ref="A5:B5"/>
    <mergeCell ref="C7:D7"/>
    <mergeCell ref="B44:B45"/>
    <mergeCell ref="C44:C45"/>
    <mergeCell ref="A19:A20"/>
    <mergeCell ref="B19:B20"/>
    <mergeCell ref="A21:A22"/>
    <mergeCell ref="B21:B22"/>
    <mergeCell ref="A26:A31"/>
    <mergeCell ref="B26:B31"/>
    <mergeCell ref="A32:A41"/>
    <mergeCell ref="B32:B41"/>
    <mergeCell ref="C32:C35"/>
    <mergeCell ref="C36:C41"/>
  </mergeCells>
  <dataValidations count="5">
    <dataValidation type="list" allowBlank="1" showInputMessage="1" showErrorMessage="1" sqref="C7" xr:uid="{00000000-0002-0000-0100-000000000000}">
      <formula1>"Indígena,Afrocolombiano,Palenquero,Raizal,Rrom,Sin Pertenencia Étnica"</formula1>
    </dataValidation>
    <dataValidation type="list" allowBlank="1" showInputMessage="1" showErrorMessage="1" sqref="C11" xr:uid="{00000000-0002-0000-0100-000001000000}">
      <formula1>"Complemento JM/JT,Almuerzo"</formula1>
    </dataValidation>
    <dataValidation type="list" allowBlank="1" showInputMessage="1" showErrorMessage="1" sqref="B13:C13" xr:uid="{00000000-0002-0000-01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100-000003000000}">
      <formula1>"Ración para Preparar en Sitio,Comida Caliente Transportada,Ración Industrializada"</formula1>
    </dataValidation>
    <dataValidation type="list" allowBlank="1" showInputMessage="1" showErrorMessage="1" sqref="C5" xr:uid="{00000000-0002-0000-0100-000004000000}">
      <formula1>"Si,No"</formula1>
    </dataValidation>
  </dataValidations>
  <pageMargins left="0.70866141732283472" right="0.70866141732283472" top="0.74803149606299213" bottom="0.74803149606299213" header="0.31496062992125984" footer="0.31496062992125984"/>
  <pageSetup scale="57"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G41"/>
  <sheetViews>
    <sheetView tabSelected="1" view="pageBreakPreview" topLeftCell="A3" zoomScale="80" zoomScaleNormal="80" zoomScaleSheetLayoutView="80" zoomScalePageLayoutView="150" workbookViewId="0">
      <selection activeCell="J23" sqref="J23"/>
    </sheetView>
  </sheetViews>
  <sheetFormatPr baseColWidth="10" defaultColWidth="11.453125" defaultRowHeight="14.5"/>
  <cols>
    <col min="1" max="1" width="21" style="2" customWidth="1"/>
    <col min="2" max="2" width="24.1796875" style="2" customWidth="1"/>
    <col min="3" max="3" width="17.7265625" style="2" customWidth="1"/>
    <col min="4" max="4" width="23.1796875" style="2" customWidth="1"/>
    <col min="5" max="5" width="14.453125" style="2" customWidth="1"/>
    <col min="6" max="6" width="11" style="2" customWidth="1"/>
    <col min="7" max="14" width="14.26953125" style="2" customWidth="1"/>
    <col min="15" max="21" width="14.17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9"/>
      <c r="I2" s="239"/>
      <c r="J2" s="239"/>
      <c r="K2" s="239"/>
      <c r="L2" s="239"/>
      <c r="M2" s="239"/>
      <c r="N2" s="239"/>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9"/>
      <c r="I4" s="239"/>
      <c r="J4" s="239"/>
      <c r="K4" s="239"/>
      <c r="L4" s="239"/>
      <c r="M4" s="239"/>
      <c r="N4" s="239"/>
      <c r="O4" s="1"/>
      <c r="P4" s="1"/>
      <c r="Q4" s="1"/>
      <c r="R4" s="1"/>
      <c r="S4" s="1"/>
    </row>
    <row r="5" spans="1:33" s="6" customFormat="1">
      <c r="A5" s="273" t="s">
        <v>2</v>
      </c>
      <c r="B5" s="273"/>
      <c r="C5" s="4" t="s">
        <v>50</v>
      </c>
      <c r="D5" s="1"/>
      <c r="E5" s="1"/>
      <c r="F5" s="1"/>
      <c r="G5" s="1"/>
      <c r="H5" s="239"/>
      <c r="I5" s="239"/>
      <c r="J5" s="239"/>
      <c r="K5" s="239"/>
      <c r="L5" s="239"/>
      <c r="M5" s="239"/>
      <c r="N5" s="239"/>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42"/>
      <c r="I7" s="242"/>
      <c r="J7" s="242"/>
      <c r="K7" s="242"/>
      <c r="L7" s="242"/>
      <c r="M7" s="242"/>
      <c r="N7" s="242"/>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42"/>
      <c r="I11" s="242"/>
      <c r="J11" s="242"/>
      <c r="K11" s="242"/>
      <c r="L11" s="242"/>
      <c r="M11" s="242"/>
      <c r="N11" s="242"/>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3</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40"/>
      <c r="I17" s="240"/>
      <c r="J17" s="240"/>
      <c r="K17" s="240"/>
      <c r="L17" s="240"/>
      <c r="M17" s="240"/>
      <c r="N17" s="240"/>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243" t="s">
        <v>245</v>
      </c>
      <c r="L18" s="243" t="s">
        <v>246</v>
      </c>
      <c r="M18" s="243" t="s">
        <v>247</v>
      </c>
      <c r="N18" s="243" t="s">
        <v>248</v>
      </c>
      <c r="O18" s="4" t="s">
        <v>16</v>
      </c>
      <c r="P18" s="4" t="s">
        <v>17</v>
      </c>
      <c r="Q18" s="4" t="s">
        <v>18</v>
      </c>
      <c r="R18" s="4" t="s">
        <v>19</v>
      </c>
      <c r="S18" s="4" t="s">
        <v>20</v>
      </c>
      <c r="T18" s="4" t="s">
        <v>21</v>
      </c>
      <c r="U18" s="4" t="s">
        <v>22</v>
      </c>
    </row>
    <row r="19" spans="1:21">
      <c r="A19" s="257" t="s">
        <v>131</v>
      </c>
      <c r="B19" s="257" t="s">
        <v>132</v>
      </c>
      <c r="C19" s="254" t="s">
        <v>189</v>
      </c>
      <c r="D19" s="27" t="s">
        <v>98</v>
      </c>
      <c r="E19" s="10" t="s">
        <v>102</v>
      </c>
      <c r="F19" s="22">
        <v>78</v>
      </c>
      <c r="G19" s="22">
        <v>78</v>
      </c>
      <c r="H19" s="295"/>
      <c r="I19" s="295"/>
      <c r="J19" s="295"/>
      <c r="K19" s="244" t="e">
        <f>AVERAGE(H19,I19,J19)</f>
        <v>#DIV/0!</v>
      </c>
      <c r="L19" s="132">
        <v>1000</v>
      </c>
      <c r="M19" s="223" t="e">
        <f>+K19/L19</f>
        <v>#DIV/0!</v>
      </c>
      <c r="N19" s="224" t="e">
        <f>F19*M19</f>
        <v>#DIV/0!</v>
      </c>
      <c r="O19" s="22">
        <v>108.42</v>
      </c>
      <c r="P19" s="22">
        <v>17.004000000000001</v>
      </c>
      <c r="Q19" s="22">
        <v>4.4460000000000006</v>
      </c>
      <c r="R19" s="22">
        <v>0</v>
      </c>
      <c r="S19" s="22">
        <v>4.68</v>
      </c>
      <c r="T19" s="22">
        <v>2.1060000000000003</v>
      </c>
      <c r="U19" s="28">
        <v>39.78</v>
      </c>
    </row>
    <row r="20" spans="1:21">
      <c r="A20" s="260"/>
      <c r="B20" s="260"/>
      <c r="C20" s="255"/>
      <c r="D20" s="27" t="s">
        <v>65</v>
      </c>
      <c r="E20" s="10" t="s">
        <v>79</v>
      </c>
      <c r="F20" s="22">
        <v>12.5</v>
      </c>
      <c r="G20" s="22">
        <v>10</v>
      </c>
      <c r="H20" s="154">
        <v>6066</v>
      </c>
      <c r="I20" s="154">
        <v>3377</v>
      </c>
      <c r="J20" s="154"/>
      <c r="K20" s="151">
        <f t="shared" ref="K20" si="0">AVERAGE(H20,I20,J20)</f>
        <v>4721.5</v>
      </c>
      <c r="L20" s="21">
        <v>1000</v>
      </c>
      <c r="M20" s="221">
        <f t="shared" ref="M20" si="1">+K20/L20</f>
        <v>4.7214999999999998</v>
      </c>
      <c r="N20" s="222">
        <f t="shared" ref="N20" si="2">F20*M20</f>
        <v>59.018749999999997</v>
      </c>
      <c r="O20" s="22">
        <v>2.2999999999999998</v>
      </c>
      <c r="P20" s="22">
        <v>0.09</v>
      </c>
      <c r="Q20" s="22">
        <v>0.01</v>
      </c>
      <c r="R20" s="22">
        <v>0.41</v>
      </c>
      <c r="S20" s="22">
        <v>0.9</v>
      </c>
      <c r="T20" s="22">
        <v>0.05</v>
      </c>
      <c r="U20" s="29">
        <v>0.6</v>
      </c>
    </row>
    <row r="21" spans="1:21">
      <c r="A21" s="260"/>
      <c r="B21" s="260"/>
      <c r="C21" s="255"/>
      <c r="D21" s="27" t="s">
        <v>85</v>
      </c>
      <c r="E21" s="10" t="s">
        <v>92</v>
      </c>
      <c r="F21" s="22">
        <v>4.4444444444444446</v>
      </c>
      <c r="G21" s="22">
        <v>2</v>
      </c>
      <c r="H21" s="22"/>
      <c r="I21" s="22"/>
      <c r="J21" s="22"/>
      <c r="K21" s="22"/>
      <c r="L21" s="22"/>
      <c r="M21" s="22"/>
      <c r="N21" s="22"/>
      <c r="O21" s="22">
        <v>0.82</v>
      </c>
      <c r="P21" s="22">
        <v>3.2000000000000001E-2</v>
      </c>
      <c r="Q21" s="22">
        <v>4.0000000000000001E-3</v>
      </c>
      <c r="R21" s="22">
        <v>0.14199999999999999</v>
      </c>
      <c r="S21" s="22">
        <v>0.88</v>
      </c>
      <c r="T21" s="22">
        <v>0.03</v>
      </c>
      <c r="U21" s="29">
        <v>0.32</v>
      </c>
    </row>
    <row r="22" spans="1:21">
      <c r="A22" s="261"/>
      <c r="B22" s="261"/>
      <c r="C22" s="262"/>
      <c r="D22" s="27" t="s">
        <v>60</v>
      </c>
      <c r="E22" s="10" t="s">
        <v>74</v>
      </c>
      <c r="F22" s="22">
        <v>1.0526315789473684</v>
      </c>
      <c r="G22" s="22">
        <v>1</v>
      </c>
      <c r="H22" s="22"/>
      <c r="I22" s="22"/>
      <c r="J22" s="22"/>
      <c r="K22" s="22"/>
      <c r="L22" s="22"/>
      <c r="M22" s="22"/>
      <c r="N22" s="22"/>
      <c r="O22" s="22">
        <v>1.44</v>
      </c>
      <c r="P22" s="22">
        <v>4.7E-2</v>
      </c>
      <c r="Q22" s="22">
        <v>3.0000000000000001E-3</v>
      </c>
      <c r="R22" s="22">
        <v>0.29299999999999998</v>
      </c>
      <c r="S22" s="22">
        <v>0.4</v>
      </c>
      <c r="T22" s="22">
        <v>1.3000000000000001E-2</v>
      </c>
      <c r="U22" s="29">
        <v>0.19</v>
      </c>
    </row>
    <row r="23" spans="1:21" ht="29">
      <c r="A23" s="257" t="s">
        <v>133</v>
      </c>
      <c r="B23" s="257" t="s">
        <v>134</v>
      </c>
      <c r="C23" s="280" t="s">
        <v>205</v>
      </c>
      <c r="D23" s="27" t="s">
        <v>61</v>
      </c>
      <c r="E23" s="10" t="s">
        <v>75</v>
      </c>
      <c r="F23" s="22">
        <v>60</v>
      </c>
      <c r="G23" s="22">
        <v>60</v>
      </c>
      <c r="H23" s="22"/>
      <c r="I23" s="22"/>
      <c r="J23" s="22"/>
      <c r="K23" s="22"/>
      <c r="L23" s="22"/>
      <c r="M23" s="22"/>
      <c r="N23" s="22"/>
      <c r="O23" s="22">
        <v>211.8</v>
      </c>
      <c r="P23" s="22">
        <v>4.0199999999999996</v>
      </c>
      <c r="Q23" s="22">
        <v>0.24</v>
      </c>
      <c r="R23" s="22">
        <v>48.06</v>
      </c>
      <c r="S23" s="22">
        <v>5.4</v>
      </c>
      <c r="T23" s="22">
        <v>0.48</v>
      </c>
      <c r="U23" s="28">
        <v>1.2</v>
      </c>
    </row>
    <row r="24" spans="1:21">
      <c r="A24" s="261"/>
      <c r="B24" s="261"/>
      <c r="C24" s="281"/>
      <c r="D24" s="80" t="s">
        <v>227</v>
      </c>
      <c r="E24" s="26" t="s">
        <v>228</v>
      </c>
      <c r="F24" s="45">
        <v>25</v>
      </c>
      <c r="G24" s="49">
        <v>15</v>
      </c>
      <c r="H24" s="49"/>
      <c r="I24" s="49"/>
      <c r="J24" s="49"/>
      <c r="K24" s="49"/>
      <c r="L24" s="49"/>
      <c r="M24" s="49"/>
      <c r="N24" s="49"/>
      <c r="O24" s="47">
        <v>5.0999999999999996</v>
      </c>
      <c r="P24" s="47">
        <v>0.435</v>
      </c>
      <c r="Q24" s="47">
        <v>0.03</v>
      </c>
      <c r="R24" s="47">
        <v>0.56999999999999995</v>
      </c>
      <c r="S24" s="47">
        <v>18.45</v>
      </c>
      <c r="T24" s="47">
        <v>0.36</v>
      </c>
      <c r="U24" s="47">
        <v>9.9</v>
      </c>
    </row>
    <row r="25" spans="1:21" ht="43.5">
      <c r="A25" s="72" t="s">
        <v>135</v>
      </c>
      <c r="B25" s="72" t="s">
        <v>134</v>
      </c>
      <c r="C25" s="254" t="s">
        <v>216</v>
      </c>
      <c r="D25" s="27" t="s">
        <v>62</v>
      </c>
      <c r="E25" s="70" t="s">
        <v>76</v>
      </c>
      <c r="F25" s="22">
        <v>137.5</v>
      </c>
      <c r="G25" s="22">
        <v>110</v>
      </c>
      <c r="H25" s="22"/>
      <c r="I25" s="22"/>
      <c r="J25" s="22"/>
      <c r="K25" s="22"/>
      <c r="L25" s="22"/>
      <c r="M25" s="22"/>
      <c r="N25" s="22"/>
      <c r="O25" s="22">
        <v>81.400000000000006</v>
      </c>
      <c r="P25" s="22">
        <v>2.09</v>
      </c>
      <c r="Q25" s="22">
        <v>0.11</v>
      </c>
      <c r="R25" s="22">
        <v>16.829999999999998</v>
      </c>
      <c r="S25" s="22">
        <v>15.4</v>
      </c>
      <c r="T25" s="22">
        <v>0.33</v>
      </c>
      <c r="U25" s="28">
        <v>12.1</v>
      </c>
    </row>
    <row r="26" spans="1:21" ht="29">
      <c r="A26" s="72" t="s">
        <v>153</v>
      </c>
      <c r="B26" s="72" t="s">
        <v>143</v>
      </c>
      <c r="C26" s="262"/>
      <c r="D26" s="27" t="s">
        <v>87</v>
      </c>
      <c r="E26" s="70" t="s">
        <v>94</v>
      </c>
      <c r="F26" s="22">
        <v>35</v>
      </c>
      <c r="G26" s="22">
        <v>35</v>
      </c>
      <c r="H26" s="22"/>
      <c r="I26" s="22"/>
      <c r="J26" s="22"/>
      <c r="K26" s="22"/>
      <c r="L26" s="22"/>
      <c r="M26" s="22"/>
      <c r="N26" s="22"/>
      <c r="O26" s="22">
        <v>106.05</v>
      </c>
      <c r="P26" s="22">
        <v>6.125</v>
      </c>
      <c r="Q26" s="22">
        <v>8.9250000000000007</v>
      </c>
      <c r="R26" s="22">
        <v>0.315</v>
      </c>
      <c r="S26" s="22">
        <v>274.05</v>
      </c>
      <c r="T26" s="22">
        <v>0.45500000000000002</v>
      </c>
      <c r="U26" s="28">
        <v>327.25</v>
      </c>
    </row>
    <row r="27" spans="1:21">
      <c r="A27" s="257" t="s">
        <v>138</v>
      </c>
      <c r="B27" s="257" t="s">
        <v>139</v>
      </c>
      <c r="C27" s="254" t="s">
        <v>206</v>
      </c>
      <c r="D27" s="27" t="s">
        <v>65</v>
      </c>
      <c r="E27" s="70" t="s">
        <v>79</v>
      </c>
      <c r="F27" s="22">
        <v>21.8</v>
      </c>
      <c r="G27" s="22">
        <v>21.5</v>
      </c>
      <c r="H27" s="22"/>
      <c r="I27" s="22"/>
      <c r="J27" s="22"/>
      <c r="K27" s="22"/>
      <c r="L27" s="22"/>
      <c r="M27" s="22"/>
      <c r="N27" s="22"/>
      <c r="O27" s="22">
        <v>5.2320000000000002</v>
      </c>
      <c r="P27" s="22">
        <v>0.47960000000000008</v>
      </c>
      <c r="Q27" s="22">
        <v>2.18E-2</v>
      </c>
      <c r="R27" s="22">
        <v>0.2</v>
      </c>
      <c r="S27" s="35">
        <v>0.02</v>
      </c>
      <c r="T27" s="35">
        <v>0.72</v>
      </c>
      <c r="U27" s="35">
        <v>15</v>
      </c>
    </row>
    <row r="28" spans="1:21">
      <c r="A28" s="260"/>
      <c r="B28" s="260"/>
      <c r="C28" s="255"/>
      <c r="D28" s="79" t="s">
        <v>107</v>
      </c>
      <c r="E28" s="26" t="s">
        <v>111</v>
      </c>
      <c r="F28" s="45">
        <v>13.333333333333334</v>
      </c>
      <c r="G28" s="49">
        <v>10</v>
      </c>
      <c r="H28" s="49"/>
      <c r="I28" s="49"/>
      <c r="J28" s="49"/>
      <c r="K28" s="49"/>
      <c r="L28" s="49"/>
      <c r="M28" s="49"/>
      <c r="N28" s="49"/>
      <c r="O28" s="47">
        <v>1.4</v>
      </c>
      <c r="P28" s="47">
        <v>0.05</v>
      </c>
      <c r="Q28" s="47">
        <v>0.01</v>
      </c>
      <c r="R28" s="47">
        <v>0.23</v>
      </c>
      <c r="S28" s="47">
        <v>1.8</v>
      </c>
      <c r="T28" s="47">
        <v>0.03</v>
      </c>
      <c r="U28" s="47">
        <v>0.2</v>
      </c>
    </row>
    <row r="29" spans="1:21">
      <c r="A29" s="260"/>
      <c r="B29" s="260"/>
      <c r="C29" s="255"/>
      <c r="D29" s="79" t="s">
        <v>217</v>
      </c>
      <c r="E29" s="26" t="s">
        <v>218</v>
      </c>
      <c r="F29" s="45">
        <v>23.529411764705884</v>
      </c>
      <c r="G29" s="49">
        <v>20</v>
      </c>
      <c r="H29" s="49"/>
      <c r="I29" s="49"/>
      <c r="J29" s="49"/>
      <c r="K29" s="49"/>
      <c r="L29" s="49"/>
      <c r="M29" s="49"/>
      <c r="N29" s="49"/>
      <c r="O29" s="47">
        <v>14.4</v>
      </c>
      <c r="P29" s="47">
        <v>0.06</v>
      </c>
      <c r="Q29" s="47">
        <v>0.04</v>
      </c>
      <c r="R29" s="47">
        <v>3.3</v>
      </c>
      <c r="S29" s="47">
        <v>3.2</v>
      </c>
      <c r="T29" s="47">
        <v>0.06</v>
      </c>
      <c r="U29" s="47">
        <v>0.4</v>
      </c>
    </row>
    <row r="30" spans="1:21">
      <c r="A30" s="261"/>
      <c r="B30" s="261"/>
      <c r="C30" s="262"/>
      <c r="D30" s="27" t="s">
        <v>108</v>
      </c>
      <c r="E30" s="70" t="s">
        <v>112</v>
      </c>
      <c r="F30" s="22">
        <v>28.6</v>
      </c>
      <c r="G30" s="22">
        <v>28.5</v>
      </c>
      <c r="H30" s="22"/>
      <c r="I30" s="22"/>
      <c r="J30" s="22"/>
      <c r="K30" s="22"/>
      <c r="L30" s="22"/>
      <c r="M30" s="22"/>
      <c r="N30" s="22"/>
      <c r="O30" s="22">
        <v>3.718</v>
      </c>
      <c r="P30" s="22">
        <v>0.31460000000000005</v>
      </c>
      <c r="Q30" s="22">
        <v>5.7200000000000008E-2</v>
      </c>
      <c r="R30" s="22">
        <v>0.54</v>
      </c>
      <c r="S30" s="35">
        <v>12.58</v>
      </c>
      <c r="T30" s="35">
        <v>0.28999999999999998</v>
      </c>
      <c r="U30" s="35">
        <v>2.57</v>
      </c>
    </row>
    <row r="31" spans="1:21">
      <c r="A31" s="4" t="s">
        <v>141</v>
      </c>
      <c r="B31" s="4" t="s">
        <v>139</v>
      </c>
      <c r="C31" s="255" t="s">
        <v>170</v>
      </c>
      <c r="D31" s="19" t="s">
        <v>66</v>
      </c>
      <c r="E31" s="26" t="s">
        <v>80</v>
      </c>
      <c r="F31" s="33">
        <v>130</v>
      </c>
      <c r="G31" s="37">
        <v>65</v>
      </c>
      <c r="H31" s="37"/>
      <c r="I31" s="37"/>
      <c r="J31" s="37"/>
      <c r="K31" s="37"/>
      <c r="L31" s="37"/>
      <c r="M31" s="37"/>
      <c r="N31" s="37"/>
      <c r="O31" s="21">
        <v>51.35</v>
      </c>
      <c r="P31" s="21">
        <v>0.39</v>
      </c>
      <c r="Q31" s="21">
        <v>0</v>
      </c>
      <c r="R31" s="22">
        <v>11.115</v>
      </c>
      <c r="S31" s="21">
        <v>9.75</v>
      </c>
      <c r="T31" s="22">
        <v>0.32500000000000001</v>
      </c>
      <c r="U31" s="32">
        <v>2.6</v>
      </c>
    </row>
    <row r="32" spans="1:21" ht="29.25" customHeight="1">
      <c r="A32" s="4" t="s">
        <v>144</v>
      </c>
      <c r="B32" s="4" t="s">
        <v>145</v>
      </c>
      <c r="C32" s="262"/>
      <c r="D32" s="19" t="s">
        <v>67</v>
      </c>
      <c r="E32" s="26" t="s">
        <v>81</v>
      </c>
      <c r="F32" s="33">
        <v>8</v>
      </c>
      <c r="G32" s="36">
        <v>8</v>
      </c>
      <c r="H32" s="36"/>
      <c r="I32" s="36"/>
      <c r="J32" s="36"/>
      <c r="K32" s="36"/>
      <c r="L32" s="36"/>
      <c r="M32" s="36"/>
      <c r="N32" s="36"/>
      <c r="O32" s="21">
        <v>31.76</v>
      </c>
      <c r="P32" s="21">
        <v>0</v>
      </c>
      <c r="Q32" s="21">
        <v>0</v>
      </c>
      <c r="R32" s="22">
        <v>7.944</v>
      </c>
      <c r="S32" s="21">
        <v>0</v>
      </c>
      <c r="T32" s="22">
        <v>8.0000000000000002E-3</v>
      </c>
      <c r="U32" s="32">
        <v>0</v>
      </c>
    </row>
    <row r="33" spans="1:21" ht="43.5">
      <c r="A33" s="4" t="s">
        <v>146</v>
      </c>
      <c r="B33" s="4" t="s">
        <v>147</v>
      </c>
      <c r="C33" s="44" t="s">
        <v>148</v>
      </c>
      <c r="D33" s="27" t="s">
        <v>69</v>
      </c>
      <c r="E33" s="10" t="s">
        <v>83</v>
      </c>
      <c r="F33" s="22">
        <v>15</v>
      </c>
      <c r="G33" s="22">
        <v>15</v>
      </c>
      <c r="H33" s="22"/>
      <c r="I33" s="22"/>
      <c r="J33" s="22"/>
      <c r="K33" s="22"/>
      <c r="L33" s="22"/>
      <c r="M33" s="22"/>
      <c r="N33" s="22"/>
      <c r="O33" s="22">
        <v>135</v>
      </c>
      <c r="P33" s="22">
        <v>0</v>
      </c>
      <c r="Q33" s="22">
        <v>15</v>
      </c>
      <c r="R33" s="22">
        <v>0</v>
      </c>
      <c r="S33" s="22">
        <v>0</v>
      </c>
      <c r="T33" s="22">
        <v>0</v>
      </c>
      <c r="U33" s="28">
        <v>0</v>
      </c>
    </row>
    <row r="34" spans="1:21">
      <c r="A34" s="277"/>
      <c r="B34" s="277"/>
      <c r="C34" s="277"/>
      <c r="D34" s="277"/>
      <c r="E34" s="277"/>
      <c r="F34" s="277"/>
      <c r="G34" s="277"/>
      <c r="H34" s="277"/>
      <c r="I34" s="277"/>
      <c r="J34" s="277"/>
      <c r="K34" s="277"/>
      <c r="L34" s="277"/>
      <c r="M34" s="277"/>
      <c r="N34" s="277"/>
      <c r="O34" s="277"/>
      <c r="P34" s="277"/>
      <c r="Q34" s="277"/>
      <c r="R34" s="277"/>
      <c r="S34" s="278"/>
    </row>
    <row r="35" spans="1:21">
      <c r="A35" s="279" t="s">
        <v>23</v>
      </c>
      <c r="B35" s="279"/>
      <c r="C35" s="279"/>
      <c r="D35" s="279"/>
      <c r="E35" s="279"/>
      <c r="F35" s="279"/>
      <c r="G35" s="10"/>
      <c r="H35" s="241"/>
      <c r="I35" s="241"/>
      <c r="J35" s="241"/>
      <c r="K35" s="241"/>
      <c r="L35" s="241"/>
      <c r="M35" s="241"/>
      <c r="N35" s="241"/>
      <c r="O35" s="38">
        <f t="shared" ref="O35:U35" si="3">SUM(O19:O33)</f>
        <v>760.18999999999983</v>
      </c>
      <c r="P35" s="38">
        <f t="shared" si="3"/>
        <v>31.1372</v>
      </c>
      <c r="Q35" s="38">
        <f t="shared" si="3"/>
        <v>28.896999999999998</v>
      </c>
      <c r="R35" s="38">
        <f t="shared" si="3"/>
        <v>89.949000000000012</v>
      </c>
      <c r="S35" s="38">
        <f t="shared" si="3"/>
        <v>347.51</v>
      </c>
      <c r="T35" s="38">
        <f t="shared" si="3"/>
        <v>5.2569999999999997</v>
      </c>
      <c r="U35" s="38">
        <f t="shared" si="3"/>
        <v>412.11</v>
      </c>
    </row>
    <row r="36" spans="1:21">
      <c r="A36" s="279" t="s">
        <v>24</v>
      </c>
      <c r="B36" s="279"/>
      <c r="C36" s="279"/>
      <c r="D36" s="279"/>
      <c r="E36" s="279"/>
      <c r="F36" s="279"/>
      <c r="G36" s="10"/>
      <c r="H36" s="241"/>
      <c r="I36" s="241"/>
      <c r="J36" s="241"/>
      <c r="K36" s="241"/>
      <c r="L36" s="241"/>
      <c r="M36" s="241"/>
      <c r="N36" s="241"/>
      <c r="O36" s="21">
        <v>2491</v>
      </c>
      <c r="P36" s="21">
        <v>87.2</v>
      </c>
      <c r="Q36" s="21">
        <v>83</v>
      </c>
      <c r="R36" s="21">
        <v>348.7</v>
      </c>
      <c r="S36" s="21">
        <v>1100</v>
      </c>
      <c r="T36" s="96">
        <v>9.5</v>
      </c>
      <c r="U36" s="96">
        <v>1500</v>
      </c>
    </row>
    <row r="37" spans="1:21">
      <c r="A37" s="279" t="s">
        <v>25</v>
      </c>
      <c r="B37" s="279"/>
      <c r="C37" s="279"/>
      <c r="D37" s="279"/>
      <c r="E37" s="279"/>
      <c r="F37" s="279"/>
      <c r="G37" s="10"/>
      <c r="H37" s="241"/>
      <c r="I37" s="241"/>
      <c r="J37" s="241"/>
      <c r="K37" s="241"/>
      <c r="L37" s="241"/>
      <c r="M37" s="241"/>
      <c r="N37" s="241"/>
      <c r="O37" s="39">
        <f>O35/O36</f>
        <v>0.3051746286631874</v>
      </c>
      <c r="P37" s="39">
        <f t="shared" ref="P37:U37" si="4">P35/P36</f>
        <v>0.35707798165137611</v>
      </c>
      <c r="Q37" s="39">
        <f t="shared" si="4"/>
        <v>0.34815662650602408</v>
      </c>
      <c r="R37" s="39">
        <f t="shared" si="4"/>
        <v>0.25795526240321198</v>
      </c>
      <c r="S37" s="39">
        <f t="shared" si="4"/>
        <v>0.31591818181818182</v>
      </c>
      <c r="T37" s="40">
        <f t="shared" si="4"/>
        <v>0.55336842105263151</v>
      </c>
      <c r="U37" s="40">
        <f t="shared" si="4"/>
        <v>0.27473999999999998</v>
      </c>
    </row>
    <row r="38" spans="1:21" s="7" customFormat="1">
      <c r="H38" s="242"/>
      <c r="I38" s="242"/>
      <c r="J38" s="242"/>
      <c r="K38" s="242"/>
      <c r="L38" s="242"/>
      <c r="M38" s="242"/>
      <c r="N38" s="242"/>
    </row>
    <row r="39" spans="1:21">
      <c r="A39" s="266" t="s">
        <v>26</v>
      </c>
      <c r="B39" s="266"/>
      <c r="C39" s="266"/>
      <c r="D39" s="267"/>
      <c r="E39" s="263" t="s">
        <v>172</v>
      </c>
      <c r="F39" s="264"/>
      <c r="G39" s="264"/>
      <c r="H39" s="264"/>
      <c r="I39" s="264"/>
      <c r="J39" s="264"/>
      <c r="K39" s="264"/>
      <c r="L39" s="264"/>
      <c r="M39" s="264"/>
      <c r="N39" s="264"/>
      <c r="O39" s="264"/>
      <c r="P39" s="264"/>
      <c r="Q39" s="264"/>
      <c r="R39" s="264"/>
      <c r="S39" s="264"/>
      <c r="T39" s="264"/>
      <c r="U39" s="265"/>
    </row>
    <row r="40" spans="1:21" ht="7.5" customHeight="1">
      <c r="A40" s="7"/>
      <c r="B40" s="7"/>
      <c r="C40" s="7"/>
      <c r="D40" s="13"/>
      <c r="E40" s="13"/>
      <c r="F40" s="13"/>
      <c r="G40" s="13"/>
      <c r="H40" s="13"/>
      <c r="I40" s="13"/>
      <c r="J40" s="13"/>
      <c r="K40" s="13"/>
      <c r="L40" s="13"/>
      <c r="M40" s="13"/>
      <c r="N40" s="13"/>
      <c r="O40" s="13"/>
      <c r="P40" s="13"/>
      <c r="Q40" s="13"/>
      <c r="R40" s="13"/>
      <c r="S40" s="13"/>
      <c r="T40" s="13"/>
    </row>
    <row r="41" spans="1:21">
      <c r="A41" s="7" t="s">
        <v>27</v>
      </c>
      <c r="B41" s="258"/>
      <c r="C41" s="258"/>
      <c r="D41" s="258"/>
      <c r="E41" s="258"/>
      <c r="F41" s="258"/>
      <c r="O41" s="266" t="s">
        <v>28</v>
      </c>
      <c r="P41" s="266"/>
      <c r="Q41" s="267"/>
      <c r="R41" s="258">
        <v>1143397777</v>
      </c>
      <c r="S41" s="258"/>
      <c r="T41" s="258"/>
      <c r="U41" s="258"/>
    </row>
  </sheetData>
  <mergeCells count="37">
    <mergeCell ref="A39:D39"/>
    <mergeCell ref="E39:U39"/>
    <mergeCell ref="B41:F41"/>
    <mergeCell ref="O41:Q41"/>
    <mergeCell ref="R41:U41"/>
    <mergeCell ref="G17:G18"/>
    <mergeCell ref="O17:U17"/>
    <mergeCell ref="A34:S34"/>
    <mergeCell ref="A36:F36"/>
    <mergeCell ref="A37:F37"/>
    <mergeCell ref="A35:F35"/>
    <mergeCell ref="D17:D18"/>
    <mergeCell ref="E17:E18"/>
    <mergeCell ref="F17:F18"/>
    <mergeCell ref="A19:A22"/>
    <mergeCell ref="B19:B22"/>
    <mergeCell ref="C19:C22"/>
    <mergeCell ref="A23:A24"/>
    <mergeCell ref="B23:B24"/>
    <mergeCell ref="C23:C24"/>
    <mergeCell ref="A27:A30"/>
    <mergeCell ref="A1:S1"/>
    <mergeCell ref="A3:B3"/>
    <mergeCell ref="C3:S3"/>
    <mergeCell ref="A5:B5"/>
    <mergeCell ref="C7:D7"/>
    <mergeCell ref="C31:C32"/>
    <mergeCell ref="C25:C26"/>
    <mergeCell ref="B27:B30"/>
    <mergeCell ref="C27:C30"/>
    <mergeCell ref="A9:B9"/>
    <mergeCell ref="C9:D9"/>
    <mergeCell ref="A11:B11"/>
    <mergeCell ref="B13:C13"/>
    <mergeCell ref="A17:A18"/>
    <mergeCell ref="B17:B18"/>
    <mergeCell ref="C17:C18"/>
  </mergeCells>
  <dataValidations count="5">
    <dataValidation type="list" allowBlank="1" showInputMessage="1" showErrorMessage="1" sqref="C5" xr:uid="{00000000-0002-0000-0200-000000000000}">
      <formula1>"Si,No"</formula1>
    </dataValidation>
    <dataValidation type="list" allowBlank="1" showInputMessage="1" showErrorMessage="1" sqref="C9:D9" xr:uid="{00000000-0002-0000-0200-000001000000}">
      <formula1>"Ración para Preparar en Sitio,Comida Caliente Transportada,Ración Industrializada"</formula1>
    </dataValidation>
    <dataValidation type="list" allowBlank="1" showInputMessage="1" showErrorMessage="1" sqref="B13:C13" xr:uid="{00000000-0002-0000-02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200-000003000000}">
      <formula1>"Complemento JM/JT,Almuerzo"</formula1>
    </dataValidation>
    <dataValidation type="list" allowBlank="1" showInputMessage="1" showErrorMessage="1" sqref="C7" xr:uid="{00000000-0002-0000-0200-000004000000}">
      <formula1>"Indígena,Afrocolombiano,Palenquero,Raizal,Rrom,Sin Pertenencia Étnica"</formula1>
    </dataValidation>
  </dataValidations>
  <pageMargins left="0.71" right="0.71" top="0.75000000000000011" bottom="0.75000000000000011" header="0.31" footer="0.31"/>
  <pageSetup scale="54"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G48"/>
  <sheetViews>
    <sheetView view="pageBreakPreview" topLeftCell="D12" zoomScale="80" zoomScaleNormal="80" zoomScaleSheetLayoutView="80" zoomScalePageLayoutView="150" workbookViewId="0">
      <selection activeCell="E34" sqref="E34"/>
    </sheetView>
  </sheetViews>
  <sheetFormatPr baseColWidth="10" defaultColWidth="11.453125" defaultRowHeight="14.5"/>
  <cols>
    <col min="1" max="1" width="21" style="2" customWidth="1"/>
    <col min="2" max="2" width="24.1796875" style="2" customWidth="1"/>
    <col min="3" max="3" width="18.453125" style="2" customWidth="1"/>
    <col min="4" max="4" width="24.26953125" style="2" customWidth="1"/>
    <col min="5" max="5" width="14.453125" style="2" customWidth="1"/>
    <col min="6" max="6" width="11" style="2" customWidth="1"/>
    <col min="7" max="14" width="14.26953125" style="2" customWidth="1"/>
    <col min="15" max="18" width="14.1796875" style="2" hidden="1" customWidth="1"/>
    <col min="19" max="19" width="12.81640625" style="2" hidden="1" customWidth="1"/>
    <col min="20" max="20" width="12.54296875" style="2" hidden="1" customWidth="1"/>
    <col min="21" max="21" width="12.816406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9"/>
      <c r="I2" s="239"/>
      <c r="J2" s="239"/>
      <c r="K2" s="239"/>
      <c r="L2" s="239"/>
      <c r="M2" s="239"/>
      <c r="N2" s="239"/>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9"/>
      <c r="I4" s="239"/>
      <c r="J4" s="239"/>
      <c r="K4" s="239"/>
      <c r="L4" s="239"/>
      <c r="M4" s="239"/>
      <c r="N4" s="239"/>
      <c r="O4" s="1"/>
      <c r="P4" s="1"/>
      <c r="Q4" s="1"/>
      <c r="R4" s="1"/>
      <c r="S4" s="1"/>
    </row>
    <row r="5" spans="1:33" s="6" customFormat="1">
      <c r="A5" s="273" t="s">
        <v>2</v>
      </c>
      <c r="B5" s="273"/>
      <c r="C5" s="4" t="s">
        <v>50</v>
      </c>
      <c r="D5" s="1"/>
      <c r="E5" s="1"/>
      <c r="F5" s="1"/>
      <c r="G5" s="1"/>
      <c r="H5" s="239"/>
      <c r="I5" s="239"/>
      <c r="J5" s="239"/>
      <c r="K5" s="239"/>
      <c r="L5" s="239"/>
      <c r="M5" s="239"/>
      <c r="N5" s="239"/>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42"/>
      <c r="I7" s="242"/>
      <c r="J7" s="242"/>
      <c r="K7" s="242"/>
      <c r="L7" s="242"/>
      <c r="M7" s="242"/>
      <c r="N7" s="242"/>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42"/>
      <c r="I11" s="242"/>
      <c r="J11" s="242"/>
      <c r="K11" s="242"/>
      <c r="L11" s="242"/>
      <c r="M11" s="242"/>
      <c r="N11" s="242"/>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4</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2">
      <c r="A17" s="256" t="s">
        <v>8</v>
      </c>
      <c r="B17" s="256" t="s">
        <v>9</v>
      </c>
      <c r="C17" s="256" t="s">
        <v>10</v>
      </c>
      <c r="D17" s="256" t="s">
        <v>11</v>
      </c>
      <c r="E17" s="256" t="s">
        <v>12</v>
      </c>
      <c r="F17" s="256" t="s">
        <v>13</v>
      </c>
      <c r="G17" s="256" t="s">
        <v>14</v>
      </c>
      <c r="H17" s="240"/>
      <c r="I17" s="240"/>
      <c r="J17" s="240"/>
      <c r="K17" s="240"/>
      <c r="L17" s="240"/>
      <c r="M17" s="240"/>
      <c r="N17" s="240"/>
      <c r="O17" s="256" t="s">
        <v>15</v>
      </c>
      <c r="P17" s="256"/>
      <c r="Q17" s="256"/>
      <c r="R17" s="256"/>
      <c r="S17" s="256"/>
      <c r="T17" s="256"/>
      <c r="U17" s="256"/>
    </row>
    <row r="18" spans="1:22" ht="43.5">
      <c r="A18" s="256"/>
      <c r="B18" s="256"/>
      <c r="C18" s="256"/>
      <c r="D18" s="256"/>
      <c r="E18" s="256"/>
      <c r="F18" s="256"/>
      <c r="G18" s="256"/>
      <c r="H18" s="112" t="s">
        <v>242</v>
      </c>
      <c r="I18" s="112" t="s">
        <v>243</v>
      </c>
      <c r="J18" s="112" t="s">
        <v>244</v>
      </c>
      <c r="K18" s="243" t="s">
        <v>245</v>
      </c>
      <c r="L18" s="243" t="s">
        <v>246</v>
      </c>
      <c r="M18" s="243" t="s">
        <v>247</v>
      </c>
      <c r="N18" s="243" t="s">
        <v>248</v>
      </c>
      <c r="O18" s="4" t="s">
        <v>16</v>
      </c>
      <c r="P18" s="4" t="s">
        <v>17</v>
      </c>
      <c r="Q18" s="4" t="s">
        <v>18</v>
      </c>
      <c r="R18" s="4" t="s">
        <v>19</v>
      </c>
      <c r="S18" s="4" t="s">
        <v>20</v>
      </c>
      <c r="T18" s="4" t="s">
        <v>21</v>
      </c>
      <c r="U18" s="4" t="s">
        <v>22</v>
      </c>
    </row>
    <row r="19" spans="1:22" s="135" customFormat="1">
      <c r="A19" s="257" t="s">
        <v>157</v>
      </c>
      <c r="B19" s="257" t="s">
        <v>132</v>
      </c>
      <c r="C19" s="280" t="s">
        <v>207</v>
      </c>
      <c r="D19" s="128" t="s">
        <v>124</v>
      </c>
      <c r="E19" s="129" t="s">
        <v>126</v>
      </c>
      <c r="F19" s="130">
        <v>78</v>
      </c>
      <c r="G19" s="130">
        <v>78</v>
      </c>
      <c r="H19" s="295"/>
      <c r="I19" s="295"/>
      <c r="J19" s="295"/>
      <c r="K19" s="244" t="e">
        <f>AVERAGE(H19,I19,J19)</f>
        <v>#DIV/0!</v>
      </c>
      <c r="L19" s="132">
        <v>1000</v>
      </c>
      <c r="M19" s="223" t="e">
        <f>+K19/L19</f>
        <v>#DIV/0!</v>
      </c>
      <c r="N19" s="224" t="e">
        <f>F19*M19</f>
        <v>#DIV/0!</v>
      </c>
      <c r="O19" s="130">
        <v>99.06</v>
      </c>
      <c r="P19" s="130">
        <v>18.875999999999998</v>
      </c>
      <c r="Q19" s="130">
        <v>2.34</v>
      </c>
      <c r="R19" s="130">
        <v>0.70200000000000007</v>
      </c>
      <c r="S19" s="130">
        <v>10.92</v>
      </c>
      <c r="T19" s="130">
        <v>0.78</v>
      </c>
      <c r="U19" s="134">
        <v>294.06</v>
      </c>
    </row>
    <row r="20" spans="1:22">
      <c r="A20" s="260"/>
      <c r="B20" s="260"/>
      <c r="C20" s="281"/>
      <c r="D20" s="27" t="s">
        <v>59</v>
      </c>
      <c r="E20" s="78" t="s">
        <v>73</v>
      </c>
      <c r="F20" s="22">
        <v>9.4117647058823533</v>
      </c>
      <c r="G20" s="22">
        <v>8</v>
      </c>
      <c r="H20" s="154">
        <v>6066</v>
      </c>
      <c r="I20" s="154">
        <v>3377</v>
      </c>
      <c r="J20" s="154"/>
      <c r="K20" s="151">
        <f t="shared" ref="K20:K40" si="0">AVERAGE(H20,I20,J20)</f>
        <v>4721.5</v>
      </c>
      <c r="L20" s="21">
        <v>1000</v>
      </c>
      <c r="M20" s="221">
        <f t="shared" ref="M20:M40" si="1">+K20/L20</f>
        <v>4.7214999999999998</v>
      </c>
      <c r="N20" s="222">
        <f t="shared" ref="N20:N40" si="2">F20*M20</f>
        <v>44.437647058823529</v>
      </c>
      <c r="O20" s="22">
        <v>2.8</v>
      </c>
      <c r="P20" s="22">
        <v>0.08</v>
      </c>
      <c r="Q20" s="22">
        <v>2.4E-2</v>
      </c>
      <c r="R20" s="22">
        <v>0.504</v>
      </c>
      <c r="S20" s="22">
        <v>0.56000000000000005</v>
      </c>
      <c r="T20" s="22">
        <v>3.2000000000000001E-2</v>
      </c>
      <c r="U20" s="28">
        <v>0.32</v>
      </c>
    </row>
    <row r="21" spans="1:22">
      <c r="A21" s="260"/>
      <c r="B21" s="260"/>
      <c r="C21" s="281"/>
      <c r="D21" s="27" t="s">
        <v>63</v>
      </c>
      <c r="E21" s="78" t="s">
        <v>77</v>
      </c>
      <c r="F21" s="22">
        <v>8</v>
      </c>
      <c r="G21" s="22">
        <v>7.6</v>
      </c>
      <c r="H21" s="155">
        <v>2519</v>
      </c>
      <c r="I21" s="155">
        <v>2766</v>
      </c>
      <c r="J21" s="155"/>
      <c r="K21" s="151">
        <f t="shared" si="0"/>
        <v>2642.5</v>
      </c>
      <c r="L21" s="21">
        <v>1000</v>
      </c>
      <c r="M21" s="221">
        <f t="shared" si="1"/>
        <v>2.6425000000000001</v>
      </c>
      <c r="N21" s="222">
        <f t="shared" si="2"/>
        <v>21.14</v>
      </c>
      <c r="O21" s="22">
        <v>3.04</v>
      </c>
      <c r="P21" s="22">
        <v>0.10639999999999999</v>
      </c>
      <c r="Q21" s="22">
        <v>7.6E-3</v>
      </c>
      <c r="R21" s="22">
        <v>0.58519999999999994</v>
      </c>
      <c r="S21" s="22">
        <v>1.8239999999999998</v>
      </c>
      <c r="T21" s="22">
        <v>2.2799999999999997E-2</v>
      </c>
      <c r="U21" s="29">
        <v>0.30399999999999999</v>
      </c>
    </row>
    <row r="22" spans="1:22" ht="29">
      <c r="A22" s="260"/>
      <c r="B22" s="260"/>
      <c r="C22" s="281"/>
      <c r="D22" s="27" t="s">
        <v>89</v>
      </c>
      <c r="E22" s="78" t="s">
        <v>96</v>
      </c>
      <c r="F22" s="22">
        <v>2.3529411764705883</v>
      </c>
      <c r="G22" s="22">
        <v>2</v>
      </c>
      <c r="H22" s="155">
        <v>2750</v>
      </c>
      <c r="I22" s="155">
        <v>2689</v>
      </c>
      <c r="J22" s="155"/>
      <c r="K22" s="151">
        <f t="shared" si="0"/>
        <v>2719.5</v>
      </c>
      <c r="L22" s="21">
        <v>1000</v>
      </c>
      <c r="M22" s="221">
        <f t="shared" si="1"/>
        <v>2.7195</v>
      </c>
      <c r="N22" s="222">
        <f t="shared" si="2"/>
        <v>6.3988235294117652</v>
      </c>
      <c r="O22" s="22">
        <v>0.94</v>
      </c>
      <c r="P22" s="22">
        <v>1.3999999999999999E-2</v>
      </c>
      <c r="Q22" s="22">
        <v>2E-3</v>
      </c>
      <c r="R22" s="22">
        <v>0.19</v>
      </c>
      <c r="S22" s="22">
        <v>0.54</v>
      </c>
      <c r="T22" s="22">
        <v>8.0000000000000002E-3</v>
      </c>
      <c r="U22" s="29">
        <v>0.7</v>
      </c>
    </row>
    <row r="23" spans="1:22">
      <c r="A23" s="260"/>
      <c r="B23" s="260"/>
      <c r="C23" s="281"/>
      <c r="D23" s="27" t="s">
        <v>56</v>
      </c>
      <c r="E23" s="78" t="s">
        <v>70</v>
      </c>
      <c r="F23" s="45">
        <v>0.44444444444444442</v>
      </c>
      <c r="G23" s="48">
        <v>0.4</v>
      </c>
      <c r="H23" s="174">
        <v>5304</v>
      </c>
      <c r="I23" s="174">
        <v>4575</v>
      </c>
      <c r="J23" s="174"/>
      <c r="K23" s="151">
        <f t="shared" si="0"/>
        <v>4939.5</v>
      </c>
      <c r="L23" s="21">
        <v>1000</v>
      </c>
      <c r="M23" s="221">
        <f t="shared" si="1"/>
        <v>4.9394999999999998</v>
      </c>
      <c r="N23" s="222">
        <f t="shared" si="2"/>
        <v>2.1953333333333331</v>
      </c>
      <c r="O23" s="47">
        <v>0.17600000000000002</v>
      </c>
      <c r="P23" s="47">
        <v>9.1999999999999998E-3</v>
      </c>
      <c r="Q23" s="47">
        <v>2.3999999999999998E-3</v>
      </c>
      <c r="R23" s="47">
        <v>2.3600000000000003E-2</v>
      </c>
      <c r="S23" s="47">
        <v>0.32800000000000007</v>
      </c>
      <c r="T23" s="47">
        <v>7.2000000000000007E-3</v>
      </c>
      <c r="U23" s="47">
        <v>0.18400000000000002</v>
      </c>
    </row>
    <row r="24" spans="1:22">
      <c r="A24" s="261"/>
      <c r="B24" s="261"/>
      <c r="C24" s="282"/>
      <c r="D24" s="27" t="s">
        <v>60</v>
      </c>
      <c r="E24" s="78" t="s">
        <v>74</v>
      </c>
      <c r="F24" s="22">
        <v>1.0526315789473684</v>
      </c>
      <c r="G24" s="22">
        <v>1</v>
      </c>
      <c r="H24" s="155">
        <v>9484</v>
      </c>
      <c r="I24" s="155">
        <v>9212</v>
      </c>
      <c r="J24" s="155"/>
      <c r="K24" s="151">
        <f t="shared" si="0"/>
        <v>9348</v>
      </c>
      <c r="L24" s="21">
        <v>1000</v>
      </c>
      <c r="M24" s="221">
        <f t="shared" si="1"/>
        <v>9.3480000000000008</v>
      </c>
      <c r="N24" s="222">
        <f t="shared" si="2"/>
        <v>9.84</v>
      </c>
      <c r="O24" s="22">
        <v>1.44</v>
      </c>
      <c r="P24" s="22">
        <v>4.7E-2</v>
      </c>
      <c r="Q24" s="22">
        <v>3.0000000000000001E-3</v>
      </c>
      <c r="R24" s="22">
        <v>0.29299999999999998</v>
      </c>
      <c r="S24" s="22">
        <v>0.4</v>
      </c>
      <c r="T24" s="22">
        <v>1.3000000000000001E-2</v>
      </c>
      <c r="U24" s="28">
        <v>0.19</v>
      </c>
    </row>
    <row r="25" spans="1:22">
      <c r="A25" s="257" t="s">
        <v>133</v>
      </c>
      <c r="B25" s="257" t="s">
        <v>134</v>
      </c>
      <c r="C25" s="280" t="s">
        <v>150</v>
      </c>
      <c r="D25" s="27" t="s">
        <v>61</v>
      </c>
      <c r="E25" s="67" t="s">
        <v>75</v>
      </c>
      <c r="F25" s="22">
        <v>60</v>
      </c>
      <c r="G25" s="22">
        <v>60</v>
      </c>
      <c r="H25" s="155">
        <v>4133</v>
      </c>
      <c r="I25" s="155">
        <v>4061</v>
      </c>
      <c r="J25" s="155"/>
      <c r="K25" s="151">
        <f t="shared" si="0"/>
        <v>4097</v>
      </c>
      <c r="L25" s="21">
        <v>1000</v>
      </c>
      <c r="M25" s="221">
        <f t="shared" si="1"/>
        <v>4.0970000000000004</v>
      </c>
      <c r="N25" s="222">
        <f t="shared" si="2"/>
        <v>245.82000000000002</v>
      </c>
      <c r="O25" s="22">
        <v>211.8</v>
      </c>
      <c r="P25" s="22">
        <v>4.0199999999999996</v>
      </c>
      <c r="Q25" s="22">
        <v>0.24</v>
      </c>
      <c r="R25" s="22">
        <v>48.06</v>
      </c>
      <c r="S25" s="22">
        <v>5.4</v>
      </c>
      <c r="T25" s="22">
        <v>0.48</v>
      </c>
      <c r="U25" s="28">
        <v>1.2</v>
      </c>
    </row>
    <row r="26" spans="1:22">
      <c r="A26" s="260"/>
      <c r="B26" s="260"/>
      <c r="C26" s="281"/>
      <c r="D26" s="27" t="s">
        <v>99</v>
      </c>
      <c r="E26" s="67" t="s">
        <v>103</v>
      </c>
      <c r="F26" s="22">
        <v>77.777777777777771</v>
      </c>
      <c r="G26" s="22">
        <v>35</v>
      </c>
      <c r="H26" s="155">
        <v>5720</v>
      </c>
      <c r="I26" s="155">
        <v>7466</v>
      </c>
      <c r="J26" s="155"/>
      <c r="K26" s="151">
        <f t="shared" si="0"/>
        <v>6593</v>
      </c>
      <c r="L26" s="21">
        <v>1000</v>
      </c>
      <c r="M26" s="221">
        <f t="shared" si="1"/>
        <v>6.593</v>
      </c>
      <c r="N26" s="222">
        <f t="shared" si="2"/>
        <v>512.78888888888889</v>
      </c>
      <c r="O26" s="22">
        <v>140.69999999999999</v>
      </c>
      <c r="P26" s="22">
        <v>1.26</v>
      </c>
      <c r="Q26" s="22">
        <v>12.425000000000001</v>
      </c>
      <c r="R26" s="22">
        <v>4.41</v>
      </c>
      <c r="S26" s="22">
        <v>2.4500000000000002</v>
      </c>
      <c r="T26" s="22">
        <v>0.45500000000000002</v>
      </c>
      <c r="U26" s="28">
        <v>6.3</v>
      </c>
    </row>
    <row r="27" spans="1:22" s="135" customFormat="1" ht="43.5">
      <c r="A27" s="149" t="s">
        <v>135</v>
      </c>
      <c r="B27" s="149" t="s">
        <v>136</v>
      </c>
      <c r="C27" s="129" t="s">
        <v>208</v>
      </c>
      <c r="D27" s="296" t="s">
        <v>211</v>
      </c>
      <c r="E27" s="162" t="s">
        <v>210</v>
      </c>
      <c r="F27" s="165">
        <v>137.5</v>
      </c>
      <c r="G27" s="147">
        <v>110</v>
      </c>
      <c r="H27" s="163"/>
      <c r="I27" s="163"/>
      <c r="J27" s="163"/>
      <c r="K27" s="244" t="e">
        <f t="shared" si="0"/>
        <v>#DIV/0!</v>
      </c>
      <c r="L27" s="132">
        <v>1000</v>
      </c>
      <c r="M27" s="223" t="e">
        <f t="shared" si="1"/>
        <v>#DIV/0!</v>
      </c>
      <c r="N27" s="224" t="e">
        <f t="shared" si="2"/>
        <v>#DIV/0!</v>
      </c>
      <c r="O27" s="141">
        <v>174.9</v>
      </c>
      <c r="P27" s="141">
        <v>0.99</v>
      </c>
      <c r="Q27" s="141">
        <v>0.33</v>
      </c>
      <c r="R27" s="141">
        <v>41.14</v>
      </c>
      <c r="S27" s="141">
        <v>17.600000000000001</v>
      </c>
      <c r="T27" s="141">
        <v>0.33</v>
      </c>
      <c r="U27" s="141">
        <v>15.4</v>
      </c>
      <c r="V27" s="297"/>
    </row>
    <row r="28" spans="1:22">
      <c r="A28" s="260" t="s">
        <v>138</v>
      </c>
      <c r="B28" s="275" t="s">
        <v>139</v>
      </c>
      <c r="C28" s="255" t="s">
        <v>209</v>
      </c>
      <c r="D28" s="27" t="s">
        <v>65</v>
      </c>
      <c r="E28" s="10" t="s">
        <v>79</v>
      </c>
      <c r="F28" s="22">
        <v>21.8</v>
      </c>
      <c r="G28" s="22">
        <v>21.5</v>
      </c>
      <c r="H28" s="155">
        <v>2276</v>
      </c>
      <c r="I28" s="155">
        <v>2226</v>
      </c>
      <c r="J28" s="155"/>
      <c r="K28" s="151">
        <f t="shared" si="0"/>
        <v>2251</v>
      </c>
      <c r="L28" s="21">
        <v>1000</v>
      </c>
      <c r="M28" s="221">
        <f t="shared" si="1"/>
        <v>2.2509999999999999</v>
      </c>
      <c r="N28" s="222">
        <f t="shared" si="2"/>
        <v>49.071799999999996</v>
      </c>
      <c r="O28" s="22">
        <v>5.2320000000000002</v>
      </c>
      <c r="P28" s="22">
        <v>0.47960000000000008</v>
      </c>
      <c r="Q28" s="22">
        <v>2.18E-2</v>
      </c>
      <c r="R28" s="22">
        <v>0.2</v>
      </c>
      <c r="S28" s="35">
        <v>0.02</v>
      </c>
      <c r="T28" s="35">
        <v>0.72</v>
      </c>
      <c r="U28" s="35">
        <v>15</v>
      </c>
    </row>
    <row r="29" spans="1:22">
      <c r="A29" s="260"/>
      <c r="B29" s="275"/>
      <c r="C29" s="255"/>
      <c r="D29" s="57" t="s">
        <v>63</v>
      </c>
      <c r="E29" s="10" t="s">
        <v>77</v>
      </c>
      <c r="F29" s="45">
        <v>16.842105263157894</v>
      </c>
      <c r="G29" s="48">
        <v>16</v>
      </c>
      <c r="H29" s="174">
        <v>2519</v>
      </c>
      <c r="I29" s="174">
        <v>2766</v>
      </c>
      <c r="J29" s="174"/>
      <c r="K29" s="151">
        <f t="shared" si="0"/>
        <v>2642.5</v>
      </c>
      <c r="L29" s="21">
        <v>1000</v>
      </c>
      <c r="M29" s="221">
        <f t="shared" si="1"/>
        <v>2.6425000000000001</v>
      </c>
      <c r="N29" s="222">
        <f t="shared" si="2"/>
        <v>44.505263157894738</v>
      </c>
      <c r="O29" s="46">
        <v>6.4</v>
      </c>
      <c r="P29" s="46">
        <v>0.22399999999999998</v>
      </c>
      <c r="Q29" s="46">
        <v>1.6E-2</v>
      </c>
      <c r="R29" s="46">
        <v>1.232</v>
      </c>
      <c r="S29" s="46">
        <v>3.84</v>
      </c>
      <c r="T29" s="46">
        <v>4.8000000000000001E-2</v>
      </c>
      <c r="U29" s="46">
        <v>64</v>
      </c>
    </row>
    <row r="30" spans="1:22">
      <c r="A30" s="260"/>
      <c r="B30" s="275"/>
      <c r="C30" s="255"/>
      <c r="D30" s="27" t="s">
        <v>108</v>
      </c>
      <c r="E30" s="70" t="s">
        <v>112</v>
      </c>
      <c r="F30" s="22">
        <v>28.6</v>
      </c>
      <c r="G30" s="22">
        <v>28.5</v>
      </c>
      <c r="H30" s="155">
        <v>2832</v>
      </c>
      <c r="I30" s="155">
        <v>2279</v>
      </c>
      <c r="J30" s="155"/>
      <c r="K30" s="151">
        <f t="shared" si="0"/>
        <v>2555.5</v>
      </c>
      <c r="L30" s="21">
        <v>1000</v>
      </c>
      <c r="M30" s="221">
        <f t="shared" si="1"/>
        <v>2.5554999999999999</v>
      </c>
      <c r="N30" s="222">
        <f t="shared" si="2"/>
        <v>73.087299999999999</v>
      </c>
      <c r="O30" s="22">
        <v>3.718</v>
      </c>
      <c r="P30" s="22">
        <v>0.31460000000000005</v>
      </c>
      <c r="Q30" s="22">
        <v>5.7200000000000008E-2</v>
      </c>
      <c r="R30" s="22">
        <v>0.54</v>
      </c>
      <c r="S30" s="35">
        <v>12.58</v>
      </c>
      <c r="T30" s="35">
        <v>0.28999999999999998</v>
      </c>
      <c r="U30" s="35">
        <v>2.57</v>
      </c>
    </row>
    <row r="31" spans="1:22" ht="15" customHeight="1">
      <c r="A31" s="260"/>
      <c r="B31" s="275"/>
      <c r="C31" s="259" t="s">
        <v>197</v>
      </c>
      <c r="D31" s="74" t="s">
        <v>178</v>
      </c>
      <c r="E31" s="26" t="s">
        <v>179</v>
      </c>
      <c r="F31" s="33">
        <v>2.5</v>
      </c>
      <c r="G31" s="36">
        <v>2.5</v>
      </c>
      <c r="H31" s="157">
        <v>1496</v>
      </c>
      <c r="I31" s="157">
        <v>1940</v>
      </c>
      <c r="J31" s="157"/>
      <c r="K31" s="151">
        <f t="shared" si="0"/>
        <v>1718</v>
      </c>
      <c r="L31" s="21">
        <v>1000</v>
      </c>
      <c r="M31" s="221">
        <f t="shared" si="1"/>
        <v>1.718</v>
      </c>
      <c r="N31" s="222">
        <f t="shared" si="2"/>
        <v>4.2949999999999999</v>
      </c>
      <c r="O31" s="47">
        <v>5.6</v>
      </c>
      <c r="P31" s="47">
        <v>0</v>
      </c>
      <c r="Q31" s="47">
        <v>0</v>
      </c>
      <c r="R31" s="47">
        <v>0.15</v>
      </c>
      <c r="S31" s="47">
        <v>0.17499999999999999</v>
      </c>
      <c r="T31" s="47">
        <v>1.2500000000000001E-2</v>
      </c>
      <c r="U31" s="47">
        <v>0.125</v>
      </c>
    </row>
    <row r="32" spans="1:22">
      <c r="A32" s="260"/>
      <c r="B32" s="275"/>
      <c r="C32" s="259"/>
      <c r="D32" s="74" t="s">
        <v>66</v>
      </c>
      <c r="E32" s="26" t="s">
        <v>80</v>
      </c>
      <c r="F32" s="33">
        <v>12</v>
      </c>
      <c r="G32" s="36">
        <v>6</v>
      </c>
      <c r="H32" s="157">
        <v>2845</v>
      </c>
      <c r="I32" s="157">
        <v>4833</v>
      </c>
      <c r="J32" s="157"/>
      <c r="K32" s="151">
        <f t="shared" si="0"/>
        <v>3839</v>
      </c>
      <c r="L32" s="21">
        <v>1000</v>
      </c>
      <c r="M32" s="221">
        <f t="shared" si="1"/>
        <v>3.839</v>
      </c>
      <c r="N32" s="222">
        <f t="shared" si="2"/>
        <v>46.067999999999998</v>
      </c>
      <c r="O32" s="47">
        <v>4.74</v>
      </c>
      <c r="P32" s="47">
        <v>3.5999999999999997E-2</v>
      </c>
      <c r="Q32" s="47">
        <v>0</v>
      </c>
      <c r="R32" s="47">
        <v>1.026</v>
      </c>
      <c r="S32" s="47">
        <v>0.9</v>
      </c>
      <c r="T32" s="47">
        <v>0.03</v>
      </c>
      <c r="U32" s="47">
        <v>0.24</v>
      </c>
    </row>
    <row r="33" spans="1:21">
      <c r="A33" s="260"/>
      <c r="B33" s="275"/>
      <c r="C33" s="259"/>
      <c r="D33" s="74" t="s">
        <v>63</v>
      </c>
      <c r="E33" s="26" t="s">
        <v>77</v>
      </c>
      <c r="F33" s="33">
        <v>2.6315789473684212</v>
      </c>
      <c r="G33" s="36">
        <v>2.5</v>
      </c>
      <c r="H33" s="155">
        <v>2519</v>
      </c>
      <c r="I33" s="155">
        <v>2766</v>
      </c>
      <c r="J33" s="157"/>
      <c r="K33" s="151">
        <f t="shared" si="0"/>
        <v>2642.5</v>
      </c>
      <c r="L33" s="21">
        <v>1000</v>
      </c>
      <c r="M33" s="221">
        <f t="shared" si="1"/>
        <v>2.6425000000000001</v>
      </c>
      <c r="N33" s="222">
        <f t="shared" si="2"/>
        <v>6.9539473684210531</v>
      </c>
      <c r="O33" s="47">
        <v>1</v>
      </c>
      <c r="P33" s="47">
        <v>3.5000000000000003E-2</v>
      </c>
      <c r="Q33" s="47">
        <v>2.5000000000000001E-3</v>
      </c>
      <c r="R33" s="47">
        <v>0.1925</v>
      </c>
      <c r="S33" s="47">
        <v>0.6</v>
      </c>
      <c r="T33" s="47">
        <v>7.4999999999999997E-3</v>
      </c>
      <c r="U33" s="47">
        <v>0.1</v>
      </c>
    </row>
    <row r="34" spans="1:21">
      <c r="A34" s="260"/>
      <c r="B34" s="275"/>
      <c r="C34" s="259"/>
      <c r="D34" s="74" t="s">
        <v>59</v>
      </c>
      <c r="E34" s="26" t="s">
        <v>73</v>
      </c>
      <c r="F34" s="33">
        <v>3.5294117647058822</v>
      </c>
      <c r="G34" s="36">
        <v>3</v>
      </c>
      <c r="H34" s="154">
        <v>6066</v>
      </c>
      <c r="I34" s="154">
        <v>3377</v>
      </c>
      <c r="J34" s="157"/>
      <c r="K34" s="151">
        <f t="shared" si="0"/>
        <v>4721.5</v>
      </c>
      <c r="L34" s="21">
        <v>1000</v>
      </c>
      <c r="M34" s="221">
        <f t="shared" si="1"/>
        <v>4.7214999999999998</v>
      </c>
      <c r="N34" s="222">
        <f t="shared" si="2"/>
        <v>16.664117647058823</v>
      </c>
      <c r="O34" s="47">
        <v>1.05</v>
      </c>
      <c r="P34" s="47">
        <v>0.03</v>
      </c>
      <c r="Q34" s="47">
        <v>8.9999999999999993E-3</v>
      </c>
      <c r="R34" s="47">
        <v>0.18899999999999997</v>
      </c>
      <c r="S34" s="47">
        <v>0.21</v>
      </c>
      <c r="T34" s="47">
        <v>1.2000000000000002E-2</v>
      </c>
      <c r="U34" s="47">
        <v>0.12</v>
      </c>
    </row>
    <row r="35" spans="1:21">
      <c r="A35" s="260"/>
      <c r="B35" s="275"/>
      <c r="C35" s="259"/>
      <c r="D35" s="74" t="s">
        <v>56</v>
      </c>
      <c r="E35" s="26" t="s">
        <v>70</v>
      </c>
      <c r="F35" s="33">
        <v>1.1111111111111112</v>
      </c>
      <c r="G35" s="36">
        <v>1</v>
      </c>
      <c r="H35" s="174">
        <v>5304</v>
      </c>
      <c r="I35" s="174">
        <v>4575</v>
      </c>
      <c r="J35" s="157"/>
      <c r="K35" s="151">
        <f t="shared" si="0"/>
        <v>4939.5</v>
      </c>
      <c r="L35" s="21">
        <v>1000</v>
      </c>
      <c r="M35" s="221">
        <f t="shared" si="1"/>
        <v>4.9394999999999998</v>
      </c>
      <c r="N35" s="222">
        <f t="shared" si="2"/>
        <v>5.4883333333333333</v>
      </c>
      <c r="O35" s="47">
        <v>0.44</v>
      </c>
      <c r="P35" s="47">
        <v>2.3E-2</v>
      </c>
      <c r="Q35" s="47">
        <v>6.0000000000000001E-3</v>
      </c>
      <c r="R35" s="47">
        <v>5.9000000000000004E-2</v>
      </c>
      <c r="S35" s="47">
        <v>0.82</v>
      </c>
      <c r="T35" s="47">
        <v>1.8000000000000002E-2</v>
      </c>
      <c r="U35" s="47">
        <v>0.46</v>
      </c>
    </row>
    <row r="36" spans="1:21">
      <c r="A36" s="261"/>
      <c r="B36" s="276"/>
      <c r="C36" s="259"/>
      <c r="D36" s="74" t="s">
        <v>67</v>
      </c>
      <c r="E36" s="26" t="s">
        <v>81</v>
      </c>
      <c r="F36" s="33">
        <v>1</v>
      </c>
      <c r="G36" s="36">
        <v>1</v>
      </c>
      <c r="H36" s="157">
        <v>3640</v>
      </c>
      <c r="I36" s="157">
        <v>3610</v>
      </c>
      <c r="J36" s="157"/>
      <c r="K36" s="151">
        <f t="shared" si="0"/>
        <v>3625</v>
      </c>
      <c r="L36" s="21">
        <v>1000</v>
      </c>
      <c r="M36" s="221">
        <f t="shared" si="1"/>
        <v>3.625</v>
      </c>
      <c r="N36" s="222">
        <f t="shared" si="2"/>
        <v>3.625</v>
      </c>
      <c r="O36" s="47">
        <v>3.97</v>
      </c>
      <c r="P36" s="47">
        <v>0</v>
      </c>
      <c r="Q36" s="47">
        <v>0</v>
      </c>
      <c r="R36" s="47">
        <v>0.99299999999999999</v>
      </c>
      <c r="S36" s="47">
        <v>0</v>
      </c>
      <c r="T36" s="47">
        <v>1E-3</v>
      </c>
      <c r="U36" s="47">
        <v>0</v>
      </c>
    </row>
    <row r="37" spans="1:21">
      <c r="A37" s="4" t="s">
        <v>141</v>
      </c>
      <c r="B37" s="4" t="s">
        <v>139</v>
      </c>
      <c r="C37" s="283" t="s">
        <v>162</v>
      </c>
      <c r="D37" s="80" t="s">
        <v>118</v>
      </c>
      <c r="E37" s="26" t="s">
        <v>119</v>
      </c>
      <c r="F37" s="45">
        <v>203.125</v>
      </c>
      <c r="G37" s="49">
        <v>65</v>
      </c>
      <c r="H37" s="156">
        <v>3802</v>
      </c>
      <c r="I37" s="156">
        <v>3434</v>
      </c>
      <c r="J37" s="156"/>
      <c r="K37" s="151">
        <f t="shared" si="0"/>
        <v>3618</v>
      </c>
      <c r="L37" s="21">
        <v>1000</v>
      </c>
      <c r="M37" s="221">
        <f t="shared" si="1"/>
        <v>3.6179999999999999</v>
      </c>
      <c r="N37" s="222">
        <f t="shared" si="2"/>
        <v>734.90625</v>
      </c>
      <c r="O37" s="47">
        <v>39</v>
      </c>
      <c r="P37" s="47">
        <v>0.97499999999999998</v>
      </c>
      <c r="Q37" s="47">
        <v>0.32500000000000001</v>
      </c>
      <c r="R37" s="47">
        <v>8.06</v>
      </c>
      <c r="S37" s="47">
        <v>5.85</v>
      </c>
      <c r="T37" s="47">
        <v>1.105</v>
      </c>
      <c r="U37" s="47">
        <v>3.9</v>
      </c>
    </row>
    <row r="38" spans="1:21">
      <c r="A38" s="4" t="s">
        <v>144</v>
      </c>
      <c r="B38" s="4" t="s">
        <v>145</v>
      </c>
      <c r="C38" s="283"/>
      <c r="D38" s="27" t="s">
        <v>67</v>
      </c>
      <c r="E38" s="10" t="s">
        <v>81</v>
      </c>
      <c r="F38" s="22">
        <v>8</v>
      </c>
      <c r="G38" s="22">
        <v>8</v>
      </c>
      <c r="H38" s="155">
        <v>3640</v>
      </c>
      <c r="I38" s="155">
        <v>3610</v>
      </c>
      <c r="J38" s="155"/>
      <c r="K38" s="151">
        <f t="shared" si="0"/>
        <v>3625</v>
      </c>
      <c r="L38" s="21">
        <v>1000</v>
      </c>
      <c r="M38" s="221">
        <f t="shared" si="1"/>
        <v>3.625</v>
      </c>
      <c r="N38" s="222">
        <f t="shared" si="2"/>
        <v>29</v>
      </c>
      <c r="O38" s="22">
        <v>31.76</v>
      </c>
      <c r="P38" s="22">
        <v>0</v>
      </c>
      <c r="Q38" s="22">
        <v>0</v>
      </c>
      <c r="R38" s="22">
        <v>7.944</v>
      </c>
      <c r="S38" s="81">
        <v>0</v>
      </c>
      <c r="T38" s="81">
        <v>8.0000000000000002E-3</v>
      </c>
      <c r="U38" s="28">
        <v>0</v>
      </c>
    </row>
    <row r="39" spans="1:21">
      <c r="A39" s="257" t="s">
        <v>146</v>
      </c>
      <c r="B39" s="257" t="s">
        <v>147</v>
      </c>
      <c r="C39" s="254" t="s">
        <v>156</v>
      </c>
      <c r="D39" s="27" t="s">
        <v>68</v>
      </c>
      <c r="E39" s="10" t="s">
        <v>82</v>
      </c>
      <c r="F39" s="45">
        <v>5</v>
      </c>
      <c r="G39" s="36">
        <v>5</v>
      </c>
      <c r="H39" s="157">
        <v>16138</v>
      </c>
      <c r="I39" s="157">
        <v>16184</v>
      </c>
      <c r="J39" s="157"/>
      <c r="K39" s="151">
        <f t="shared" si="0"/>
        <v>16161</v>
      </c>
      <c r="L39" s="21">
        <v>1000</v>
      </c>
      <c r="M39" s="221">
        <f t="shared" si="1"/>
        <v>16.161000000000001</v>
      </c>
      <c r="N39" s="222">
        <f t="shared" si="2"/>
        <v>80.805000000000007</v>
      </c>
      <c r="O39" s="47">
        <v>36.6</v>
      </c>
      <c r="P39" s="47">
        <v>0.03</v>
      </c>
      <c r="Q39" s="47">
        <v>4.0549999999999997</v>
      </c>
      <c r="R39" s="47">
        <v>0</v>
      </c>
      <c r="S39" s="47">
        <v>0.7</v>
      </c>
      <c r="T39" s="47">
        <v>0</v>
      </c>
      <c r="U39" s="47">
        <v>43.85</v>
      </c>
    </row>
    <row r="40" spans="1:21">
      <c r="A40" s="261"/>
      <c r="B40" s="261"/>
      <c r="C40" s="262"/>
      <c r="D40" s="27" t="s">
        <v>69</v>
      </c>
      <c r="E40" s="10" t="s">
        <v>83</v>
      </c>
      <c r="F40" s="33">
        <v>10</v>
      </c>
      <c r="G40" s="36">
        <v>10</v>
      </c>
      <c r="H40" s="157">
        <v>7779</v>
      </c>
      <c r="I40" s="157">
        <v>7465</v>
      </c>
      <c r="J40" s="157"/>
      <c r="K40" s="151">
        <f t="shared" si="0"/>
        <v>7622</v>
      </c>
      <c r="L40" s="21">
        <v>1000</v>
      </c>
      <c r="M40" s="221">
        <f t="shared" si="1"/>
        <v>7.6219999999999999</v>
      </c>
      <c r="N40" s="222">
        <f t="shared" si="2"/>
        <v>76.22</v>
      </c>
      <c r="O40" s="47">
        <v>90</v>
      </c>
      <c r="P40" s="47">
        <v>0</v>
      </c>
      <c r="Q40" s="47">
        <v>10</v>
      </c>
      <c r="R40" s="47">
        <v>0</v>
      </c>
      <c r="S40" s="47">
        <v>0</v>
      </c>
      <c r="T40" s="32">
        <v>0</v>
      </c>
      <c r="U40" s="47">
        <v>0</v>
      </c>
    </row>
    <row r="41" spans="1:21">
      <c r="A41" s="277"/>
      <c r="B41" s="277"/>
      <c r="C41" s="277"/>
      <c r="D41" s="277"/>
      <c r="E41" s="277"/>
      <c r="F41" s="277"/>
      <c r="G41" s="277"/>
      <c r="H41" s="277"/>
      <c r="I41" s="277"/>
      <c r="J41" s="277"/>
      <c r="K41" s="277"/>
      <c r="L41" s="277"/>
      <c r="M41" s="277"/>
      <c r="N41" s="277"/>
      <c r="O41" s="277"/>
      <c r="P41" s="277"/>
      <c r="Q41" s="277"/>
      <c r="R41" s="277"/>
      <c r="S41" s="278"/>
    </row>
    <row r="42" spans="1:21">
      <c r="A42" s="279" t="s">
        <v>23</v>
      </c>
      <c r="B42" s="279"/>
      <c r="C42" s="279"/>
      <c r="D42" s="279"/>
      <c r="E42" s="279"/>
      <c r="F42" s="279"/>
      <c r="G42" s="10"/>
      <c r="H42" s="241"/>
      <c r="I42" s="241"/>
      <c r="J42" s="241"/>
      <c r="K42" s="241"/>
      <c r="L42" s="241"/>
      <c r="M42" s="225" t="e">
        <f>SUM(M19:M40)</f>
        <v>#DIV/0!</v>
      </c>
      <c r="N42" s="225" t="e">
        <f>SUM(N19:N40)</f>
        <v>#DIV/0!</v>
      </c>
      <c r="O42" s="38">
        <f>SUM(O19:O40)</f>
        <v>864.36599999999999</v>
      </c>
      <c r="P42" s="38">
        <f t="shared" ref="P42:U42" si="3">SUM(P19:P40)</f>
        <v>27.549800000000001</v>
      </c>
      <c r="Q42" s="38">
        <f t="shared" si="3"/>
        <v>29.866500000000002</v>
      </c>
      <c r="R42" s="38">
        <f t="shared" si="3"/>
        <v>116.4933</v>
      </c>
      <c r="S42" s="38">
        <f t="shared" si="3"/>
        <v>65.716999999999999</v>
      </c>
      <c r="T42" s="38">
        <f t="shared" si="3"/>
        <v>4.38</v>
      </c>
      <c r="U42" s="38">
        <f t="shared" si="3"/>
        <v>449.02299999999997</v>
      </c>
    </row>
    <row r="43" spans="1:21">
      <c r="A43" s="279" t="s">
        <v>24</v>
      </c>
      <c r="B43" s="279"/>
      <c r="C43" s="279"/>
      <c r="D43" s="279"/>
      <c r="E43" s="279"/>
      <c r="F43" s="279"/>
      <c r="G43" s="10"/>
      <c r="H43" s="241"/>
      <c r="I43" s="241"/>
      <c r="J43" s="241"/>
      <c r="K43" s="241"/>
      <c r="L43" s="241"/>
      <c r="M43" s="241"/>
      <c r="N43" s="241"/>
      <c r="O43" s="21">
        <v>2491</v>
      </c>
      <c r="P43" s="21">
        <v>87.2</v>
      </c>
      <c r="Q43" s="21">
        <v>83</v>
      </c>
      <c r="R43" s="21">
        <v>348.7</v>
      </c>
      <c r="S43" s="21">
        <v>1100</v>
      </c>
      <c r="T43" s="96">
        <v>9.5</v>
      </c>
      <c r="U43" s="96">
        <v>1500</v>
      </c>
    </row>
    <row r="44" spans="1:21">
      <c r="A44" s="279" t="s">
        <v>25</v>
      </c>
      <c r="B44" s="279"/>
      <c r="C44" s="279"/>
      <c r="D44" s="279"/>
      <c r="E44" s="279"/>
      <c r="F44" s="279"/>
      <c r="G44" s="10"/>
      <c r="H44" s="241"/>
      <c r="I44" s="241"/>
      <c r="J44" s="241"/>
      <c r="K44" s="241"/>
      <c r="L44" s="241"/>
      <c r="M44" s="241"/>
      <c r="N44" s="241"/>
      <c r="O44" s="39">
        <f>O42/O43</f>
        <v>0.34699558410276998</v>
      </c>
      <c r="P44" s="39">
        <f t="shared" ref="P44:U44" si="4">P42/P43</f>
        <v>0.31593807339449542</v>
      </c>
      <c r="Q44" s="39">
        <f t="shared" si="4"/>
        <v>0.35983734939759038</v>
      </c>
      <c r="R44" s="39">
        <f t="shared" si="4"/>
        <v>0.33407886435331235</v>
      </c>
      <c r="S44" s="39">
        <f t="shared" si="4"/>
        <v>5.9742727272727274E-2</v>
      </c>
      <c r="T44" s="40">
        <f t="shared" si="4"/>
        <v>0.46105263157894738</v>
      </c>
      <c r="U44" s="40">
        <f t="shared" si="4"/>
        <v>0.29934866666666665</v>
      </c>
    </row>
    <row r="45" spans="1:21" s="7" customFormat="1">
      <c r="H45" s="242"/>
      <c r="I45" s="242"/>
      <c r="J45" s="242"/>
      <c r="K45" s="242"/>
      <c r="L45" s="242"/>
      <c r="M45" s="242"/>
      <c r="N45" s="242"/>
    </row>
    <row r="46" spans="1:21">
      <c r="A46" s="266" t="s">
        <v>26</v>
      </c>
      <c r="B46" s="266"/>
      <c r="C46" s="266"/>
      <c r="D46" s="267"/>
      <c r="E46" s="263" t="s">
        <v>172</v>
      </c>
      <c r="F46" s="264"/>
      <c r="G46" s="264"/>
      <c r="H46" s="264"/>
      <c r="I46" s="264"/>
      <c r="J46" s="264"/>
      <c r="K46" s="264"/>
      <c r="L46" s="264"/>
      <c r="M46" s="264"/>
      <c r="N46" s="264"/>
      <c r="O46" s="264"/>
      <c r="P46" s="264"/>
      <c r="Q46" s="264"/>
      <c r="R46" s="264"/>
      <c r="S46" s="264"/>
      <c r="T46" s="264"/>
      <c r="U46" s="265"/>
    </row>
    <row r="47" spans="1:21" ht="7.5" customHeight="1">
      <c r="A47" s="7"/>
      <c r="B47" s="7"/>
      <c r="C47" s="7"/>
      <c r="D47" s="13"/>
      <c r="E47" s="13"/>
      <c r="F47" s="13"/>
      <c r="G47" s="13"/>
      <c r="H47" s="13"/>
      <c r="I47" s="13"/>
      <c r="J47" s="13"/>
      <c r="K47" s="13"/>
      <c r="L47" s="13"/>
      <c r="M47" s="13"/>
      <c r="N47" s="13"/>
      <c r="O47" s="13"/>
      <c r="P47" s="13"/>
      <c r="Q47" s="13"/>
      <c r="R47" s="13"/>
      <c r="S47" s="13"/>
      <c r="T47" s="13"/>
    </row>
    <row r="48" spans="1:21">
      <c r="A48" s="7" t="s">
        <v>27</v>
      </c>
      <c r="B48" s="258"/>
      <c r="C48" s="258"/>
      <c r="D48" s="258"/>
      <c r="E48" s="258"/>
      <c r="F48" s="258"/>
      <c r="O48" s="266" t="s">
        <v>28</v>
      </c>
      <c r="P48" s="266"/>
      <c r="Q48" s="267"/>
      <c r="R48" s="258">
        <v>1143397777</v>
      </c>
      <c r="S48" s="258"/>
      <c r="T48" s="258"/>
      <c r="U48" s="258"/>
    </row>
  </sheetData>
  <mergeCells count="40">
    <mergeCell ref="A46:D46"/>
    <mergeCell ref="E46:U46"/>
    <mergeCell ref="B48:F48"/>
    <mergeCell ref="O48:Q48"/>
    <mergeCell ref="R48:U48"/>
    <mergeCell ref="G17:G18"/>
    <mergeCell ref="O17:U17"/>
    <mergeCell ref="A41:S41"/>
    <mergeCell ref="A43:F43"/>
    <mergeCell ref="A44:F44"/>
    <mergeCell ref="A42:F42"/>
    <mergeCell ref="D17:D18"/>
    <mergeCell ref="E17:E18"/>
    <mergeCell ref="F17:F18"/>
    <mergeCell ref="A25:A26"/>
    <mergeCell ref="B25:B26"/>
    <mergeCell ref="C25:C26"/>
    <mergeCell ref="C28:C30"/>
    <mergeCell ref="C19:C24"/>
    <mergeCell ref="A39:A40"/>
    <mergeCell ref="B39:B40"/>
    <mergeCell ref="A1:S1"/>
    <mergeCell ref="A3:B3"/>
    <mergeCell ref="C3:S3"/>
    <mergeCell ref="A5:B5"/>
    <mergeCell ref="C7:D7"/>
    <mergeCell ref="A9:B9"/>
    <mergeCell ref="C9:D9"/>
    <mergeCell ref="A11:B11"/>
    <mergeCell ref="B13:C13"/>
    <mergeCell ref="A17:A18"/>
    <mergeCell ref="B17:B18"/>
    <mergeCell ref="C17:C18"/>
    <mergeCell ref="A19:A24"/>
    <mergeCell ref="B19:B24"/>
    <mergeCell ref="C39:C40"/>
    <mergeCell ref="C37:C38"/>
    <mergeCell ref="C31:C36"/>
    <mergeCell ref="B28:B36"/>
    <mergeCell ref="A28:A36"/>
  </mergeCells>
  <dataValidations count="5">
    <dataValidation type="list" allowBlank="1" showInputMessage="1" showErrorMessage="1" sqref="C7" xr:uid="{00000000-0002-0000-0300-000000000000}">
      <formula1>"Indígena,Afrocolombiano,Palenquero,Raizal,Rrom,Sin Pertenencia Étnica"</formula1>
    </dataValidation>
    <dataValidation type="list" allowBlank="1" showInputMessage="1" showErrorMessage="1" sqref="C11" xr:uid="{00000000-0002-0000-0300-000001000000}">
      <formula1>"Complemento JM/JT,Almuerzo"</formula1>
    </dataValidation>
    <dataValidation type="list" allowBlank="1" showInputMessage="1" showErrorMessage="1" sqref="B13:C13" xr:uid="{00000000-0002-0000-03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300-000003000000}">
      <formula1>"Ración para Preparar en Sitio,Comida Caliente Transportada,Ración Industrializada"</formula1>
    </dataValidation>
    <dataValidation type="list" allowBlank="1" showInputMessage="1" showErrorMessage="1" sqref="C5" xr:uid="{00000000-0002-0000-0300-000004000000}">
      <formula1>"Si,No"</formula1>
    </dataValidation>
  </dataValidations>
  <pageMargins left="0.71" right="0.71" top="0.75000000000000011" bottom="0.75000000000000011" header="0.31" footer="0.31"/>
  <pageSetup scale="53"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G56"/>
  <sheetViews>
    <sheetView view="pageBreakPreview" topLeftCell="C31" zoomScale="80" zoomScaleNormal="80" zoomScaleSheetLayoutView="80" zoomScalePageLayoutView="150" workbookViewId="0">
      <selection activeCell="H47" sqref="H47:I47"/>
    </sheetView>
  </sheetViews>
  <sheetFormatPr baseColWidth="10" defaultColWidth="11.453125" defaultRowHeight="14.5"/>
  <cols>
    <col min="1" max="1" width="21" style="2" customWidth="1"/>
    <col min="2" max="2" width="24.1796875" style="2" customWidth="1"/>
    <col min="3" max="3" width="18.7265625" style="2" customWidth="1"/>
    <col min="4" max="4" width="26.453125" style="2" customWidth="1"/>
    <col min="5" max="5" width="14.453125" style="2" customWidth="1"/>
    <col min="6" max="6" width="11" style="2" customWidth="1"/>
    <col min="7" max="14" width="14.26953125" style="2" customWidth="1"/>
    <col min="15" max="18" width="14.1796875" style="2" hidden="1" customWidth="1"/>
    <col min="19" max="19" width="13.26953125" style="2" hidden="1" customWidth="1"/>
    <col min="20" max="20" width="12.26953125" style="2" hidden="1" customWidth="1"/>
    <col min="21" max="21" width="12.542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9"/>
      <c r="I2" s="239"/>
      <c r="J2" s="239"/>
      <c r="K2" s="239"/>
      <c r="L2" s="239"/>
      <c r="M2" s="239"/>
      <c r="N2" s="239"/>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9"/>
      <c r="I4" s="239"/>
      <c r="J4" s="239"/>
      <c r="K4" s="239"/>
      <c r="L4" s="239"/>
      <c r="M4" s="239"/>
      <c r="N4" s="239"/>
      <c r="O4" s="1"/>
      <c r="P4" s="1"/>
      <c r="Q4" s="1"/>
      <c r="R4" s="1"/>
      <c r="S4" s="1"/>
    </row>
    <row r="5" spans="1:33" s="6" customFormat="1">
      <c r="A5" s="273" t="s">
        <v>2</v>
      </c>
      <c r="B5" s="273"/>
      <c r="C5" s="4" t="s">
        <v>50</v>
      </c>
      <c r="D5" s="1"/>
      <c r="E5" s="1"/>
      <c r="F5" s="1"/>
      <c r="G5" s="1"/>
      <c r="H5" s="239"/>
      <c r="I5" s="239"/>
      <c r="J5" s="239"/>
      <c r="K5" s="239"/>
      <c r="L5" s="239"/>
      <c r="M5" s="239"/>
      <c r="N5" s="239"/>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42"/>
      <c r="I7" s="242"/>
      <c r="J7" s="242"/>
      <c r="K7" s="242"/>
      <c r="L7" s="242"/>
      <c r="M7" s="242"/>
      <c r="N7" s="242"/>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42"/>
      <c r="I11" s="242"/>
      <c r="J11" s="242"/>
      <c r="K11" s="242"/>
      <c r="L11" s="242"/>
      <c r="M11" s="242"/>
      <c r="N11" s="242"/>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5</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40"/>
      <c r="I17" s="240"/>
      <c r="J17" s="240"/>
      <c r="K17" s="240"/>
      <c r="L17" s="240"/>
      <c r="M17" s="240"/>
      <c r="N17" s="240"/>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243" t="s">
        <v>245</v>
      </c>
      <c r="L18" s="243" t="s">
        <v>246</v>
      </c>
      <c r="M18" s="243" t="s">
        <v>247</v>
      </c>
      <c r="N18" s="243" t="s">
        <v>248</v>
      </c>
      <c r="O18" s="4" t="s">
        <v>16</v>
      </c>
      <c r="P18" s="4" t="s">
        <v>17</v>
      </c>
      <c r="Q18" s="4" t="s">
        <v>18</v>
      </c>
      <c r="R18" s="4" t="s">
        <v>19</v>
      </c>
      <c r="S18" s="4" t="s">
        <v>20</v>
      </c>
      <c r="T18" s="4" t="s">
        <v>21</v>
      </c>
      <c r="U18" s="4" t="s">
        <v>22</v>
      </c>
    </row>
    <row r="19" spans="1:21">
      <c r="A19" s="257" t="s">
        <v>157</v>
      </c>
      <c r="B19" s="257" t="s">
        <v>132</v>
      </c>
      <c r="C19" s="254" t="s">
        <v>169</v>
      </c>
      <c r="D19" s="27" t="s">
        <v>98</v>
      </c>
      <c r="E19" s="10" t="s">
        <v>102</v>
      </c>
      <c r="F19" s="22">
        <v>78</v>
      </c>
      <c r="G19" s="22">
        <v>78</v>
      </c>
      <c r="H19" s="154">
        <v>45300</v>
      </c>
      <c r="I19" s="154">
        <v>44638</v>
      </c>
      <c r="J19" s="154"/>
      <c r="K19" s="151">
        <f>AVERAGE(H19,I19,J19)</f>
        <v>44969</v>
      </c>
      <c r="L19" s="21">
        <v>1000</v>
      </c>
      <c r="M19" s="221">
        <f>+K19/L19</f>
        <v>44.969000000000001</v>
      </c>
      <c r="N19" s="222">
        <f>F19*M19</f>
        <v>3507.5819999999999</v>
      </c>
      <c r="O19" s="22">
        <v>108.42</v>
      </c>
      <c r="P19" s="22">
        <v>17.004000000000001</v>
      </c>
      <c r="Q19" s="22">
        <v>4.4460000000000006</v>
      </c>
      <c r="R19" s="22">
        <v>0</v>
      </c>
      <c r="S19" s="22">
        <v>4.68</v>
      </c>
      <c r="T19" s="22">
        <v>2.1060000000000003</v>
      </c>
      <c r="U19" s="28">
        <v>39.78</v>
      </c>
    </row>
    <row r="20" spans="1:21">
      <c r="A20" s="260"/>
      <c r="B20" s="260"/>
      <c r="C20" s="255"/>
      <c r="D20" s="27" t="s">
        <v>89</v>
      </c>
      <c r="E20" s="67" t="s">
        <v>96</v>
      </c>
      <c r="F20" s="22">
        <v>11.764705882352942</v>
      </c>
      <c r="G20" s="22">
        <v>10</v>
      </c>
      <c r="H20" s="154">
        <v>2750</v>
      </c>
      <c r="I20" s="154">
        <v>2689</v>
      </c>
      <c r="J20" s="154"/>
      <c r="K20" s="151">
        <f t="shared" ref="K20:K48" si="0">AVERAGE(H20,I20,J20)</f>
        <v>2719.5</v>
      </c>
      <c r="L20" s="21">
        <v>1000</v>
      </c>
      <c r="M20" s="221">
        <f t="shared" ref="M20:M48" si="1">+K20/L20</f>
        <v>2.7195</v>
      </c>
      <c r="N20" s="222">
        <f t="shared" ref="N20:N48" si="2">F20*M20</f>
        <v>31.994117647058825</v>
      </c>
      <c r="O20" s="22">
        <v>4.7</v>
      </c>
      <c r="P20" s="22">
        <v>7.0000000000000007E-2</v>
      </c>
      <c r="Q20" s="22">
        <v>0.01</v>
      </c>
      <c r="R20" s="22">
        <v>0.95</v>
      </c>
      <c r="S20" s="22">
        <v>2.7</v>
      </c>
      <c r="T20" s="22">
        <v>0.04</v>
      </c>
      <c r="U20" s="29">
        <v>3.5</v>
      </c>
    </row>
    <row r="21" spans="1:21">
      <c r="A21" s="260"/>
      <c r="B21" s="260"/>
      <c r="C21" s="255"/>
      <c r="D21" s="27" t="s">
        <v>65</v>
      </c>
      <c r="E21" s="67" t="s">
        <v>79</v>
      </c>
      <c r="F21" s="22">
        <v>6.25</v>
      </c>
      <c r="G21" s="22">
        <v>5</v>
      </c>
      <c r="H21" s="155">
        <v>2276</v>
      </c>
      <c r="I21" s="155">
        <v>2226</v>
      </c>
      <c r="J21" s="155"/>
      <c r="K21" s="151">
        <f t="shared" si="0"/>
        <v>2251</v>
      </c>
      <c r="L21" s="21">
        <v>1000</v>
      </c>
      <c r="M21" s="221">
        <f t="shared" si="1"/>
        <v>2.2509999999999999</v>
      </c>
      <c r="N21" s="222">
        <f t="shared" si="2"/>
        <v>14.06875</v>
      </c>
      <c r="O21" s="22">
        <v>1.1499999999999999</v>
      </c>
      <c r="P21" s="22">
        <v>4.4999999999999998E-2</v>
      </c>
      <c r="Q21" s="22">
        <v>5.0000000000000001E-3</v>
      </c>
      <c r="R21" s="22">
        <v>0.20499999999999999</v>
      </c>
      <c r="S21" s="22">
        <v>0.45</v>
      </c>
      <c r="T21" s="22">
        <v>2.5000000000000001E-2</v>
      </c>
      <c r="U21" s="29">
        <v>0.3</v>
      </c>
    </row>
    <row r="22" spans="1:21">
      <c r="A22" s="260"/>
      <c r="B22" s="260"/>
      <c r="C22" s="255"/>
      <c r="D22" s="27" t="s">
        <v>63</v>
      </c>
      <c r="E22" s="10" t="s">
        <v>77</v>
      </c>
      <c r="F22" s="22">
        <v>10.526315789473685</v>
      </c>
      <c r="G22" s="22">
        <v>10</v>
      </c>
      <c r="H22" s="155">
        <v>2519</v>
      </c>
      <c r="I22" s="155">
        <v>2766</v>
      </c>
      <c r="J22" s="155"/>
      <c r="K22" s="151">
        <f t="shared" si="0"/>
        <v>2642.5</v>
      </c>
      <c r="L22" s="21">
        <v>1000</v>
      </c>
      <c r="M22" s="221">
        <f t="shared" si="1"/>
        <v>2.6425000000000001</v>
      </c>
      <c r="N22" s="222">
        <f t="shared" si="2"/>
        <v>27.815789473684212</v>
      </c>
      <c r="O22" s="22">
        <v>4</v>
      </c>
      <c r="P22" s="22">
        <v>0.14000000000000001</v>
      </c>
      <c r="Q22" s="22">
        <v>0.01</v>
      </c>
      <c r="R22" s="22">
        <v>0.77</v>
      </c>
      <c r="S22" s="22">
        <v>2.4</v>
      </c>
      <c r="T22" s="22">
        <v>0.03</v>
      </c>
      <c r="U22" s="29">
        <v>0.4</v>
      </c>
    </row>
    <row r="23" spans="1:21">
      <c r="A23" s="261"/>
      <c r="B23" s="261"/>
      <c r="C23" s="262"/>
      <c r="D23" s="27" t="s">
        <v>60</v>
      </c>
      <c r="E23" s="10" t="s">
        <v>74</v>
      </c>
      <c r="F23" s="22">
        <v>1.0526315789473684</v>
      </c>
      <c r="G23" s="22">
        <v>1</v>
      </c>
      <c r="H23" s="155">
        <v>9484</v>
      </c>
      <c r="I23" s="155">
        <v>9212</v>
      </c>
      <c r="J23" s="155"/>
      <c r="K23" s="151">
        <f t="shared" si="0"/>
        <v>9348</v>
      </c>
      <c r="L23" s="21">
        <v>1000</v>
      </c>
      <c r="M23" s="221">
        <f t="shared" si="1"/>
        <v>9.3480000000000008</v>
      </c>
      <c r="N23" s="222">
        <f t="shared" si="2"/>
        <v>9.84</v>
      </c>
      <c r="O23" s="22">
        <v>1.44</v>
      </c>
      <c r="P23" s="22">
        <v>4.7E-2</v>
      </c>
      <c r="Q23" s="22">
        <v>3.0000000000000001E-3</v>
      </c>
      <c r="R23" s="22">
        <v>0.29299999999999998</v>
      </c>
      <c r="S23" s="22">
        <v>0.4</v>
      </c>
      <c r="T23" s="22">
        <v>1.3000000000000001E-2</v>
      </c>
      <c r="U23" s="29">
        <v>0.19</v>
      </c>
    </row>
    <row r="24" spans="1:21">
      <c r="A24" s="257" t="s">
        <v>133</v>
      </c>
      <c r="B24" s="257" t="s">
        <v>134</v>
      </c>
      <c r="C24" s="280" t="s">
        <v>158</v>
      </c>
      <c r="D24" s="27" t="s">
        <v>61</v>
      </c>
      <c r="E24" s="10" t="s">
        <v>75</v>
      </c>
      <c r="F24" s="22">
        <v>60</v>
      </c>
      <c r="G24" s="22">
        <v>60</v>
      </c>
      <c r="H24" s="155">
        <v>4133</v>
      </c>
      <c r="I24" s="155">
        <v>4061</v>
      </c>
      <c r="J24" s="155"/>
      <c r="K24" s="151">
        <f t="shared" si="0"/>
        <v>4097</v>
      </c>
      <c r="L24" s="21">
        <v>1000</v>
      </c>
      <c r="M24" s="221">
        <f t="shared" si="1"/>
        <v>4.0970000000000004</v>
      </c>
      <c r="N24" s="222">
        <f t="shared" si="2"/>
        <v>245.82000000000002</v>
      </c>
      <c r="O24" s="22">
        <v>211.8</v>
      </c>
      <c r="P24" s="22">
        <v>4.0199999999999996</v>
      </c>
      <c r="Q24" s="22">
        <v>0.24</v>
      </c>
      <c r="R24" s="22">
        <v>48.06</v>
      </c>
      <c r="S24" s="22">
        <v>5.4</v>
      </c>
      <c r="T24" s="22">
        <v>0.48</v>
      </c>
      <c r="U24" s="28">
        <v>1.2</v>
      </c>
    </row>
    <row r="25" spans="1:21">
      <c r="A25" s="261"/>
      <c r="B25" s="261"/>
      <c r="C25" s="282"/>
      <c r="D25" s="27" t="s">
        <v>60</v>
      </c>
      <c r="E25" s="10" t="s">
        <v>74</v>
      </c>
      <c r="F25" s="22">
        <v>1.0526315789473684</v>
      </c>
      <c r="G25" s="22">
        <v>1</v>
      </c>
      <c r="H25" s="155">
        <v>9484</v>
      </c>
      <c r="I25" s="155">
        <v>9212</v>
      </c>
      <c r="J25" s="155"/>
      <c r="K25" s="151">
        <f t="shared" si="0"/>
        <v>9348</v>
      </c>
      <c r="L25" s="21">
        <v>1000</v>
      </c>
      <c r="M25" s="221">
        <f t="shared" si="1"/>
        <v>9.3480000000000008</v>
      </c>
      <c r="N25" s="222">
        <f t="shared" si="2"/>
        <v>9.84</v>
      </c>
      <c r="O25" s="22">
        <v>1.44</v>
      </c>
      <c r="P25" s="22">
        <v>4.7E-2</v>
      </c>
      <c r="Q25" s="22">
        <v>3.0000000000000001E-3</v>
      </c>
      <c r="R25" s="22">
        <v>0.29299999999999998</v>
      </c>
      <c r="S25" s="22">
        <v>0.4</v>
      </c>
      <c r="T25" s="22">
        <v>1.3000000000000001E-2</v>
      </c>
      <c r="U25" s="29">
        <v>0.19</v>
      </c>
    </row>
    <row r="26" spans="1:21" ht="43.5">
      <c r="A26" s="64" t="s">
        <v>135</v>
      </c>
      <c r="B26" s="64" t="s">
        <v>134</v>
      </c>
      <c r="C26" s="254" t="s">
        <v>216</v>
      </c>
      <c r="D26" s="27" t="s">
        <v>62</v>
      </c>
      <c r="E26" s="67" t="s">
        <v>76</v>
      </c>
      <c r="F26" s="22">
        <v>137.5</v>
      </c>
      <c r="G26" s="22">
        <v>110</v>
      </c>
      <c r="H26" s="155">
        <v>3004</v>
      </c>
      <c r="I26" s="155">
        <v>2219</v>
      </c>
      <c r="J26" s="155"/>
      <c r="K26" s="151">
        <f t="shared" si="0"/>
        <v>2611.5</v>
      </c>
      <c r="L26" s="21">
        <v>1000</v>
      </c>
      <c r="M26" s="221">
        <f t="shared" si="1"/>
        <v>2.6114999999999999</v>
      </c>
      <c r="N26" s="222">
        <f t="shared" si="2"/>
        <v>359.08125000000001</v>
      </c>
      <c r="O26" s="22">
        <v>81.400000000000006</v>
      </c>
      <c r="P26" s="22">
        <v>2.09</v>
      </c>
      <c r="Q26" s="22">
        <v>0.11</v>
      </c>
      <c r="R26" s="22">
        <v>16.829999999999998</v>
      </c>
      <c r="S26" s="22">
        <v>15.4</v>
      </c>
      <c r="T26" s="22">
        <v>0.33</v>
      </c>
      <c r="U26" s="28">
        <v>12.1</v>
      </c>
    </row>
    <row r="27" spans="1:21" ht="29">
      <c r="A27" s="64" t="s">
        <v>153</v>
      </c>
      <c r="B27" s="64" t="s">
        <v>143</v>
      </c>
      <c r="C27" s="262"/>
      <c r="D27" s="27" t="s">
        <v>87</v>
      </c>
      <c r="E27" s="67" t="s">
        <v>94</v>
      </c>
      <c r="F27" s="22">
        <v>35</v>
      </c>
      <c r="G27" s="22">
        <v>35</v>
      </c>
      <c r="H27" s="155">
        <v>15270</v>
      </c>
      <c r="I27" s="155">
        <v>16000</v>
      </c>
      <c r="J27" s="155"/>
      <c r="K27" s="151">
        <f t="shared" si="0"/>
        <v>15635</v>
      </c>
      <c r="L27" s="21">
        <v>1000</v>
      </c>
      <c r="M27" s="221">
        <f t="shared" si="1"/>
        <v>15.635</v>
      </c>
      <c r="N27" s="222">
        <f t="shared" si="2"/>
        <v>547.22500000000002</v>
      </c>
      <c r="O27" s="22">
        <v>106.05</v>
      </c>
      <c r="P27" s="22">
        <v>6.125</v>
      </c>
      <c r="Q27" s="22">
        <v>8.9250000000000007</v>
      </c>
      <c r="R27" s="22">
        <v>0.315</v>
      </c>
      <c r="S27" s="22">
        <v>274.05</v>
      </c>
      <c r="T27" s="22">
        <v>0.45500000000000002</v>
      </c>
      <c r="U27" s="28">
        <v>327.25</v>
      </c>
    </row>
    <row r="28" spans="1:21" ht="15" customHeight="1">
      <c r="A28" s="257" t="s">
        <v>138</v>
      </c>
      <c r="B28" s="257" t="s">
        <v>192</v>
      </c>
      <c r="C28" s="259" t="s">
        <v>212</v>
      </c>
      <c r="D28" s="27" t="s">
        <v>89</v>
      </c>
      <c r="E28" s="70" t="s">
        <v>96</v>
      </c>
      <c r="F28" s="22">
        <v>11.764705882352942</v>
      </c>
      <c r="G28" s="22">
        <v>10</v>
      </c>
      <c r="H28" s="155">
        <v>2750</v>
      </c>
      <c r="I28" s="155">
        <v>2689</v>
      </c>
      <c r="J28" s="155"/>
      <c r="K28" s="151">
        <f t="shared" si="0"/>
        <v>2719.5</v>
      </c>
      <c r="L28" s="21">
        <v>1000</v>
      </c>
      <c r="M28" s="221">
        <f t="shared" si="1"/>
        <v>2.7195</v>
      </c>
      <c r="N28" s="222">
        <f t="shared" si="2"/>
        <v>31.994117647058825</v>
      </c>
      <c r="O28" s="22">
        <v>4.7</v>
      </c>
      <c r="P28" s="22">
        <v>7.0000000000000007E-2</v>
      </c>
      <c r="Q28" s="22">
        <v>0.01</v>
      </c>
      <c r="R28" s="22">
        <v>0.95</v>
      </c>
      <c r="S28" s="22">
        <v>2.7</v>
      </c>
      <c r="T28" s="22">
        <v>0.04</v>
      </c>
      <c r="U28" s="29">
        <v>3.5</v>
      </c>
    </row>
    <row r="29" spans="1:21" ht="15" customHeight="1">
      <c r="A29" s="260"/>
      <c r="B29" s="260"/>
      <c r="C29" s="259"/>
      <c r="D29" s="80" t="s">
        <v>101</v>
      </c>
      <c r="E29" s="70" t="s">
        <v>105</v>
      </c>
      <c r="F29" s="45">
        <v>18.181818181818183</v>
      </c>
      <c r="G29" s="49">
        <v>10</v>
      </c>
      <c r="H29" s="156">
        <v>3155</v>
      </c>
      <c r="I29" s="156">
        <v>3226</v>
      </c>
      <c r="J29" s="156"/>
      <c r="K29" s="151">
        <f t="shared" si="0"/>
        <v>3190.5</v>
      </c>
      <c r="L29" s="21">
        <v>1000</v>
      </c>
      <c r="M29" s="221">
        <f t="shared" si="1"/>
        <v>3.1905000000000001</v>
      </c>
      <c r="N29" s="222">
        <f t="shared" si="2"/>
        <v>58.009090909090915</v>
      </c>
      <c r="O29" s="47">
        <v>5.6</v>
      </c>
      <c r="P29" s="47">
        <v>0.06</v>
      </c>
      <c r="Q29" s="47">
        <v>0.01</v>
      </c>
      <c r="R29" s="47">
        <v>1.24</v>
      </c>
      <c r="S29" s="47">
        <v>1.6</v>
      </c>
      <c r="T29" s="47">
        <v>0.05</v>
      </c>
      <c r="U29" s="47">
        <v>0.3</v>
      </c>
    </row>
    <row r="30" spans="1:21">
      <c r="A30" s="260"/>
      <c r="B30" s="260"/>
      <c r="C30" s="259"/>
      <c r="D30" s="57" t="s">
        <v>63</v>
      </c>
      <c r="E30" s="70" t="s">
        <v>77</v>
      </c>
      <c r="F30" s="22">
        <v>10.526315789473685</v>
      </c>
      <c r="G30" s="22">
        <v>10</v>
      </c>
      <c r="H30" s="155">
        <v>2519</v>
      </c>
      <c r="I30" s="155">
        <v>2766</v>
      </c>
      <c r="J30" s="155"/>
      <c r="K30" s="151">
        <f t="shared" si="0"/>
        <v>2642.5</v>
      </c>
      <c r="L30" s="21">
        <v>1000</v>
      </c>
      <c r="M30" s="221">
        <f t="shared" si="1"/>
        <v>2.6425000000000001</v>
      </c>
      <c r="N30" s="222">
        <f t="shared" si="2"/>
        <v>27.815789473684212</v>
      </c>
      <c r="O30" s="22">
        <v>4</v>
      </c>
      <c r="P30" s="22">
        <v>0.14000000000000001</v>
      </c>
      <c r="Q30" s="22">
        <v>0.01</v>
      </c>
      <c r="R30" s="22">
        <v>0.77</v>
      </c>
      <c r="S30" s="22">
        <v>2.4</v>
      </c>
      <c r="T30" s="22">
        <v>0.03</v>
      </c>
      <c r="U30" s="29">
        <v>0.4</v>
      </c>
    </row>
    <row r="31" spans="1:21">
      <c r="A31" s="260"/>
      <c r="B31" s="260"/>
      <c r="C31" s="259"/>
      <c r="D31" s="84" t="s">
        <v>233</v>
      </c>
      <c r="E31" s="26" t="s">
        <v>232</v>
      </c>
      <c r="F31" s="45">
        <v>17.647058823529413</v>
      </c>
      <c r="G31" s="49">
        <v>15</v>
      </c>
      <c r="H31" s="156">
        <v>1611</v>
      </c>
      <c r="I31" s="156">
        <v>1291</v>
      </c>
      <c r="J31" s="156"/>
      <c r="K31" s="151">
        <f t="shared" si="0"/>
        <v>1451</v>
      </c>
      <c r="L31" s="21">
        <v>1000</v>
      </c>
      <c r="M31" s="221">
        <f t="shared" si="1"/>
        <v>1.4510000000000001</v>
      </c>
      <c r="N31" s="222">
        <f t="shared" si="2"/>
        <v>25.60588235294118</v>
      </c>
      <c r="O31" s="47">
        <v>5.85</v>
      </c>
      <c r="P31" s="47">
        <v>0.21</v>
      </c>
      <c r="Q31" s="47">
        <v>4.4999999999999998E-2</v>
      </c>
      <c r="R31" s="47">
        <v>0.97499999999999998</v>
      </c>
      <c r="S31" s="47">
        <v>6.75</v>
      </c>
      <c r="T31" s="47">
        <v>0.09</v>
      </c>
      <c r="U31" s="47">
        <v>4.05</v>
      </c>
    </row>
    <row r="32" spans="1:21">
      <c r="A32" s="260"/>
      <c r="B32" s="260"/>
      <c r="C32" s="259"/>
      <c r="D32" s="27" t="s">
        <v>190</v>
      </c>
      <c r="E32" s="70" t="s">
        <v>191</v>
      </c>
      <c r="F32" s="22">
        <v>21.428571428571427</v>
      </c>
      <c r="G32" s="22">
        <v>15</v>
      </c>
      <c r="H32" s="155">
        <v>1474</v>
      </c>
      <c r="I32" s="155">
        <v>1287</v>
      </c>
      <c r="J32" s="155"/>
      <c r="K32" s="151">
        <f t="shared" si="0"/>
        <v>1380.5</v>
      </c>
      <c r="L32" s="21">
        <v>1000</v>
      </c>
      <c r="M32" s="221">
        <f t="shared" si="1"/>
        <v>1.3805000000000001</v>
      </c>
      <c r="N32" s="222">
        <f t="shared" si="2"/>
        <v>29.582142857142856</v>
      </c>
      <c r="O32" s="22">
        <v>6</v>
      </c>
      <c r="P32" s="22">
        <v>0.27</v>
      </c>
      <c r="Q32" s="22">
        <v>4.4999999999999998E-2</v>
      </c>
      <c r="R32" s="22">
        <v>0.96</v>
      </c>
      <c r="S32" s="22">
        <v>6.6</v>
      </c>
      <c r="T32" s="22">
        <v>7.4999999999999997E-2</v>
      </c>
      <c r="U32" s="29">
        <v>2.7</v>
      </c>
    </row>
    <row r="33" spans="1:21">
      <c r="A33" s="260"/>
      <c r="B33" s="260"/>
      <c r="C33" s="259" t="s">
        <v>215</v>
      </c>
      <c r="D33" s="76" t="s">
        <v>178</v>
      </c>
      <c r="E33" s="50" t="s">
        <v>179</v>
      </c>
      <c r="F33" s="35">
        <v>5</v>
      </c>
      <c r="G33" s="36">
        <v>5</v>
      </c>
      <c r="H33" s="157">
        <v>1496</v>
      </c>
      <c r="I33" s="157">
        <v>1940</v>
      </c>
      <c r="J33" s="157"/>
      <c r="K33" s="151">
        <f t="shared" si="0"/>
        <v>1718</v>
      </c>
      <c r="L33" s="21">
        <v>1000</v>
      </c>
      <c r="M33" s="221">
        <f t="shared" si="1"/>
        <v>1.718</v>
      </c>
      <c r="N33" s="222">
        <f t="shared" si="2"/>
        <v>8.59</v>
      </c>
      <c r="O33" s="47">
        <v>11.2</v>
      </c>
      <c r="P33" s="47">
        <v>0</v>
      </c>
      <c r="Q33" s="47">
        <v>0</v>
      </c>
      <c r="R33" s="47">
        <v>0.3</v>
      </c>
      <c r="S33" s="47">
        <v>0.35</v>
      </c>
      <c r="T33" s="47">
        <v>2.5000000000000001E-2</v>
      </c>
      <c r="U33" s="47">
        <v>0.25</v>
      </c>
    </row>
    <row r="34" spans="1:21">
      <c r="A34" s="260"/>
      <c r="B34" s="260"/>
      <c r="C34" s="259"/>
      <c r="D34" s="76" t="s">
        <v>180</v>
      </c>
      <c r="E34" s="50" t="s">
        <v>181</v>
      </c>
      <c r="F34" s="35">
        <v>1</v>
      </c>
      <c r="G34" s="36">
        <v>0.5</v>
      </c>
      <c r="H34" s="157">
        <v>1355</v>
      </c>
      <c r="I34" s="157">
        <v>1382</v>
      </c>
      <c r="J34" s="157"/>
      <c r="K34" s="151">
        <f t="shared" si="0"/>
        <v>1368.5</v>
      </c>
      <c r="L34" s="21">
        <v>1000</v>
      </c>
      <c r="M34" s="221">
        <f t="shared" si="1"/>
        <v>1.3685</v>
      </c>
      <c r="N34" s="222">
        <f t="shared" si="2"/>
        <v>1.3685</v>
      </c>
      <c r="O34" s="47">
        <v>0.22</v>
      </c>
      <c r="P34" s="47">
        <v>1.5E-3</v>
      </c>
      <c r="Q34" s="47">
        <v>1.5E-3</v>
      </c>
      <c r="R34" s="47">
        <v>4.6500000000000007E-2</v>
      </c>
      <c r="S34" s="47">
        <v>9.5000000000000001E-2</v>
      </c>
      <c r="T34" s="47">
        <v>2.5000000000000001E-3</v>
      </c>
      <c r="U34" s="47">
        <v>0.02</v>
      </c>
    </row>
    <row r="35" spans="1:21">
      <c r="A35" s="260"/>
      <c r="B35" s="260"/>
      <c r="C35" s="259"/>
      <c r="D35" s="76" t="s">
        <v>63</v>
      </c>
      <c r="E35" s="50" t="s">
        <v>77</v>
      </c>
      <c r="F35" s="35">
        <v>1.3157894736842106</v>
      </c>
      <c r="G35" s="36">
        <v>1.25</v>
      </c>
      <c r="H35" s="155">
        <v>2519</v>
      </c>
      <c r="I35" s="155">
        <v>2766</v>
      </c>
      <c r="J35" s="157"/>
      <c r="K35" s="151">
        <f t="shared" si="0"/>
        <v>2642.5</v>
      </c>
      <c r="L35" s="21">
        <v>1000</v>
      </c>
      <c r="M35" s="221">
        <f t="shared" si="1"/>
        <v>2.6425000000000001</v>
      </c>
      <c r="N35" s="222">
        <f t="shared" si="2"/>
        <v>3.4769736842105265</v>
      </c>
      <c r="O35" s="47">
        <v>0.5</v>
      </c>
      <c r="P35" s="47">
        <v>1.7500000000000002E-2</v>
      </c>
      <c r="Q35" s="47">
        <v>1.25E-3</v>
      </c>
      <c r="R35" s="47">
        <v>9.6250000000000002E-2</v>
      </c>
      <c r="S35" s="47">
        <v>0.3</v>
      </c>
      <c r="T35" s="47">
        <v>3.7499999999999999E-3</v>
      </c>
      <c r="U35" s="47">
        <v>0.05</v>
      </c>
    </row>
    <row r="36" spans="1:21">
      <c r="A36" s="260"/>
      <c r="B36" s="260"/>
      <c r="C36" s="259"/>
      <c r="D36" s="76" t="s">
        <v>59</v>
      </c>
      <c r="E36" s="50" t="s">
        <v>73</v>
      </c>
      <c r="F36" s="35">
        <v>2.9411764705882355</v>
      </c>
      <c r="G36" s="36">
        <v>2.5</v>
      </c>
      <c r="H36" s="157">
        <v>6066</v>
      </c>
      <c r="I36" s="157">
        <v>3377</v>
      </c>
      <c r="J36" s="157"/>
      <c r="K36" s="151">
        <f t="shared" si="0"/>
        <v>4721.5</v>
      </c>
      <c r="L36" s="21">
        <v>1000</v>
      </c>
      <c r="M36" s="221">
        <f t="shared" si="1"/>
        <v>4.7214999999999998</v>
      </c>
      <c r="N36" s="222">
        <f t="shared" si="2"/>
        <v>13.886764705882353</v>
      </c>
      <c r="O36" s="47">
        <v>0.875</v>
      </c>
      <c r="P36" s="47">
        <v>2.5000000000000001E-2</v>
      </c>
      <c r="Q36" s="47">
        <v>7.4999999999999997E-3</v>
      </c>
      <c r="R36" s="47">
        <v>0.1575</v>
      </c>
      <c r="S36" s="47">
        <v>0.17499999999999999</v>
      </c>
      <c r="T36" s="47">
        <v>0.01</v>
      </c>
      <c r="U36" s="47">
        <v>0.1</v>
      </c>
    </row>
    <row r="37" spans="1:21">
      <c r="A37" s="260"/>
      <c r="B37" s="260"/>
      <c r="C37" s="259"/>
      <c r="D37" s="76" t="s">
        <v>86</v>
      </c>
      <c r="E37" s="50" t="s">
        <v>93</v>
      </c>
      <c r="F37" s="35">
        <v>3.125</v>
      </c>
      <c r="G37" s="36">
        <v>2.5</v>
      </c>
      <c r="H37" s="157">
        <v>6066</v>
      </c>
      <c r="I37" s="157">
        <v>3377</v>
      </c>
      <c r="J37" s="157"/>
      <c r="K37" s="151">
        <f t="shared" si="0"/>
        <v>4721.5</v>
      </c>
      <c r="L37" s="21">
        <v>1000</v>
      </c>
      <c r="M37" s="221">
        <f t="shared" si="1"/>
        <v>4.7214999999999998</v>
      </c>
      <c r="N37" s="222">
        <f t="shared" si="2"/>
        <v>14.754687499999999</v>
      </c>
      <c r="O37" s="47">
        <v>0.7</v>
      </c>
      <c r="P37" s="47">
        <v>2.2499999999999999E-2</v>
      </c>
      <c r="Q37" s="47">
        <v>2.5000000000000001E-3</v>
      </c>
      <c r="R37" s="47">
        <v>0.1225</v>
      </c>
      <c r="S37" s="47">
        <v>0.27500000000000002</v>
      </c>
      <c r="T37" s="47">
        <v>0.01</v>
      </c>
      <c r="U37" s="47">
        <v>7.4999999999999997E-2</v>
      </c>
    </row>
    <row r="38" spans="1:21">
      <c r="A38" s="260"/>
      <c r="B38" s="260"/>
      <c r="C38" s="259"/>
      <c r="D38" s="76" t="s">
        <v>56</v>
      </c>
      <c r="E38" s="50" t="s">
        <v>70</v>
      </c>
      <c r="F38" s="35">
        <v>1.6666666666666667</v>
      </c>
      <c r="G38" s="36">
        <v>1.5</v>
      </c>
      <c r="H38" s="157">
        <v>5304</v>
      </c>
      <c r="I38" s="157">
        <v>4575</v>
      </c>
      <c r="J38" s="157"/>
      <c r="K38" s="151">
        <f t="shared" si="0"/>
        <v>4939.5</v>
      </c>
      <c r="L38" s="21">
        <v>1000</v>
      </c>
      <c r="M38" s="221">
        <f t="shared" si="1"/>
        <v>4.9394999999999998</v>
      </c>
      <c r="N38" s="222">
        <f t="shared" si="2"/>
        <v>8.2324999999999999</v>
      </c>
      <c r="O38" s="47">
        <v>0.66</v>
      </c>
      <c r="P38" s="47">
        <v>3.4499999999999996E-2</v>
      </c>
      <c r="Q38" s="47">
        <v>8.9999999999999993E-3</v>
      </c>
      <c r="R38" s="47">
        <v>8.8500000000000009E-2</v>
      </c>
      <c r="S38" s="47">
        <v>1.23</v>
      </c>
      <c r="T38" s="47">
        <v>2.7000000000000003E-2</v>
      </c>
      <c r="U38" s="47">
        <v>0.69</v>
      </c>
    </row>
    <row r="39" spans="1:21">
      <c r="A39" s="260"/>
      <c r="B39" s="260"/>
      <c r="C39" s="259"/>
      <c r="D39" s="77" t="s">
        <v>67</v>
      </c>
      <c r="E39" s="50" t="s">
        <v>81</v>
      </c>
      <c r="F39" s="35">
        <v>1.5</v>
      </c>
      <c r="G39" s="36">
        <v>1.5</v>
      </c>
      <c r="H39" s="157">
        <v>3640</v>
      </c>
      <c r="I39" s="157">
        <v>3610</v>
      </c>
      <c r="J39" s="157"/>
      <c r="K39" s="151">
        <f t="shared" si="0"/>
        <v>3625</v>
      </c>
      <c r="L39" s="21">
        <v>1000</v>
      </c>
      <c r="M39" s="221">
        <f t="shared" si="1"/>
        <v>3.625</v>
      </c>
      <c r="N39" s="222">
        <f t="shared" si="2"/>
        <v>5.4375</v>
      </c>
      <c r="O39" s="47">
        <v>5.9550000000000001</v>
      </c>
      <c r="P39" s="47">
        <v>0</v>
      </c>
      <c r="Q39" s="47">
        <v>0</v>
      </c>
      <c r="R39" s="47">
        <v>1.4894999999999998</v>
      </c>
      <c r="S39" s="47">
        <v>0</v>
      </c>
      <c r="T39" s="47">
        <v>1.5000000000000002E-3</v>
      </c>
      <c r="U39" s="47">
        <v>0</v>
      </c>
    </row>
    <row r="40" spans="1:21">
      <c r="A40" s="261"/>
      <c r="B40" s="261"/>
      <c r="C40" s="259"/>
      <c r="D40" s="77" t="s">
        <v>69</v>
      </c>
      <c r="E40" s="50" t="s">
        <v>83</v>
      </c>
      <c r="F40" s="35">
        <v>1.25</v>
      </c>
      <c r="G40" s="36">
        <v>1.25</v>
      </c>
      <c r="H40" s="157">
        <v>7779</v>
      </c>
      <c r="I40" s="157">
        <v>7465</v>
      </c>
      <c r="J40" s="157"/>
      <c r="K40" s="151">
        <f t="shared" si="0"/>
        <v>7622</v>
      </c>
      <c r="L40" s="21">
        <v>1000</v>
      </c>
      <c r="M40" s="221">
        <f t="shared" si="1"/>
        <v>7.6219999999999999</v>
      </c>
      <c r="N40" s="222">
        <f t="shared" si="2"/>
        <v>9.5274999999999999</v>
      </c>
      <c r="O40" s="47">
        <v>11.25</v>
      </c>
      <c r="P40" s="47">
        <v>0</v>
      </c>
      <c r="Q40" s="47">
        <v>1.25</v>
      </c>
      <c r="R40" s="47">
        <v>0</v>
      </c>
      <c r="S40" s="47">
        <v>0</v>
      </c>
      <c r="T40" s="47">
        <v>0</v>
      </c>
      <c r="U40" s="47">
        <v>0</v>
      </c>
    </row>
    <row r="41" spans="1:21">
      <c r="A41" s="257" t="s">
        <v>157</v>
      </c>
      <c r="B41" s="257" t="s">
        <v>132</v>
      </c>
      <c r="C41" s="281" t="s">
        <v>213</v>
      </c>
      <c r="D41" s="27" t="s">
        <v>114</v>
      </c>
      <c r="E41" s="10" t="s">
        <v>116</v>
      </c>
      <c r="F41" s="22">
        <v>25</v>
      </c>
      <c r="G41" s="22">
        <v>25</v>
      </c>
      <c r="H41" s="155">
        <v>7250</v>
      </c>
      <c r="I41" s="155">
        <v>7250</v>
      </c>
      <c r="J41" s="155"/>
      <c r="K41" s="151">
        <f t="shared" si="0"/>
        <v>7250</v>
      </c>
      <c r="L41" s="21">
        <v>1000</v>
      </c>
      <c r="M41" s="221">
        <f t="shared" si="1"/>
        <v>7.25</v>
      </c>
      <c r="N41" s="222">
        <f t="shared" si="2"/>
        <v>181.25</v>
      </c>
      <c r="O41" s="22">
        <v>96.75</v>
      </c>
      <c r="P41" s="22">
        <v>5.7750000000000004</v>
      </c>
      <c r="Q41" s="22">
        <v>0.22500000000000001</v>
      </c>
      <c r="R41" s="22">
        <v>15.25</v>
      </c>
      <c r="S41" s="22">
        <v>12.75</v>
      </c>
      <c r="T41" s="22">
        <v>1.8</v>
      </c>
      <c r="U41" s="28">
        <v>6.75</v>
      </c>
    </row>
    <row r="42" spans="1:21">
      <c r="A42" s="260"/>
      <c r="B42" s="260"/>
      <c r="C42" s="281"/>
      <c r="D42" s="27" t="s">
        <v>115</v>
      </c>
      <c r="E42" s="10" t="s">
        <v>117</v>
      </c>
      <c r="F42" s="22">
        <v>4</v>
      </c>
      <c r="G42" s="22">
        <v>2</v>
      </c>
      <c r="H42" s="155">
        <v>2336</v>
      </c>
      <c r="I42" s="155">
        <v>2336</v>
      </c>
      <c r="J42" s="155"/>
      <c r="K42" s="151">
        <f t="shared" si="0"/>
        <v>2336</v>
      </c>
      <c r="L42" s="21">
        <v>1000</v>
      </c>
      <c r="M42" s="221">
        <f t="shared" si="1"/>
        <v>2.3359999999999999</v>
      </c>
      <c r="N42" s="222">
        <f t="shared" si="2"/>
        <v>9.3439999999999994</v>
      </c>
      <c r="O42" s="22">
        <v>0.52</v>
      </c>
      <c r="P42" s="22">
        <v>1.3999999999999999E-2</v>
      </c>
      <c r="Q42" s="22">
        <v>4.0000000000000001E-3</v>
      </c>
      <c r="R42" s="22">
        <v>9.1999999999999998E-2</v>
      </c>
      <c r="S42" s="22">
        <v>0.84</v>
      </c>
      <c r="T42" s="22">
        <v>8.0000000000000002E-3</v>
      </c>
      <c r="U42" s="29">
        <v>1.6</v>
      </c>
    </row>
    <row r="43" spans="1:21">
      <c r="A43" s="260"/>
      <c r="B43" s="260"/>
      <c r="C43" s="281"/>
      <c r="D43" s="27" t="s">
        <v>85</v>
      </c>
      <c r="E43" s="10" t="s">
        <v>92</v>
      </c>
      <c r="F43" s="22">
        <v>4.4444444444444446</v>
      </c>
      <c r="G43" s="22">
        <v>2</v>
      </c>
      <c r="H43" s="155">
        <v>2519</v>
      </c>
      <c r="I43" s="155">
        <v>2766</v>
      </c>
      <c r="J43" s="155"/>
      <c r="K43" s="151">
        <f t="shared" si="0"/>
        <v>2642.5</v>
      </c>
      <c r="L43" s="21">
        <v>1000</v>
      </c>
      <c r="M43" s="221">
        <f t="shared" si="1"/>
        <v>2.6425000000000001</v>
      </c>
      <c r="N43" s="222">
        <f t="shared" si="2"/>
        <v>11.744444444444445</v>
      </c>
      <c r="O43" s="22">
        <v>0.82</v>
      </c>
      <c r="P43" s="22">
        <v>3.2000000000000001E-2</v>
      </c>
      <c r="Q43" s="22">
        <v>4.0000000000000001E-3</v>
      </c>
      <c r="R43" s="22">
        <v>0.14199999999999999</v>
      </c>
      <c r="S43" s="22">
        <v>0.88</v>
      </c>
      <c r="T43" s="22">
        <v>0.03</v>
      </c>
      <c r="U43" s="29">
        <v>0.32</v>
      </c>
    </row>
    <row r="44" spans="1:21">
      <c r="A44" s="260"/>
      <c r="B44" s="260"/>
      <c r="C44" s="281"/>
      <c r="D44" s="27" t="s">
        <v>60</v>
      </c>
      <c r="E44" s="10" t="s">
        <v>74</v>
      </c>
      <c r="F44" s="22">
        <v>1.0526315789473684</v>
      </c>
      <c r="G44" s="22">
        <v>1</v>
      </c>
      <c r="H44" s="155">
        <v>9484</v>
      </c>
      <c r="I44" s="155">
        <v>9212</v>
      </c>
      <c r="J44" s="155"/>
      <c r="K44" s="151">
        <f t="shared" si="0"/>
        <v>9348</v>
      </c>
      <c r="L44" s="21">
        <v>1000</v>
      </c>
      <c r="M44" s="221">
        <f t="shared" si="1"/>
        <v>9.3480000000000008</v>
      </c>
      <c r="N44" s="222">
        <f t="shared" si="2"/>
        <v>9.84</v>
      </c>
      <c r="O44" s="22">
        <v>1.44</v>
      </c>
      <c r="P44" s="22">
        <v>4.7E-2</v>
      </c>
      <c r="Q44" s="22">
        <v>3.0000000000000001E-3</v>
      </c>
      <c r="R44" s="22">
        <v>0.29299999999999998</v>
      </c>
      <c r="S44" s="22">
        <v>0.4</v>
      </c>
      <c r="T44" s="22">
        <v>1.3000000000000001E-2</v>
      </c>
      <c r="U44" s="29">
        <v>0.19</v>
      </c>
    </row>
    <row r="45" spans="1:21">
      <c r="A45" s="261"/>
      <c r="B45" s="261"/>
      <c r="C45" s="282"/>
      <c r="D45" s="27" t="s">
        <v>89</v>
      </c>
      <c r="E45" s="67" t="s">
        <v>96</v>
      </c>
      <c r="F45" s="45">
        <v>5.882352941176471</v>
      </c>
      <c r="G45" s="36">
        <v>5</v>
      </c>
      <c r="H45" s="157">
        <v>2750</v>
      </c>
      <c r="I45" s="157">
        <v>2689</v>
      </c>
      <c r="J45" s="157"/>
      <c r="K45" s="151">
        <f t="shared" si="0"/>
        <v>2719.5</v>
      </c>
      <c r="L45" s="21">
        <v>1000</v>
      </c>
      <c r="M45" s="221">
        <f t="shared" si="1"/>
        <v>2.7195</v>
      </c>
      <c r="N45" s="222">
        <f t="shared" si="2"/>
        <v>15.997058823529413</v>
      </c>
      <c r="O45" s="47">
        <v>2.35</v>
      </c>
      <c r="P45" s="47">
        <v>3.5000000000000003E-2</v>
      </c>
      <c r="Q45" s="47">
        <v>5.0000000000000001E-3</v>
      </c>
      <c r="R45" s="47">
        <v>0.47499999999999998</v>
      </c>
      <c r="S45" s="47">
        <v>1.35</v>
      </c>
      <c r="T45" s="47">
        <v>0.02</v>
      </c>
      <c r="U45" s="47">
        <v>1.75</v>
      </c>
    </row>
    <row r="46" spans="1:21">
      <c r="A46" s="4" t="s">
        <v>141</v>
      </c>
      <c r="B46" s="4" t="s">
        <v>139</v>
      </c>
      <c r="C46" s="280" t="s">
        <v>214</v>
      </c>
      <c r="D46" s="27" t="s">
        <v>120</v>
      </c>
      <c r="E46" s="75" t="s">
        <v>121</v>
      </c>
      <c r="F46" s="22">
        <v>130</v>
      </c>
      <c r="G46" s="22">
        <v>65</v>
      </c>
      <c r="H46" s="155">
        <v>2081</v>
      </c>
      <c r="I46" s="155">
        <v>2100</v>
      </c>
      <c r="J46" s="155"/>
      <c r="K46" s="151">
        <f t="shared" si="0"/>
        <v>2090.5</v>
      </c>
      <c r="L46" s="21">
        <v>1000</v>
      </c>
      <c r="M46" s="221">
        <f t="shared" si="1"/>
        <v>2.0905</v>
      </c>
      <c r="N46" s="222">
        <f t="shared" si="2"/>
        <v>271.76499999999999</v>
      </c>
      <c r="O46" s="22">
        <v>16.25</v>
      </c>
      <c r="P46" s="22">
        <v>0.45500000000000002</v>
      </c>
      <c r="Q46" s="22">
        <v>0</v>
      </c>
      <c r="R46" s="22">
        <v>3.25</v>
      </c>
      <c r="S46" s="22">
        <v>7.15</v>
      </c>
      <c r="T46" s="22">
        <v>0.26</v>
      </c>
      <c r="U46" s="29">
        <v>4.55</v>
      </c>
    </row>
    <row r="47" spans="1:21">
      <c r="A47" s="4" t="s">
        <v>144</v>
      </c>
      <c r="B47" s="4" t="s">
        <v>159</v>
      </c>
      <c r="C47" s="282"/>
      <c r="D47" s="27" t="s">
        <v>67</v>
      </c>
      <c r="E47" s="10" t="s">
        <v>81</v>
      </c>
      <c r="F47" s="22">
        <v>8</v>
      </c>
      <c r="G47" s="22">
        <v>8</v>
      </c>
      <c r="H47" s="155">
        <v>3640</v>
      </c>
      <c r="I47" s="155">
        <v>3610</v>
      </c>
      <c r="J47" s="155"/>
      <c r="K47" s="151">
        <f t="shared" si="0"/>
        <v>3625</v>
      </c>
      <c r="L47" s="21">
        <v>1000</v>
      </c>
      <c r="M47" s="221">
        <f t="shared" si="1"/>
        <v>3.625</v>
      </c>
      <c r="N47" s="222">
        <f t="shared" si="2"/>
        <v>29</v>
      </c>
      <c r="O47" s="22">
        <v>31.76</v>
      </c>
      <c r="P47" s="22">
        <v>0</v>
      </c>
      <c r="Q47" s="22">
        <v>0</v>
      </c>
      <c r="R47" s="22">
        <v>7.944</v>
      </c>
      <c r="S47" s="22">
        <v>0</v>
      </c>
      <c r="T47" s="22">
        <v>8.0000000000000002E-3</v>
      </c>
      <c r="U47" s="29">
        <v>0</v>
      </c>
    </row>
    <row r="48" spans="1:21" ht="29">
      <c r="A48" s="4" t="s">
        <v>146</v>
      </c>
      <c r="B48" s="4" t="s">
        <v>147</v>
      </c>
      <c r="C48" s="10" t="s">
        <v>156</v>
      </c>
      <c r="D48" s="27" t="s">
        <v>69</v>
      </c>
      <c r="E48" s="10" t="s">
        <v>83</v>
      </c>
      <c r="F48" s="33">
        <v>10</v>
      </c>
      <c r="G48" s="36">
        <v>10</v>
      </c>
      <c r="H48" s="157">
        <v>7779</v>
      </c>
      <c r="I48" s="157">
        <v>7465</v>
      </c>
      <c r="J48" s="157"/>
      <c r="K48" s="151">
        <f t="shared" si="0"/>
        <v>7622</v>
      </c>
      <c r="L48" s="21">
        <v>1000</v>
      </c>
      <c r="M48" s="221">
        <f t="shared" si="1"/>
        <v>7.6219999999999999</v>
      </c>
      <c r="N48" s="222">
        <f t="shared" si="2"/>
        <v>76.22</v>
      </c>
      <c r="O48" s="47">
        <v>90</v>
      </c>
      <c r="P48" s="47">
        <v>0</v>
      </c>
      <c r="Q48" s="47">
        <v>10</v>
      </c>
      <c r="R48" s="47">
        <v>0</v>
      </c>
      <c r="S48" s="47">
        <v>0</v>
      </c>
      <c r="T48" s="47">
        <v>0</v>
      </c>
      <c r="U48" s="47">
        <v>0</v>
      </c>
    </row>
    <row r="49" spans="1:21">
      <c r="A49" s="277"/>
      <c r="B49" s="277"/>
      <c r="C49" s="277"/>
      <c r="D49" s="277"/>
      <c r="E49" s="277"/>
      <c r="F49" s="277"/>
      <c r="G49" s="277"/>
      <c r="H49" s="277"/>
      <c r="I49" s="277"/>
      <c r="J49" s="277"/>
      <c r="K49" s="277"/>
      <c r="L49" s="277"/>
      <c r="M49" s="277"/>
      <c r="N49" s="277"/>
      <c r="O49" s="277"/>
      <c r="P49" s="277"/>
      <c r="Q49" s="277"/>
      <c r="R49" s="277"/>
      <c r="S49" s="278"/>
    </row>
    <row r="50" spans="1:21">
      <c r="A50" s="279" t="s">
        <v>23</v>
      </c>
      <c r="B50" s="279"/>
      <c r="C50" s="279"/>
      <c r="D50" s="279"/>
      <c r="E50" s="279"/>
      <c r="F50" s="279"/>
      <c r="G50" s="10"/>
      <c r="H50" s="241"/>
      <c r="I50" s="241"/>
      <c r="J50" s="241"/>
      <c r="K50" s="241"/>
      <c r="L50" s="241"/>
      <c r="M50" s="251">
        <f>SUM(M19:M48)</f>
        <v>173.99750000000006</v>
      </c>
      <c r="N50" s="251">
        <f>SUM(N19:N48)</f>
        <v>5596.7088595187288</v>
      </c>
      <c r="O50" s="38">
        <f t="shared" ref="O50:U50" si="3">SUM(O19:O48)</f>
        <v>817.8000000000003</v>
      </c>
      <c r="P50" s="38">
        <f t="shared" si="3"/>
        <v>36.796999999999997</v>
      </c>
      <c r="Q50" s="38">
        <f t="shared" si="3"/>
        <v>25.384750000000004</v>
      </c>
      <c r="R50" s="38">
        <f t="shared" si="3"/>
        <v>102.35774999999998</v>
      </c>
      <c r="S50" s="38">
        <f t="shared" si="3"/>
        <v>351.72500000000002</v>
      </c>
      <c r="T50" s="38">
        <f t="shared" si="3"/>
        <v>5.9957499999999992</v>
      </c>
      <c r="U50" s="38">
        <f t="shared" si="3"/>
        <v>412.20499999999998</v>
      </c>
    </row>
    <row r="51" spans="1:21">
      <c r="A51" s="279" t="s">
        <v>24</v>
      </c>
      <c r="B51" s="279"/>
      <c r="C51" s="279"/>
      <c r="D51" s="279"/>
      <c r="E51" s="279"/>
      <c r="F51" s="279"/>
      <c r="G51" s="10"/>
      <c r="H51" s="241"/>
      <c r="I51" s="241"/>
      <c r="J51" s="241"/>
      <c r="K51" s="241"/>
      <c r="L51" s="241"/>
      <c r="M51" s="241"/>
      <c r="N51" s="241"/>
      <c r="O51" s="21">
        <v>2491</v>
      </c>
      <c r="P51" s="21">
        <v>87.2</v>
      </c>
      <c r="Q51" s="21">
        <v>83</v>
      </c>
      <c r="R51" s="21">
        <v>348.7</v>
      </c>
      <c r="S51" s="21">
        <v>1100</v>
      </c>
      <c r="T51" s="96">
        <v>9.5</v>
      </c>
      <c r="U51" s="96">
        <v>1500</v>
      </c>
    </row>
    <row r="52" spans="1:21">
      <c r="A52" s="279" t="s">
        <v>25</v>
      </c>
      <c r="B52" s="279"/>
      <c r="C52" s="279"/>
      <c r="D52" s="279"/>
      <c r="E52" s="279"/>
      <c r="F52" s="279"/>
      <c r="G52" s="10"/>
      <c r="H52" s="241"/>
      <c r="I52" s="241"/>
      <c r="J52" s="241"/>
      <c r="K52" s="241"/>
      <c r="L52" s="241"/>
      <c r="M52" s="241"/>
      <c r="N52" s="241"/>
      <c r="O52" s="39">
        <f>O50/O51</f>
        <v>0.32830188679245292</v>
      </c>
      <c r="P52" s="39">
        <f t="shared" ref="P52:U52" si="4">P50/P51</f>
        <v>0.42198394495412839</v>
      </c>
      <c r="Q52" s="39">
        <f t="shared" si="4"/>
        <v>0.30584036144578319</v>
      </c>
      <c r="R52" s="39">
        <f t="shared" si="4"/>
        <v>0.29354100946372236</v>
      </c>
      <c r="S52" s="39">
        <f t="shared" si="4"/>
        <v>0.31975000000000003</v>
      </c>
      <c r="T52" s="40">
        <f t="shared" si="4"/>
        <v>0.63113157894736838</v>
      </c>
      <c r="U52" s="40">
        <f t="shared" si="4"/>
        <v>0.27480333333333334</v>
      </c>
    </row>
    <row r="53" spans="1:21" s="7" customFormat="1">
      <c r="H53" s="242"/>
      <c r="I53" s="242"/>
      <c r="J53" s="242"/>
      <c r="K53" s="242"/>
      <c r="L53" s="242"/>
      <c r="M53" s="242"/>
      <c r="N53" s="242"/>
    </row>
    <row r="54" spans="1:21">
      <c r="A54" s="266" t="s">
        <v>26</v>
      </c>
      <c r="B54" s="266"/>
      <c r="C54" s="266"/>
      <c r="D54" s="267"/>
      <c r="E54" s="263" t="s">
        <v>172</v>
      </c>
      <c r="F54" s="264"/>
      <c r="G54" s="264"/>
      <c r="H54" s="264"/>
      <c r="I54" s="264"/>
      <c r="J54" s="264"/>
      <c r="K54" s="264"/>
      <c r="L54" s="264"/>
      <c r="M54" s="264"/>
      <c r="N54" s="264"/>
      <c r="O54" s="264"/>
      <c r="P54" s="264"/>
      <c r="Q54" s="264"/>
      <c r="R54" s="264"/>
      <c r="S54" s="264"/>
      <c r="T54" s="264"/>
      <c r="U54" s="265"/>
    </row>
    <row r="55" spans="1:21" ht="7.5" customHeight="1">
      <c r="A55" s="7"/>
      <c r="B55" s="7"/>
      <c r="C55" s="7"/>
      <c r="D55" s="13"/>
      <c r="E55" s="13"/>
      <c r="F55" s="13"/>
      <c r="G55" s="13"/>
      <c r="H55" s="13"/>
      <c r="I55" s="13"/>
      <c r="J55" s="13"/>
      <c r="K55" s="13"/>
      <c r="L55" s="13"/>
      <c r="M55" s="13"/>
      <c r="N55" s="13"/>
      <c r="O55" s="13"/>
      <c r="P55" s="13"/>
      <c r="Q55" s="13"/>
      <c r="R55" s="13"/>
      <c r="S55" s="13"/>
      <c r="T55" s="13"/>
    </row>
    <row r="56" spans="1:21">
      <c r="A56" s="7" t="s">
        <v>27</v>
      </c>
      <c r="B56" s="258"/>
      <c r="C56" s="258"/>
      <c r="D56" s="258"/>
      <c r="E56" s="258"/>
      <c r="F56" s="258"/>
      <c r="O56" s="266" t="s">
        <v>28</v>
      </c>
      <c r="P56" s="266"/>
      <c r="Q56" s="267"/>
      <c r="R56" s="258">
        <v>1143397777</v>
      </c>
      <c r="S56" s="258"/>
      <c r="T56" s="258"/>
      <c r="U56" s="258"/>
    </row>
  </sheetData>
  <mergeCells count="41">
    <mergeCell ref="A54:D54"/>
    <mergeCell ref="E54:U54"/>
    <mergeCell ref="B56:F56"/>
    <mergeCell ref="O56:Q56"/>
    <mergeCell ref="R56:U56"/>
    <mergeCell ref="G17:G18"/>
    <mergeCell ref="O17:U17"/>
    <mergeCell ref="A49:S49"/>
    <mergeCell ref="A51:F51"/>
    <mergeCell ref="A52:F52"/>
    <mergeCell ref="A50:F50"/>
    <mergeCell ref="D17:D18"/>
    <mergeCell ref="E17:E18"/>
    <mergeCell ref="F17:F18"/>
    <mergeCell ref="A19:A23"/>
    <mergeCell ref="B19:B23"/>
    <mergeCell ref="C19:C23"/>
    <mergeCell ref="A24:A25"/>
    <mergeCell ref="B24:B25"/>
    <mergeCell ref="C24:C25"/>
    <mergeCell ref="C46:C47"/>
    <mergeCell ref="A11:B11"/>
    <mergeCell ref="B13:C13"/>
    <mergeCell ref="A17:A18"/>
    <mergeCell ref="B17:B18"/>
    <mergeCell ref="C17:C18"/>
    <mergeCell ref="A9:B9"/>
    <mergeCell ref="C9:D9"/>
    <mergeCell ref="A1:S1"/>
    <mergeCell ref="A3:B3"/>
    <mergeCell ref="C3:S3"/>
    <mergeCell ref="A5:B5"/>
    <mergeCell ref="C7:D7"/>
    <mergeCell ref="C26:C27"/>
    <mergeCell ref="A41:A45"/>
    <mergeCell ref="B41:B45"/>
    <mergeCell ref="C41:C45"/>
    <mergeCell ref="C33:C40"/>
    <mergeCell ref="C28:C32"/>
    <mergeCell ref="B28:B40"/>
    <mergeCell ref="A28:A40"/>
  </mergeCells>
  <dataValidations count="5">
    <dataValidation type="list" allowBlank="1" showInputMessage="1" showErrorMessage="1" sqref="C5" xr:uid="{00000000-0002-0000-0400-000000000000}">
      <formula1>"Si,No"</formula1>
    </dataValidation>
    <dataValidation type="list" allowBlank="1" showInputMessage="1" showErrorMessage="1" sqref="C9:D9" xr:uid="{00000000-0002-0000-0400-000001000000}">
      <formula1>"Ración para Preparar en Sitio,Comida Caliente Transportada,Ración Industrializada"</formula1>
    </dataValidation>
    <dataValidation type="list" allowBlank="1" showInputMessage="1" showErrorMessage="1" sqref="B13:C13" xr:uid="{00000000-0002-0000-04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400-000003000000}">
      <formula1>"Complemento JM/JT,Almuerzo"</formula1>
    </dataValidation>
    <dataValidation type="list" allowBlank="1" showInputMessage="1" showErrorMessage="1" sqref="C7" xr:uid="{00000000-0002-0000-04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G42"/>
  <sheetViews>
    <sheetView view="pageBreakPreview" topLeftCell="C23" zoomScale="80" zoomScaleNormal="80" zoomScaleSheetLayoutView="80" zoomScalePageLayoutView="150" workbookViewId="0">
      <selection activeCell="H33" sqref="H33:I34"/>
    </sheetView>
  </sheetViews>
  <sheetFormatPr baseColWidth="10" defaultColWidth="11.453125" defaultRowHeight="14.5"/>
  <cols>
    <col min="1" max="1" width="21" style="2" customWidth="1"/>
    <col min="2" max="2" width="24.1796875" style="2" customWidth="1"/>
    <col min="3" max="3" width="18.453125" style="2" customWidth="1"/>
    <col min="4" max="4" width="25.54296875" style="2" customWidth="1"/>
    <col min="5" max="5" width="14.453125" style="2" customWidth="1"/>
    <col min="6" max="6" width="11" style="2" customWidth="1"/>
    <col min="7" max="14" width="14.26953125" style="2" customWidth="1"/>
    <col min="15" max="17" width="14.1796875" style="2" hidden="1" customWidth="1"/>
    <col min="18" max="18" width="12.81640625" style="2" hidden="1" customWidth="1"/>
    <col min="19" max="19" width="14.1796875" style="2" hidden="1" customWidth="1"/>
    <col min="20" max="20" width="12.1796875" style="2" hidden="1" customWidth="1"/>
    <col min="21" max="21" width="11.81640625" style="2" hidden="1" customWidth="1"/>
    <col min="22" max="22" width="0" style="2" hidden="1" customWidth="1"/>
    <col min="23"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9"/>
      <c r="I2" s="239"/>
      <c r="J2" s="239"/>
      <c r="K2" s="239"/>
      <c r="L2" s="239"/>
      <c r="M2" s="239"/>
      <c r="N2" s="239"/>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9"/>
      <c r="I4" s="239"/>
      <c r="J4" s="239"/>
      <c r="K4" s="239"/>
      <c r="L4" s="239"/>
      <c r="M4" s="239"/>
      <c r="N4" s="239"/>
      <c r="O4" s="1"/>
      <c r="P4" s="1"/>
      <c r="Q4" s="1"/>
      <c r="R4" s="1"/>
      <c r="S4" s="1"/>
    </row>
    <row r="5" spans="1:33" s="6" customFormat="1">
      <c r="A5" s="273" t="s">
        <v>2</v>
      </c>
      <c r="B5" s="273"/>
      <c r="C5" s="4" t="s">
        <v>50</v>
      </c>
      <c r="D5" s="1"/>
      <c r="E5" s="1"/>
      <c r="F5" s="1"/>
      <c r="G5" s="1"/>
      <c r="H5" s="239"/>
      <c r="I5" s="239"/>
      <c r="J5" s="239"/>
      <c r="K5" s="239"/>
      <c r="L5" s="239"/>
      <c r="M5" s="239"/>
      <c r="N5" s="239"/>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42"/>
      <c r="I7" s="242"/>
      <c r="J7" s="242"/>
      <c r="K7" s="242"/>
      <c r="L7" s="242"/>
      <c r="M7" s="242"/>
      <c r="N7" s="242"/>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42"/>
      <c r="I11" s="242"/>
      <c r="J11" s="242"/>
      <c r="K11" s="242"/>
      <c r="L11" s="242"/>
      <c r="M11" s="242"/>
      <c r="N11" s="242"/>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6</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40"/>
      <c r="I17" s="240"/>
      <c r="J17" s="240"/>
      <c r="K17" s="240"/>
      <c r="L17" s="240"/>
      <c r="M17" s="240"/>
      <c r="N17" s="240"/>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243" t="s">
        <v>245</v>
      </c>
      <c r="L18" s="243" t="s">
        <v>246</v>
      </c>
      <c r="M18" s="243" t="s">
        <v>247</v>
      </c>
      <c r="N18" s="243" t="s">
        <v>248</v>
      </c>
      <c r="O18" s="4" t="s">
        <v>16</v>
      </c>
      <c r="P18" s="4" t="s">
        <v>17</v>
      </c>
      <c r="Q18" s="4" t="s">
        <v>18</v>
      </c>
      <c r="R18" s="4" t="s">
        <v>19</v>
      </c>
      <c r="S18" s="4" t="s">
        <v>20</v>
      </c>
      <c r="T18" s="4" t="s">
        <v>21</v>
      </c>
      <c r="U18" s="4" t="s">
        <v>22</v>
      </c>
    </row>
    <row r="19" spans="1:21" ht="29" customHeight="1">
      <c r="A19" s="257" t="s">
        <v>157</v>
      </c>
      <c r="B19" s="257" t="s">
        <v>132</v>
      </c>
      <c r="C19" s="254" t="s">
        <v>219</v>
      </c>
      <c r="D19" s="27" t="s">
        <v>98</v>
      </c>
      <c r="E19" s="10" t="s">
        <v>186</v>
      </c>
      <c r="F19" s="22">
        <v>78</v>
      </c>
      <c r="G19" s="22">
        <v>78</v>
      </c>
      <c r="H19" s="154">
        <v>45300</v>
      </c>
      <c r="I19" s="154">
        <v>44638</v>
      </c>
      <c r="J19" s="154"/>
      <c r="K19" s="151">
        <f>AVERAGE(H19,I19,J19)</f>
        <v>44969</v>
      </c>
      <c r="L19" s="21">
        <v>1000</v>
      </c>
      <c r="M19" s="221">
        <f>+K19/L19</f>
        <v>44.969000000000001</v>
      </c>
      <c r="N19" s="222">
        <f>F19*M19</f>
        <v>3507.5819999999999</v>
      </c>
      <c r="O19" s="22">
        <v>108.42</v>
      </c>
      <c r="P19" s="22">
        <v>17.004000000000001</v>
      </c>
      <c r="Q19" s="22">
        <v>4.4460000000000006</v>
      </c>
      <c r="R19" s="22">
        <v>0</v>
      </c>
      <c r="S19" s="22">
        <v>4.68</v>
      </c>
      <c r="T19" s="22">
        <v>2.1060000000000003</v>
      </c>
      <c r="U19" s="28">
        <v>39.78</v>
      </c>
    </row>
    <row r="20" spans="1:21">
      <c r="A20" s="260"/>
      <c r="B20" s="260"/>
      <c r="C20" s="255"/>
      <c r="D20" s="21" t="s">
        <v>56</v>
      </c>
      <c r="E20" s="10" t="s">
        <v>70</v>
      </c>
      <c r="F20" s="33">
        <v>0.44444444444444442</v>
      </c>
      <c r="G20" s="34">
        <v>0.4</v>
      </c>
      <c r="H20" s="154">
        <v>5304</v>
      </c>
      <c r="I20" s="154">
        <v>4575</v>
      </c>
      <c r="J20" s="154"/>
      <c r="K20" s="151">
        <f t="shared" ref="K20:K34" si="0">AVERAGE(H20,I20,J20)</f>
        <v>4939.5</v>
      </c>
      <c r="L20" s="21">
        <v>1000</v>
      </c>
      <c r="M20" s="221">
        <f t="shared" ref="M20:M34" si="1">+K20/L20</f>
        <v>4.9394999999999998</v>
      </c>
      <c r="N20" s="222">
        <f t="shared" ref="N20:N34" si="2">F20*M20</f>
        <v>2.1953333333333331</v>
      </c>
      <c r="O20" s="47">
        <v>0.17600000000000002</v>
      </c>
      <c r="P20" s="47">
        <v>9.1999999999999998E-3</v>
      </c>
      <c r="Q20" s="47">
        <v>2.3999999999999998E-3</v>
      </c>
      <c r="R20" s="47">
        <v>2.3600000000000003E-2</v>
      </c>
      <c r="S20" s="47">
        <v>0.32800000000000007</v>
      </c>
      <c r="T20" s="47">
        <v>7.2000000000000007E-3</v>
      </c>
      <c r="U20" s="47">
        <v>0.18400000000000002</v>
      </c>
    </row>
    <row r="21" spans="1:21">
      <c r="A21" s="260"/>
      <c r="B21" s="260"/>
      <c r="C21" s="255"/>
      <c r="D21" s="21" t="s">
        <v>63</v>
      </c>
      <c r="E21" s="70" t="s">
        <v>77</v>
      </c>
      <c r="F21" s="22">
        <v>8</v>
      </c>
      <c r="G21" s="22">
        <v>7.6</v>
      </c>
      <c r="H21" s="155">
        <v>2519</v>
      </c>
      <c r="I21" s="155">
        <v>2766</v>
      </c>
      <c r="J21" s="155"/>
      <c r="K21" s="151">
        <f t="shared" si="0"/>
        <v>2642.5</v>
      </c>
      <c r="L21" s="21">
        <v>1000</v>
      </c>
      <c r="M21" s="221">
        <f t="shared" si="1"/>
        <v>2.6425000000000001</v>
      </c>
      <c r="N21" s="222">
        <f t="shared" si="2"/>
        <v>21.14</v>
      </c>
      <c r="O21" s="22">
        <v>3.04</v>
      </c>
      <c r="P21" s="22">
        <v>0.10639999999999999</v>
      </c>
      <c r="Q21" s="22">
        <v>7.6E-3</v>
      </c>
      <c r="R21" s="22">
        <v>0.58519999999999994</v>
      </c>
      <c r="S21" s="22">
        <v>1.8239999999999998</v>
      </c>
      <c r="T21" s="22">
        <v>2.2799999999999997E-2</v>
      </c>
      <c r="U21" s="29">
        <v>0.30399999999999999</v>
      </c>
    </row>
    <row r="22" spans="1:21" s="135" customFormat="1">
      <c r="A22" s="260"/>
      <c r="B22" s="260"/>
      <c r="C22" s="255"/>
      <c r="D22" s="199" t="s">
        <v>128</v>
      </c>
      <c r="E22" s="179" t="s">
        <v>129</v>
      </c>
      <c r="F22" s="165">
        <v>10</v>
      </c>
      <c r="G22" s="147">
        <v>10</v>
      </c>
      <c r="H22" s="163"/>
      <c r="I22" s="163"/>
      <c r="J22" s="163"/>
      <c r="K22" s="244" t="e">
        <f t="shared" si="0"/>
        <v>#DIV/0!</v>
      </c>
      <c r="L22" s="132">
        <v>1000</v>
      </c>
      <c r="M22" s="223" t="e">
        <f t="shared" si="1"/>
        <v>#DIV/0!</v>
      </c>
      <c r="N22" s="224" t="e">
        <f t="shared" si="2"/>
        <v>#DIV/0!</v>
      </c>
      <c r="O22" s="141">
        <v>15.2</v>
      </c>
      <c r="P22" s="141">
        <v>0.34</v>
      </c>
      <c r="Q22" s="141">
        <v>0.12</v>
      </c>
      <c r="R22" s="141">
        <v>3.05</v>
      </c>
      <c r="S22" s="141">
        <v>0.5</v>
      </c>
      <c r="T22" s="141">
        <v>0.08</v>
      </c>
      <c r="U22" s="141">
        <v>0.3</v>
      </c>
    </row>
    <row r="23" spans="1:21">
      <c r="A23" s="260"/>
      <c r="B23" s="260"/>
      <c r="C23" s="255"/>
      <c r="D23" s="21" t="s">
        <v>60</v>
      </c>
      <c r="E23" s="10" t="s">
        <v>74</v>
      </c>
      <c r="F23" s="22">
        <v>1.0526315789473684</v>
      </c>
      <c r="G23" s="22">
        <v>1</v>
      </c>
      <c r="H23" s="155">
        <v>9484</v>
      </c>
      <c r="I23" s="155">
        <v>9212</v>
      </c>
      <c r="J23" s="155"/>
      <c r="K23" s="151">
        <f t="shared" si="0"/>
        <v>9348</v>
      </c>
      <c r="L23" s="21">
        <v>1000</v>
      </c>
      <c r="M23" s="221">
        <f t="shared" si="1"/>
        <v>9.3480000000000008</v>
      </c>
      <c r="N23" s="222">
        <f t="shared" si="2"/>
        <v>9.84</v>
      </c>
      <c r="O23" s="22">
        <v>1.44</v>
      </c>
      <c r="P23" s="22">
        <v>4.7E-2</v>
      </c>
      <c r="Q23" s="22">
        <v>3.0000000000000001E-3</v>
      </c>
      <c r="R23" s="22">
        <v>0.29299999999999998</v>
      </c>
      <c r="S23" s="22">
        <v>0.4</v>
      </c>
      <c r="T23" s="22">
        <v>1.3000000000000001E-2</v>
      </c>
      <c r="U23" s="29">
        <v>0.19</v>
      </c>
    </row>
    <row r="24" spans="1:21">
      <c r="A24" s="261"/>
      <c r="B24" s="261"/>
      <c r="C24" s="255"/>
      <c r="D24" s="21" t="s">
        <v>89</v>
      </c>
      <c r="E24" s="10" t="s">
        <v>96</v>
      </c>
      <c r="F24" s="22">
        <v>11.764705882352942</v>
      </c>
      <c r="G24" s="22">
        <v>10</v>
      </c>
      <c r="H24" s="155">
        <v>2750</v>
      </c>
      <c r="I24" s="155">
        <v>2689</v>
      </c>
      <c r="J24" s="155"/>
      <c r="K24" s="151">
        <f t="shared" si="0"/>
        <v>2719.5</v>
      </c>
      <c r="L24" s="21">
        <v>1000</v>
      </c>
      <c r="M24" s="221">
        <f t="shared" si="1"/>
        <v>2.7195</v>
      </c>
      <c r="N24" s="222">
        <f t="shared" si="2"/>
        <v>31.994117647058825</v>
      </c>
      <c r="O24" s="22">
        <v>4.7</v>
      </c>
      <c r="P24" s="22">
        <v>7.0000000000000007E-2</v>
      </c>
      <c r="Q24" s="22">
        <v>0.01</v>
      </c>
      <c r="R24" s="22">
        <v>0.95</v>
      </c>
      <c r="S24" s="22">
        <v>2.7</v>
      </c>
      <c r="T24" s="22">
        <v>0.04</v>
      </c>
      <c r="U24" s="29">
        <v>3.5</v>
      </c>
    </row>
    <row r="25" spans="1:21">
      <c r="A25" s="257" t="s">
        <v>133</v>
      </c>
      <c r="B25" s="257" t="s">
        <v>139</v>
      </c>
      <c r="C25" s="259" t="s">
        <v>220</v>
      </c>
      <c r="D25" s="21" t="s">
        <v>63</v>
      </c>
      <c r="E25" s="70" t="s">
        <v>77</v>
      </c>
      <c r="F25" s="22">
        <v>8</v>
      </c>
      <c r="G25" s="22">
        <v>7.6</v>
      </c>
      <c r="H25" s="155">
        <v>2519</v>
      </c>
      <c r="I25" s="155">
        <v>2766</v>
      </c>
      <c r="J25" s="155"/>
      <c r="K25" s="151">
        <f t="shared" si="0"/>
        <v>2642.5</v>
      </c>
      <c r="L25" s="21">
        <v>1000</v>
      </c>
      <c r="M25" s="221">
        <f t="shared" si="1"/>
        <v>2.6425000000000001</v>
      </c>
      <c r="N25" s="222">
        <f t="shared" si="2"/>
        <v>21.14</v>
      </c>
      <c r="O25" s="22">
        <v>3.04</v>
      </c>
      <c r="P25" s="22">
        <v>0.10639999999999999</v>
      </c>
      <c r="Q25" s="22">
        <v>7.6E-3</v>
      </c>
      <c r="R25" s="22">
        <v>0.58519999999999994</v>
      </c>
      <c r="S25" s="22">
        <v>1.8239999999999998</v>
      </c>
      <c r="T25" s="22">
        <v>2.2799999999999997E-2</v>
      </c>
      <c r="U25" s="29">
        <v>0.30399999999999999</v>
      </c>
    </row>
    <row r="26" spans="1:21">
      <c r="A26" s="260"/>
      <c r="B26" s="260"/>
      <c r="C26" s="259"/>
      <c r="D26" s="21" t="s">
        <v>60</v>
      </c>
      <c r="E26" s="70" t="s">
        <v>74</v>
      </c>
      <c r="F26" s="22">
        <v>1.0526315789473684</v>
      </c>
      <c r="G26" s="22">
        <v>1</v>
      </c>
      <c r="H26" s="155">
        <v>9484</v>
      </c>
      <c r="I26" s="155">
        <v>9212</v>
      </c>
      <c r="J26" s="155"/>
      <c r="K26" s="151">
        <f t="shared" si="0"/>
        <v>9348</v>
      </c>
      <c r="L26" s="21">
        <v>1000</v>
      </c>
      <c r="M26" s="221">
        <f t="shared" si="1"/>
        <v>9.3480000000000008</v>
      </c>
      <c r="N26" s="222">
        <f t="shared" si="2"/>
        <v>9.84</v>
      </c>
      <c r="O26" s="22">
        <v>1.44</v>
      </c>
      <c r="P26" s="22">
        <v>4.7E-2</v>
      </c>
      <c r="Q26" s="22">
        <v>3.0000000000000001E-3</v>
      </c>
      <c r="R26" s="22">
        <v>0.29299999999999998</v>
      </c>
      <c r="S26" s="22">
        <v>0.4</v>
      </c>
      <c r="T26" s="22">
        <v>1.3000000000000001E-2</v>
      </c>
      <c r="U26" s="29">
        <v>0.19</v>
      </c>
    </row>
    <row r="27" spans="1:21">
      <c r="A27" s="260"/>
      <c r="B27" s="260"/>
      <c r="C27" s="259"/>
      <c r="D27" s="21" t="s">
        <v>65</v>
      </c>
      <c r="E27" s="70" t="s">
        <v>79</v>
      </c>
      <c r="F27" s="22">
        <v>25</v>
      </c>
      <c r="G27" s="22">
        <v>20</v>
      </c>
      <c r="H27" s="155">
        <v>2276</v>
      </c>
      <c r="I27" s="155">
        <v>2226</v>
      </c>
      <c r="J27" s="155"/>
      <c r="K27" s="151">
        <f t="shared" si="0"/>
        <v>2251</v>
      </c>
      <c r="L27" s="21">
        <v>1000</v>
      </c>
      <c r="M27" s="221">
        <f t="shared" si="1"/>
        <v>2.2509999999999999</v>
      </c>
      <c r="N27" s="222">
        <f t="shared" si="2"/>
        <v>56.274999999999999</v>
      </c>
      <c r="O27" s="22">
        <v>4.5999999999999996</v>
      </c>
      <c r="P27" s="22">
        <v>0.18</v>
      </c>
      <c r="Q27" s="22">
        <v>0.02</v>
      </c>
      <c r="R27" s="22">
        <v>0.82</v>
      </c>
      <c r="S27" s="22">
        <v>1.8</v>
      </c>
      <c r="T27" s="22">
        <v>0.1</v>
      </c>
      <c r="U27" s="29">
        <v>1.2</v>
      </c>
    </row>
    <row r="28" spans="1:21" ht="29" customHeight="1">
      <c r="A28" s="261"/>
      <c r="B28" s="72" t="s">
        <v>136</v>
      </c>
      <c r="C28" s="259"/>
      <c r="D28" s="21" t="s">
        <v>184</v>
      </c>
      <c r="E28" s="10" t="s">
        <v>187</v>
      </c>
      <c r="F28" s="33">
        <v>60</v>
      </c>
      <c r="G28" s="34">
        <v>60</v>
      </c>
      <c r="H28" s="198">
        <v>6583</v>
      </c>
      <c r="I28" s="198">
        <v>6583</v>
      </c>
      <c r="J28" s="198"/>
      <c r="K28" s="151">
        <f t="shared" si="0"/>
        <v>6583</v>
      </c>
      <c r="L28" s="21">
        <v>1000</v>
      </c>
      <c r="M28" s="221">
        <f t="shared" si="1"/>
        <v>6.5830000000000002</v>
      </c>
      <c r="N28" s="222">
        <f t="shared" si="2"/>
        <v>394.98</v>
      </c>
      <c r="O28" s="47">
        <v>222.6</v>
      </c>
      <c r="P28" s="47">
        <v>7.8</v>
      </c>
      <c r="Q28" s="47">
        <v>0.9</v>
      </c>
      <c r="R28" s="47">
        <v>44.82</v>
      </c>
      <c r="S28" s="47">
        <v>15</v>
      </c>
      <c r="T28" s="47">
        <v>2.34</v>
      </c>
      <c r="U28" s="47">
        <v>3.6</v>
      </c>
    </row>
    <row r="29" spans="1:21" ht="29">
      <c r="A29" s="4" t="s">
        <v>153</v>
      </c>
      <c r="B29" s="4" t="s">
        <v>143</v>
      </c>
      <c r="C29" s="259"/>
      <c r="D29" s="21" t="s">
        <v>185</v>
      </c>
      <c r="E29" s="10" t="s">
        <v>188</v>
      </c>
      <c r="F29" s="22">
        <v>35</v>
      </c>
      <c r="G29" s="22">
        <v>35</v>
      </c>
      <c r="H29" s="155">
        <v>15270</v>
      </c>
      <c r="I29" s="155">
        <v>16000</v>
      </c>
      <c r="J29" s="155"/>
      <c r="K29" s="151">
        <f t="shared" si="0"/>
        <v>15635</v>
      </c>
      <c r="L29" s="21">
        <v>1000</v>
      </c>
      <c r="M29" s="221">
        <f t="shared" si="1"/>
        <v>15.635</v>
      </c>
      <c r="N29" s="222">
        <f t="shared" si="2"/>
        <v>547.22500000000002</v>
      </c>
      <c r="O29" s="22">
        <v>106.05</v>
      </c>
      <c r="P29" s="22">
        <v>6.125</v>
      </c>
      <c r="Q29" s="22">
        <v>8.9250000000000007</v>
      </c>
      <c r="R29" s="22">
        <v>0.315</v>
      </c>
      <c r="S29" s="22">
        <v>274.05</v>
      </c>
      <c r="T29" s="22">
        <v>0.45500000000000002</v>
      </c>
      <c r="U29" s="29">
        <v>327.25</v>
      </c>
    </row>
    <row r="30" spans="1:21" ht="43.5">
      <c r="A30" s="4" t="s">
        <v>135</v>
      </c>
      <c r="B30" s="4" t="s">
        <v>136</v>
      </c>
      <c r="C30" s="31" t="s">
        <v>221</v>
      </c>
      <c r="D30" s="59" t="s">
        <v>62</v>
      </c>
      <c r="E30" s="58" t="s">
        <v>76</v>
      </c>
      <c r="F30" s="33">
        <v>150</v>
      </c>
      <c r="G30" s="34">
        <v>120</v>
      </c>
      <c r="H30" s="198">
        <v>3004</v>
      </c>
      <c r="I30" s="198">
        <v>2219</v>
      </c>
      <c r="J30" s="198"/>
      <c r="K30" s="151">
        <f t="shared" si="0"/>
        <v>2611.5</v>
      </c>
      <c r="L30" s="21">
        <v>1000</v>
      </c>
      <c r="M30" s="221">
        <f t="shared" si="1"/>
        <v>2.6114999999999999</v>
      </c>
      <c r="N30" s="222">
        <f t="shared" si="2"/>
        <v>391.72499999999997</v>
      </c>
      <c r="O30" s="47">
        <v>88.8</v>
      </c>
      <c r="P30" s="47">
        <v>2.2799999999999998</v>
      </c>
      <c r="Q30" s="47">
        <v>0.12</v>
      </c>
      <c r="R30" s="47">
        <v>18.36</v>
      </c>
      <c r="S30" s="47">
        <v>16.8</v>
      </c>
      <c r="T30" s="47">
        <v>0.36</v>
      </c>
      <c r="U30" s="47">
        <v>13.2</v>
      </c>
    </row>
    <row r="31" spans="1:21">
      <c r="A31" s="4" t="s">
        <v>141</v>
      </c>
      <c r="B31" s="4" t="s">
        <v>139</v>
      </c>
      <c r="C31" s="259" t="s">
        <v>152</v>
      </c>
      <c r="D31" s="21" t="s">
        <v>101</v>
      </c>
      <c r="E31" s="10" t="s">
        <v>105</v>
      </c>
      <c r="F31" s="45">
        <v>118.18181818181819</v>
      </c>
      <c r="G31" s="49">
        <v>65</v>
      </c>
      <c r="H31" s="156">
        <v>3155</v>
      </c>
      <c r="I31" s="156">
        <v>3226</v>
      </c>
      <c r="J31" s="156"/>
      <c r="K31" s="151">
        <f t="shared" si="0"/>
        <v>3190.5</v>
      </c>
      <c r="L31" s="21">
        <v>1000</v>
      </c>
      <c r="M31" s="221">
        <f t="shared" si="1"/>
        <v>3.1905000000000001</v>
      </c>
      <c r="N31" s="222">
        <f t="shared" si="2"/>
        <v>377.05909090909091</v>
      </c>
      <c r="O31" s="47">
        <v>36.4</v>
      </c>
      <c r="P31" s="47">
        <v>0.39</v>
      </c>
      <c r="Q31" s="47">
        <v>6.5000000000000002E-2</v>
      </c>
      <c r="R31" s="47">
        <v>8.06</v>
      </c>
      <c r="S31" s="47">
        <v>10.4</v>
      </c>
      <c r="T31" s="47">
        <v>0.32500000000000001</v>
      </c>
      <c r="U31" s="47">
        <v>1.95</v>
      </c>
    </row>
    <row r="32" spans="1:21">
      <c r="A32" s="4" t="s">
        <v>144</v>
      </c>
      <c r="B32" s="4" t="s">
        <v>145</v>
      </c>
      <c r="C32" s="259"/>
      <c r="D32" s="21" t="s">
        <v>67</v>
      </c>
      <c r="E32" s="10" t="s">
        <v>81</v>
      </c>
      <c r="F32" s="22">
        <v>8</v>
      </c>
      <c r="G32" s="22">
        <v>8</v>
      </c>
      <c r="H32" s="155">
        <v>3640</v>
      </c>
      <c r="I32" s="155">
        <v>3610</v>
      </c>
      <c r="J32" s="155"/>
      <c r="K32" s="151">
        <f t="shared" si="0"/>
        <v>3625</v>
      </c>
      <c r="L32" s="21">
        <v>1000</v>
      </c>
      <c r="M32" s="221">
        <f t="shared" si="1"/>
        <v>3.625</v>
      </c>
      <c r="N32" s="222">
        <f t="shared" si="2"/>
        <v>29</v>
      </c>
      <c r="O32" s="22">
        <v>31.76</v>
      </c>
      <c r="P32" s="22">
        <v>0</v>
      </c>
      <c r="Q32" s="22">
        <v>0</v>
      </c>
      <c r="R32" s="22">
        <v>7.944</v>
      </c>
      <c r="S32" s="22">
        <v>0</v>
      </c>
      <c r="T32" s="22">
        <v>8.0000000000000002E-3</v>
      </c>
      <c r="U32" s="29">
        <v>0</v>
      </c>
    </row>
    <row r="33" spans="1:21">
      <c r="A33" s="284" t="s">
        <v>146</v>
      </c>
      <c r="B33" s="257" t="s">
        <v>147</v>
      </c>
      <c r="C33" s="255" t="s">
        <v>156</v>
      </c>
      <c r="D33" s="21" t="s">
        <v>68</v>
      </c>
      <c r="E33" s="10" t="s">
        <v>82</v>
      </c>
      <c r="F33" s="22">
        <v>2</v>
      </c>
      <c r="G33" s="22">
        <v>2</v>
      </c>
      <c r="H33" s="155">
        <v>16138</v>
      </c>
      <c r="I33" s="155">
        <v>16184</v>
      </c>
      <c r="J33" s="155"/>
      <c r="K33" s="151">
        <f t="shared" si="0"/>
        <v>16161</v>
      </c>
      <c r="L33" s="21">
        <v>1000</v>
      </c>
      <c r="M33" s="221">
        <f t="shared" si="1"/>
        <v>16.161000000000001</v>
      </c>
      <c r="N33" s="222">
        <f t="shared" si="2"/>
        <v>32.322000000000003</v>
      </c>
      <c r="O33" s="22">
        <v>14.64</v>
      </c>
      <c r="P33" s="22">
        <v>1.2E-2</v>
      </c>
      <c r="Q33" s="22">
        <v>1.6219999999999999</v>
      </c>
      <c r="R33" s="22">
        <v>0</v>
      </c>
      <c r="S33" s="22">
        <v>0.28000000000000003</v>
      </c>
      <c r="T33" s="22">
        <v>0</v>
      </c>
      <c r="U33" s="29">
        <v>17.54</v>
      </c>
    </row>
    <row r="34" spans="1:21">
      <c r="A34" s="285"/>
      <c r="B34" s="261"/>
      <c r="C34" s="262"/>
      <c r="D34" s="27" t="s">
        <v>69</v>
      </c>
      <c r="E34" s="10" t="s">
        <v>83</v>
      </c>
      <c r="F34" s="33">
        <v>10</v>
      </c>
      <c r="G34" s="36">
        <v>10</v>
      </c>
      <c r="H34" s="157">
        <v>7779</v>
      </c>
      <c r="I34" s="157">
        <v>7465</v>
      </c>
      <c r="J34" s="157"/>
      <c r="K34" s="151">
        <f t="shared" si="0"/>
        <v>7622</v>
      </c>
      <c r="L34" s="21">
        <v>1000</v>
      </c>
      <c r="M34" s="221">
        <f t="shared" si="1"/>
        <v>7.6219999999999999</v>
      </c>
      <c r="N34" s="222">
        <f t="shared" si="2"/>
        <v>76.22</v>
      </c>
      <c r="O34" s="47">
        <v>90</v>
      </c>
      <c r="P34" s="47">
        <v>0</v>
      </c>
      <c r="Q34" s="47">
        <v>10</v>
      </c>
      <c r="R34" s="47">
        <v>0</v>
      </c>
      <c r="S34" s="47">
        <v>0</v>
      </c>
      <c r="T34" s="47">
        <v>0</v>
      </c>
      <c r="U34" s="47">
        <v>0</v>
      </c>
    </row>
    <row r="35" spans="1:21">
      <c r="A35" s="277"/>
      <c r="B35" s="277"/>
      <c r="C35" s="277"/>
      <c r="D35" s="277"/>
      <c r="E35" s="277"/>
      <c r="F35" s="277"/>
      <c r="G35" s="277"/>
      <c r="H35" s="277"/>
      <c r="I35" s="277"/>
      <c r="J35" s="277"/>
      <c r="K35" s="277"/>
      <c r="L35" s="277"/>
      <c r="M35" s="277"/>
      <c r="N35" s="277"/>
      <c r="O35" s="277"/>
      <c r="P35" s="277"/>
      <c r="Q35" s="277"/>
      <c r="R35" s="277"/>
      <c r="S35" s="278"/>
    </row>
    <row r="36" spans="1:21">
      <c r="A36" s="279" t="s">
        <v>23</v>
      </c>
      <c r="B36" s="279"/>
      <c r="C36" s="279"/>
      <c r="D36" s="279"/>
      <c r="E36" s="279"/>
      <c r="F36" s="279"/>
      <c r="G36" s="10"/>
      <c r="H36" s="241"/>
      <c r="I36" s="241"/>
      <c r="J36" s="241"/>
      <c r="K36" s="241"/>
      <c r="L36" s="241"/>
      <c r="M36" s="225" t="e">
        <f>SUM(M19:M34)</f>
        <v>#DIV/0!</v>
      </c>
      <c r="N36" s="225" t="e">
        <f>SUM(N19:N34)</f>
        <v>#DIV/0!</v>
      </c>
      <c r="O36" s="38">
        <f t="shared" ref="O36:U36" si="3">SUM(O19:O34)</f>
        <v>732.30599999999993</v>
      </c>
      <c r="P36" s="38">
        <f t="shared" si="3"/>
        <v>34.517000000000003</v>
      </c>
      <c r="Q36" s="38">
        <f t="shared" si="3"/>
        <v>26.2516</v>
      </c>
      <c r="R36" s="38">
        <f t="shared" si="3"/>
        <v>86.099000000000004</v>
      </c>
      <c r="S36" s="38">
        <f t="shared" si="3"/>
        <v>330.98599999999999</v>
      </c>
      <c r="T36" s="38">
        <f t="shared" si="3"/>
        <v>5.8928000000000011</v>
      </c>
      <c r="U36" s="38">
        <f t="shared" si="3"/>
        <v>409.49200000000002</v>
      </c>
    </row>
    <row r="37" spans="1:21">
      <c r="A37" s="279" t="s">
        <v>24</v>
      </c>
      <c r="B37" s="279"/>
      <c r="C37" s="279"/>
      <c r="D37" s="279"/>
      <c r="E37" s="279"/>
      <c r="F37" s="279"/>
      <c r="G37" s="10"/>
      <c r="H37" s="241"/>
      <c r="I37" s="241"/>
      <c r="J37" s="241"/>
      <c r="K37" s="241"/>
      <c r="L37" s="241"/>
      <c r="M37" s="241"/>
      <c r="N37" s="241"/>
      <c r="O37" s="21">
        <v>2491</v>
      </c>
      <c r="P37" s="21">
        <v>87.2</v>
      </c>
      <c r="Q37" s="21">
        <v>83</v>
      </c>
      <c r="R37" s="21">
        <v>348.7</v>
      </c>
      <c r="S37" s="21">
        <v>1100</v>
      </c>
      <c r="T37" s="96">
        <v>9.5</v>
      </c>
      <c r="U37" s="96">
        <v>1500</v>
      </c>
    </row>
    <row r="38" spans="1:21">
      <c r="A38" s="279" t="s">
        <v>25</v>
      </c>
      <c r="B38" s="279"/>
      <c r="C38" s="279"/>
      <c r="D38" s="279"/>
      <c r="E38" s="279"/>
      <c r="F38" s="279"/>
      <c r="G38" s="10"/>
      <c r="H38" s="241"/>
      <c r="I38" s="241"/>
      <c r="J38" s="241"/>
      <c r="K38" s="241"/>
      <c r="L38" s="241"/>
      <c r="M38" s="241"/>
      <c r="N38" s="241"/>
      <c r="O38" s="39">
        <f>O36/O37</f>
        <v>0.29398073063026892</v>
      </c>
      <c r="P38" s="39">
        <f t="shared" ref="P38:U38" si="4">P36/P37</f>
        <v>0.39583715596330277</v>
      </c>
      <c r="Q38" s="39">
        <f t="shared" si="4"/>
        <v>0.31628433734939759</v>
      </c>
      <c r="R38" s="39">
        <f t="shared" si="4"/>
        <v>0.24691425293948954</v>
      </c>
      <c r="S38" s="39">
        <f t="shared" si="4"/>
        <v>0.30089636363636363</v>
      </c>
      <c r="T38" s="40">
        <f t="shared" si="4"/>
        <v>0.62029473684210534</v>
      </c>
      <c r="U38" s="40">
        <f t="shared" si="4"/>
        <v>0.27299466666666666</v>
      </c>
    </row>
    <row r="39" spans="1:21" s="7" customFormat="1">
      <c r="H39" s="242"/>
      <c r="I39" s="242"/>
      <c r="J39" s="242"/>
      <c r="K39" s="242"/>
      <c r="L39" s="242"/>
      <c r="M39" s="242"/>
      <c r="N39" s="242"/>
    </row>
    <row r="40" spans="1:21">
      <c r="A40" s="266" t="s">
        <v>26</v>
      </c>
      <c r="B40" s="266"/>
      <c r="C40" s="266"/>
      <c r="D40" s="267"/>
      <c r="E40" s="263" t="s">
        <v>172</v>
      </c>
      <c r="F40" s="264"/>
      <c r="G40" s="264"/>
      <c r="H40" s="264"/>
      <c r="I40" s="264"/>
      <c r="J40" s="264"/>
      <c r="K40" s="264"/>
      <c r="L40" s="264"/>
      <c r="M40" s="264"/>
      <c r="N40" s="264"/>
      <c r="O40" s="264"/>
      <c r="P40" s="264"/>
      <c r="Q40" s="264"/>
      <c r="R40" s="264"/>
      <c r="S40" s="264"/>
      <c r="T40" s="264"/>
      <c r="U40" s="265"/>
    </row>
    <row r="41" spans="1:21" ht="7.5" customHeight="1">
      <c r="A41" s="7"/>
      <c r="B41" s="7"/>
      <c r="C41" s="7"/>
      <c r="D41" s="13"/>
      <c r="E41" s="13"/>
      <c r="F41" s="13"/>
      <c r="G41" s="13"/>
      <c r="H41" s="13"/>
      <c r="I41" s="13"/>
      <c r="J41" s="13"/>
      <c r="K41" s="13"/>
      <c r="L41" s="13"/>
      <c r="M41" s="13"/>
      <c r="N41" s="13"/>
      <c r="O41" s="13"/>
      <c r="P41" s="13"/>
      <c r="Q41" s="13"/>
      <c r="R41" s="13"/>
      <c r="S41" s="13"/>
      <c r="T41" s="13"/>
    </row>
    <row r="42" spans="1:21">
      <c r="A42" s="7" t="s">
        <v>27</v>
      </c>
      <c r="B42" s="258"/>
      <c r="C42" s="258"/>
      <c r="D42" s="258"/>
      <c r="E42" s="258"/>
      <c r="F42" s="258"/>
      <c r="O42" s="266" t="s">
        <v>28</v>
      </c>
      <c r="P42" s="266"/>
      <c r="Q42" s="267"/>
      <c r="R42" s="258">
        <v>1143397777</v>
      </c>
      <c r="S42" s="258"/>
      <c r="T42" s="258"/>
      <c r="U42" s="258"/>
    </row>
  </sheetData>
  <mergeCells count="36">
    <mergeCell ref="C25:C29"/>
    <mergeCell ref="A40:D40"/>
    <mergeCell ref="E40:U40"/>
    <mergeCell ref="B42:F42"/>
    <mergeCell ref="O42:Q42"/>
    <mergeCell ref="R42:U42"/>
    <mergeCell ref="B25:B27"/>
    <mergeCell ref="A25:A28"/>
    <mergeCell ref="G17:G18"/>
    <mergeCell ref="O17:U17"/>
    <mergeCell ref="A35:S35"/>
    <mergeCell ref="A37:F37"/>
    <mergeCell ref="A38:F38"/>
    <mergeCell ref="A36:F36"/>
    <mergeCell ref="D17:D18"/>
    <mergeCell ref="E17:E18"/>
    <mergeCell ref="F17:F18"/>
    <mergeCell ref="C31:C32"/>
    <mergeCell ref="A33:A34"/>
    <mergeCell ref="B33:B34"/>
    <mergeCell ref="C33:C34"/>
    <mergeCell ref="A19:A24"/>
    <mergeCell ref="B19:B24"/>
    <mergeCell ref="C19:C24"/>
    <mergeCell ref="A1:S1"/>
    <mergeCell ref="A3:B3"/>
    <mergeCell ref="C3:S3"/>
    <mergeCell ref="A5:B5"/>
    <mergeCell ref="C7:D7"/>
    <mergeCell ref="A9:B9"/>
    <mergeCell ref="C9:D9"/>
    <mergeCell ref="A11:B11"/>
    <mergeCell ref="B13:C13"/>
    <mergeCell ref="A17:A18"/>
    <mergeCell ref="B17:B18"/>
    <mergeCell ref="C17:C18"/>
  </mergeCells>
  <dataValidations count="5">
    <dataValidation type="list" allowBlank="1" showInputMessage="1" showErrorMessage="1" sqref="C7" xr:uid="{00000000-0002-0000-0500-000000000000}">
      <formula1>"Indígena,Afrocolombiano,Palenquero,Raizal,Rrom,Sin Pertenencia Étnica"</formula1>
    </dataValidation>
    <dataValidation type="list" allowBlank="1" showInputMessage="1" showErrorMessage="1" sqref="C11" xr:uid="{00000000-0002-0000-0500-000001000000}">
      <formula1>"Complemento JM/JT,Almuerzo"</formula1>
    </dataValidation>
    <dataValidation type="list" allowBlank="1" showInputMessage="1" showErrorMessage="1" sqref="B13:C13" xr:uid="{00000000-0002-0000-05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500-000003000000}">
      <formula1>"Ración para Preparar en Sitio,Comida Caliente Transportada,Ración Industrializada"</formula1>
    </dataValidation>
    <dataValidation type="list" allowBlank="1" showInputMessage="1" showErrorMessage="1" sqref="C5" xr:uid="{00000000-0002-0000-0500-000004000000}">
      <formula1>"Si,No"</formula1>
    </dataValidation>
  </dataValidations>
  <pageMargins left="0.71" right="0.71" top="0.75000000000000011" bottom="0.75000000000000011" header="0.31" footer="0.31"/>
  <pageSetup scale="53" fitToHeight="0"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G43"/>
  <sheetViews>
    <sheetView view="pageBreakPreview" topLeftCell="B16" zoomScale="78" zoomScaleNormal="80" zoomScaleSheetLayoutView="78" zoomScalePageLayoutView="150" workbookViewId="0">
      <selection activeCell="H27" sqref="H27:I27"/>
    </sheetView>
  </sheetViews>
  <sheetFormatPr baseColWidth="10" defaultColWidth="11.453125" defaultRowHeight="14.5"/>
  <cols>
    <col min="1" max="1" width="21" style="2" customWidth="1"/>
    <col min="2" max="2" width="24.1796875" style="2" customWidth="1"/>
    <col min="3" max="3" width="15.54296875" style="2" customWidth="1"/>
    <col min="4" max="4" width="30" style="2" customWidth="1"/>
    <col min="5" max="5" width="14.453125" style="2" customWidth="1"/>
    <col min="6" max="6" width="11" style="2" customWidth="1"/>
    <col min="7" max="14" width="14.26953125" style="2" customWidth="1"/>
    <col min="15" max="18" width="14.1796875" style="2" hidden="1" customWidth="1"/>
    <col min="19" max="19" width="12.1796875" style="2" hidden="1" customWidth="1"/>
    <col min="20" max="20" width="11.81640625" style="2" hidden="1" customWidth="1"/>
    <col min="21" max="21" width="11.4531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7"/>
      <c r="I2" s="237"/>
      <c r="J2" s="237"/>
      <c r="K2" s="237"/>
      <c r="L2" s="237"/>
      <c r="M2" s="237"/>
      <c r="N2" s="23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7"/>
      <c r="I4" s="237"/>
      <c r="J4" s="237"/>
      <c r="K4" s="237"/>
      <c r="L4" s="237"/>
      <c r="M4" s="237"/>
      <c r="N4" s="237"/>
      <c r="O4" s="1"/>
      <c r="P4" s="1"/>
      <c r="Q4" s="1"/>
      <c r="R4" s="1"/>
      <c r="S4" s="1"/>
    </row>
    <row r="5" spans="1:33" s="6" customFormat="1">
      <c r="A5" s="273" t="s">
        <v>2</v>
      </c>
      <c r="B5" s="273"/>
      <c r="C5" s="4" t="s">
        <v>50</v>
      </c>
      <c r="D5" s="1"/>
      <c r="E5" s="1"/>
      <c r="F5" s="1"/>
      <c r="G5" s="1"/>
      <c r="H5" s="237"/>
      <c r="I5" s="237"/>
      <c r="J5" s="237"/>
      <c r="K5" s="237"/>
      <c r="L5" s="237"/>
      <c r="M5" s="237"/>
      <c r="N5" s="23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36"/>
      <c r="I7" s="236"/>
      <c r="J7" s="236"/>
      <c r="K7" s="236"/>
      <c r="L7" s="236"/>
      <c r="M7" s="236"/>
      <c r="N7" s="23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36"/>
      <c r="I11" s="236"/>
      <c r="J11" s="236"/>
      <c r="K11" s="236"/>
      <c r="L11" s="236"/>
      <c r="M11" s="236"/>
      <c r="N11" s="23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7</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33"/>
      <c r="I17" s="233"/>
      <c r="J17" s="233"/>
      <c r="K17" s="233"/>
      <c r="L17" s="233"/>
      <c r="M17" s="233"/>
      <c r="N17" s="233"/>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238" t="s">
        <v>245</v>
      </c>
      <c r="L18" s="238" t="s">
        <v>246</v>
      </c>
      <c r="M18" s="238" t="s">
        <v>247</v>
      </c>
      <c r="N18" s="238" t="s">
        <v>248</v>
      </c>
      <c r="O18" s="4" t="s">
        <v>16</v>
      </c>
      <c r="P18" s="4" t="s">
        <v>17</v>
      </c>
      <c r="Q18" s="4" t="s">
        <v>18</v>
      </c>
      <c r="R18" s="4" t="s">
        <v>19</v>
      </c>
      <c r="S18" s="4" t="s">
        <v>20</v>
      </c>
      <c r="T18" s="4" t="s">
        <v>21</v>
      </c>
      <c r="U18" s="4" t="s">
        <v>22</v>
      </c>
    </row>
    <row r="19" spans="1:21" ht="43.5">
      <c r="A19" s="234" t="s">
        <v>157</v>
      </c>
      <c r="B19" s="234" t="s">
        <v>132</v>
      </c>
      <c r="C19" s="254" t="s">
        <v>223</v>
      </c>
      <c r="D19" s="82" t="s">
        <v>130</v>
      </c>
      <c r="E19" s="58" t="s">
        <v>55</v>
      </c>
      <c r="F19" s="22">
        <v>95.121951219512198</v>
      </c>
      <c r="G19" s="22">
        <v>78</v>
      </c>
      <c r="H19" s="114">
        <v>12900</v>
      </c>
      <c r="I19" s="114">
        <v>12881</v>
      </c>
      <c r="J19" s="114"/>
      <c r="K19" s="151">
        <f>AVERAGE(H19,I19,J19)</f>
        <v>12890.5</v>
      </c>
      <c r="L19" s="21">
        <v>1000</v>
      </c>
      <c r="M19" s="221">
        <f>+K19/L19</f>
        <v>12.890499999999999</v>
      </c>
      <c r="N19" s="222">
        <f>F19*M19</f>
        <v>1226.169512195122</v>
      </c>
      <c r="O19" s="22">
        <v>84.24</v>
      </c>
      <c r="P19" s="22">
        <v>18.954000000000001</v>
      </c>
      <c r="Q19" s="22">
        <v>0.78</v>
      </c>
      <c r="R19" s="22">
        <v>0.39</v>
      </c>
      <c r="S19" s="104">
        <v>3.9</v>
      </c>
      <c r="T19" s="104">
        <v>0.70200000000000007</v>
      </c>
      <c r="U19" s="104">
        <v>31.98</v>
      </c>
    </row>
    <row r="20" spans="1:21">
      <c r="A20" s="71"/>
      <c r="B20" s="71"/>
      <c r="C20" s="262"/>
      <c r="D20" s="27" t="s">
        <v>60</v>
      </c>
      <c r="E20" s="10" t="s">
        <v>74</v>
      </c>
      <c r="F20" s="62">
        <v>2.1052631578947367</v>
      </c>
      <c r="G20" s="22">
        <v>2</v>
      </c>
      <c r="H20" s="114">
        <v>9484</v>
      </c>
      <c r="I20" s="114">
        <v>9212</v>
      </c>
      <c r="J20" s="114"/>
      <c r="K20" s="151">
        <f t="shared" ref="K20:K35" si="0">AVERAGE(H20,I20,J20)</f>
        <v>9348</v>
      </c>
      <c r="L20" s="21">
        <v>1000</v>
      </c>
      <c r="M20" s="221">
        <f t="shared" ref="M20:M35" si="1">+K20/L20</f>
        <v>9.3480000000000008</v>
      </c>
      <c r="N20" s="222">
        <f t="shared" ref="N20:N35" si="2">F20*M20</f>
        <v>19.68</v>
      </c>
      <c r="O20" s="22">
        <v>2.88</v>
      </c>
      <c r="P20" s="22">
        <v>9.4E-2</v>
      </c>
      <c r="Q20" s="22">
        <v>6.0000000000000001E-3</v>
      </c>
      <c r="R20" s="22">
        <v>0.58599999999999997</v>
      </c>
      <c r="S20" s="22">
        <v>0.8</v>
      </c>
      <c r="T20" s="22">
        <v>2.6000000000000002E-2</v>
      </c>
      <c r="U20" s="28">
        <v>0.38</v>
      </c>
    </row>
    <row r="21" spans="1:21">
      <c r="A21" s="257" t="s">
        <v>157</v>
      </c>
      <c r="B21" s="257" t="s">
        <v>132</v>
      </c>
      <c r="C21" s="280" t="s">
        <v>161</v>
      </c>
      <c r="D21" s="27" t="s">
        <v>88</v>
      </c>
      <c r="E21" s="70" t="s">
        <v>95</v>
      </c>
      <c r="F21" s="22">
        <v>30</v>
      </c>
      <c r="G21" s="22">
        <v>30</v>
      </c>
      <c r="H21" s="245">
        <v>8225</v>
      </c>
      <c r="I21" s="245">
        <v>8156</v>
      </c>
      <c r="J21" s="245"/>
      <c r="K21" s="151">
        <f t="shared" si="0"/>
        <v>8190.5</v>
      </c>
      <c r="L21" s="21">
        <v>1000</v>
      </c>
      <c r="M21" s="221">
        <f t="shared" si="1"/>
        <v>8.1905000000000001</v>
      </c>
      <c r="N21" s="222">
        <f t="shared" si="2"/>
        <v>245.715</v>
      </c>
      <c r="O21" s="22">
        <v>115.8</v>
      </c>
      <c r="P21" s="22">
        <v>6.84</v>
      </c>
      <c r="Q21" s="22">
        <v>0.45</v>
      </c>
      <c r="R21" s="22">
        <v>18.12</v>
      </c>
      <c r="S21" s="22">
        <v>35.700000000000003</v>
      </c>
      <c r="T21" s="22">
        <v>1.59</v>
      </c>
      <c r="U21" s="29">
        <v>3</v>
      </c>
    </row>
    <row r="22" spans="1:21">
      <c r="A22" s="260"/>
      <c r="B22" s="260"/>
      <c r="C22" s="281"/>
      <c r="D22" s="27" t="s">
        <v>65</v>
      </c>
      <c r="E22" s="70" t="s">
        <v>79</v>
      </c>
      <c r="F22" s="22">
        <v>10</v>
      </c>
      <c r="G22" s="22">
        <v>8</v>
      </c>
      <c r="H22" s="155">
        <v>2276</v>
      </c>
      <c r="I22" s="155">
        <v>2226</v>
      </c>
      <c r="J22" s="155"/>
      <c r="K22" s="151">
        <f t="shared" si="0"/>
        <v>2251</v>
      </c>
      <c r="L22" s="21">
        <v>1000</v>
      </c>
      <c r="M22" s="221">
        <f t="shared" si="1"/>
        <v>2.2509999999999999</v>
      </c>
      <c r="N22" s="222">
        <f t="shared" si="2"/>
        <v>22.509999999999998</v>
      </c>
      <c r="O22" s="22">
        <v>1.84</v>
      </c>
      <c r="P22" s="22">
        <v>7.2000000000000008E-2</v>
      </c>
      <c r="Q22" s="22">
        <v>8.0000000000000002E-3</v>
      </c>
      <c r="R22" s="22">
        <v>0.32799999999999996</v>
      </c>
      <c r="S22" s="22">
        <v>0.72</v>
      </c>
      <c r="T22" s="22">
        <v>0.04</v>
      </c>
      <c r="U22" s="29">
        <v>0.48</v>
      </c>
    </row>
    <row r="23" spans="1:21">
      <c r="A23" s="260"/>
      <c r="B23" s="260"/>
      <c r="C23" s="281"/>
      <c r="D23" s="30" t="s">
        <v>56</v>
      </c>
      <c r="E23" s="70" t="s">
        <v>70</v>
      </c>
      <c r="F23" s="22">
        <v>5.5555555555555554</v>
      </c>
      <c r="G23" s="22">
        <v>5</v>
      </c>
      <c r="H23" s="155">
        <v>5304</v>
      </c>
      <c r="I23" s="155">
        <v>4575</v>
      </c>
      <c r="J23" s="155"/>
      <c r="K23" s="151">
        <f t="shared" si="0"/>
        <v>4939.5</v>
      </c>
      <c r="L23" s="21">
        <v>1000</v>
      </c>
      <c r="M23" s="221">
        <f t="shared" si="1"/>
        <v>4.9394999999999998</v>
      </c>
      <c r="N23" s="222">
        <f t="shared" si="2"/>
        <v>27.441666666666663</v>
      </c>
      <c r="O23" s="22">
        <v>2.2000000000000002</v>
      </c>
      <c r="P23" s="22">
        <v>0.115</v>
      </c>
      <c r="Q23" s="22">
        <v>0.03</v>
      </c>
      <c r="R23" s="22">
        <v>0.29499999999999998</v>
      </c>
      <c r="S23" s="22">
        <v>4.0999999999999996</v>
      </c>
      <c r="T23" s="22">
        <v>0.09</v>
      </c>
      <c r="U23" s="29">
        <v>2.2999999999999998</v>
      </c>
    </row>
    <row r="24" spans="1:21">
      <c r="A24" s="260"/>
      <c r="B24" s="260"/>
      <c r="C24" s="281"/>
      <c r="D24" s="30" t="s">
        <v>58</v>
      </c>
      <c r="E24" s="70" t="s">
        <v>72</v>
      </c>
      <c r="F24" s="33">
        <v>8</v>
      </c>
      <c r="G24" s="34">
        <v>3.6</v>
      </c>
      <c r="H24" s="198">
        <v>2519</v>
      </c>
      <c r="I24" s="198">
        <v>2766</v>
      </c>
      <c r="J24" s="198"/>
      <c r="K24" s="151">
        <f t="shared" si="0"/>
        <v>2642.5</v>
      </c>
      <c r="L24" s="21">
        <v>1000</v>
      </c>
      <c r="M24" s="221">
        <f t="shared" si="1"/>
        <v>2.6425000000000001</v>
      </c>
      <c r="N24" s="222">
        <f t="shared" si="2"/>
        <v>21.14</v>
      </c>
      <c r="O24" s="47">
        <v>1.476</v>
      </c>
      <c r="P24" s="47">
        <v>5.7600000000000005E-2</v>
      </c>
      <c r="Q24" s="47">
        <v>7.2000000000000007E-3</v>
      </c>
      <c r="R24" s="47">
        <v>0.25559999999999999</v>
      </c>
      <c r="S24" s="47">
        <v>1.5840000000000001</v>
      </c>
      <c r="T24" s="47">
        <v>5.4000000000000006E-2</v>
      </c>
      <c r="U24" s="105">
        <v>0.57600000000000007</v>
      </c>
    </row>
    <row r="25" spans="1:21">
      <c r="A25" s="260"/>
      <c r="B25" s="260"/>
      <c r="C25" s="281"/>
      <c r="D25" s="30" t="s">
        <v>89</v>
      </c>
      <c r="E25" s="70" t="s">
        <v>96</v>
      </c>
      <c r="F25" s="22">
        <v>11.764705882352942</v>
      </c>
      <c r="G25" s="22">
        <v>10</v>
      </c>
      <c r="H25" s="155">
        <v>2750</v>
      </c>
      <c r="I25" s="155">
        <v>2689</v>
      </c>
      <c r="J25" s="155"/>
      <c r="K25" s="151">
        <f t="shared" si="0"/>
        <v>2719.5</v>
      </c>
      <c r="L25" s="21">
        <v>1000</v>
      </c>
      <c r="M25" s="221">
        <f t="shared" si="1"/>
        <v>2.7195</v>
      </c>
      <c r="N25" s="222">
        <f t="shared" si="2"/>
        <v>31.994117647058825</v>
      </c>
      <c r="O25" s="22">
        <v>4.7</v>
      </c>
      <c r="P25" s="22">
        <v>7.0000000000000007E-2</v>
      </c>
      <c r="Q25" s="22">
        <v>0.01</v>
      </c>
      <c r="R25" s="22">
        <v>0.95</v>
      </c>
      <c r="S25" s="22">
        <v>2.7</v>
      </c>
      <c r="T25" s="22">
        <v>0.04</v>
      </c>
      <c r="U25" s="29">
        <v>3.5</v>
      </c>
    </row>
    <row r="26" spans="1:21">
      <c r="A26" s="261"/>
      <c r="B26" s="261"/>
      <c r="C26" s="282"/>
      <c r="D26" s="30" t="s">
        <v>60</v>
      </c>
      <c r="E26" s="70" t="s">
        <v>74</v>
      </c>
      <c r="F26" s="22">
        <v>2.1052631578947367</v>
      </c>
      <c r="G26" s="22">
        <v>2</v>
      </c>
      <c r="H26" s="155">
        <v>9484</v>
      </c>
      <c r="I26" s="155">
        <v>9212</v>
      </c>
      <c r="J26" s="155"/>
      <c r="K26" s="151">
        <f t="shared" si="0"/>
        <v>9348</v>
      </c>
      <c r="L26" s="21">
        <v>1000</v>
      </c>
      <c r="M26" s="221">
        <f t="shared" si="1"/>
        <v>9.3480000000000008</v>
      </c>
      <c r="N26" s="222">
        <f t="shared" si="2"/>
        <v>19.68</v>
      </c>
      <c r="O26" s="22">
        <v>2.88</v>
      </c>
      <c r="P26" s="22">
        <v>9.4E-2</v>
      </c>
      <c r="Q26" s="22">
        <v>6.0000000000000001E-3</v>
      </c>
      <c r="R26" s="22">
        <v>0.58599999999999997</v>
      </c>
      <c r="S26" s="22">
        <v>0.8</v>
      </c>
      <c r="T26" s="22">
        <v>2.6000000000000002E-2</v>
      </c>
      <c r="U26" s="29">
        <v>0.38</v>
      </c>
    </row>
    <row r="27" spans="1:21">
      <c r="A27" s="257" t="s">
        <v>133</v>
      </c>
      <c r="B27" s="257" t="s">
        <v>134</v>
      </c>
      <c r="C27" s="280" t="s">
        <v>222</v>
      </c>
      <c r="D27" s="27" t="s">
        <v>61</v>
      </c>
      <c r="E27" s="10" t="s">
        <v>75</v>
      </c>
      <c r="F27" s="22">
        <v>60</v>
      </c>
      <c r="G27" s="22">
        <v>60</v>
      </c>
      <c r="H27" s="155">
        <v>4133</v>
      </c>
      <c r="I27" s="155">
        <v>4061</v>
      </c>
      <c r="J27" s="155"/>
      <c r="K27" s="151">
        <f t="shared" si="0"/>
        <v>4097</v>
      </c>
      <c r="L27" s="21">
        <v>1000</v>
      </c>
      <c r="M27" s="221">
        <f t="shared" si="1"/>
        <v>4.0970000000000004</v>
      </c>
      <c r="N27" s="222">
        <f t="shared" si="2"/>
        <v>245.82000000000002</v>
      </c>
      <c r="O27" s="22">
        <v>211.8</v>
      </c>
      <c r="P27" s="22">
        <v>4.0199999999999996</v>
      </c>
      <c r="Q27" s="22">
        <v>0.24</v>
      </c>
      <c r="R27" s="22">
        <v>48.06</v>
      </c>
      <c r="S27" s="22">
        <v>5.4</v>
      </c>
      <c r="T27" s="22">
        <v>0.48</v>
      </c>
      <c r="U27" s="28">
        <v>1.2</v>
      </c>
    </row>
    <row r="28" spans="1:21">
      <c r="A28" s="261"/>
      <c r="B28" s="261"/>
      <c r="C28" s="282"/>
      <c r="D28" s="27" t="s">
        <v>60</v>
      </c>
      <c r="E28" s="10" t="s">
        <v>74</v>
      </c>
      <c r="F28" s="22">
        <v>1.0526315789473684</v>
      </c>
      <c r="G28" s="22">
        <v>1</v>
      </c>
      <c r="H28" s="155">
        <v>9484</v>
      </c>
      <c r="I28" s="155">
        <v>9212</v>
      </c>
      <c r="J28" s="155"/>
      <c r="K28" s="151">
        <f t="shared" si="0"/>
        <v>9348</v>
      </c>
      <c r="L28" s="21">
        <v>1000</v>
      </c>
      <c r="M28" s="221">
        <f t="shared" si="1"/>
        <v>9.3480000000000008</v>
      </c>
      <c r="N28" s="222">
        <f t="shared" si="2"/>
        <v>9.84</v>
      </c>
      <c r="O28" s="22">
        <v>1.44</v>
      </c>
      <c r="P28" s="22">
        <v>4.7E-2</v>
      </c>
      <c r="Q28" s="22">
        <v>3.0000000000000001E-3</v>
      </c>
      <c r="R28" s="22">
        <v>0.29299999999999998</v>
      </c>
      <c r="S28" s="22">
        <v>0.4</v>
      </c>
      <c r="T28" s="22">
        <v>1.3000000000000001E-2</v>
      </c>
      <c r="U28" s="29">
        <v>0.19</v>
      </c>
    </row>
    <row r="29" spans="1:21" ht="14.5" customHeight="1">
      <c r="A29" s="257" t="s">
        <v>183</v>
      </c>
      <c r="B29" s="257" t="s">
        <v>139</v>
      </c>
      <c r="C29" s="255" t="s">
        <v>209</v>
      </c>
      <c r="D29" s="27" t="s">
        <v>65</v>
      </c>
      <c r="E29" s="70" t="s">
        <v>79</v>
      </c>
      <c r="F29" s="22">
        <v>21.8</v>
      </c>
      <c r="G29" s="22">
        <v>21.5</v>
      </c>
      <c r="H29" s="155">
        <v>2276</v>
      </c>
      <c r="I29" s="155">
        <v>2226</v>
      </c>
      <c r="J29" s="155"/>
      <c r="K29" s="151">
        <f t="shared" si="0"/>
        <v>2251</v>
      </c>
      <c r="L29" s="21">
        <v>1000</v>
      </c>
      <c r="M29" s="221">
        <f t="shared" si="1"/>
        <v>2.2509999999999999</v>
      </c>
      <c r="N29" s="222">
        <f t="shared" si="2"/>
        <v>49.071799999999996</v>
      </c>
      <c r="O29" s="22">
        <v>5.2320000000000002</v>
      </c>
      <c r="P29" s="22">
        <v>0.47960000000000008</v>
      </c>
      <c r="Q29" s="22">
        <v>2.18E-2</v>
      </c>
      <c r="R29" s="22">
        <v>0.2</v>
      </c>
      <c r="S29" s="35">
        <v>0.02</v>
      </c>
      <c r="T29" s="35">
        <v>0.72</v>
      </c>
      <c r="U29" s="35">
        <v>15</v>
      </c>
    </row>
    <row r="30" spans="1:21">
      <c r="A30" s="260"/>
      <c r="B30" s="260"/>
      <c r="C30" s="255"/>
      <c r="D30" s="57" t="s">
        <v>63</v>
      </c>
      <c r="E30" s="70" t="s">
        <v>77</v>
      </c>
      <c r="F30" s="45">
        <v>16.842105263157894</v>
      </c>
      <c r="G30" s="48">
        <v>16</v>
      </c>
      <c r="H30" s="174">
        <v>2519</v>
      </c>
      <c r="I30" s="174">
        <v>2766</v>
      </c>
      <c r="J30" s="174"/>
      <c r="K30" s="151">
        <f t="shared" si="0"/>
        <v>2642.5</v>
      </c>
      <c r="L30" s="21">
        <v>1000</v>
      </c>
      <c r="M30" s="221">
        <f t="shared" si="1"/>
        <v>2.6425000000000001</v>
      </c>
      <c r="N30" s="222">
        <f t="shared" si="2"/>
        <v>44.505263157894738</v>
      </c>
      <c r="O30" s="46">
        <v>6.4</v>
      </c>
      <c r="P30" s="46">
        <v>0.22399999999999998</v>
      </c>
      <c r="Q30" s="46">
        <v>1.6E-2</v>
      </c>
      <c r="R30" s="46">
        <v>1.232</v>
      </c>
      <c r="S30" s="46">
        <v>3.84</v>
      </c>
      <c r="T30" s="46">
        <v>4.8000000000000001E-2</v>
      </c>
      <c r="U30" s="46">
        <v>64</v>
      </c>
    </row>
    <row r="31" spans="1:21">
      <c r="A31" s="261"/>
      <c r="B31" s="261"/>
      <c r="C31" s="255"/>
      <c r="D31" s="27" t="s">
        <v>108</v>
      </c>
      <c r="E31" s="70" t="s">
        <v>112</v>
      </c>
      <c r="F31" s="22">
        <v>28.6</v>
      </c>
      <c r="G31" s="22">
        <v>28.5</v>
      </c>
      <c r="H31" s="155">
        <v>2832</v>
      </c>
      <c r="I31" s="155">
        <v>2279</v>
      </c>
      <c r="J31" s="155"/>
      <c r="K31" s="151">
        <f t="shared" si="0"/>
        <v>2555.5</v>
      </c>
      <c r="L31" s="21">
        <v>1000</v>
      </c>
      <c r="M31" s="221">
        <f t="shared" si="1"/>
        <v>2.5554999999999999</v>
      </c>
      <c r="N31" s="222">
        <f t="shared" si="2"/>
        <v>73.087299999999999</v>
      </c>
      <c r="O31" s="22">
        <v>3.718</v>
      </c>
      <c r="P31" s="22">
        <v>0.31460000000000005</v>
      </c>
      <c r="Q31" s="22">
        <v>5.7200000000000008E-2</v>
      </c>
      <c r="R31" s="22">
        <v>0.54</v>
      </c>
      <c r="S31" s="35">
        <v>12.58</v>
      </c>
      <c r="T31" s="35">
        <v>0.28999999999999998</v>
      </c>
      <c r="U31" s="35">
        <v>2.57</v>
      </c>
    </row>
    <row r="32" spans="1:21" ht="43.5">
      <c r="A32" s="4" t="s">
        <v>135</v>
      </c>
      <c r="B32" s="4" t="s">
        <v>134</v>
      </c>
      <c r="C32" s="10" t="s">
        <v>154</v>
      </c>
      <c r="D32" s="27" t="s">
        <v>106</v>
      </c>
      <c r="E32" s="10" t="s">
        <v>110</v>
      </c>
      <c r="F32" s="22">
        <v>132.35294117647058</v>
      </c>
      <c r="G32" s="22">
        <v>90</v>
      </c>
      <c r="H32" s="155">
        <v>2427</v>
      </c>
      <c r="I32" s="155">
        <v>1826</v>
      </c>
      <c r="J32" s="155"/>
      <c r="K32" s="151">
        <f t="shared" si="0"/>
        <v>2126.5</v>
      </c>
      <c r="L32" s="21">
        <v>1000</v>
      </c>
      <c r="M32" s="221">
        <f t="shared" si="1"/>
        <v>2.1265000000000001</v>
      </c>
      <c r="N32" s="222">
        <f t="shared" si="2"/>
        <v>281.4485294117647</v>
      </c>
      <c r="O32" s="22">
        <v>149.4</v>
      </c>
      <c r="P32" s="22">
        <v>1.08</v>
      </c>
      <c r="Q32" s="22">
        <v>0.18</v>
      </c>
      <c r="R32" s="22">
        <v>35.369999999999997</v>
      </c>
      <c r="S32" s="22">
        <v>7.2</v>
      </c>
      <c r="T32" s="22">
        <v>0.36</v>
      </c>
      <c r="U32" s="29">
        <v>23.4</v>
      </c>
    </row>
    <row r="33" spans="1:21">
      <c r="A33" s="4" t="s">
        <v>141</v>
      </c>
      <c r="B33" s="4" t="s">
        <v>139</v>
      </c>
      <c r="C33" s="280" t="s">
        <v>163</v>
      </c>
      <c r="D33" s="27" t="s">
        <v>120</v>
      </c>
      <c r="E33" s="10" t="s">
        <v>121</v>
      </c>
      <c r="F33" s="22">
        <v>130</v>
      </c>
      <c r="G33" s="22">
        <v>65</v>
      </c>
      <c r="H33" s="155">
        <v>2081</v>
      </c>
      <c r="I33" s="155">
        <v>2100</v>
      </c>
      <c r="J33" s="155"/>
      <c r="K33" s="151">
        <f t="shared" si="0"/>
        <v>2090.5</v>
      </c>
      <c r="L33" s="21">
        <v>1000</v>
      </c>
      <c r="M33" s="221">
        <f t="shared" si="1"/>
        <v>2.0905</v>
      </c>
      <c r="N33" s="222">
        <f t="shared" si="2"/>
        <v>271.76499999999999</v>
      </c>
      <c r="O33" s="22">
        <v>16.25</v>
      </c>
      <c r="P33" s="22">
        <v>0.45500000000000002</v>
      </c>
      <c r="Q33" s="22">
        <v>0</v>
      </c>
      <c r="R33" s="22">
        <v>3.25</v>
      </c>
      <c r="S33" s="22">
        <v>7.15</v>
      </c>
      <c r="T33" s="22">
        <v>0.26</v>
      </c>
      <c r="U33" s="29">
        <v>4.55</v>
      </c>
    </row>
    <row r="34" spans="1:21">
      <c r="A34" s="42" t="s">
        <v>144</v>
      </c>
      <c r="B34" s="42" t="s">
        <v>145</v>
      </c>
      <c r="C34" s="282"/>
      <c r="D34" s="27" t="s">
        <v>67</v>
      </c>
      <c r="E34" s="10" t="s">
        <v>81</v>
      </c>
      <c r="F34" s="22">
        <v>8</v>
      </c>
      <c r="G34" s="22">
        <v>8</v>
      </c>
      <c r="H34" s="155">
        <v>3640</v>
      </c>
      <c r="I34" s="155">
        <v>3610</v>
      </c>
      <c r="J34" s="155"/>
      <c r="K34" s="151">
        <f t="shared" si="0"/>
        <v>3625</v>
      </c>
      <c r="L34" s="21">
        <v>1000</v>
      </c>
      <c r="M34" s="221">
        <f t="shared" si="1"/>
        <v>3.625</v>
      </c>
      <c r="N34" s="222">
        <f t="shared" si="2"/>
        <v>29</v>
      </c>
      <c r="O34" s="22">
        <v>31.76</v>
      </c>
      <c r="P34" s="22">
        <v>0</v>
      </c>
      <c r="Q34" s="22">
        <v>0</v>
      </c>
      <c r="R34" s="22">
        <v>7.944</v>
      </c>
      <c r="S34" s="22">
        <v>0</v>
      </c>
      <c r="T34" s="22">
        <v>8.0000000000000002E-3</v>
      </c>
      <c r="U34" s="29">
        <v>0</v>
      </c>
    </row>
    <row r="35" spans="1:21" ht="57.5" customHeight="1">
      <c r="A35" s="4" t="s">
        <v>146</v>
      </c>
      <c r="B35" s="4" t="s">
        <v>147</v>
      </c>
      <c r="C35" s="10" t="s">
        <v>148</v>
      </c>
      <c r="D35" s="27" t="s">
        <v>69</v>
      </c>
      <c r="E35" s="10" t="s">
        <v>83</v>
      </c>
      <c r="F35" s="22">
        <v>15</v>
      </c>
      <c r="G35" s="22">
        <v>15</v>
      </c>
      <c r="H35" s="155">
        <v>7779</v>
      </c>
      <c r="I35" s="155">
        <v>7465</v>
      </c>
      <c r="J35" s="155"/>
      <c r="K35" s="151">
        <f t="shared" si="0"/>
        <v>7622</v>
      </c>
      <c r="L35" s="21">
        <v>1000</v>
      </c>
      <c r="M35" s="221">
        <f t="shared" si="1"/>
        <v>7.6219999999999999</v>
      </c>
      <c r="N35" s="222">
        <f t="shared" si="2"/>
        <v>114.33</v>
      </c>
      <c r="O35" s="22">
        <v>135</v>
      </c>
      <c r="P35" s="22">
        <v>0</v>
      </c>
      <c r="Q35" s="22">
        <v>15</v>
      </c>
      <c r="R35" s="22">
        <v>0</v>
      </c>
      <c r="S35" s="22">
        <v>0</v>
      </c>
      <c r="T35" s="22">
        <v>0</v>
      </c>
      <c r="U35" s="28">
        <v>0</v>
      </c>
    </row>
    <row r="36" spans="1:21">
      <c r="A36" s="277"/>
      <c r="B36" s="277"/>
      <c r="C36" s="277"/>
      <c r="D36" s="277"/>
      <c r="E36" s="277"/>
      <c r="F36" s="277"/>
      <c r="G36" s="277"/>
      <c r="H36" s="277"/>
      <c r="I36" s="277"/>
      <c r="J36" s="277"/>
      <c r="K36" s="277"/>
      <c r="L36" s="277"/>
      <c r="M36" s="277"/>
      <c r="N36" s="277"/>
      <c r="O36" s="277"/>
      <c r="P36" s="277"/>
      <c r="Q36" s="277"/>
      <c r="R36" s="277"/>
      <c r="S36" s="278"/>
    </row>
    <row r="37" spans="1:21">
      <c r="A37" s="279" t="s">
        <v>23</v>
      </c>
      <c r="B37" s="279"/>
      <c r="C37" s="279"/>
      <c r="D37" s="279"/>
      <c r="E37" s="279"/>
      <c r="F37" s="279"/>
      <c r="G37" s="10"/>
      <c r="H37" s="235"/>
      <c r="I37" s="235"/>
      <c r="J37" s="235"/>
      <c r="K37" s="235"/>
      <c r="L37" s="235"/>
      <c r="M37" s="251">
        <f>SUM(M19:M35)</f>
        <v>88.6875</v>
      </c>
      <c r="N37" s="251">
        <f>SUM(N19:N35)</f>
        <v>2733.1981890785064</v>
      </c>
      <c r="O37" s="38">
        <f t="shared" ref="O37:U37" si="3">SUM(O19:O35)</f>
        <v>777.01599999999996</v>
      </c>
      <c r="P37" s="38">
        <f t="shared" si="3"/>
        <v>32.916800000000002</v>
      </c>
      <c r="Q37" s="38">
        <f t="shared" si="3"/>
        <v>16.815200000000001</v>
      </c>
      <c r="R37" s="38">
        <f t="shared" si="3"/>
        <v>118.39960000000001</v>
      </c>
      <c r="S37" s="38">
        <f t="shared" si="3"/>
        <v>86.89400000000002</v>
      </c>
      <c r="T37" s="38">
        <f t="shared" si="3"/>
        <v>4.7469999999999999</v>
      </c>
      <c r="U37" s="38">
        <f t="shared" si="3"/>
        <v>153.506</v>
      </c>
    </row>
    <row r="38" spans="1:21">
      <c r="A38" s="279" t="s">
        <v>24</v>
      </c>
      <c r="B38" s="279"/>
      <c r="C38" s="279"/>
      <c r="D38" s="279"/>
      <c r="E38" s="279"/>
      <c r="F38" s="279"/>
      <c r="G38" s="10"/>
      <c r="H38" s="235"/>
      <c r="I38" s="235"/>
      <c r="J38" s="235"/>
      <c r="K38" s="235"/>
      <c r="L38" s="235"/>
      <c r="M38" s="235"/>
      <c r="N38" s="235"/>
      <c r="O38" s="21">
        <v>2491</v>
      </c>
      <c r="P38" s="21">
        <v>87.2</v>
      </c>
      <c r="Q38" s="21">
        <v>83</v>
      </c>
      <c r="R38" s="21">
        <v>348.7</v>
      </c>
      <c r="S38" s="21">
        <v>1100</v>
      </c>
      <c r="T38" s="96">
        <v>9.5</v>
      </c>
      <c r="U38" s="96">
        <v>1500</v>
      </c>
    </row>
    <row r="39" spans="1:21">
      <c r="A39" s="279" t="s">
        <v>25</v>
      </c>
      <c r="B39" s="279"/>
      <c r="C39" s="279"/>
      <c r="D39" s="279"/>
      <c r="E39" s="279"/>
      <c r="F39" s="279"/>
      <c r="G39" s="10"/>
      <c r="H39" s="235"/>
      <c r="I39" s="235"/>
      <c r="J39" s="235"/>
      <c r="K39" s="235"/>
      <c r="L39" s="235"/>
      <c r="M39" s="235"/>
      <c r="N39" s="235"/>
      <c r="O39" s="87">
        <f>O37/O38</f>
        <v>0.31192934564431951</v>
      </c>
      <c r="P39" s="39">
        <f t="shared" ref="P39:U39" si="4">P37/P38</f>
        <v>0.37748623853211011</v>
      </c>
      <c r="Q39" s="39">
        <f t="shared" si="4"/>
        <v>0.20259277108433735</v>
      </c>
      <c r="R39" s="39">
        <f t="shared" si="4"/>
        <v>0.33954574132492116</v>
      </c>
      <c r="S39" s="39">
        <f t="shared" si="4"/>
        <v>7.899454545454547E-2</v>
      </c>
      <c r="T39" s="40">
        <f t="shared" si="4"/>
        <v>0.49968421052631579</v>
      </c>
      <c r="U39" s="40">
        <f t="shared" si="4"/>
        <v>0.10233733333333334</v>
      </c>
    </row>
    <row r="40" spans="1:21" s="7" customFormat="1">
      <c r="H40" s="236"/>
      <c r="I40" s="236"/>
      <c r="J40" s="236"/>
      <c r="K40" s="236"/>
      <c r="L40" s="236"/>
      <c r="M40" s="236"/>
      <c r="N40" s="236"/>
    </row>
    <row r="41" spans="1:21">
      <c r="A41" s="266" t="s">
        <v>26</v>
      </c>
      <c r="B41" s="266"/>
      <c r="C41" s="266"/>
      <c r="D41" s="267"/>
      <c r="E41" s="263" t="s">
        <v>172</v>
      </c>
      <c r="F41" s="264"/>
      <c r="G41" s="264"/>
      <c r="H41" s="264"/>
      <c r="I41" s="264"/>
      <c r="J41" s="264"/>
      <c r="K41" s="264"/>
      <c r="L41" s="264"/>
      <c r="M41" s="264"/>
      <c r="N41" s="264"/>
      <c r="O41" s="264"/>
      <c r="P41" s="264"/>
      <c r="Q41" s="264"/>
      <c r="R41" s="264"/>
      <c r="S41" s="264"/>
      <c r="T41" s="264"/>
      <c r="U41" s="265"/>
    </row>
    <row r="42" spans="1:21" ht="7.5" customHeight="1">
      <c r="A42" s="7"/>
      <c r="B42" s="7"/>
      <c r="C42" s="7"/>
      <c r="D42" s="13"/>
      <c r="E42" s="13"/>
      <c r="F42" s="13"/>
      <c r="G42" s="13"/>
      <c r="H42" s="13"/>
      <c r="I42" s="13"/>
      <c r="J42" s="13"/>
      <c r="K42" s="13"/>
      <c r="L42" s="13"/>
      <c r="M42" s="13"/>
      <c r="N42" s="13"/>
      <c r="O42" s="13"/>
      <c r="P42" s="13"/>
      <c r="Q42" s="13"/>
      <c r="R42" s="13"/>
      <c r="S42" s="13"/>
      <c r="T42" s="13"/>
    </row>
    <row r="43" spans="1:21">
      <c r="A43" s="7" t="s">
        <v>27</v>
      </c>
      <c r="B43" s="258"/>
      <c r="C43" s="258"/>
      <c r="D43" s="258"/>
      <c r="E43" s="258"/>
      <c r="F43" s="258"/>
      <c r="O43" s="266" t="s">
        <v>28</v>
      </c>
      <c r="P43" s="266"/>
      <c r="Q43" s="267"/>
      <c r="R43" s="258">
        <v>1143397777</v>
      </c>
      <c r="S43" s="258"/>
      <c r="T43" s="258"/>
      <c r="U43" s="258"/>
    </row>
  </sheetData>
  <mergeCells count="37">
    <mergeCell ref="B29:B31"/>
    <mergeCell ref="A21:A26"/>
    <mergeCell ref="B21:B26"/>
    <mergeCell ref="C21:C26"/>
    <mergeCell ref="A41:D41"/>
    <mergeCell ref="B27:B28"/>
    <mergeCell ref="A27:A28"/>
    <mergeCell ref="C33:C34"/>
    <mergeCell ref="E41:U41"/>
    <mergeCell ref="B43:F43"/>
    <mergeCell ref="O43:Q43"/>
    <mergeCell ref="R43:U43"/>
    <mergeCell ref="A36:S36"/>
    <mergeCell ref="A38:F38"/>
    <mergeCell ref="A39:F39"/>
    <mergeCell ref="A37:F37"/>
    <mergeCell ref="G17:G18"/>
    <mergeCell ref="O17:U17"/>
    <mergeCell ref="C29:C31"/>
    <mergeCell ref="A29:A31"/>
    <mergeCell ref="A9:B9"/>
    <mergeCell ref="C9:D9"/>
    <mergeCell ref="A11:B11"/>
    <mergeCell ref="B13:C13"/>
    <mergeCell ref="A17:A18"/>
    <mergeCell ref="B17:B18"/>
    <mergeCell ref="C17:C18"/>
    <mergeCell ref="D17:D18"/>
    <mergeCell ref="E17:E18"/>
    <mergeCell ref="F17:F18"/>
    <mergeCell ref="C19:C20"/>
    <mergeCell ref="C27:C28"/>
    <mergeCell ref="A1:S1"/>
    <mergeCell ref="A3:B3"/>
    <mergeCell ref="C3:S3"/>
    <mergeCell ref="A5:B5"/>
    <mergeCell ref="C7:D7"/>
  </mergeCells>
  <dataValidations count="5">
    <dataValidation type="list" allowBlank="1" showInputMessage="1" showErrorMessage="1" sqref="C7" xr:uid="{00000000-0002-0000-0600-000000000000}">
      <formula1>"Indígena,Afrocolombiano,Palenquero,Raizal,Rrom,Sin Pertenencia Étnica"</formula1>
    </dataValidation>
    <dataValidation type="list" allowBlank="1" showInputMessage="1" showErrorMessage="1" sqref="C11" xr:uid="{00000000-0002-0000-0600-000001000000}">
      <formula1>"Complemento JM/JT,Almuerzo"</formula1>
    </dataValidation>
    <dataValidation type="list" allowBlank="1" showInputMessage="1" showErrorMessage="1" sqref="B13:C13" xr:uid="{00000000-0002-0000-06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600-000003000000}">
      <formula1>"Ración para Preparar en Sitio,Comida Caliente Transportada,Ración Industrializada"</formula1>
    </dataValidation>
    <dataValidation type="list" allowBlank="1" showInputMessage="1" showErrorMessage="1" sqref="C5" xr:uid="{00000000-0002-0000-0600-000004000000}">
      <formula1>"Si,No"</formula1>
    </dataValidation>
  </dataValidations>
  <pageMargins left="0.71" right="0.71" top="0.75000000000000011" bottom="0.75000000000000011" header="0.31" footer="0.31"/>
  <pageSetup scale="52" fitToHeight="0"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G45"/>
  <sheetViews>
    <sheetView view="pageBreakPreview" topLeftCell="B13" zoomScale="80" zoomScaleNormal="80" zoomScaleSheetLayoutView="80" zoomScalePageLayoutView="150" workbookViewId="0">
      <selection activeCell="E32" sqref="E32"/>
    </sheetView>
  </sheetViews>
  <sheetFormatPr baseColWidth="10" defaultColWidth="11.453125" defaultRowHeight="14.5"/>
  <cols>
    <col min="1" max="1" width="21" style="2" customWidth="1"/>
    <col min="2" max="2" width="24.1796875" style="2" customWidth="1"/>
    <col min="3" max="3" width="18.1796875" style="2" customWidth="1"/>
    <col min="4" max="4" width="26.453125" style="2" customWidth="1"/>
    <col min="5" max="5" width="14.453125" style="2" customWidth="1"/>
    <col min="6" max="6" width="11" style="2" customWidth="1"/>
    <col min="7" max="14" width="14.26953125" style="2" customWidth="1"/>
    <col min="15" max="18" width="14.1796875" style="2" hidden="1" customWidth="1"/>
    <col min="19" max="19" width="12.81640625" style="2" hidden="1" customWidth="1"/>
    <col min="20" max="20" width="12.54296875" style="2" hidden="1" customWidth="1"/>
    <col min="21" max="21" width="11.542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7"/>
      <c r="I2" s="237"/>
      <c r="J2" s="237"/>
      <c r="K2" s="237"/>
      <c r="L2" s="237"/>
      <c r="M2" s="237"/>
      <c r="N2" s="23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7"/>
      <c r="I4" s="237"/>
      <c r="J4" s="237"/>
      <c r="K4" s="237"/>
      <c r="L4" s="237"/>
      <c r="M4" s="237"/>
      <c r="N4" s="237"/>
      <c r="O4" s="1"/>
      <c r="P4" s="1"/>
      <c r="Q4" s="1"/>
      <c r="R4" s="1"/>
      <c r="S4" s="1"/>
    </row>
    <row r="5" spans="1:33" s="6" customFormat="1">
      <c r="A5" s="273" t="s">
        <v>2</v>
      </c>
      <c r="B5" s="273"/>
      <c r="C5" s="4" t="s">
        <v>50</v>
      </c>
      <c r="D5" s="1"/>
      <c r="E5" s="1"/>
      <c r="F5" s="1"/>
      <c r="G5" s="1"/>
      <c r="H5" s="237"/>
      <c r="I5" s="237"/>
      <c r="J5" s="237"/>
      <c r="K5" s="237"/>
      <c r="L5" s="237"/>
      <c r="M5" s="237"/>
      <c r="N5" s="23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36"/>
      <c r="I7" s="236"/>
      <c r="J7" s="236"/>
      <c r="K7" s="236"/>
      <c r="L7" s="236"/>
      <c r="M7" s="236"/>
      <c r="N7" s="23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36"/>
      <c r="I11" s="236"/>
      <c r="J11" s="236"/>
      <c r="K11" s="236"/>
      <c r="L11" s="236"/>
      <c r="M11" s="236"/>
      <c r="N11" s="23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8</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33"/>
      <c r="I17" s="233"/>
      <c r="J17" s="233"/>
      <c r="K17" s="233"/>
      <c r="L17" s="233"/>
      <c r="M17" s="233"/>
      <c r="N17" s="233"/>
      <c r="O17" s="256" t="s">
        <v>15</v>
      </c>
      <c r="P17" s="256"/>
      <c r="Q17" s="256"/>
      <c r="R17" s="256"/>
      <c r="S17" s="256"/>
      <c r="T17" s="256"/>
      <c r="U17" s="256"/>
    </row>
    <row r="18" spans="1:21" ht="43.5">
      <c r="A18" s="256"/>
      <c r="B18" s="256"/>
      <c r="C18" s="256"/>
      <c r="D18" s="256"/>
      <c r="E18" s="256"/>
      <c r="F18" s="256"/>
      <c r="G18" s="256"/>
      <c r="H18" s="112" t="s">
        <v>242</v>
      </c>
      <c r="I18" s="112" t="s">
        <v>243</v>
      </c>
      <c r="J18" s="216" t="s">
        <v>244</v>
      </c>
      <c r="K18" s="238" t="s">
        <v>245</v>
      </c>
      <c r="L18" s="238" t="s">
        <v>246</v>
      </c>
      <c r="M18" s="238" t="s">
        <v>247</v>
      </c>
      <c r="N18" s="238" t="s">
        <v>248</v>
      </c>
      <c r="O18" s="4" t="s">
        <v>16</v>
      </c>
      <c r="P18" s="4" t="s">
        <v>17</v>
      </c>
      <c r="Q18" s="4" t="s">
        <v>18</v>
      </c>
      <c r="R18" s="4" t="s">
        <v>19</v>
      </c>
      <c r="S18" s="4" t="s">
        <v>20</v>
      </c>
      <c r="T18" s="4" t="s">
        <v>21</v>
      </c>
      <c r="U18" s="4" t="s">
        <v>22</v>
      </c>
    </row>
    <row r="19" spans="1:21" s="135" customFormat="1" ht="29" customHeight="1">
      <c r="A19" s="284" t="s">
        <v>131</v>
      </c>
      <c r="B19" s="257" t="s">
        <v>132</v>
      </c>
      <c r="C19" s="254" t="s">
        <v>224</v>
      </c>
      <c r="D19" s="128" t="s">
        <v>84</v>
      </c>
      <c r="E19" s="129" t="s">
        <v>91</v>
      </c>
      <c r="F19" s="130">
        <v>55.555555555555557</v>
      </c>
      <c r="G19" s="130">
        <v>50</v>
      </c>
      <c r="H19" s="131"/>
      <c r="I19" s="131"/>
      <c r="J19" s="131"/>
      <c r="K19" s="244" t="e">
        <f>AVERAGE(H19,I19,J19)</f>
        <v>#DIV/0!</v>
      </c>
      <c r="L19" s="132">
        <v>1000</v>
      </c>
      <c r="M19" s="223" t="e">
        <f>+K19/L19</f>
        <v>#DIV/0!</v>
      </c>
      <c r="N19" s="224" t="e">
        <f>F19*M19</f>
        <v>#DIV/0!</v>
      </c>
      <c r="O19" s="130">
        <v>74.5</v>
      </c>
      <c r="P19" s="130">
        <v>6.3</v>
      </c>
      <c r="Q19" s="130">
        <v>5.4</v>
      </c>
      <c r="R19" s="130">
        <v>0.15</v>
      </c>
      <c r="S19" s="130">
        <v>26.5</v>
      </c>
      <c r="T19" s="130">
        <v>0.85</v>
      </c>
      <c r="U19" s="145">
        <v>69.5</v>
      </c>
    </row>
    <row r="20" spans="1:21">
      <c r="A20" s="286"/>
      <c r="B20" s="260"/>
      <c r="C20" s="255"/>
      <c r="D20" s="27" t="s">
        <v>63</v>
      </c>
      <c r="E20" s="70" t="s">
        <v>77</v>
      </c>
      <c r="F20" s="22">
        <v>8</v>
      </c>
      <c r="G20" s="22">
        <v>7.6</v>
      </c>
      <c r="H20" s="245">
        <v>2519</v>
      </c>
      <c r="I20" s="245">
        <v>2776</v>
      </c>
      <c r="J20" s="245"/>
      <c r="K20" s="151">
        <f t="shared" ref="K20:K37" si="0">AVERAGE(H20,I20,J20)</f>
        <v>2647.5</v>
      </c>
      <c r="L20" s="21">
        <v>1000</v>
      </c>
      <c r="M20" s="221">
        <f t="shared" ref="M20" si="1">+K20/L20</f>
        <v>2.6475</v>
      </c>
      <c r="N20" s="222">
        <f t="shared" ref="N20" si="2">F20*M20</f>
        <v>21.18</v>
      </c>
      <c r="O20" s="22">
        <v>3.04</v>
      </c>
      <c r="P20" s="22">
        <v>0.10639999999999999</v>
      </c>
      <c r="Q20" s="22">
        <v>7.6E-3</v>
      </c>
      <c r="R20" s="22">
        <v>0.58519999999999994</v>
      </c>
      <c r="S20" s="22">
        <v>1.8239999999999998</v>
      </c>
      <c r="T20" s="22">
        <v>2.2799999999999997E-2</v>
      </c>
      <c r="U20" s="29">
        <v>0.30399999999999999</v>
      </c>
    </row>
    <row r="21" spans="1:21">
      <c r="A21" s="285"/>
      <c r="B21" s="261"/>
      <c r="C21" s="262"/>
      <c r="D21" s="27" t="s">
        <v>65</v>
      </c>
      <c r="E21" s="10" t="s">
        <v>79</v>
      </c>
      <c r="F21" s="22">
        <v>6.25</v>
      </c>
      <c r="G21" s="22">
        <v>5</v>
      </c>
      <c r="H21" s="245">
        <v>2276</v>
      </c>
      <c r="I21" s="245">
        <v>2226</v>
      </c>
      <c r="J21" s="245"/>
      <c r="K21" s="151">
        <f t="shared" si="0"/>
        <v>2251</v>
      </c>
      <c r="L21" s="21">
        <v>1000</v>
      </c>
      <c r="M21" s="221">
        <f t="shared" ref="M21:M37" si="3">+K21/L21</f>
        <v>2.2509999999999999</v>
      </c>
      <c r="N21" s="222">
        <f t="shared" ref="N21:N37" si="4">F21*M21</f>
        <v>14.06875</v>
      </c>
      <c r="O21" s="22">
        <v>1.1499999999999999</v>
      </c>
      <c r="P21" s="22">
        <v>4.4999999999999998E-2</v>
      </c>
      <c r="Q21" s="22">
        <v>5.0000000000000001E-3</v>
      </c>
      <c r="R21" s="22">
        <v>0.20499999999999999</v>
      </c>
      <c r="S21" s="22">
        <v>0.45</v>
      </c>
      <c r="T21" s="22">
        <v>2.5000000000000001E-2</v>
      </c>
      <c r="U21" s="29">
        <v>0.3</v>
      </c>
    </row>
    <row r="22" spans="1:21">
      <c r="A22" s="257" t="s">
        <v>133</v>
      </c>
      <c r="B22" s="257" t="s">
        <v>134</v>
      </c>
      <c r="C22" s="280" t="s">
        <v>160</v>
      </c>
      <c r="D22" s="27" t="s">
        <v>61</v>
      </c>
      <c r="E22" s="10" t="s">
        <v>75</v>
      </c>
      <c r="F22" s="22">
        <v>60</v>
      </c>
      <c r="G22" s="22">
        <v>60</v>
      </c>
      <c r="H22" s="245">
        <v>4133</v>
      </c>
      <c r="I22" s="245">
        <v>4061</v>
      </c>
      <c r="J22" s="245"/>
      <c r="K22" s="151">
        <f t="shared" si="0"/>
        <v>4097</v>
      </c>
      <c r="L22" s="21">
        <v>1000</v>
      </c>
      <c r="M22" s="221">
        <f t="shared" si="3"/>
        <v>4.0970000000000004</v>
      </c>
      <c r="N22" s="222">
        <f t="shared" si="4"/>
        <v>245.82000000000002</v>
      </c>
      <c r="O22" s="22">
        <v>211.8</v>
      </c>
      <c r="P22" s="22">
        <v>4.0199999999999996</v>
      </c>
      <c r="Q22" s="22">
        <v>0.24</v>
      </c>
      <c r="R22" s="22">
        <v>48.06</v>
      </c>
      <c r="S22" s="22">
        <v>5.4</v>
      </c>
      <c r="T22" s="22">
        <v>0.48</v>
      </c>
      <c r="U22" s="28">
        <v>1.2</v>
      </c>
    </row>
    <row r="23" spans="1:21" s="135" customFormat="1">
      <c r="A23" s="260"/>
      <c r="B23" s="260"/>
      <c r="C23" s="281"/>
      <c r="D23" s="128" t="s">
        <v>57</v>
      </c>
      <c r="E23" s="129" t="s">
        <v>71</v>
      </c>
      <c r="F23" s="165">
        <v>10</v>
      </c>
      <c r="G23" s="190">
        <v>9</v>
      </c>
      <c r="H23" s="248"/>
      <c r="I23" s="248"/>
      <c r="J23" s="248"/>
      <c r="K23" s="244" t="e">
        <f t="shared" si="0"/>
        <v>#DIV/0!</v>
      </c>
      <c r="L23" s="132">
        <v>1000</v>
      </c>
      <c r="M23" s="223" t="e">
        <f t="shared" si="3"/>
        <v>#DIV/0!</v>
      </c>
      <c r="N23" s="224" t="e">
        <f t="shared" si="4"/>
        <v>#DIV/0!</v>
      </c>
      <c r="O23" s="146">
        <v>3.78</v>
      </c>
      <c r="P23" s="146">
        <v>0.09</v>
      </c>
      <c r="Q23" s="146">
        <v>0.14400000000000002</v>
      </c>
      <c r="R23" s="146">
        <v>0.45899999999999996</v>
      </c>
      <c r="S23" s="146">
        <v>1.17</v>
      </c>
      <c r="T23" s="146">
        <v>0.09</v>
      </c>
      <c r="U23" s="146">
        <v>0.18</v>
      </c>
    </row>
    <row r="24" spans="1:21" ht="43.5">
      <c r="A24" s="4" t="s">
        <v>135</v>
      </c>
      <c r="B24" s="4" t="s">
        <v>134</v>
      </c>
      <c r="C24" s="254" t="s">
        <v>216</v>
      </c>
      <c r="D24" s="27" t="s">
        <v>62</v>
      </c>
      <c r="E24" s="10" t="s">
        <v>76</v>
      </c>
      <c r="F24" s="22">
        <v>137.5</v>
      </c>
      <c r="G24" s="22">
        <v>110</v>
      </c>
      <c r="H24" s="245">
        <v>3004</v>
      </c>
      <c r="I24" s="245">
        <v>2219</v>
      </c>
      <c r="J24" s="245"/>
      <c r="K24" s="151">
        <f t="shared" si="0"/>
        <v>2611.5</v>
      </c>
      <c r="L24" s="21">
        <v>1000</v>
      </c>
      <c r="M24" s="221">
        <f t="shared" si="3"/>
        <v>2.6114999999999999</v>
      </c>
      <c r="N24" s="222">
        <f t="shared" si="4"/>
        <v>359.08125000000001</v>
      </c>
      <c r="O24" s="22">
        <v>81.400000000000006</v>
      </c>
      <c r="P24" s="22">
        <v>2.09</v>
      </c>
      <c r="Q24" s="22">
        <v>0.11</v>
      </c>
      <c r="R24" s="22">
        <v>16.829999999999998</v>
      </c>
      <c r="S24" s="22">
        <v>15.4</v>
      </c>
      <c r="T24" s="22">
        <v>0.33</v>
      </c>
      <c r="U24" s="28">
        <v>12.1</v>
      </c>
    </row>
    <row r="25" spans="1:21" ht="29">
      <c r="A25" s="4" t="s">
        <v>153</v>
      </c>
      <c r="B25" s="4" t="s">
        <v>143</v>
      </c>
      <c r="C25" s="262"/>
      <c r="D25" s="27" t="s">
        <v>87</v>
      </c>
      <c r="E25" s="10" t="s">
        <v>94</v>
      </c>
      <c r="F25" s="22">
        <v>35</v>
      </c>
      <c r="G25" s="22">
        <v>35</v>
      </c>
      <c r="H25" s="245">
        <v>15270</v>
      </c>
      <c r="I25" s="245">
        <v>16000</v>
      </c>
      <c r="J25" s="245"/>
      <c r="K25" s="151">
        <f t="shared" si="0"/>
        <v>15635</v>
      </c>
      <c r="L25" s="21">
        <v>1000</v>
      </c>
      <c r="M25" s="221">
        <f t="shared" si="3"/>
        <v>15.635</v>
      </c>
      <c r="N25" s="222">
        <f t="shared" si="4"/>
        <v>547.22500000000002</v>
      </c>
      <c r="O25" s="22">
        <v>106.05</v>
      </c>
      <c r="P25" s="22">
        <v>6.125</v>
      </c>
      <c r="Q25" s="22">
        <v>8.9250000000000007</v>
      </c>
      <c r="R25" s="22">
        <v>0.315</v>
      </c>
      <c r="S25" s="22">
        <v>274.05</v>
      </c>
      <c r="T25" s="22">
        <v>0.45500000000000002</v>
      </c>
      <c r="U25" s="28">
        <v>327.25</v>
      </c>
    </row>
    <row r="26" spans="1:21">
      <c r="A26" s="257" t="s">
        <v>157</v>
      </c>
      <c r="B26" s="257" t="s">
        <v>132</v>
      </c>
      <c r="C26" s="255" t="s">
        <v>171</v>
      </c>
      <c r="D26" s="30" t="s">
        <v>114</v>
      </c>
      <c r="E26" s="70" t="s">
        <v>116</v>
      </c>
      <c r="F26" s="22">
        <v>25</v>
      </c>
      <c r="G26" s="22">
        <v>25</v>
      </c>
      <c r="H26" s="245">
        <v>7250</v>
      </c>
      <c r="I26" s="245">
        <v>7250</v>
      </c>
      <c r="J26" s="245"/>
      <c r="K26" s="151">
        <f t="shared" si="0"/>
        <v>7250</v>
      </c>
      <c r="L26" s="21">
        <v>1000</v>
      </c>
      <c r="M26" s="221">
        <f t="shared" si="3"/>
        <v>7.25</v>
      </c>
      <c r="N26" s="222">
        <f t="shared" si="4"/>
        <v>181.25</v>
      </c>
      <c r="O26" s="22">
        <v>96.75</v>
      </c>
      <c r="P26" s="22">
        <v>5.7750000000000004</v>
      </c>
      <c r="Q26" s="22">
        <v>0.22500000000000001</v>
      </c>
      <c r="R26" s="22">
        <v>15.25</v>
      </c>
      <c r="S26" s="22">
        <v>12.75</v>
      </c>
      <c r="T26" s="22">
        <v>1.8</v>
      </c>
      <c r="U26" s="28">
        <v>6.75</v>
      </c>
    </row>
    <row r="27" spans="1:21">
      <c r="A27" s="260"/>
      <c r="B27" s="260"/>
      <c r="C27" s="255"/>
      <c r="D27" s="30" t="s">
        <v>85</v>
      </c>
      <c r="E27" s="70" t="s">
        <v>92</v>
      </c>
      <c r="F27" s="22">
        <v>4.4444444444444446</v>
      </c>
      <c r="G27" s="22">
        <v>2</v>
      </c>
      <c r="H27" s="245">
        <v>2519</v>
      </c>
      <c r="I27" s="245">
        <v>2766</v>
      </c>
      <c r="J27" s="245"/>
      <c r="K27" s="151">
        <f t="shared" si="0"/>
        <v>2642.5</v>
      </c>
      <c r="L27" s="21">
        <v>1000</v>
      </c>
      <c r="M27" s="221">
        <f t="shared" si="3"/>
        <v>2.6425000000000001</v>
      </c>
      <c r="N27" s="222">
        <f t="shared" si="4"/>
        <v>11.744444444444445</v>
      </c>
      <c r="O27" s="22">
        <v>0.82</v>
      </c>
      <c r="P27" s="22">
        <v>3.2000000000000001E-2</v>
      </c>
      <c r="Q27" s="22">
        <v>4.0000000000000001E-3</v>
      </c>
      <c r="R27" s="22">
        <v>0.14199999999999999</v>
      </c>
      <c r="S27" s="22">
        <v>0.88</v>
      </c>
      <c r="T27" s="22">
        <v>0.03</v>
      </c>
      <c r="U27" s="29">
        <v>0.32</v>
      </c>
    </row>
    <row r="28" spans="1:21">
      <c r="A28" s="260"/>
      <c r="B28" s="260"/>
      <c r="C28" s="255"/>
      <c r="D28" s="30" t="s">
        <v>60</v>
      </c>
      <c r="E28" s="70" t="s">
        <v>74</v>
      </c>
      <c r="F28" s="22">
        <v>1.0526315789473684</v>
      </c>
      <c r="G28" s="22">
        <v>1</v>
      </c>
      <c r="H28" s="245">
        <v>9484</v>
      </c>
      <c r="I28" s="245">
        <v>9212</v>
      </c>
      <c r="J28" s="245"/>
      <c r="K28" s="151">
        <f t="shared" si="0"/>
        <v>9348</v>
      </c>
      <c r="L28" s="21">
        <v>1000</v>
      </c>
      <c r="M28" s="221">
        <f t="shared" si="3"/>
        <v>9.3480000000000008</v>
      </c>
      <c r="N28" s="222">
        <f t="shared" si="4"/>
        <v>9.84</v>
      </c>
      <c r="O28" s="22">
        <v>1.44</v>
      </c>
      <c r="P28" s="22">
        <v>4.7E-2</v>
      </c>
      <c r="Q28" s="22">
        <v>3.0000000000000001E-3</v>
      </c>
      <c r="R28" s="22">
        <v>0.29299999999999998</v>
      </c>
      <c r="S28" s="22">
        <v>0.4</v>
      </c>
      <c r="T28" s="22">
        <v>1.3000000000000001E-2</v>
      </c>
      <c r="U28" s="29">
        <v>0.19</v>
      </c>
    </row>
    <row r="29" spans="1:21">
      <c r="A29" s="261"/>
      <c r="B29" s="261"/>
      <c r="C29" s="262"/>
      <c r="D29" s="30" t="s">
        <v>86</v>
      </c>
      <c r="E29" s="70" t="s">
        <v>93</v>
      </c>
      <c r="F29" s="22">
        <v>2.5</v>
      </c>
      <c r="G29" s="22">
        <v>2</v>
      </c>
      <c r="H29" s="245">
        <v>6066</v>
      </c>
      <c r="I29" s="245">
        <v>3377</v>
      </c>
      <c r="J29" s="245"/>
      <c r="K29" s="151">
        <f t="shared" si="0"/>
        <v>4721.5</v>
      </c>
      <c r="L29" s="21">
        <v>1000</v>
      </c>
      <c r="M29" s="221">
        <f t="shared" si="3"/>
        <v>4.7214999999999998</v>
      </c>
      <c r="N29" s="222">
        <f t="shared" si="4"/>
        <v>11.803749999999999</v>
      </c>
      <c r="O29" s="22">
        <v>0.56000000000000005</v>
      </c>
      <c r="P29" s="22">
        <v>1.8000000000000002E-2</v>
      </c>
      <c r="Q29" s="22">
        <v>2E-3</v>
      </c>
      <c r="R29" s="22">
        <v>9.8000000000000004E-2</v>
      </c>
      <c r="S29" s="22">
        <v>0.22</v>
      </c>
      <c r="T29" s="22">
        <v>8.0000000000000002E-3</v>
      </c>
      <c r="U29" s="29">
        <v>0.06</v>
      </c>
    </row>
    <row r="30" spans="1:21">
      <c r="A30" s="257" t="s">
        <v>183</v>
      </c>
      <c r="B30" s="257" t="s">
        <v>139</v>
      </c>
      <c r="C30" s="255" t="s">
        <v>204</v>
      </c>
      <c r="D30" s="27" t="s">
        <v>65</v>
      </c>
      <c r="E30" s="70" t="s">
        <v>79</v>
      </c>
      <c r="F30" s="22">
        <v>21.8</v>
      </c>
      <c r="G30" s="22">
        <v>21.5</v>
      </c>
      <c r="H30" s="245">
        <v>2276</v>
      </c>
      <c r="I30" s="245">
        <v>2226</v>
      </c>
      <c r="J30" s="245"/>
      <c r="K30" s="151">
        <f t="shared" si="0"/>
        <v>2251</v>
      </c>
      <c r="L30" s="21">
        <v>1000</v>
      </c>
      <c r="M30" s="221">
        <f t="shared" si="3"/>
        <v>2.2509999999999999</v>
      </c>
      <c r="N30" s="222">
        <f t="shared" si="4"/>
        <v>49.071799999999996</v>
      </c>
      <c r="O30" s="22">
        <v>5.2320000000000002</v>
      </c>
      <c r="P30" s="22">
        <v>0.47960000000000008</v>
      </c>
      <c r="Q30" s="22">
        <v>2.18E-2</v>
      </c>
      <c r="R30" s="22">
        <v>0.2</v>
      </c>
      <c r="S30" s="35">
        <v>0.02</v>
      </c>
      <c r="T30" s="35">
        <v>0.72</v>
      </c>
      <c r="U30" s="35">
        <v>15</v>
      </c>
    </row>
    <row r="31" spans="1:21" ht="14.5" customHeight="1">
      <c r="A31" s="260"/>
      <c r="B31" s="260"/>
      <c r="C31" s="255"/>
      <c r="D31" s="80" t="s">
        <v>107</v>
      </c>
      <c r="E31" s="26" t="s">
        <v>111</v>
      </c>
      <c r="F31" s="45">
        <v>13.333333333333334</v>
      </c>
      <c r="G31" s="49">
        <v>10</v>
      </c>
      <c r="H31" s="246">
        <v>1308</v>
      </c>
      <c r="I31" s="246">
        <v>2315</v>
      </c>
      <c r="J31" s="246"/>
      <c r="K31" s="151">
        <f t="shared" si="0"/>
        <v>1811.5</v>
      </c>
      <c r="L31" s="21">
        <v>1000</v>
      </c>
      <c r="M31" s="221">
        <f t="shared" si="3"/>
        <v>1.8115000000000001</v>
      </c>
      <c r="N31" s="222">
        <f t="shared" si="4"/>
        <v>24.153333333333336</v>
      </c>
      <c r="O31" s="47">
        <v>1.4</v>
      </c>
      <c r="P31" s="47">
        <v>0.05</v>
      </c>
      <c r="Q31" s="47">
        <v>0.01</v>
      </c>
      <c r="R31" s="47">
        <v>0.23</v>
      </c>
      <c r="S31" s="47">
        <v>1.8</v>
      </c>
      <c r="T31" s="47">
        <v>0.03</v>
      </c>
      <c r="U31" s="47">
        <v>0.2</v>
      </c>
    </row>
    <row r="32" spans="1:21" s="135" customFormat="1">
      <c r="A32" s="260"/>
      <c r="B32" s="260"/>
      <c r="C32" s="255"/>
      <c r="D32" s="249" t="s">
        <v>128</v>
      </c>
      <c r="E32" s="179" t="s">
        <v>129</v>
      </c>
      <c r="F32" s="138">
        <v>15</v>
      </c>
      <c r="G32" s="139">
        <v>15</v>
      </c>
      <c r="H32" s="250"/>
      <c r="I32" s="250"/>
      <c r="J32" s="250"/>
      <c r="K32" s="244" t="e">
        <f t="shared" si="0"/>
        <v>#DIV/0!</v>
      </c>
      <c r="L32" s="132">
        <v>1000</v>
      </c>
      <c r="M32" s="223" t="e">
        <f t="shared" si="3"/>
        <v>#DIV/0!</v>
      </c>
      <c r="N32" s="224" t="e">
        <f t="shared" si="4"/>
        <v>#DIV/0!</v>
      </c>
      <c r="O32" s="141">
        <v>22.8</v>
      </c>
      <c r="P32" s="141">
        <v>0.51</v>
      </c>
      <c r="Q32" s="141">
        <v>0.18</v>
      </c>
      <c r="R32" s="141">
        <v>4.5750000000000002</v>
      </c>
      <c r="S32" s="141">
        <v>0.75</v>
      </c>
      <c r="T32" s="141">
        <v>0.12</v>
      </c>
      <c r="U32" s="141">
        <v>0.45</v>
      </c>
    </row>
    <row r="33" spans="1:21">
      <c r="A33" s="261"/>
      <c r="B33" s="261"/>
      <c r="C33" s="255"/>
      <c r="D33" s="27" t="s">
        <v>108</v>
      </c>
      <c r="E33" s="70" t="s">
        <v>112</v>
      </c>
      <c r="F33" s="22">
        <v>28.6</v>
      </c>
      <c r="G33" s="22">
        <v>28.5</v>
      </c>
      <c r="H33" s="245">
        <v>2832</v>
      </c>
      <c r="I33" s="245">
        <v>2279</v>
      </c>
      <c r="J33" s="245"/>
      <c r="K33" s="151">
        <f t="shared" si="0"/>
        <v>2555.5</v>
      </c>
      <c r="L33" s="21">
        <v>1000</v>
      </c>
      <c r="M33" s="221">
        <f t="shared" si="3"/>
        <v>2.5554999999999999</v>
      </c>
      <c r="N33" s="222">
        <f t="shared" si="4"/>
        <v>73.087299999999999</v>
      </c>
      <c r="O33" s="22">
        <v>3.718</v>
      </c>
      <c r="P33" s="22">
        <v>0.31460000000000005</v>
      </c>
      <c r="Q33" s="22">
        <v>5.7200000000000008E-2</v>
      </c>
      <c r="R33" s="22">
        <v>0.54</v>
      </c>
      <c r="S33" s="35">
        <v>12.58</v>
      </c>
      <c r="T33" s="35">
        <v>0.28999999999999998</v>
      </c>
      <c r="U33" s="35">
        <v>2.57</v>
      </c>
    </row>
    <row r="34" spans="1:21">
      <c r="A34" s="4" t="s">
        <v>141</v>
      </c>
      <c r="B34" s="4" t="s">
        <v>139</v>
      </c>
      <c r="C34" s="280" t="s">
        <v>162</v>
      </c>
      <c r="D34" s="30" t="s">
        <v>118</v>
      </c>
      <c r="E34" s="10" t="s">
        <v>119</v>
      </c>
      <c r="F34" s="45">
        <v>203.125</v>
      </c>
      <c r="G34" s="49">
        <v>65</v>
      </c>
      <c r="H34" s="246">
        <v>3802</v>
      </c>
      <c r="I34" s="246">
        <v>3434</v>
      </c>
      <c r="J34" s="246"/>
      <c r="K34" s="151">
        <f t="shared" si="0"/>
        <v>3618</v>
      </c>
      <c r="L34" s="21">
        <v>1000</v>
      </c>
      <c r="M34" s="221">
        <f t="shared" si="3"/>
        <v>3.6179999999999999</v>
      </c>
      <c r="N34" s="222">
        <f t="shared" si="4"/>
        <v>734.90625</v>
      </c>
      <c r="O34" s="47">
        <v>39</v>
      </c>
      <c r="P34" s="47">
        <v>0.97499999999999998</v>
      </c>
      <c r="Q34" s="47">
        <v>0.32500000000000001</v>
      </c>
      <c r="R34" s="47">
        <v>8.06</v>
      </c>
      <c r="S34" s="47">
        <v>5.85</v>
      </c>
      <c r="T34" s="47">
        <v>1.105</v>
      </c>
      <c r="U34" s="47">
        <v>3.9</v>
      </c>
    </row>
    <row r="35" spans="1:21">
      <c r="A35" s="4" t="s">
        <v>144</v>
      </c>
      <c r="B35" s="4" t="s">
        <v>145</v>
      </c>
      <c r="C35" s="282"/>
      <c r="D35" s="30" t="s">
        <v>67</v>
      </c>
      <c r="E35" s="10" t="s">
        <v>81</v>
      </c>
      <c r="F35" s="22">
        <v>8</v>
      </c>
      <c r="G35" s="22">
        <v>8</v>
      </c>
      <c r="H35" s="245">
        <v>3640</v>
      </c>
      <c r="I35" s="245">
        <v>3610</v>
      </c>
      <c r="J35" s="245"/>
      <c r="K35" s="151">
        <f t="shared" si="0"/>
        <v>3625</v>
      </c>
      <c r="L35" s="21">
        <v>1000</v>
      </c>
      <c r="M35" s="221">
        <f t="shared" si="3"/>
        <v>3.625</v>
      </c>
      <c r="N35" s="222">
        <f t="shared" si="4"/>
        <v>29</v>
      </c>
      <c r="O35" s="22">
        <v>31.76</v>
      </c>
      <c r="P35" s="22">
        <v>0</v>
      </c>
      <c r="Q35" s="22">
        <v>0</v>
      </c>
      <c r="R35" s="22">
        <v>7.944</v>
      </c>
      <c r="S35" s="22">
        <v>0</v>
      </c>
      <c r="T35" s="22">
        <v>8.0000000000000002E-3</v>
      </c>
      <c r="U35" s="29">
        <v>0</v>
      </c>
    </row>
    <row r="36" spans="1:21" ht="24" customHeight="1">
      <c r="A36" s="257" t="s">
        <v>146</v>
      </c>
      <c r="B36" s="284" t="s">
        <v>147</v>
      </c>
      <c r="C36" s="254" t="s">
        <v>148</v>
      </c>
      <c r="D36" s="30" t="s">
        <v>68</v>
      </c>
      <c r="E36" s="10" t="s">
        <v>82</v>
      </c>
      <c r="F36" s="45">
        <v>5</v>
      </c>
      <c r="G36" s="36">
        <v>5</v>
      </c>
      <c r="H36" s="247">
        <v>16138</v>
      </c>
      <c r="I36" s="247">
        <v>16184</v>
      </c>
      <c r="J36" s="247"/>
      <c r="K36" s="151">
        <f t="shared" si="0"/>
        <v>16161</v>
      </c>
      <c r="L36" s="21">
        <v>1000</v>
      </c>
      <c r="M36" s="221">
        <f t="shared" si="3"/>
        <v>16.161000000000001</v>
      </c>
      <c r="N36" s="222">
        <f t="shared" si="4"/>
        <v>80.805000000000007</v>
      </c>
      <c r="O36" s="47">
        <v>36.6</v>
      </c>
      <c r="P36" s="47">
        <v>0.03</v>
      </c>
      <c r="Q36" s="47">
        <v>4.0549999999999997</v>
      </c>
      <c r="R36" s="47">
        <v>0</v>
      </c>
      <c r="S36" s="47">
        <v>0.7</v>
      </c>
      <c r="T36" s="47">
        <v>0</v>
      </c>
      <c r="U36" s="47">
        <v>43.85</v>
      </c>
    </row>
    <row r="37" spans="1:21" ht="22.5" customHeight="1">
      <c r="A37" s="261"/>
      <c r="B37" s="285"/>
      <c r="C37" s="262"/>
      <c r="D37" s="30" t="s">
        <v>69</v>
      </c>
      <c r="E37" s="10" t="s">
        <v>83</v>
      </c>
      <c r="F37" s="62">
        <v>6</v>
      </c>
      <c r="G37" s="22">
        <v>6</v>
      </c>
      <c r="H37" s="245">
        <v>7779</v>
      </c>
      <c r="I37" s="245">
        <v>7465</v>
      </c>
      <c r="J37" s="245"/>
      <c r="K37" s="151">
        <f t="shared" si="0"/>
        <v>7622</v>
      </c>
      <c r="L37" s="21">
        <v>1000</v>
      </c>
      <c r="M37" s="221">
        <f t="shared" si="3"/>
        <v>7.6219999999999999</v>
      </c>
      <c r="N37" s="222">
        <f t="shared" si="4"/>
        <v>45.731999999999999</v>
      </c>
      <c r="O37" s="22">
        <v>54</v>
      </c>
      <c r="P37" s="22">
        <v>0</v>
      </c>
      <c r="Q37" s="22">
        <v>6</v>
      </c>
      <c r="R37" s="22">
        <v>0</v>
      </c>
      <c r="S37" s="22">
        <v>0</v>
      </c>
      <c r="T37" s="22">
        <v>0</v>
      </c>
      <c r="U37" s="106">
        <v>0</v>
      </c>
    </row>
    <row r="38" spans="1:21">
      <c r="A38" s="277"/>
      <c r="B38" s="277"/>
      <c r="C38" s="277"/>
      <c r="D38" s="277"/>
      <c r="E38" s="277"/>
      <c r="F38" s="277"/>
      <c r="G38" s="277"/>
      <c r="H38" s="277"/>
      <c r="I38" s="277"/>
      <c r="J38" s="277"/>
      <c r="K38" s="277"/>
      <c r="L38" s="277"/>
      <c r="M38" s="277"/>
      <c r="N38" s="277"/>
      <c r="O38" s="277"/>
      <c r="P38" s="277"/>
      <c r="Q38" s="277"/>
      <c r="R38" s="277"/>
      <c r="S38" s="278"/>
    </row>
    <row r="39" spans="1:21">
      <c r="A39" s="279" t="s">
        <v>23</v>
      </c>
      <c r="B39" s="279"/>
      <c r="C39" s="279"/>
      <c r="D39" s="279"/>
      <c r="E39" s="279"/>
      <c r="F39" s="279"/>
      <c r="G39" s="10"/>
      <c r="H39" s="235"/>
      <c r="I39" s="235"/>
      <c r="J39" s="235"/>
      <c r="K39" s="235"/>
      <c r="L39" s="235"/>
      <c r="M39" s="225" t="e">
        <f>SUM(M19:M37)</f>
        <v>#DIV/0!</v>
      </c>
      <c r="N39" s="225" t="e">
        <f>SUM(N19:N37)</f>
        <v>#DIV/0!</v>
      </c>
      <c r="O39" s="38">
        <f t="shared" ref="O39:U39" si="5">SUM(O19:O37)</f>
        <v>775.8</v>
      </c>
      <c r="P39" s="38">
        <f t="shared" si="5"/>
        <v>27.007600000000007</v>
      </c>
      <c r="Q39" s="38">
        <f t="shared" si="5"/>
        <v>25.714600000000001</v>
      </c>
      <c r="R39" s="38">
        <f t="shared" si="5"/>
        <v>103.93620000000001</v>
      </c>
      <c r="S39" s="38">
        <f t="shared" si="5"/>
        <v>360.74399999999997</v>
      </c>
      <c r="T39" s="38">
        <f t="shared" si="5"/>
        <v>6.3768000000000002</v>
      </c>
      <c r="U39" s="38">
        <f t="shared" si="5"/>
        <v>484.12399999999997</v>
      </c>
    </row>
    <row r="40" spans="1:21">
      <c r="A40" s="279" t="s">
        <v>24</v>
      </c>
      <c r="B40" s="279"/>
      <c r="C40" s="279"/>
      <c r="D40" s="279"/>
      <c r="E40" s="279"/>
      <c r="F40" s="279"/>
      <c r="G40" s="10"/>
      <c r="H40" s="235"/>
      <c r="I40" s="235"/>
      <c r="J40" s="235"/>
      <c r="K40" s="235"/>
      <c r="L40" s="235"/>
      <c r="M40" s="235"/>
      <c r="N40" s="235"/>
      <c r="O40" s="21">
        <v>2491</v>
      </c>
      <c r="P40" s="21">
        <v>87.2</v>
      </c>
      <c r="Q40" s="21">
        <v>83</v>
      </c>
      <c r="R40" s="21">
        <v>348.7</v>
      </c>
      <c r="S40" s="21">
        <v>1100</v>
      </c>
      <c r="T40" s="96">
        <v>9.5</v>
      </c>
      <c r="U40" s="96">
        <v>1500</v>
      </c>
    </row>
    <row r="41" spans="1:21">
      <c r="A41" s="279" t="s">
        <v>25</v>
      </c>
      <c r="B41" s="279"/>
      <c r="C41" s="279"/>
      <c r="D41" s="279"/>
      <c r="E41" s="279"/>
      <c r="F41" s="279"/>
      <c r="G41" s="10"/>
      <c r="H41" s="235"/>
      <c r="I41" s="235"/>
      <c r="J41" s="235"/>
      <c r="K41" s="235"/>
      <c r="L41" s="235"/>
      <c r="M41" s="235"/>
      <c r="N41" s="235"/>
      <c r="O41" s="39">
        <f>O39/O40</f>
        <v>0.31144118827780004</v>
      </c>
      <c r="P41" s="39">
        <f t="shared" ref="P41:U41" si="6">P39/P40</f>
        <v>0.30972018348623859</v>
      </c>
      <c r="Q41" s="39">
        <f t="shared" si="6"/>
        <v>0.30981445783132533</v>
      </c>
      <c r="R41" s="39">
        <f t="shared" si="6"/>
        <v>0.29806767995411532</v>
      </c>
      <c r="S41" s="39">
        <f t="shared" si="6"/>
        <v>0.32794909090909086</v>
      </c>
      <c r="T41" s="40">
        <f t="shared" si="6"/>
        <v>0.67124210526315797</v>
      </c>
      <c r="U41" s="40">
        <f t="shared" si="6"/>
        <v>0.32274933333333333</v>
      </c>
    </row>
    <row r="42" spans="1:21" s="7" customFormat="1">
      <c r="H42" s="236"/>
      <c r="I42" s="236"/>
      <c r="J42" s="236"/>
      <c r="K42" s="236"/>
      <c r="L42" s="236"/>
      <c r="M42" s="236"/>
      <c r="N42" s="236"/>
    </row>
    <row r="43" spans="1:21">
      <c r="A43" s="266" t="s">
        <v>26</v>
      </c>
      <c r="B43" s="266"/>
      <c r="C43" s="266"/>
      <c r="D43" s="267"/>
      <c r="E43" s="263" t="s">
        <v>172</v>
      </c>
      <c r="F43" s="264"/>
      <c r="G43" s="264"/>
      <c r="H43" s="264"/>
      <c r="I43" s="264"/>
      <c r="J43" s="264"/>
      <c r="K43" s="264"/>
      <c r="L43" s="264"/>
      <c r="M43" s="264"/>
      <c r="N43" s="264"/>
      <c r="O43" s="264"/>
      <c r="P43" s="264"/>
      <c r="Q43" s="264"/>
      <c r="R43" s="264"/>
      <c r="S43" s="264"/>
      <c r="T43" s="264"/>
      <c r="U43" s="265"/>
    </row>
    <row r="44" spans="1:21" ht="7.5" customHeight="1">
      <c r="A44" s="7"/>
      <c r="B44" s="7"/>
      <c r="C44" s="7"/>
      <c r="D44" s="13"/>
      <c r="E44" s="13"/>
      <c r="F44" s="13"/>
      <c r="G44" s="13"/>
      <c r="H44" s="13"/>
      <c r="I44" s="13"/>
      <c r="J44" s="13"/>
      <c r="K44" s="13"/>
      <c r="L44" s="13"/>
      <c r="M44" s="13"/>
      <c r="N44" s="13"/>
      <c r="O44" s="13"/>
      <c r="P44" s="13"/>
      <c r="Q44" s="13"/>
      <c r="R44" s="13"/>
      <c r="S44" s="13"/>
      <c r="T44" s="13"/>
    </row>
    <row r="45" spans="1:21">
      <c r="A45" s="7" t="s">
        <v>27</v>
      </c>
      <c r="B45" s="258"/>
      <c r="C45" s="258"/>
      <c r="D45" s="258"/>
      <c r="E45" s="258"/>
      <c r="F45" s="258"/>
      <c r="O45" s="266" t="s">
        <v>28</v>
      </c>
      <c r="P45" s="266"/>
      <c r="Q45" s="267"/>
      <c r="R45" s="258">
        <v>1143397777</v>
      </c>
      <c r="S45" s="258"/>
      <c r="T45" s="258"/>
      <c r="U45" s="258"/>
    </row>
  </sheetData>
  <mergeCells count="43">
    <mergeCell ref="C30:C33"/>
    <mergeCell ref="A30:A33"/>
    <mergeCell ref="B30:B33"/>
    <mergeCell ref="B19:B21"/>
    <mergeCell ref="A19:A21"/>
    <mergeCell ref="C22:C23"/>
    <mergeCell ref="C24:C25"/>
    <mergeCell ref="A26:A29"/>
    <mergeCell ref="B26:B29"/>
    <mergeCell ref="C26:C29"/>
    <mergeCell ref="A43:D43"/>
    <mergeCell ref="E43:U43"/>
    <mergeCell ref="B45:F45"/>
    <mergeCell ref="O45:Q45"/>
    <mergeCell ref="R45:U45"/>
    <mergeCell ref="G17:G18"/>
    <mergeCell ref="O17:U17"/>
    <mergeCell ref="A38:S38"/>
    <mergeCell ref="A40:F40"/>
    <mergeCell ref="A41:F41"/>
    <mergeCell ref="A39:F39"/>
    <mergeCell ref="D17:D18"/>
    <mergeCell ref="E17:E18"/>
    <mergeCell ref="F17:F18"/>
    <mergeCell ref="C19:C21"/>
    <mergeCell ref="C34:C35"/>
    <mergeCell ref="C36:C37"/>
    <mergeCell ref="A36:A37"/>
    <mergeCell ref="B36:B37"/>
    <mergeCell ref="A22:A23"/>
    <mergeCell ref="B22:B23"/>
    <mergeCell ref="A11:B11"/>
    <mergeCell ref="B13:C13"/>
    <mergeCell ref="A17:A18"/>
    <mergeCell ref="B17:B18"/>
    <mergeCell ref="C17:C18"/>
    <mergeCell ref="A9:B9"/>
    <mergeCell ref="C9:D9"/>
    <mergeCell ref="A1:S1"/>
    <mergeCell ref="A3:B3"/>
    <mergeCell ref="C3:S3"/>
    <mergeCell ref="A5:B5"/>
    <mergeCell ref="C7:D7"/>
  </mergeCells>
  <dataValidations count="5">
    <dataValidation type="list" allowBlank="1" showInputMessage="1" showErrorMessage="1" sqref="C5" xr:uid="{00000000-0002-0000-0700-000000000000}">
      <formula1>"Si,No"</formula1>
    </dataValidation>
    <dataValidation type="list" allowBlank="1" showInputMessage="1" showErrorMessage="1" sqref="C9:D9" xr:uid="{00000000-0002-0000-0700-000001000000}">
      <formula1>"Ración para Preparar en Sitio,Comida Caliente Transportada,Ración Industrializada"</formula1>
    </dataValidation>
    <dataValidation type="list" allowBlank="1" showInputMessage="1" showErrorMessage="1" sqref="B13:C13" xr:uid="{00000000-0002-0000-07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700-000003000000}">
      <formula1>"Complemento JM/JT,Almuerzo"</formula1>
    </dataValidation>
    <dataValidation type="list" allowBlank="1" showInputMessage="1" showErrorMessage="1" sqref="C7" xr:uid="{00000000-0002-0000-07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G46"/>
  <sheetViews>
    <sheetView view="pageBreakPreview" topLeftCell="C20" zoomScale="80" zoomScaleNormal="80" zoomScaleSheetLayoutView="80" zoomScalePageLayoutView="150" workbookViewId="0">
      <selection activeCell="H29" sqref="H29:I29"/>
    </sheetView>
  </sheetViews>
  <sheetFormatPr baseColWidth="10" defaultColWidth="11.453125" defaultRowHeight="14.5"/>
  <cols>
    <col min="1" max="1" width="21" style="2" customWidth="1"/>
    <col min="2" max="2" width="24.1796875" style="2" customWidth="1"/>
    <col min="3" max="3" width="16.1796875" style="2" customWidth="1"/>
    <col min="4" max="4" width="27.81640625" style="2" customWidth="1"/>
    <col min="5" max="5" width="14.453125" style="2" customWidth="1"/>
    <col min="6" max="6" width="11" style="2" customWidth="1"/>
    <col min="7" max="14" width="14.26953125" style="2" customWidth="1"/>
    <col min="15" max="17" width="14.1796875" style="2" hidden="1" customWidth="1"/>
    <col min="18" max="18" width="12.26953125" style="2" hidden="1" customWidth="1"/>
    <col min="19" max="19" width="12" style="2" hidden="1" customWidth="1"/>
    <col min="20" max="20" width="12.54296875" style="2" hidden="1" customWidth="1"/>
    <col min="21" max="21" width="14.17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7"/>
      <c r="I2" s="237"/>
      <c r="J2" s="237"/>
      <c r="K2" s="237"/>
      <c r="L2" s="237"/>
      <c r="M2" s="237"/>
      <c r="N2" s="23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7"/>
      <c r="I4" s="237"/>
      <c r="J4" s="237"/>
      <c r="K4" s="237"/>
      <c r="L4" s="237"/>
      <c r="M4" s="237"/>
      <c r="N4" s="237"/>
      <c r="O4" s="1"/>
      <c r="P4" s="1"/>
      <c r="Q4" s="1"/>
      <c r="R4" s="1"/>
      <c r="S4" s="1"/>
    </row>
    <row r="5" spans="1:33" s="6" customFormat="1">
      <c r="A5" s="273" t="s">
        <v>2</v>
      </c>
      <c r="B5" s="273"/>
      <c r="C5" s="4" t="s">
        <v>50</v>
      </c>
      <c r="D5" s="1"/>
      <c r="E5" s="1"/>
      <c r="F5" s="1"/>
      <c r="G5" s="1"/>
      <c r="H5" s="237"/>
      <c r="I5" s="237"/>
      <c r="J5" s="237"/>
      <c r="K5" s="237"/>
      <c r="L5" s="237"/>
      <c r="M5" s="237"/>
      <c r="N5" s="23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36"/>
      <c r="I7" s="236"/>
      <c r="J7" s="236"/>
      <c r="K7" s="236"/>
      <c r="L7" s="236"/>
      <c r="M7" s="236"/>
      <c r="N7" s="23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36"/>
      <c r="I11" s="236"/>
      <c r="J11" s="236"/>
      <c r="K11" s="236"/>
      <c r="L11" s="236"/>
      <c r="M11" s="236"/>
      <c r="N11" s="23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9</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33"/>
      <c r="I17" s="233"/>
      <c r="J17" s="233"/>
      <c r="K17" s="233"/>
      <c r="L17" s="233"/>
      <c r="M17" s="233"/>
      <c r="N17" s="233"/>
      <c r="O17" s="256" t="s">
        <v>15</v>
      </c>
      <c r="P17" s="256"/>
      <c r="Q17" s="256"/>
      <c r="R17" s="256"/>
      <c r="S17" s="256"/>
      <c r="T17" s="256"/>
      <c r="U17" s="256"/>
    </row>
    <row r="18" spans="1:21" ht="43.5">
      <c r="A18" s="256"/>
      <c r="B18" s="256"/>
      <c r="C18" s="256"/>
      <c r="D18" s="256"/>
      <c r="E18" s="256"/>
      <c r="F18" s="256"/>
      <c r="G18" s="256"/>
      <c r="H18" s="112" t="s">
        <v>242</v>
      </c>
      <c r="I18" s="112" t="s">
        <v>243</v>
      </c>
      <c r="J18" s="216" t="s">
        <v>244</v>
      </c>
      <c r="K18" s="238" t="s">
        <v>245</v>
      </c>
      <c r="L18" s="238" t="s">
        <v>246</v>
      </c>
      <c r="M18" s="238" t="s">
        <v>247</v>
      </c>
      <c r="N18" s="238" t="s">
        <v>248</v>
      </c>
      <c r="O18" s="4" t="s">
        <v>16</v>
      </c>
      <c r="P18" s="4" t="s">
        <v>17</v>
      </c>
      <c r="Q18" s="4" t="s">
        <v>18</v>
      </c>
      <c r="R18" s="4" t="s">
        <v>19</v>
      </c>
      <c r="S18" s="4" t="s">
        <v>20</v>
      </c>
      <c r="T18" s="4" t="s">
        <v>21</v>
      </c>
      <c r="U18" s="4" t="s">
        <v>22</v>
      </c>
    </row>
    <row r="19" spans="1:21">
      <c r="A19" s="257" t="s">
        <v>157</v>
      </c>
      <c r="B19" s="257" t="s">
        <v>132</v>
      </c>
      <c r="C19" s="254" t="s">
        <v>164</v>
      </c>
      <c r="D19" s="27" t="s">
        <v>122</v>
      </c>
      <c r="E19" s="10" t="s">
        <v>123</v>
      </c>
      <c r="F19" s="22">
        <v>78</v>
      </c>
      <c r="G19" s="22">
        <v>78</v>
      </c>
      <c r="H19" s="131">
        <v>16725</v>
      </c>
      <c r="I19" s="131">
        <v>16519</v>
      </c>
      <c r="J19" s="131"/>
      <c r="K19" s="244">
        <f>AVERAGE(H19,I19,J19)</f>
        <v>16622</v>
      </c>
      <c r="L19" s="132">
        <v>1000</v>
      </c>
      <c r="M19" s="223">
        <f>+K19/L19</f>
        <v>16.622</v>
      </c>
      <c r="N19" s="224">
        <f>F19*M19</f>
        <v>1296.5160000000001</v>
      </c>
      <c r="O19" s="22">
        <v>109.2</v>
      </c>
      <c r="P19" s="22">
        <v>16.691999999999997</v>
      </c>
      <c r="Q19" s="22">
        <v>4.68</v>
      </c>
      <c r="R19" s="22">
        <v>0.15600000000000003</v>
      </c>
      <c r="S19" s="22">
        <v>13.26</v>
      </c>
      <c r="T19" s="22">
        <v>0.62400000000000011</v>
      </c>
      <c r="U19" s="28">
        <v>40.56</v>
      </c>
    </row>
    <row r="20" spans="1:21">
      <c r="A20" s="260"/>
      <c r="B20" s="260"/>
      <c r="C20" s="255"/>
      <c r="D20" s="27" t="s">
        <v>58</v>
      </c>
      <c r="E20" s="10" t="s">
        <v>72</v>
      </c>
      <c r="F20" s="22">
        <v>15</v>
      </c>
      <c r="G20" s="22">
        <v>6</v>
      </c>
      <c r="H20" s="155">
        <v>2519</v>
      </c>
      <c r="I20" s="155">
        <v>2776</v>
      </c>
      <c r="J20" s="155"/>
      <c r="K20" s="151">
        <f t="shared" ref="K20:K38" si="0">AVERAGE(H20,I20,J20)</f>
        <v>2647.5</v>
      </c>
      <c r="L20" s="21">
        <v>1000</v>
      </c>
      <c r="M20" s="221">
        <f t="shared" ref="M20" si="1">+K20/L20</f>
        <v>2.6475</v>
      </c>
      <c r="N20" s="222">
        <f t="shared" ref="N20" si="2">F20*M20</f>
        <v>39.712499999999999</v>
      </c>
      <c r="O20" s="22">
        <v>2.2200000000000002</v>
      </c>
      <c r="P20" s="22">
        <v>7.1999999999999995E-2</v>
      </c>
      <c r="Q20" s="22">
        <v>6.000000000000001E-3</v>
      </c>
      <c r="R20" s="22">
        <v>0.37200000000000005</v>
      </c>
      <c r="S20" s="22">
        <v>3.42</v>
      </c>
      <c r="T20" s="22">
        <v>0.03</v>
      </c>
      <c r="U20" s="29">
        <v>0.9</v>
      </c>
    </row>
    <row r="21" spans="1:21">
      <c r="A21" s="260"/>
      <c r="B21" s="260"/>
      <c r="C21" s="255"/>
      <c r="D21" s="27" t="s">
        <v>59</v>
      </c>
      <c r="E21" s="10" t="s">
        <v>73</v>
      </c>
      <c r="F21" s="22">
        <v>9.4117647058823533</v>
      </c>
      <c r="G21" s="22">
        <v>8</v>
      </c>
      <c r="H21" s="155">
        <v>6066</v>
      </c>
      <c r="I21" s="155">
        <v>3377</v>
      </c>
      <c r="J21" s="155"/>
      <c r="K21" s="151">
        <f t="shared" si="0"/>
        <v>4721.5</v>
      </c>
      <c r="L21" s="21">
        <v>1000</v>
      </c>
      <c r="M21" s="221">
        <f t="shared" ref="M21:M38" si="3">+K21/L21</f>
        <v>4.7214999999999998</v>
      </c>
      <c r="N21" s="222">
        <f t="shared" ref="N21:N38" si="4">F21*M21</f>
        <v>44.437647058823529</v>
      </c>
      <c r="O21" s="22">
        <v>2.8</v>
      </c>
      <c r="P21" s="22">
        <v>0.08</v>
      </c>
      <c r="Q21" s="22">
        <v>2.4E-2</v>
      </c>
      <c r="R21" s="22">
        <v>0.504</v>
      </c>
      <c r="S21" s="22">
        <v>0.56000000000000005</v>
      </c>
      <c r="T21" s="22">
        <v>3.2000000000000001E-2</v>
      </c>
      <c r="U21" s="29">
        <v>0.32</v>
      </c>
    </row>
    <row r="22" spans="1:21">
      <c r="A22" s="261"/>
      <c r="B22" s="261"/>
      <c r="C22" s="262"/>
      <c r="D22" s="27" t="s">
        <v>60</v>
      </c>
      <c r="E22" s="10" t="s">
        <v>74</v>
      </c>
      <c r="F22" s="22">
        <v>1.0526315789473684</v>
      </c>
      <c r="G22" s="22">
        <v>1</v>
      </c>
      <c r="H22" s="155">
        <v>9484</v>
      </c>
      <c r="I22" s="155">
        <v>9212</v>
      </c>
      <c r="J22" s="155"/>
      <c r="K22" s="151">
        <f t="shared" si="0"/>
        <v>9348</v>
      </c>
      <c r="L22" s="21">
        <v>1000</v>
      </c>
      <c r="M22" s="221">
        <f t="shared" si="3"/>
        <v>9.3480000000000008</v>
      </c>
      <c r="N22" s="222">
        <f t="shared" si="4"/>
        <v>9.84</v>
      </c>
      <c r="O22" s="22">
        <v>1.44</v>
      </c>
      <c r="P22" s="22">
        <v>4.7E-2</v>
      </c>
      <c r="Q22" s="22">
        <v>3.0000000000000001E-3</v>
      </c>
      <c r="R22" s="22">
        <v>0.29299999999999998</v>
      </c>
      <c r="S22" s="22">
        <v>0.4</v>
      </c>
      <c r="T22" s="22">
        <v>1.3000000000000001E-2</v>
      </c>
      <c r="U22" s="29">
        <v>0.19</v>
      </c>
    </row>
    <row r="23" spans="1:21" ht="15" customHeight="1">
      <c r="A23" s="257" t="s">
        <v>133</v>
      </c>
      <c r="B23" s="257" t="s">
        <v>134</v>
      </c>
      <c r="C23" s="254" t="s">
        <v>203</v>
      </c>
      <c r="D23" s="27" t="s">
        <v>61</v>
      </c>
      <c r="E23" s="78" t="s">
        <v>75</v>
      </c>
      <c r="F23" s="22">
        <v>60</v>
      </c>
      <c r="G23" s="22">
        <v>60</v>
      </c>
      <c r="H23" s="155">
        <v>4133</v>
      </c>
      <c r="I23" s="155">
        <v>4061</v>
      </c>
      <c r="J23" s="155"/>
      <c r="K23" s="151">
        <f t="shared" si="0"/>
        <v>4097</v>
      </c>
      <c r="L23" s="21">
        <v>1000</v>
      </c>
      <c r="M23" s="221">
        <f t="shared" si="3"/>
        <v>4.0970000000000004</v>
      </c>
      <c r="N23" s="222">
        <f t="shared" si="4"/>
        <v>245.82000000000002</v>
      </c>
      <c r="O23" s="22">
        <v>211.8</v>
      </c>
      <c r="P23" s="22">
        <v>4.0199999999999996</v>
      </c>
      <c r="Q23" s="22">
        <v>0.24</v>
      </c>
      <c r="R23" s="22">
        <v>48.06</v>
      </c>
      <c r="S23" s="22">
        <v>5.4</v>
      </c>
      <c r="T23" s="22">
        <v>0.48</v>
      </c>
      <c r="U23" s="28">
        <v>1.2</v>
      </c>
    </row>
    <row r="24" spans="1:21">
      <c r="A24" s="260"/>
      <c r="B24" s="260"/>
      <c r="C24" s="255"/>
      <c r="D24" s="27" t="s">
        <v>89</v>
      </c>
      <c r="E24" s="78" t="s">
        <v>96</v>
      </c>
      <c r="F24" s="22">
        <v>17.647058823529413</v>
      </c>
      <c r="G24" s="22">
        <v>15</v>
      </c>
      <c r="H24" s="155">
        <v>2750</v>
      </c>
      <c r="I24" s="155">
        <v>2689</v>
      </c>
      <c r="J24" s="155"/>
      <c r="K24" s="151">
        <f t="shared" si="0"/>
        <v>2719.5</v>
      </c>
      <c r="L24" s="21">
        <v>1000</v>
      </c>
      <c r="M24" s="221">
        <f t="shared" si="3"/>
        <v>2.7195</v>
      </c>
      <c r="N24" s="222">
        <f t="shared" si="4"/>
        <v>47.991176470588236</v>
      </c>
      <c r="O24" s="22">
        <v>7.05</v>
      </c>
      <c r="P24" s="22">
        <v>0.105</v>
      </c>
      <c r="Q24" s="22">
        <v>1.4999999999999999E-2</v>
      </c>
      <c r="R24" s="22">
        <v>1.425</v>
      </c>
      <c r="S24" s="22">
        <v>4.05</v>
      </c>
      <c r="T24" s="22">
        <v>0.06</v>
      </c>
      <c r="U24" s="28">
        <v>5.25</v>
      </c>
    </row>
    <row r="25" spans="1:21" ht="43.5">
      <c r="A25" s="4" t="s">
        <v>135</v>
      </c>
      <c r="B25" s="72" t="s">
        <v>134</v>
      </c>
      <c r="C25" s="70" t="s">
        <v>151</v>
      </c>
      <c r="D25" s="27" t="s">
        <v>100</v>
      </c>
      <c r="E25" s="10" t="s">
        <v>104</v>
      </c>
      <c r="F25" s="62">
        <v>97.222222222222229</v>
      </c>
      <c r="G25" s="22">
        <v>70</v>
      </c>
      <c r="H25" s="155">
        <v>2427</v>
      </c>
      <c r="I25" s="155">
        <v>1826</v>
      </c>
      <c r="J25" s="155"/>
      <c r="K25" s="151">
        <f t="shared" si="0"/>
        <v>2126.5</v>
      </c>
      <c r="L25" s="21">
        <v>1000</v>
      </c>
      <c r="M25" s="221">
        <f t="shared" si="3"/>
        <v>2.1265000000000001</v>
      </c>
      <c r="N25" s="222">
        <f t="shared" si="4"/>
        <v>206.74305555555557</v>
      </c>
      <c r="O25" s="22">
        <v>92.4</v>
      </c>
      <c r="P25" s="22">
        <v>0.77</v>
      </c>
      <c r="Q25" s="22">
        <v>0.14000000000000001</v>
      </c>
      <c r="R25" s="22">
        <v>21.21</v>
      </c>
      <c r="S25" s="22">
        <v>2.1</v>
      </c>
      <c r="T25" s="22">
        <v>0.35</v>
      </c>
      <c r="U25" s="29">
        <v>2.8</v>
      </c>
    </row>
    <row r="26" spans="1:21" ht="14.5" customHeight="1">
      <c r="A26" s="257" t="s">
        <v>183</v>
      </c>
      <c r="B26" s="257" t="s">
        <v>139</v>
      </c>
      <c r="C26" s="255" t="s">
        <v>209</v>
      </c>
      <c r="D26" s="27" t="s">
        <v>65</v>
      </c>
      <c r="E26" s="70" t="s">
        <v>79</v>
      </c>
      <c r="F26" s="22">
        <v>21.8</v>
      </c>
      <c r="G26" s="22">
        <v>21.5</v>
      </c>
      <c r="H26" s="155">
        <v>2276</v>
      </c>
      <c r="I26" s="155">
        <v>2226</v>
      </c>
      <c r="J26" s="155"/>
      <c r="K26" s="151">
        <f t="shared" si="0"/>
        <v>2251</v>
      </c>
      <c r="L26" s="21">
        <v>1000</v>
      </c>
      <c r="M26" s="221">
        <f t="shared" si="3"/>
        <v>2.2509999999999999</v>
      </c>
      <c r="N26" s="222">
        <f t="shared" si="4"/>
        <v>49.071799999999996</v>
      </c>
      <c r="O26" s="22">
        <v>5.2320000000000002</v>
      </c>
      <c r="P26" s="22">
        <v>0.47960000000000008</v>
      </c>
      <c r="Q26" s="22">
        <v>2.18E-2</v>
      </c>
      <c r="R26" s="22">
        <v>0.2</v>
      </c>
      <c r="S26" s="35">
        <v>0.02</v>
      </c>
      <c r="T26" s="35">
        <v>0.72</v>
      </c>
      <c r="U26" s="35">
        <v>15</v>
      </c>
    </row>
    <row r="27" spans="1:21">
      <c r="A27" s="260"/>
      <c r="B27" s="260"/>
      <c r="C27" s="255"/>
      <c r="D27" s="57" t="s">
        <v>63</v>
      </c>
      <c r="E27" s="70" t="s">
        <v>77</v>
      </c>
      <c r="F27" s="45">
        <v>16.842105263157894</v>
      </c>
      <c r="G27" s="48">
        <v>16</v>
      </c>
      <c r="H27" s="174">
        <v>2519</v>
      </c>
      <c r="I27" s="174">
        <v>2776</v>
      </c>
      <c r="J27" s="174"/>
      <c r="K27" s="151">
        <f t="shared" si="0"/>
        <v>2647.5</v>
      </c>
      <c r="L27" s="21">
        <v>1000</v>
      </c>
      <c r="M27" s="221">
        <f t="shared" si="3"/>
        <v>2.6475</v>
      </c>
      <c r="N27" s="222">
        <f t="shared" si="4"/>
        <v>44.589473684210525</v>
      </c>
      <c r="O27" s="46">
        <v>6.4</v>
      </c>
      <c r="P27" s="46">
        <v>0.22399999999999998</v>
      </c>
      <c r="Q27" s="46">
        <v>1.6E-2</v>
      </c>
      <c r="R27" s="46">
        <v>1.232</v>
      </c>
      <c r="S27" s="46">
        <v>3.84</v>
      </c>
      <c r="T27" s="46">
        <v>4.8000000000000001E-2</v>
      </c>
      <c r="U27" s="46">
        <v>64</v>
      </c>
    </row>
    <row r="28" spans="1:21">
      <c r="A28" s="261"/>
      <c r="B28" s="261"/>
      <c r="C28" s="255"/>
      <c r="D28" s="27" t="s">
        <v>108</v>
      </c>
      <c r="E28" s="70" t="s">
        <v>112</v>
      </c>
      <c r="F28" s="22">
        <v>28.6</v>
      </c>
      <c r="G28" s="22">
        <v>28.5</v>
      </c>
      <c r="H28" s="155">
        <v>2832</v>
      </c>
      <c r="I28" s="155">
        <v>2279</v>
      </c>
      <c r="J28" s="155"/>
      <c r="K28" s="151">
        <f t="shared" si="0"/>
        <v>2555.5</v>
      </c>
      <c r="L28" s="21">
        <v>1000</v>
      </c>
      <c r="M28" s="221">
        <f t="shared" si="3"/>
        <v>2.5554999999999999</v>
      </c>
      <c r="N28" s="222">
        <f t="shared" si="4"/>
        <v>73.087299999999999</v>
      </c>
      <c r="O28" s="22">
        <v>3.718</v>
      </c>
      <c r="P28" s="22">
        <v>0.31460000000000005</v>
      </c>
      <c r="Q28" s="22">
        <v>5.7200000000000008E-2</v>
      </c>
      <c r="R28" s="22">
        <v>0.54</v>
      </c>
      <c r="S28" s="35">
        <v>12.58</v>
      </c>
      <c r="T28" s="35">
        <v>0.28999999999999998</v>
      </c>
      <c r="U28" s="35">
        <v>2.57</v>
      </c>
    </row>
    <row r="29" spans="1:21" ht="15" customHeight="1">
      <c r="A29" s="257" t="s">
        <v>183</v>
      </c>
      <c r="B29" s="257" t="s">
        <v>139</v>
      </c>
      <c r="C29" s="259" t="s">
        <v>197</v>
      </c>
      <c r="D29" s="68" t="s">
        <v>178</v>
      </c>
      <c r="E29" s="26" t="s">
        <v>179</v>
      </c>
      <c r="F29" s="33">
        <v>2.5</v>
      </c>
      <c r="G29" s="36">
        <v>2.5</v>
      </c>
      <c r="H29" s="157">
        <v>1496</v>
      </c>
      <c r="I29" s="157">
        <v>1940</v>
      </c>
      <c r="J29" s="157"/>
      <c r="K29" s="151">
        <f t="shared" si="0"/>
        <v>1718</v>
      </c>
      <c r="L29" s="21">
        <v>1000</v>
      </c>
      <c r="M29" s="221">
        <f t="shared" si="3"/>
        <v>1.718</v>
      </c>
      <c r="N29" s="222">
        <f t="shared" si="4"/>
        <v>4.2949999999999999</v>
      </c>
      <c r="O29" s="47">
        <v>5.6</v>
      </c>
      <c r="P29" s="47">
        <v>0</v>
      </c>
      <c r="Q29" s="47">
        <v>0</v>
      </c>
      <c r="R29" s="47">
        <v>0.15</v>
      </c>
      <c r="S29" s="47">
        <v>0.17499999999999999</v>
      </c>
      <c r="T29" s="47">
        <v>1.2500000000000001E-2</v>
      </c>
      <c r="U29" s="47">
        <v>0.125</v>
      </c>
    </row>
    <row r="30" spans="1:21">
      <c r="A30" s="260"/>
      <c r="B30" s="260"/>
      <c r="C30" s="259"/>
      <c r="D30" s="74" t="s">
        <v>66</v>
      </c>
      <c r="E30" s="26" t="s">
        <v>80</v>
      </c>
      <c r="F30" s="33">
        <v>12</v>
      </c>
      <c r="G30" s="36">
        <v>6</v>
      </c>
      <c r="H30" s="157">
        <v>2845</v>
      </c>
      <c r="I30" s="157">
        <v>4833</v>
      </c>
      <c r="J30" s="157"/>
      <c r="K30" s="151">
        <f t="shared" si="0"/>
        <v>3839</v>
      </c>
      <c r="L30" s="21">
        <v>1000</v>
      </c>
      <c r="M30" s="221">
        <f t="shared" si="3"/>
        <v>3.839</v>
      </c>
      <c r="N30" s="222">
        <f t="shared" si="4"/>
        <v>46.067999999999998</v>
      </c>
      <c r="O30" s="47">
        <v>4.74</v>
      </c>
      <c r="P30" s="47">
        <v>3.5999999999999997E-2</v>
      </c>
      <c r="Q30" s="47">
        <v>0</v>
      </c>
      <c r="R30" s="47">
        <v>1.026</v>
      </c>
      <c r="S30" s="47">
        <v>0.9</v>
      </c>
      <c r="T30" s="47">
        <v>0.03</v>
      </c>
      <c r="U30" s="47">
        <v>0.24</v>
      </c>
    </row>
    <row r="31" spans="1:21">
      <c r="A31" s="260"/>
      <c r="B31" s="260"/>
      <c r="C31" s="259"/>
      <c r="D31" s="74" t="s">
        <v>63</v>
      </c>
      <c r="E31" s="26" t="s">
        <v>77</v>
      </c>
      <c r="F31" s="33">
        <v>2.6315789473684212</v>
      </c>
      <c r="G31" s="36">
        <v>2.5</v>
      </c>
      <c r="H31" s="157">
        <v>4040</v>
      </c>
      <c r="I31" s="157">
        <v>2449</v>
      </c>
      <c r="J31" s="157"/>
      <c r="K31" s="151">
        <f t="shared" si="0"/>
        <v>3244.5</v>
      </c>
      <c r="L31" s="21">
        <v>1000</v>
      </c>
      <c r="M31" s="221">
        <f t="shared" si="3"/>
        <v>3.2444999999999999</v>
      </c>
      <c r="N31" s="222">
        <f t="shared" si="4"/>
        <v>8.5381578947368428</v>
      </c>
      <c r="O31" s="47">
        <v>1</v>
      </c>
      <c r="P31" s="47">
        <v>3.5000000000000003E-2</v>
      </c>
      <c r="Q31" s="47">
        <v>2.5000000000000001E-3</v>
      </c>
      <c r="R31" s="47">
        <v>0.1925</v>
      </c>
      <c r="S31" s="47">
        <v>0.6</v>
      </c>
      <c r="T31" s="47">
        <v>7.4999999999999997E-3</v>
      </c>
      <c r="U31" s="47">
        <v>0.1</v>
      </c>
    </row>
    <row r="32" spans="1:21" ht="14.5" customHeight="1">
      <c r="A32" s="260"/>
      <c r="B32" s="260"/>
      <c r="C32" s="259"/>
      <c r="D32" s="74" t="s">
        <v>59</v>
      </c>
      <c r="E32" s="26" t="s">
        <v>73</v>
      </c>
      <c r="F32" s="33">
        <v>3.5294117647058822</v>
      </c>
      <c r="G32" s="36">
        <v>3</v>
      </c>
      <c r="H32" s="157">
        <v>6066</v>
      </c>
      <c r="I32" s="157">
        <v>3377</v>
      </c>
      <c r="J32" s="157"/>
      <c r="K32" s="151">
        <f t="shared" si="0"/>
        <v>4721.5</v>
      </c>
      <c r="L32" s="21">
        <v>1000</v>
      </c>
      <c r="M32" s="221">
        <f t="shared" si="3"/>
        <v>4.7214999999999998</v>
      </c>
      <c r="N32" s="222">
        <f t="shared" si="4"/>
        <v>16.664117647058823</v>
      </c>
      <c r="O32" s="47">
        <v>1.05</v>
      </c>
      <c r="P32" s="47">
        <v>0.03</v>
      </c>
      <c r="Q32" s="47">
        <v>8.9999999999999993E-3</v>
      </c>
      <c r="R32" s="47">
        <v>0.18899999999999997</v>
      </c>
      <c r="S32" s="47">
        <v>0.21</v>
      </c>
      <c r="T32" s="47">
        <v>1.2000000000000002E-2</v>
      </c>
      <c r="U32" s="47">
        <v>0.12</v>
      </c>
    </row>
    <row r="33" spans="1:21">
      <c r="A33" s="260"/>
      <c r="B33" s="260"/>
      <c r="C33" s="259"/>
      <c r="D33" s="74" t="s">
        <v>56</v>
      </c>
      <c r="E33" s="26" t="s">
        <v>70</v>
      </c>
      <c r="F33" s="33">
        <v>1.1111111111111112</v>
      </c>
      <c r="G33" s="36">
        <v>1</v>
      </c>
      <c r="H33" s="157">
        <v>5304</v>
      </c>
      <c r="I33" s="157">
        <v>4575</v>
      </c>
      <c r="J33" s="157"/>
      <c r="K33" s="151">
        <f t="shared" si="0"/>
        <v>4939.5</v>
      </c>
      <c r="L33" s="21">
        <v>1000</v>
      </c>
      <c r="M33" s="221">
        <f t="shared" si="3"/>
        <v>4.9394999999999998</v>
      </c>
      <c r="N33" s="222">
        <f t="shared" si="4"/>
        <v>5.4883333333333333</v>
      </c>
      <c r="O33" s="47">
        <v>0.44</v>
      </c>
      <c r="P33" s="47">
        <v>2.3E-2</v>
      </c>
      <c r="Q33" s="47">
        <v>6.0000000000000001E-3</v>
      </c>
      <c r="R33" s="47">
        <v>5.9000000000000004E-2</v>
      </c>
      <c r="S33" s="47">
        <v>0.82</v>
      </c>
      <c r="T33" s="47">
        <v>1.8000000000000002E-2</v>
      </c>
      <c r="U33" s="47">
        <v>0.46</v>
      </c>
    </row>
    <row r="34" spans="1:21">
      <c r="A34" s="261"/>
      <c r="B34" s="261"/>
      <c r="C34" s="259"/>
      <c r="D34" s="74" t="s">
        <v>67</v>
      </c>
      <c r="E34" s="26" t="s">
        <v>81</v>
      </c>
      <c r="F34" s="33">
        <v>1</v>
      </c>
      <c r="G34" s="36">
        <v>1</v>
      </c>
      <c r="H34" s="157">
        <v>3640</v>
      </c>
      <c r="I34" s="157">
        <v>3610</v>
      </c>
      <c r="J34" s="157"/>
      <c r="K34" s="151">
        <f t="shared" si="0"/>
        <v>3625</v>
      </c>
      <c r="L34" s="21">
        <v>1000</v>
      </c>
      <c r="M34" s="221">
        <f t="shared" si="3"/>
        <v>3.625</v>
      </c>
      <c r="N34" s="222">
        <f t="shared" si="4"/>
        <v>3.625</v>
      </c>
      <c r="O34" s="47">
        <v>3.97</v>
      </c>
      <c r="P34" s="47">
        <v>0</v>
      </c>
      <c r="Q34" s="47">
        <v>0</v>
      </c>
      <c r="R34" s="47">
        <v>0.99299999999999999</v>
      </c>
      <c r="S34" s="47">
        <v>0</v>
      </c>
      <c r="T34" s="47">
        <v>1E-3</v>
      </c>
      <c r="U34" s="47">
        <v>0</v>
      </c>
    </row>
    <row r="35" spans="1:21">
      <c r="A35" s="4" t="s">
        <v>141</v>
      </c>
      <c r="B35" s="4" t="s">
        <v>139</v>
      </c>
      <c r="C35" s="255" t="s">
        <v>173</v>
      </c>
      <c r="D35" s="27" t="s">
        <v>174</v>
      </c>
      <c r="E35" s="10" t="s">
        <v>175</v>
      </c>
      <c r="F35" s="22">
        <v>86.666666666666671</v>
      </c>
      <c r="G35" s="22">
        <v>65</v>
      </c>
      <c r="H35" s="155">
        <v>3513</v>
      </c>
      <c r="I35" s="155">
        <v>3163</v>
      </c>
      <c r="J35" s="155"/>
      <c r="K35" s="151">
        <f t="shared" si="0"/>
        <v>3338</v>
      </c>
      <c r="L35" s="21">
        <v>1000</v>
      </c>
      <c r="M35" s="221">
        <f t="shared" si="3"/>
        <v>3.3380000000000001</v>
      </c>
      <c r="N35" s="222">
        <f t="shared" si="4"/>
        <v>289.29333333333335</v>
      </c>
      <c r="O35" s="22">
        <v>46.15</v>
      </c>
      <c r="P35" s="22">
        <v>0.58499999999999996</v>
      </c>
      <c r="Q35" s="22">
        <v>0.19500000000000001</v>
      </c>
      <c r="R35" s="22">
        <v>8.7100000000000009</v>
      </c>
      <c r="S35" s="22">
        <v>8.4499999999999993</v>
      </c>
      <c r="T35" s="41">
        <v>0.19500000000000001</v>
      </c>
      <c r="U35" s="29">
        <v>1.95</v>
      </c>
    </row>
    <row r="36" spans="1:21">
      <c r="A36" s="4" t="s">
        <v>144</v>
      </c>
      <c r="B36" s="4" t="s">
        <v>145</v>
      </c>
      <c r="C36" s="255"/>
      <c r="D36" s="30" t="s">
        <v>67</v>
      </c>
      <c r="E36" s="10" t="s">
        <v>81</v>
      </c>
      <c r="F36" s="22">
        <v>8</v>
      </c>
      <c r="G36" s="22">
        <v>8</v>
      </c>
      <c r="H36" s="155">
        <v>3640</v>
      </c>
      <c r="I36" s="155">
        <v>3610</v>
      </c>
      <c r="J36" s="155"/>
      <c r="K36" s="151">
        <f t="shared" si="0"/>
        <v>3625</v>
      </c>
      <c r="L36" s="21">
        <v>1000</v>
      </c>
      <c r="M36" s="221">
        <f t="shared" si="3"/>
        <v>3.625</v>
      </c>
      <c r="N36" s="222">
        <f t="shared" si="4"/>
        <v>29</v>
      </c>
      <c r="O36" s="22">
        <v>31.76</v>
      </c>
      <c r="P36" s="22">
        <v>0</v>
      </c>
      <c r="Q36" s="22">
        <v>0</v>
      </c>
      <c r="R36" s="22">
        <v>7.944</v>
      </c>
      <c r="S36" s="22">
        <v>0</v>
      </c>
      <c r="T36" s="22">
        <v>8.0000000000000002E-3</v>
      </c>
      <c r="U36" s="29">
        <v>0</v>
      </c>
    </row>
    <row r="37" spans="1:21" s="135" customFormat="1" ht="29">
      <c r="A37" s="149" t="s">
        <v>153</v>
      </c>
      <c r="B37" s="149" t="s">
        <v>143</v>
      </c>
      <c r="C37" s="262"/>
      <c r="D37" s="182" t="s">
        <v>176</v>
      </c>
      <c r="E37" s="162" t="s">
        <v>177</v>
      </c>
      <c r="F37" s="165">
        <v>13</v>
      </c>
      <c r="G37" s="147">
        <v>13</v>
      </c>
      <c r="H37" s="163"/>
      <c r="I37" s="163"/>
      <c r="J37" s="163"/>
      <c r="K37" s="244" t="e">
        <f t="shared" si="0"/>
        <v>#DIV/0!</v>
      </c>
      <c r="L37" s="132">
        <v>1000</v>
      </c>
      <c r="M37" s="223" t="e">
        <f t="shared" si="3"/>
        <v>#DIV/0!</v>
      </c>
      <c r="N37" s="224" t="e">
        <f t="shared" si="4"/>
        <v>#DIV/0!</v>
      </c>
      <c r="O37" s="141">
        <v>64.87</v>
      </c>
      <c r="P37" s="141">
        <v>3.4190000000000005</v>
      </c>
      <c r="Q37" s="141">
        <v>3.4580000000000002</v>
      </c>
      <c r="R37" s="141">
        <v>4.992</v>
      </c>
      <c r="S37" s="141">
        <v>122.2</v>
      </c>
      <c r="T37" s="141">
        <v>6.5000000000000002E-2</v>
      </c>
      <c r="U37" s="141">
        <v>47.97</v>
      </c>
    </row>
    <row r="38" spans="1:21" ht="29">
      <c r="A38" s="4" t="s">
        <v>146</v>
      </c>
      <c r="B38" s="4" t="s">
        <v>147</v>
      </c>
      <c r="C38" s="44" t="s">
        <v>165</v>
      </c>
      <c r="D38" s="30" t="s">
        <v>69</v>
      </c>
      <c r="E38" s="10" t="s">
        <v>83</v>
      </c>
      <c r="F38" s="22">
        <v>15</v>
      </c>
      <c r="G38" s="22">
        <v>15</v>
      </c>
      <c r="H38" s="155">
        <v>7779</v>
      </c>
      <c r="I38" s="155">
        <v>7465</v>
      </c>
      <c r="J38" s="155"/>
      <c r="K38" s="151">
        <f t="shared" si="0"/>
        <v>7622</v>
      </c>
      <c r="L38" s="21">
        <v>1000</v>
      </c>
      <c r="M38" s="221">
        <f t="shared" si="3"/>
        <v>7.6219999999999999</v>
      </c>
      <c r="N38" s="222">
        <f t="shared" si="4"/>
        <v>114.33</v>
      </c>
      <c r="O38" s="22">
        <v>135</v>
      </c>
      <c r="P38" s="22">
        <v>0</v>
      </c>
      <c r="Q38" s="22">
        <v>15</v>
      </c>
      <c r="R38" s="22">
        <v>0</v>
      </c>
      <c r="S38" s="22">
        <v>0</v>
      </c>
      <c r="T38" s="22">
        <v>0</v>
      </c>
      <c r="U38" s="28">
        <v>0</v>
      </c>
    </row>
    <row r="39" spans="1:21">
      <c r="A39" s="277"/>
      <c r="B39" s="277"/>
      <c r="C39" s="277"/>
      <c r="D39" s="277"/>
      <c r="E39" s="277"/>
      <c r="F39" s="277"/>
      <c r="G39" s="277"/>
      <c r="H39" s="277"/>
      <c r="I39" s="277"/>
      <c r="J39" s="277"/>
      <c r="K39" s="277"/>
      <c r="L39" s="277"/>
      <c r="M39" s="277"/>
      <c r="N39" s="277"/>
      <c r="O39" s="277"/>
      <c r="P39" s="277"/>
      <c r="Q39" s="277"/>
      <c r="R39" s="277"/>
      <c r="S39" s="278"/>
    </row>
    <row r="40" spans="1:21">
      <c r="A40" s="279" t="s">
        <v>23</v>
      </c>
      <c r="B40" s="279"/>
      <c r="C40" s="279"/>
      <c r="D40" s="279"/>
      <c r="E40" s="279"/>
      <c r="F40" s="279"/>
      <c r="G40" s="10"/>
      <c r="H40" s="235"/>
      <c r="I40" s="235"/>
      <c r="J40" s="235"/>
      <c r="K40" s="235"/>
      <c r="L40" s="235"/>
      <c r="M40" s="225" t="e">
        <f>SUM(M19:M38)</f>
        <v>#DIV/0!</v>
      </c>
      <c r="N40" s="225" t="e">
        <f>SUM(N19:N38)</f>
        <v>#DIV/0!</v>
      </c>
      <c r="O40" s="38">
        <f t="shared" ref="O40:U40" si="5">SUM(O19:O38)</f>
        <v>736.84000000000015</v>
      </c>
      <c r="P40" s="38">
        <f t="shared" si="5"/>
        <v>26.932199999999998</v>
      </c>
      <c r="Q40" s="38">
        <f t="shared" si="5"/>
        <v>23.8735</v>
      </c>
      <c r="R40" s="38">
        <f t="shared" si="5"/>
        <v>98.247500000000002</v>
      </c>
      <c r="S40" s="38">
        <f t="shared" si="5"/>
        <v>178.98500000000001</v>
      </c>
      <c r="T40" s="38">
        <f t="shared" si="5"/>
        <v>2.9959999999999996</v>
      </c>
      <c r="U40" s="38">
        <f t="shared" si="5"/>
        <v>183.755</v>
      </c>
    </row>
    <row r="41" spans="1:21">
      <c r="A41" s="279" t="s">
        <v>24</v>
      </c>
      <c r="B41" s="279"/>
      <c r="C41" s="279"/>
      <c r="D41" s="279"/>
      <c r="E41" s="279"/>
      <c r="F41" s="279"/>
      <c r="G41" s="10"/>
      <c r="H41" s="235"/>
      <c r="I41" s="235"/>
      <c r="J41" s="235"/>
      <c r="K41" s="235"/>
      <c r="L41" s="235"/>
      <c r="M41" s="235"/>
      <c r="N41" s="235"/>
      <c r="O41" s="21">
        <v>2491</v>
      </c>
      <c r="P41" s="21">
        <v>87.2</v>
      </c>
      <c r="Q41" s="21">
        <v>83</v>
      </c>
      <c r="R41" s="21">
        <v>348.7</v>
      </c>
      <c r="S41" s="21">
        <v>1100</v>
      </c>
      <c r="T41" s="96">
        <v>9.5</v>
      </c>
      <c r="U41" s="96">
        <v>1500</v>
      </c>
    </row>
    <row r="42" spans="1:21">
      <c r="A42" s="279" t="s">
        <v>25</v>
      </c>
      <c r="B42" s="279"/>
      <c r="C42" s="279"/>
      <c r="D42" s="279"/>
      <c r="E42" s="279"/>
      <c r="F42" s="279"/>
      <c r="G42" s="10"/>
      <c r="H42" s="235"/>
      <c r="I42" s="235"/>
      <c r="J42" s="235"/>
      <c r="K42" s="235"/>
      <c r="L42" s="235"/>
      <c r="M42" s="235"/>
      <c r="N42" s="235"/>
      <c r="O42" s="87">
        <f>O40/O41</f>
        <v>0.29580088317944608</v>
      </c>
      <c r="P42" s="39">
        <f t="shared" ref="P42:U42" si="6">P40/P41</f>
        <v>0.30885550458715594</v>
      </c>
      <c r="Q42" s="39">
        <f t="shared" si="6"/>
        <v>0.2876325301204819</v>
      </c>
      <c r="R42" s="39">
        <f t="shared" si="6"/>
        <v>0.28175365643819905</v>
      </c>
      <c r="S42" s="39">
        <f t="shared" si="6"/>
        <v>0.16271363636363637</v>
      </c>
      <c r="T42" s="40">
        <f t="shared" si="6"/>
        <v>0.31536842105263152</v>
      </c>
      <c r="U42" s="40">
        <f t="shared" si="6"/>
        <v>0.12250333333333333</v>
      </c>
    </row>
    <row r="43" spans="1:21" s="7" customFormat="1">
      <c r="H43" s="236"/>
      <c r="I43" s="236"/>
      <c r="J43" s="236"/>
      <c r="K43" s="236"/>
      <c r="L43" s="236"/>
      <c r="M43" s="236"/>
      <c r="N43" s="236"/>
    </row>
    <row r="44" spans="1:21">
      <c r="A44" s="266" t="s">
        <v>26</v>
      </c>
      <c r="B44" s="266"/>
      <c r="C44" s="266"/>
      <c r="D44" s="267"/>
      <c r="E44" s="263" t="s">
        <v>172</v>
      </c>
      <c r="F44" s="264"/>
      <c r="G44" s="264"/>
      <c r="H44" s="264"/>
      <c r="I44" s="264"/>
      <c r="J44" s="264"/>
      <c r="K44" s="264"/>
      <c r="L44" s="264"/>
      <c r="M44" s="264"/>
      <c r="N44" s="264"/>
      <c r="O44" s="264"/>
      <c r="P44" s="264"/>
      <c r="Q44" s="264"/>
      <c r="R44" s="264"/>
      <c r="S44" s="264"/>
      <c r="T44" s="264"/>
      <c r="U44" s="265"/>
    </row>
    <row r="45" spans="1:21" ht="7.5" customHeight="1">
      <c r="A45" s="7"/>
      <c r="B45" s="7"/>
      <c r="C45" s="7"/>
      <c r="D45" s="13"/>
      <c r="E45" s="13"/>
      <c r="F45" s="13"/>
      <c r="G45" s="13"/>
      <c r="H45" s="13"/>
      <c r="I45" s="13"/>
      <c r="J45" s="13"/>
      <c r="K45" s="13"/>
      <c r="L45" s="13"/>
      <c r="M45" s="13"/>
      <c r="N45" s="13"/>
      <c r="O45" s="13"/>
      <c r="P45" s="13"/>
      <c r="Q45" s="13"/>
      <c r="R45" s="13"/>
      <c r="S45" s="13"/>
      <c r="T45" s="13"/>
    </row>
    <row r="46" spans="1:21">
      <c r="A46" s="7" t="s">
        <v>27</v>
      </c>
      <c r="B46" s="258"/>
      <c r="C46" s="258"/>
      <c r="D46" s="258"/>
      <c r="E46" s="258"/>
      <c r="F46" s="258"/>
      <c r="O46" s="266" t="s">
        <v>28</v>
      </c>
      <c r="P46" s="266"/>
      <c r="Q46" s="267"/>
      <c r="R46" s="258">
        <v>1143397777</v>
      </c>
      <c r="S46" s="258"/>
      <c r="T46" s="258"/>
      <c r="U46" s="258"/>
    </row>
  </sheetData>
  <mergeCells count="39">
    <mergeCell ref="A44:D44"/>
    <mergeCell ref="E44:U44"/>
    <mergeCell ref="B46:F46"/>
    <mergeCell ref="O46:Q46"/>
    <mergeCell ref="R46:U46"/>
    <mergeCell ref="G17:G18"/>
    <mergeCell ref="O17:U17"/>
    <mergeCell ref="A39:S39"/>
    <mergeCell ref="A41:F41"/>
    <mergeCell ref="A42:F42"/>
    <mergeCell ref="A40:F40"/>
    <mergeCell ref="D17:D18"/>
    <mergeCell ref="E17:E18"/>
    <mergeCell ref="F17:F18"/>
    <mergeCell ref="C19:C22"/>
    <mergeCell ref="B19:B22"/>
    <mergeCell ref="A19:A22"/>
    <mergeCell ref="C35:C37"/>
    <mergeCell ref="C29:C34"/>
    <mergeCell ref="B29:B34"/>
    <mergeCell ref="A29:A34"/>
    <mergeCell ref="A1:S1"/>
    <mergeCell ref="A3:B3"/>
    <mergeCell ref="C3:S3"/>
    <mergeCell ref="A5:B5"/>
    <mergeCell ref="C7:D7"/>
    <mergeCell ref="A9:B9"/>
    <mergeCell ref="C9:D9"/>
    <mergeCell ref="A11:B11"/>
    <mergeCell ref="B13:C13"/>
    <mergeCell ref="A17:A18"/>
    <mergeCell ref="B17:B18"/>
    <mergeCell ref="C17:C18"/>
    <mergeCell ref="A23:A24"/>
    <mergeCell ref="B23:B24"/>
    <mergeCell ref="C23:C24"/>
    <mergeCell ref="A26:A28"/>
    <mergeCell ref="B26:B28"/>
    <mergeCell ref="C26:C28"/>
  </mergeCells>
  <dataValidations count="5">
    <dataValidation type="list" allowBlank="1" showInputMessage="1" showErrorMessage="1" sqref="C5" xr:uid="{00000000-0002-0000-0800-000000000000}">
      <formula1>"Si,No"</formula1>
    </dataValidation>
    <dataValidation type="list" allowBlank="1" showInputMessage="1" showErrorMessage="1" sqref="C9:D9" xr:uid="{00000000-0002-0000-0800-000001000000}">
      <formula1>"Ración para Preparar en Sitio,Comida Caliente Transportada,Ración Industrializada"</formula1>
    </dataValidation>
    <dataValidation type="list" allowBlank="1" showInputMessage="1" showErrorMessage="1" sqref="B13:C13" xr:uid="{00000000-0002-0000-08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800-000003000000}">
      <formula1>"Complemento JM/JT,Almuerzo"</formula1>
    </dataValidation>
    <dataValidation type="list" allowBlank="1" showInputMessage="1" showErrorMessage="1" sqref="C7" xr:uid="{00000000-0002-0000-08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G45"/>
  <sheetViews>
    <sheetView view="pageBreakPreview" topLeftCell="C16" zoomScale="80" zoomScaleNormal="80" zoomScaleSheetLayoutView="80" zoomScalePageLayoutView="150" workbookViewId="0">
      <selection activeCell="I30" sqref="I30"/>
    </sheetView>
  </sheetViews>
  <sheetFormatPr baseColWidth="10" defaultColWidth="11.453125" defaultRowHeight="14.5"/>
  <cols>
    <col min="1" max="1" width="21" style="2" customWidth="1"/>
    <col min="2" max="2" width="24.1796875" style="2" customWidth="1"/>
    <col min="3" max="3" width="16" style="2" customWidth="1"/>
    <col min="4" max="4" width="29.54296875" style="2" customWidth="1"/>
    <col min="5" max="5" width="14.453125" style="2" customWidth="1"/>
    <col min="6" max="6" width="11" style="2" customWidth="1"/>
    <col min="7" max="14" width="14.26953125" style="2" customWidth="1"/>
    <col min="15" max="17" width="14.1796875" style="2" hidden="1" customWidth="1"/>
    <col min="18" max="18" width="13" style="2" hidden="1" customWidth="1"/>
    <col min="19" max="21" width="12.542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237"/>
      <c r="I2" s="237"/>
      <c r="J2" s="237"/>
      <c r="K2" s="237"/>
      <c r="L2" s="237"/>
      <c r="M2" s="237"/>
      <c r="N2" s="23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237"/>
      <c r="I4" s="237"/>
      <c r="J4" s="237"/>
      <c r="K4" s="237"/>
      <c r="L4" s="237"/>
      <c r="M4" s="237"/>
      <c r="N4" s="237"/>
      <c r="O4" s="1"/>
      <c r="P4" s="1"/>
      <c r="Q4" s="1"/>
      <c r="R4" s="1"/>
      <c r="S4" s="1"/>
    </row>
    <row r="5" spans="1:33" s="6" customFormat="1">
      <c r="A5" s="273" t="s">
        <v>2</v>
      </c>
      <c r="B5" s="273"/>
      <c r="C5" s="4" t="s">
        <v>50</v>
      </c>
      <c r="D5" s="1"/>
      <c r="E5" s="1"/>
      <c r="F5" s="1"/>
      <c r="G5" s="1"/>
      <c r="H5" s="237"/>
      <c r="I5" s="237"/>
      <c r="J5" s="237"/>
      <c r="K5" s="237"/>
      <c r="L5" s="237"/>
      <c r="M5" s="237"/>
      <c r="N5" s="23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236"/>
      <c r="I7" s="236"/>
      <c r="J7" s="236"/>
      <c r="K7" s="236"/>
      <c r="L7" s="236"/>
      <c r="M7" s="236"/>
      <c r="N7" s="23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236"/>
      <c r="I11" s="236"/>
      <c r="J11" s="236"/>
      <c r="K11" s="236"/>
      <c r="L11" s="236"/>
      <c r="M11" s="236"/>
      <c r="N11" s="23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10</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233"/>
      <c r="I17" s="233"/>
      <c r="J17" s="233"/>
      <c r="K17" s="233"/>
      <c r="L17" s="233"/>
      <c r="M17" s="233"/>
      <c r="N17" s="233"/>
      <c r="O17" s="256" t="s">
        <v>15</v>
      </c>
      <c r="P17" s="256"/>
      <c r="Q17" s="256"/>
      <c r="R17" s="256"/>
      <c r="S17" s="256"/>
      <c r="T17" s="256"/>
      <c r="U17" s="256"/>
    </row>
    <row r="18" spans="1:21" ht="43.5">
      <c r="A18" s="256"/>
      <c r="B18" s="256"/>
      <c r="C18" s="256"/>
      <c r="D18" s="256"/>
      <c r="E18" s="256"/>
      <c r="F18" s="256"/>
      <c r="G18" s="256"/>
      <c r="H18" s="112" t="s">
        <v>242</v>
      </c>
      <c r="I18" s="112" t="s">
        <v>243</v>
      </c>
      <c r="J18" s="216" t="s">
        <v>244</v>
      </c>
      <c r="K18" s="238" t="s">
        <v>245</v>
      </c>
      <c r="L18" s="238" t="s">
        <v>246</v>
      </c>
      <c r="M18" s="238" t="s">
        <v>247</v>
      </c>
      <c r="N18" s="238" t="s">
        <v>248</v>
      </c>
      <c r="O18" s="4" t="s">
        <v>16</v>
      </c>
      <c r="P18" s="4" t="s">
        <v>17</v>
      </c>
      <c r="Q18" s="4" t="s">
        <v>18</v>
      </c>
      <c r="R18" s="4" t="s">
        <v>19</v>
      </c>
      <c r="S18" s="4" t="s">
        <v>20</v>
      </c>
      <c r="T18" s="4" t="s">
        <v>21</v>
      </c>
      <c r="U18" s="4" t="s">
        <v>22</v>
      </c>
    </row>
    <row r="19" spans="1:21" s="135" customFormat="1">
      <c r="A19" s="257" t="s">
        <v>157</v>
      </c>
      <c r="B19" s="257" t="s">
        <v>132</v>
      </c>
      <c r="C19" s="280" t="s">
        <v>207</v>
      </c>
      <c r="D19" s="128" t="s">
        <v>124</v>
      </c>
      <c r="E19" s="129" t="s">
        <v>126</v>
      </c>
      <c r="F19" s="130">
        <v>78</v>
      </c>
      <c r="G19" s="130">
        <v>78</v>
      </c>
      <c r="H19" s="131"/>
      <c r="I19" s="131"/>
      <c r="J19" s="131"/>
      <c r="K19" s="244" t="e">
        <f>AVERAGE(H19,I19,J19)</f>
        <v>#DIV/0!</v>
      </c>
      <c r="L19" s="132">
        <v>1000</v>
      </c>
      <c r="M19" s="223" t="e">
        <f>+K19/L19</f>
        <v>#DIV/0!</v>
      </c>
      <c r="N19" s="224" t="e">
        <f>F19*M19</f>
        <v>#DIV/0!</v>
      </c>
      <c r="O19" s="130">
        <v>164.58</v>
      </c>
      <c r="P19" s="130">
        <v>19.89</v>
      </c>
      <c r="Q19" s="130">
        <v>9.4379999999999988</v>
      </c>
      <c r="R19" s="130">
        <v>0</v>
      </c>
      <c r="S19" s="130">
        <v>6.24</v>
      </c>
      <c r="T19" s="130">
        <v>1.17</v>
      </c>
      <c r="U19" s="134">
        <v>304.98</v>
      </c>
    </row>
    <row r="20" spans="1:21">
      <c r="A20" s="260"/>
      <c r="B20" s="260"/>
      <c r="C20" s="281"/>
      <c r="D20" s="27" t="s">
        <v>59</v>
      </c>
      <c r="E20" s="10" t="s">
        <v>73</v>
      </c>
      <c r="F20" s="22">
        <v>9.4117647058823533</v>
      </c>
      <c r="G20" s="22">
        <v>8</v>
      </c>
      <c r="H20" s="155">
        <v>6066</v>
      </c>
      <c r="I20" s="155">
        <v>3377</v>
      </c>
      <c r="J20" s="155"/>
      <c r="K20" s="151">
        <f t="shared" ref="K20:K37" si="0">AVERAGE(H20,I20,J20)</f>
        <v>4721.5</v>
      </c>
      <c r="L20" s="21">
        <v>1000</v>
      </c>
      <c r="M20" s="221">
        <f t="shared" ref="M20:M37" si="1">+K20/L20</f>
        <v>4.7214999999999998</v>
      </c>
      <c r="N20" s="222">
        <f t="shared" ref="N20:N37" si="2">F20*M20</f>
        <v>44.437647058823529</v>
      </c>
      <c r="O20" s="22">
        <v>2.8</v>
      </c>
      <c r="P20" s="22">
        <v>0.08</v>
      </c>
      <c r="Q20" s="22">
        <v>2.4E-2</v>
      </c>
      <c r="R20" s="22">
        <v>0.504</v>
      </c>
      <c r="S20" s="22">
        <v>0.56000000000000005</v>
      </c>
      <c r="T20" s="22">
        <v>3.2000000000000001E-2</v>
      </c>
      <c r="U20" s="28">
        <v>0.32</v>
      </c>
    </row>
    <row r="21" spans="1:21">
      <c r="A21" s="260"/>
      <c r="B21" s="260"/>
      <c r="C21" s="281"/>
      <c r="D21" s="27" t="s">
        <v>63</v>
      </c>
      <c r="E21" s="70" t="s">
        <v>77</v>
      </c>
      <c r="F21" s="22">
        <v>8</v>
      </c>
      <c r="G21" s="22">
        <v>7.6</v>
      </c>
      <c r="H21" s="155">
        <v>4040</v>
      </c>
      <c r="I21" s="155">
        <v>2449</v>
      </c>
      <c r="J21" s="155"/>
      <c r="K21" s="151">
        <f t="shared" si="0"/>
        <v>3244.5</v>
      </c>
      <c r="L21" s="21">
        <v>1000</v>
      </c>
      <c r="M21" s="221">
        <f t="shared" si="1"/>
        <v>3.2444999999999999</v>
      </c>
      <c r="N21" s="222">
        <f t="shared" si="2"/>
        <v>25.956</v>
      </c>
      <c r="O21" s="22">
        <v>3.04</v>
      </c>
      <c r="P21" s="22">
        <v>0.10639999999999999</v>
      </c>
      <c r="Q21" s="22">
        <v>7.6E-3</v>
      </c>
      <c r="R21" s="22">
        <v>0.58519999999999994</v>
      </c>
      <c r="S21" s="22">
        <v>1.8239999999999998</v>
      </c>
      <c r="T21" s="22">
        <v>2.2799999999999997E-2</v>
      </c>
      <c r="U21" s="29">
        <v>0.30399999999999999</v>
      </c>
    </row>
    <row r="22" spans="1:21">
      <c r="A22" s="260"/>
      <c r="B22" s="260"/>
      <c r="C22" s="281"/>
      <c r="D22" s="27" t="s">
        <v>89</v>
      </c>
      <c r="E22" s="70" t="s">
        <v>96</v>
      </c>
      <c r="F22" s="22">
        <v>2.3529411764705883</v>
      </c>
      <c r="G22" s="22">
        <v>2</v>
      </c>
      <c r="H22" s="155">
        <v>2750</v>
      </c>
      <c r="I22" s="155">
        <v>2689</v>
      </c>
      <c r="J22" s="155"/>
      <c r="K22" s="151">
        <f t="shared" si="0"/>
        <v>2719.5</v>
      </c>
      <c r="L22" s="21">
        <v>1000</v>
      </c>
      <c r="M22" s="221">
        <f t="shared" si="1"/>
        <v>2.7195</v>
      </c>
      <c r="N22" s="222">
        <f t="shared" si="2"/>
        <v>6.3988235294117652</v>
      </c>
      <c r="O22" s="22">
        <v>0.94</v>
      </c>
      <c r="P22" s="22">
        <v>1.3999999999999999E-2</v>
      </c>
      <c r="Q22" s="22">
        <v>2E-3</v>
      </c>
      <c r="R22" s="22">
        <v>0.19</v>
      </c>
      <c r="S22" s="22">
        <v>0.54</v>
      </c>
      <c r="T22" s="22">
        <v>8.0000000000000002E-3</v>
      </c>
      <c r="U22" s="29">
        <v>0.7</v>
      </c>
    </row>
    <row r="23" spans="1:21">
      <c r="A23" s="260"/>
      <c r="B23" s="260"/>
      <c r="C23" s="281"/>
      <c r="D23" s="27" t="s">
        <v>56</v>
      </c>
      <c r="E23" s="10" t="s">
        <v>70</v>
      </c>
      <c r="F23" s="45">
        <v>0.44444444444444442</v>
      </c>
      <c r="G23" s="48">
        <v>0.4</v>
      </c>
      <c r="H23" s="174">
        <v>5304</v>
      </c>
      <c r="I23" s="174">
        <v>4575</v>
      </c>
      <c r="J23" s="174"/>
      <c r="K23" s="151">
        <f t="shared" si="0"/>
        <v>4939.5</v>
      </c>
      <c r="L23" s="21">
        <v>1000</v>
      </c>
      <c r="M23" s="221">
        <f t="shared" si="1"/>
        <v>4.9394999999999998</v>
      </c>
      <c r="N23" s="222">
        <f t="shared" si="2"/>
        <v>2.1953333333333331</v>
      </c>
      <c r="O23" s="47">
        <v>0.17600000000000002</v>
      </c>
      <c r="P23" s="47">
        <v>9.1999999999999998E-3</v>
      </c>
      <c r="Q23" s="47">
        <v>2.3999999999999998E-3</v>
      </c>
      <c r="R23" s="47">
        <v>2.3600000000000003E-2</v>
      </c>
      <c r="S23" s="47">
        <v>0.32800000000000007</v>
      </c>
      <c r="T23" s="47">
        <v>7.2000000000000007E-3</v>
      </c>
      <c r="U23" s="47">
        <v>0.18400000000000002</v>
      </c>
    </row>
    <row r="24" spans="1:21">
      <c r="A24" s="261"/>
      <c r="B24" s="261"/>
      <c r="C24" s="282"/>
      <c r="D24" s="27" t="s">
        <v>60</v>
      </c>
      <c r="E24" s="10" t="s">
        <v>74</v>
      </c>
      <c r="F24" s="22">
        <v>1.0526315789473684</v>
      </c>
      <c r="G24" s="22">
        <v>1</v>
      </c>
      <c r="H24" s="155">
        <v>9484</v>
      </c>
      <c r="I24" s="155">
        <v>9212</v>
      </c>
      <c r="J24" s="155"/>
      <c r="K24" s="151">
        <f t="shared" si="0"/>
        <v>9348</v>
      </c>
      <c r="L24" s="21">
        <v>1000</v>
      </c>
      <c r="M24" s="221">
        <f t="shared" si="1"/>
        <v>9.3480000000000008</v>
      </c>
      <c r="N24" s="222">
        <f t="shared" si="2"/>
        <v>9.84</v>
      </c>
      <c r="O24" s="22">
        <v>1.44</v>
      </c>
      <c r="P24" s="22">
        <v>4.7E-2</v>
      </c>
      <c r="Q24" s="22">
        <v>3.0000000000000001E-3</v>
      </c>
      <c r="R24" s="22">
        <v>0.29299999999999998</v>
      </c>
      <c r="S24" s="22">
        <v>0.4</v>
      </c>
      <c r="T24" s="22">
        <v>1.3000000000000001E-2</v>
      </c>
      <c r="U24" s="28">
        <v>0.19</v>
      </c>
    </row>
    <row r="25" spans="1:21">
      <c r="A25" s="257" t="s">
        <v>133</v>
      </c>
      <c r="B25" s="257" t="s">
        <v>134</v>
      </c>
      <c r="C25" s="280" t="s">
        <v>150</v>
      </c>
      <c r="D25" s="27" t="s">
        <v>61</v>
      </c>
      <c r="E25" s="70" t="s">
        <v>75</v>
      </c>
      <c r="F25" s="22">
        <v>60</v>
      </c>
      <c r="G25" s="22">
        <v>60</v>
      </c>
      <c r="H25" s="155">
        <v>4133</v>
      </c>
      <c r="I25" s="155">
        <v>4061</v>
      </c>
      <c r="J25" s="155"/>
      <c r="K25" s="151">
        <f t="shared" si="0"/>
        <v>4097</v>
      </c>
      <c r="L25" s="21">
        <v>1000</v>
      </c>
      <c r="M25" s="221">
        <f t="shared" si="1"/>
        <v>4.0970000000000004</v>
      </c>
      <c r="N25" s="222">
        <f t="shared" si="2"/>
        <v>245.82000000000002</v>
      </c>
      <c r="O25" s="22">
        <v>211.8</v>
      </c>
      <c r="P25" s="22">
        <v>4.0199999999999996</v>
      </c>
      <c r="Q25" s="22">
        <v>0.24</v>
      </c>
      <c r="R25" s="22">
        <v>48.06</v>
      </c>
      <c r="S25" s="22">
        <v>5.4</v>
      </c>
      <c r="T25" s="22">
        <v>0.48</v>
      </c>
      <c r="U25" s="28">
        <v>1.2</v>
      </c>
    </row>
    <row r="26" spans="1:21">
      <c r="A26" s="260"/>
      <c r="B26" s="260"/>
      <c r="C26" s="281"/>
      <c r="D26" s="27" t="s">
        <v>99</v>
      </c>
      <c r="E26" s="70" t="s">
        <v>103</v>
      </c>
      <c r="F26" s="22">
        <v>77.777777777777771</v>
      </c>
      <c r="G26" s="22">
        <v>35</v>
      </c>
      <c r="H26" s="155">
        <v>5720</v>
      </c>
      <c r="I26" s="155">
        <v>7466</v>
      </c>
      <c r="J26" s="155"/>
      <c r="K26" s="151">
        <f t="shared" si="0"/>
        <v>6593</v>
      </c>
      <c r="L26" s="21">
        <v>1000</v>
      </c>
      <c r="M26" s="221">
        <f t="shared" si="1"/>
        <v>6.593</v>
      </c>
      <c r="N26" s="222">
        <f t="shared" si="2"/>
        <v>512.78888888888889</v>
      </c>
      <c r="O26" s="22">
        <v>140.69999999999999</v>
      </c>
      <c r="P26" s="22">
        <v>1.26</v>
      </c>
      <c r="Q26" s="22">
        <v>12.425000000000001</v>
      </c>
      <c r="R26" s="22">
        <v>4.41</v>
      </c>
      <c r="S26" s="22">
        <v>2.4500000000000002</v>
      </c>
      <c r="T26" s="22">
        <v>0.45500000000000002</v>
      </c>
      <c r="U26" s="28">
        <v>6.3</v>
      </c>
    </row>
    <row r="27" spans="1:21" ht="15" customHeight="1">
      <c r="A27" s="257" t="s">
        <v>138</v>
      </c>
      <c r="B27" s="257" t="s">
        <v>139</v>
      </c>
      <c r="C27" s="254" t="s">
        <v>140</v>
      </c>
      <c r="D27" s="57" t="s">
        <v>63</v>
      </c>
      <c r="E27" s="78" t="s">
        <v>77</v>
      </c>
      <c r="F27" s="62">
        <v>20.53</v>
      </c>
      <c r="G27" s="22">
        <v>20.5</v>
      </c>
      <c r="H27" s="155">
        <v>4040</v>
      </c>
      <c r="I27" s="155">
        <v>2449</v>
      </c>
      <c r="J27" s="155"/>
      <c r="K27" s="151">
        <f t="shared" si="0"/>
        <v>3244.5</v>
      </c>
      <c r="L27" s="21">
        <v>1000</v>
      </c>
      <c r="M27" s="221">
        <f t="shared" si="1"/>
        <v>3.2444999999999999</v>
      </c>
      <c r="N27" s="222">
        <f t="shared" si="2"/>
        <v>66.609584999999996</v>
      </c>
      <c r="O27" s="22">
        <v>4</v>
      </c>
      <c r="P27" s="22">
        <v>0.14000000000000001</v>
      </c>
      <c r="Q27" s="22">
        <v>0.01</v>
      </c>
      <c r="R27" s="22">
        <v>0.77</v>
      </c>
      <c r="S27" s="22">
        <v>2.4</v>
      </c>
      <c r="T27" s="22">
        <v>0.03</v>
      </c>
      <c r="U27" s="29">
        <v>0.4</v>
      </c>
    </row>
    <row r="28" spans="1:21">
      <c r="A28" s="260"/>
      <c r="B28" s="260"/>
      <c r="C28" s="255"/>
      <c r="D28" s="27" t="s">
        <v>64</v>
      </c>
      <c r="E28" s="26" t="s">
        <v>78</v>
      </c>
      <c r="F28" s="45">
        <v>38.961038961038959</v>
      </c>
      <c r="G28" s="49">
        <v>30</v>
      </c>
      <c r="H28" s="156">
        <v>6887</v>
      </c>
      <c r="I28" s="156">
        <v>7725</v>
      </c>
      <c r="J28" s="156"/>
      <c r="K28" s="151">
        <f t="shared" si="0"/>
        <v>7306</v>
      </c>
      <c r="L28" s="21">
        <v>1000</v>
      </c>
      <c r="M28" s="221">
        <f t="shared" si="1"/>
        <v>7.306</v>
      </c>
      <c r="N28" s="222">
        <f t="shared" si="2"/>
        <v>284.64935064935065</v>
      </c>
      <c r="O28" s="47">
        <v>53.7</v>
      </c>
      <c r="P28" s="47">
        <v>0.48</v>
      </c>
      <c r="Q28" s="47">
        <v>3.99</v>
      </c>
      <c r="R28" s="47">
        <v>3</v>
      </c>
      <c r="S28" s="47">
        <v>3</v>
      </c>
      <c r="T28" s="47">
        <v>0.12</v>
      </c>
      <c r="U28" s="47">
        <v>1.8</v>
      </c>
    </row>
    <row r="29" spans="1:21">
      <c r="A29" s="260"/>
      <c r="B29" s="260"/>
      <c r="C29" s="262"/>
      <c r="D29" s="27" t="s">
        <v>65</v>
      </c>
      <c r="E29" s="25" t="s">
        <v>79</v>
      </c>
      <c r="F29" s="22">
        <v>27</v>
      </c>
      <c r="G29" s="22">
        <v>27</v>
      </c>
      <c r="H29" s="155">
        <v>2276</v>
      </c>
      <c r="I29" s="155">
        <v>2226</v>
      </c>
      <c r="J29" s="155"/>
      <c r="K29" s="151">
        <f t="shared" si="0"/>
        <v>2251</v>
      </c>
      <c r="L29" s="21">
        <v>1000</v>
      </c>
      <c r="M29" s="221">
        <f t="shared" si="1"/>
        <v>2.2509999999999999</v>
      </c>
      <c r="N29" s="222">
        <f t="shared" si="2"/>
        <v>60.776999999999994</v>
      </c>
      <c r="O29" s="22">
        <v>4.59</v>
      </c>
      <c r="P29" s="22">
        <v>0.24299999999999999</v>
      </c>
      <c r="Q29" s="22">
        <v>2.7000000000000003E-2</v>
      </c>
      <c r="R29" s="22">
        <v>0.89</v>
      </c>
      <c r="S29" s="22">
        <v>1.89</v>
      </c>
      <c r="T29" s="22">
        <v>0.19</v>
      </c>
      <c r="U29" s="29">
        <v>2.16</v>
      </c>
    </row>
    <row r="30" spans="1:21">
      <c r="A30" s="260"/>
      <c r="B30" s="260"/>
      <c r="C30" s="259" t="s">
        <v>182</v>
      </c>
      <c r="D30" s="52" t="s">
        <v>178</v>
      </c>
      <c r="E30" s="50" t="s">
        <v>179</v>
      </c>
      <c r="F30" s="33">
        <v>2</v>
      </c>
      <c r="G30" s="36">
        <v>2</v>
      </c>
      <c r="H30" s="157">
        <v>1496</v>
      </c>
      <c r="I30" s="157">
        <v>1940</v>
      </c>
      <c r="J30" s="157"/>
      <c r="K30" s="151">
        <f t="shared" si="0"/>
        <v>1718</v>
      </c>
      <c r="L30" s="21">
        <v>1000</v>
      </c>
      <c r="M30" s="221">
        <f t="shared" si="1"/>
        <v>1.718</v>
      </c>
      <c r="N30" s="222">
        <f t="shared" si="2"/>
        <v>3.4359999999999999</v>
      </c>
      <c r="O30" s="47">
        <v>4.4800000000000004</v>
      </c>
      <c r="P30" s="47">
        <v>0</v>
      </c>
      <c r="Q30" s="47">
        <v>0</v>
      </c>
      <c r="R30" s="47">
        <v>0.12</v>
      </c>
      <c r="S30" s="47">
        <v>0.14000000000000001</v>
      </c>
      <c r="T30" s="47">
        <v>0.01</v>
      </c>
      <c r="U30" s="47">
        <v>0.1</v>
      </c>
    </row>
    <row r="31" spans="1:21">
      <c r="A31" s="260"/>
      <c r="B31" s="260"/>
      <c r="C31" s="259"/>
      <c r="D31" s="52" t="s">
        <v>180</v>
      </c>
      <c r="E31" s="50" t="s">
        <v>181</v>
      </c>
      <c r="F31" s="33">
        <v>1</v>
      </c>
      <c r="G31" s="36">
        <v>0.5</v>
      </c>
      <c r="H31" s="157">
        <v>1355</v>
      </c>
      <c r="I31" s="157">
        <v>1382</v>
      </c>
      <c r="J31" s="157"/>
      <c r="K31" s="151">
        <f t="shared" si="0"/>
        <v>1368.5</v>
      </c>
      <c r="L31" s="21">
        <v>1000</v>
      </c>
      <c r="M31" s="221">
        <f t="shared" si="1"/>
        <v>1.3685</v>
      </c>
      <c r="N31" s="222">
        <f t="shared" si="2"/>
        <v>1.3685</v>
      </c>
      <c r="O31" s="47">
        <v>0.22</v>
      </c>
      <c r="P31" s="51">
        <v>1.5E-3</v>
      </c>
      <c r="Q31" s="47">
        <v>1.5E-3</v>
      </c>
      <c r="R31" s="47">
        <v>4.6500000000000007E-2</v>
      </c>
      <c r="S31" s="47">
        <v>9.5000000000000001E-2</v>
      </c>
      <c r="T31" s="47">
        <v>2.5000000000000001E-3</v>
      </c>
      <c r="U31" s="47">
        <v>0.02</v>
      </c>
    </row>
    <row r="32" spans="1:21">
      <c r="A32" s="260"/>
      <c r="B32" s="260"/>
      <c r="C32" s="259"/>
      <c r="D32" s="52" t="s">
        <v>67</v>
      </c>
      <c r="E32" s="50" t="s">
        <v>81</v>
      </c>
      <c r="F32" s="33">
        <v>0.5</v>
      </c>
      <c r="G32" s="36">
        <v>0.5</v>
      </c>
      <c r="H32" s="157">
        <v>3640</v>
      </c>
      <c r="I32" s="157">
        <v>3610</v>
      </c>
      <c r="J32" s="157"/>
      <c r="K32" s="151">
        <f t="shared" si="0"/>
        <v>3625</v>
      </c>
      <c r="L32" s="21">
        <v>1000</v>
      </c>
      <c r="M32" s="221">
        <f t="shared" si="1"/>
        <v>3.625</v>
      </c>
      <c r="N32" s="222">
        <f t="shared" si="2"/>
        <v>1.8125</v>
      </c>
      <c r="O32" s="47">
        <v>1.9850000000000001</v>
      </c>
      <c r="P32" s="47">
        <v>0</v>
      </c>
      <c r="Q32" s="47">
        <v>0</v>
      </c>
      <c r="R32" s="47">
        <v>0.4965</v>
      </c>
      <c r="S32" s="47">
        <v>0</v>
      </c>
      <c r="T32" s="47">
        <v>5.0000000000000001E-4</v>
      </c>
      <c r="U32" s="47">
        <v>0</v>
      </c>
    </row>
    <row r="33" spans="1:21" ht="14.5" customHeight="1">
      <c r="A33" s="261"/>
      <c r="B33" s="261"/>
      <c r="C33" s="259"/>
      <c r="D33" s="52" t="s">
        <v>69</v>
      </c>
      <c r="E33" s="50" t="s">
        <v>83</v>
      </c>
      <c r="F33" s="33">
        <v>2</v>
      </c>
      <c r="G33" s="36">
        <v>2</v>
      </c>
      <c r="H33" s="157">
        <v>7779</v>
      </c>
      <c r="I33" s="157">
        <v>7465</v>
      </c>
      <c r="J33" s="157"/>
      <c r="K33" s="151">
        <f t="shared" si="0"/>
        <v>7622</v>
      </c>
      <c r="L33" s="21">
        <v>1000</v>
      </c>
      <c r="M33" s="221">
        <f t="shared" si="1"/>
        <v>7.6219999999999999</v>
      </c>
      <c r="N33" s="222">
        <f t="shared" si="2"/>
        <v>15.244</v>
      </c>
      <c r="O33" s="47">
        <v>18</v>
      </c>
      <c r="P33" s="47">
        <v>0</v>
      </c>
      <c r="Q33" s="47">
        <v>2</v>
      </c>
      <c r="R33" s="47">
        <v>0</v>
      </c>
      <c r="S33" s="47">
        <v>0</v>
      </c>
      <c r="T33" s="47">
        <v>0</v>
      </c>
      <c r="U33" s="47">
        <v>0</v>
      </c>
    </row>
    <row r="34" spans="1:21" ht="43.5">
      <c r="A34" s="4" t="s">
        <v>135</v>
      </c>
      <c r="B34" s="3" t="s">
        <v>134</v>
      </c>
      <c r="C34" s="70" t="s">
        <v>225</v>
      </c>
      <c r="D34" s="27" t="s">
        <v>106</v>
      </c>
      <c r="E34" s="70" t="s">
        <v>110</v>
      </c>
      <c r="F34" s="22">
        <v>132.35294117647058</v>
      </c>
      <c r="G34" s="22">
        <v>90</v>
      </c>
      <c r="H34" s="155">
        <v>2427</v>
      </c>
      <c r="I34" s="155">
        <v>1826</v>
      </c>
      <c r="J34" s="155"/>
      <c r="K34" s="151">
        <f t="shared" si="0"/>
        <v>2126.5</v>
      </c>
      <c r="L34" s="21">
        <v>1000</v>
      </c>
      <c r="M34" s="221">
        <f t="shared" si="1"/>
        <v>2.1265000000000001</v>
      </c>
      <c r="N34" s="222">
        <f t="shared" si="2"/>
        <v>281.4485294117647</v>
      </c>
      <c r="O34" s="22">
        <v>149.4</v>
      </c>
      <c r="P34" s="22">
        <v>1.08</v>
      </c>
      <c r="Q34" s="22">
        <v>0.18</v>
      </c>
      <c r="R34" s="22">
        <v>35.369999999999997</v>
      </c>
      <c r="S34" s="22">
        <v>7.2</v>
      </c>
      <c r="T34" s="22">
        <v>0.36</v>
      </c>
      <c r="U34" s="29">
        <v>23.4</v>
      </c>
    </row>
    <row r="35" spans="1:21">
      <c r="A35" s="4" t="s">
        <v>141</v>
      </c>
      <c r="B35" s="4" t="s">
        <v>139</v>
      </c>
      <c r="C35" s="280" t="s">
        <v>149</v>
      </c>
      <c r="D35" s="27" t="s">
        <v>90</v>
      </c>
      <c r="E35" s="70" t="s">
        <v>97</v>
      </c>
      <c r="F35" s="22">
        <v>162.5</v>
      </c>
      <c r="G35" s="22">
        <v>65</v>
      </c>
      <c r="H35" s="155">
        <v>1680</v>
      </c>
      <c r="I35" s="155">
        <v>2043</v>
      </c>
      <c r="J35" s="155"/>
      <c r="K35" s="151">
        <f t="shared" si="0"/>
        <v>1861.5</v>
      </c>
      <c r="L35" s="21">
        <v>1000</v>
      </c>
      <c r="M35" s="221">
        <f t="shared" si="1"/>
        <v>1.8614999999999999</v>
      </c>
      <c r="N35" s="222">
        <f t="shared" si="2"/>
        <v>302.49374999999998</v>
      </c>
      <c r="O35" s="22">
        <v>11.05</v>
      </c>
      <c r="P35" s="22">
        <v>0.26</v>
      </c>
      <c r="Q35" s="22">
        <v>0</v>
      </c>
      <c r="R35" s="22">
        <v>2.4049999999999998</v>
      </c>
      <c r="S35" s="22">
        <v>2.6</v>
      </c>
      <c r="T35" s="22">
        <v>0.19500000000000001</v>
      </c>
      <c r="U35" s="29">
        <v>0.65</v>
      </c>
    </row>
    <row r="36" spans="1:21">
      <c r="A36" s="4" t="s">
        <v>144</v>
      </c>
      <c r="B36" s="4" t="s">
        <v>145</v>
      </c>
      <c r="C36" s="282"/>
      <c r="D36" s="27" t="s">
        <v>67</v>
      </c>
      <c r="E36" s="70" t="s">
        <v>81</v>
      </c>
      <c r="F36" s="22">
        <v>8</v>
      </c>
      <c r="G36" s="22">
        <v>8</v>
      </c>
      <c r="H36" s="155">
        <v>3640</v>
      </c>
      <c r="I36" s="155">
        <v>3610</v>
      </c>
      <c r="J36" s="155"/>
      <c r="K36" s="151">
        <f t="shared" si="0"/>
        <v>3625</v>
      </c>
      <c r="L36" s="21">
        <v>1000</v>
      </c>
      <c r="M36" s="221">
        <f t="shared" si="1"/>
        <v>3.625</v>
      </c>
      <c r="N36" s="222">
        <f t="shared" si="2"/>
        <v>29</v>
      </c>
      <c r="O36" s="22">
        <v>31.76</v>
      </c>
      <c r="P36" s="22">
        <v>0</v>
      </c>
      <c r="Q36" s="22">
        <v>0</v>
      </c>
      <c r="R36" s="22">
        <v>7.944</v>
      </c>
      <c r="S36" s="22">
        <v>0</v>
      </c>
      <c r="T36" s="22">
        <v>8.0000000000000002E-3</v>
      </c>
      <c r="U36" s="29">
        <v>0</v>
      </c>
    </row>
    <row r="37" spans="1:21" ht="29">
      <c r="A37" s="3" t="s">
        <v>146</v>
      </c>
      <c r="B37" s="3" t="s">
        <v>147</v>
      </c>
      <c r="C37" s="83" t="s">
        <v>156</v>
      </c>
      <c r="D37" s="27" t="s">
        <v>69</v>
      </c>
      <c r="E37" s="70" t="s">
        <v>83</v>
      </c>
      <c r="F37" s="62">
        <v>11</v>
      </c>
      <c r="G37" s="22">
        <v>11</v>
      </c>
      <c r="H37" s="155">
        <v>7779</v>
      </c>
      <c r="I37" s="155">
        <v>7465</v>
      </c>
      <c r="J37" s="155"/>
      <c r="K37" s="151">
        <f t="shared" si="0"/>
        <v>7622</v>
      </c>
      <c r="L37" s="21">
        <v>1000</v>
      </c>
      <c r="M37" s="221">
        <f t="shared" si="1"/>
        <v>7.6219999999999999</v>
      </c>
      <c r="N37" s="222">
        <f t="shared" si="2"/>
        <v>83.841999999999999</v>
      </c>
      <c r="O37" s="22">
        <v>99</v>
      </c>
      <c r="P37" s="22">
        <v>0</v>
      </c>
      <c r="Q37" s="22">
        <v>11</v>
      </c>
      <c r="R37" s="22">
        <v>0</v>
      </c>
      <c r="S37" s="22">
        <v>0</v>
      </c>
      <c r="T37" s="22">
        <v>0</v>
      </c>
      <c r="U37" s="29">
        <v>0</v>
      </c>
    </row>
    <row r="38" spans="1:21">
      <c r="A38" s="277"/>
      <c r="B38" s="277"/>
      <c r="C38" s="277"/>
      <c r="D38" s="277"/>
      <c r="E38" s="277"/>
      <c r="F38" s="277"/>
      <c r="G38" s="277"/>
      <c r="H38" s="277"/>
      <c r="I38" s="277"/>
      <c r="J38" s="277"/>
      <c r="K38" s="277"/>
      <c r="L38" s="277"/>
      <c r="M38" s="277"/>
      <c r="N38" s="277"/>
      <c r="O38" s="277"/>
      <c r="P38" s="277"/>
      <c r="Q38" s="277"/>
      <c r="R38" s="277"/>
      <c r="S38" s="278"/>
    </row>
    <row r="39" spans="1:21">
      <c r="A39" s="279" t="s">
        <v>23</v>
      </c>
      <c r="B39" s="279"/>
      <c r="C39" s="279"/>
      <c r="D39" s="279"/>
      <c r="E39" s="279"/>
      <c r="F39" s="279"/>
      <c r="G39" s="10"/>
      <c r="H39" s="235"/>
      <c r="I39" s="235"/>
      <c r="J39" s="235"/>
      <c r="K39" s="235"/>
      <c r="L39" s="235"/>
      <c r="M39" s="235" t="e">
        <f>SUM(M9:M37)</f>
        <v>#DIV/0!</v>
      </c>
      <c r="N39" s="235" t="e">
        <f>SUM(N9:N37)</f>
        <v>#DIV/0!</v>
      </c>
      <c r="O39" s="38">
        <f t="shared" ref="O39:U39" si="3">SUM(O19:O37)</f>
        <v>903.66100000000006</v>
      </c>
      <c r="P39" s="38">
        <f t="shared" si="3"/>
        <v>27.6311</v>
      </c>
      <c r="Q39" s="38">
        <f t="shared" si="3"/>
        <v>39.350500000000004</v>
      </c>
      <c r="R39" s="38">
        <f t="shared" si="3"/>
        <v>105.1078</v>
      </c>
      <c r="S39" s="38">
        <f t="shared" si="3"/>
        <v>35.067</v>
      </c>
      <c r="T39" s="38">
        <f t="shared" si="3"/>
        <v>3.1039999999999992</v>
      </c>
      <c r="U39" s="38">
        <f t="shared" si="3"/>
        <v>342.70799999999997</v>
      </c>
    </row>
    <row r="40" spans="1:21">
      <c r="A40" s="279" t="s">
        <v>24</v>
      </c>
      <c r="B40" s="279"/>
      <c r="C40" s="279"/>
      <c r="D40" s="279"/>
      <c r="E40" s="279"/>
      <c r="F40" s="279"/>
      <c r="G40" s="10"/>
      <c r="H40" s="235"/>
      <c r="I40" s="235"/>
      <c r="J40" s="235"/>
      <c r="K40" s="235"/>
      <c r="L40" s="235"/>
      <c r="M40" s="235"/>
      <c r="N40" s="235"/>
      <c r="O40" s="21">
        <v>2491</v>
      </c>
      <c r="P40" s="21">
        <v>87.2</v>
      </c>
      <c r="Q40" s="21">
        <v>83</v>
      </c>
      <c r="R40" s="21">
        <v>348.7</v>
      </c>
      <c r="S40" s="21">
        <v>1100</v>
      </c>
      <c r="T40" s="96">
        <v>9.5</v>
      </c>
      <c r="U40" s="96">
        <v>1500</v>
      </c>
    </row>
    <row r="41" spans="1:21">
      <c r="A41" s="279" t="s">
        <v>25</v>
      </c>
      <c r="B41" s="279"/>
      <c r="C41" s="279"/>
      <c r="D41" s="279"/>
      <c r="E41" s="279"/>
      <c r="F41" s="279"/>
      <c r="G41" s="10"/>
      <c r="H41" s="235"/>
      <c r="I41" s="235"/>
      <c r="J41" s="235"/>
      <c r="K41" s="235"/>
      <c r="L41" s="235"/>
      <c r="M41" s="235"/>
      <c r="N41" s="235"/>
      <c r="O41" s="39">
        <f>O39/O40</f>
        <v>0.36277037334403855</v>
      </c>
      <c r="P41" s="39">
        <f t="shared" ref="P41:U41" si="4">P39/P40</f>
        <v>0.31687041284403666</v>
      </c>
      <c r="Q41" s="39">
        <f t="shared" si="4"/>
        <v>0.47410240963855427</v>
      </c>
      <c r="R41" s="87">
        <f t="shared" si="4"/>
        <v>0.30142758818468596</v>
      </c>
      <c r="S41" s="39">
        <f t="shared" si="4"/>
        <v>3.1879090909090912E-2</v>
      </c>
      <c r="T41" s="40">
        <f t="shared" si="4"/>
        <v>0.32673684210526305</v>
      </c>
      <c r="U41" s="40">
        <f t="shared" si="4"/>
        <v>0.22847199999999998</v>
      </c>
    </row>
    <row r="42" spans="1:21" s="7" customFormat="1">
      <c r="H42" s="236"/>
      <c r="I42" s="236"/>
      <c r="J42" s="236"/>
      <c r="K42" s="236"/>
      <c r="L42" s="236"/>
      <c r="M42" s="236"/>
      <c r="N42" s="236"/>
    </row>
    <row r="43" spans="1:21">
      <c r="A43" s="266" t="s">
        <v>26</v>
      </c>
      <c r="B43" s="266"/>
      <c r="C43" s="266"/>
      <c r="D43" s="267"/>
      <c r="E43" s="263" t="s">
        <v>172</v>
      </c>
      <c r="F43" s="264"/>
      <c r="G43" s="264"/>
      <c r="H43" s="264"/>
      <c r="I43" s="264"/>
      <c r="J43" s="264"/>
      <c r="K43" s="264"/>
      <c r="L43" s="264"/>
      <c r="M43" s="264"/>
      <c r="N43" s="264"/>
      <c r="O43" s="264"/>
      <c r="P43" s="264"/>
      <c r="Q43" s="264"/>
      <c r="R43" s="264"/>
      <c r="S43" s="264"/>
      <c r="T43" s="264"/>
      <c r="U43" s="265"/>
    </row>
    <row r="44" spans="1:21" ht="7.5" customHeight="1">
      <c r="A44" s="7"/>
      <c r="B44" s="7"/>
      <c r="C44" s="7"/>
      <c r="D44" s="13"/>
      <c r="E44" s="13"/>
      <c r="F44" s="13"/>
      <c r="G44" s="13"/>
      <c r="H44" s="13"/>
      <c r="I44" s="13"/>
      <c r="J44" s="13"/>
      <c r="K44" s="13"/>
      <c r="L44" s="13"/>
      <c r="M44" s="13"/>
      <c r="N44" s="13"/>
      <c r="O44" s="13"/>
      <c r="P44" s="13"/>
      <c r="Q44" s="13"/>
      <c r="R44" s="13"/>
      <c r="S44" s="13"/>
      <c r="T44" s="13"/>
    </row>
    <row r="45" spans="1:21">
      <c r="A45" s="7" t="s">
        <v>27</v>
      </c>
      <c r="B45" s="258"/>
      <c r="C45" s="258"/>
      <c r="D45" s="258"/>
      <c r="E45" s="258"/>
      <c r="F45" s="258"/>
      <c r="O45" s="266" t="s">
        <v>28</v>
      </c>
      <c r="P45" s="266"/>
      <c r="Q45" s="267"/>
      <c r="R45" s="258">
        <v>1143397777</v>
      </c>
      <c r="S45" s="258"/>
      <c r="T45" s="258"/>
      <c r="U45" s="258"/>
    </row>
  </sheetData>
  <mergeCells count="37">
    <mergeCell ref="A43:D43"/>
    <mergeCell ref="E43:U43"/>
    <mergeCell ref="B45:F45"/>
    <mergeCell ref="O45:Q45"/>
    <mergeCell ref="R45:U45"/>
    <mergeCell ref="G17:G18"/>
    <mergeCell ref="O17:U17"/>
    <mergeCell ref="A38:S38"/>
    <mergeCell ref="A40:F40"/>
    <mergeCell ref="A41:F41"/>
    <mergeCell ref="A39:F39"/>
    <mergeCell ref="D17:D18"/>
    <mergeCell ref="E17:E18"/>
    <mergeCell ref="F17:F18"/>
    <mergeCell ref="C19:C24"/>
    <mergeCell ref="B19:B24"/>
    <mergeCell ref="A19:A24"/>
    <mergeCell ref="C25:C26"/>
    <mergeCell ref="B25:B26"/>
    <mergeCell ref="A25:A26"/>
    <mergeCell ref="C27:C29"/>
    <mergeCell ref="A1:S1"/>
    <mergeCell ref="A3:B3"/>
    <mergeCell ref="C3:S3"/>
    <mergeCell ref="A5:B5"/>
    <mergeCell ref="C7:D7"/>
    <mergeCell ref="C35:C36"/>
    <mergeCell ref="C30:C33"/>
    <mergeCell ref="B27:B33"/>
    <mergeCell ref="A27:A33"/>
    <mergeCell ref="A9:B9"/>
    <mergeCell ref="C9:D9"/>
    <mergeCell ref="A11:B11"/>
    <mergeCell ref="B13:C13"/>
    <mergeCell ref="A17:A18"/>
    <mergeCell ref="B17:B18"/>
    <mergeCell ref="C17:C18"/>
  </mergeCells>
  <dataValidations count="5">
    <dataValidation type="list" allowBlank="1" showInputMessage="1" showErrorMessage="1" sqref="C7" xr:uid="{00000000-0002-0000-0900-000000000000}">
      <formula1>"Indígena,Afrocolombiano,Palenquero,Raizal,Rrom,Sin Pertenencia Étnica"</formula1>
    </dataValidation>
    <dataValidation type="list" allowBlank="1" showInputMessage="1" showErrorMessage="1" sqref="C11" xr:uid="{00000000-0002-0000-0900-000001000000}">
      <formula1>"Complemento JM/JT,Almuerzo"</formula1>
    </dataValidation>
    <dataValidation type="list" allowBlank="1" showInputMessage="1" showErrorMessage="1" sqref="B13:C13" xr:uid="{00000000-0002-0000-09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900-000003000000}">
      <formula1>"Ración para Preparar en Sitio,Comida Caliente Transportada,Ración Industrializada"</formula1>
    </dataValidation>
    <dataValidation type="list" allowBlank="1" showInputMessage="1" showErrorMessage="1" sqref="C5" xr:uid="{00000000-0002-0000-0900-000004000000}">
      <formula1>"Si,No"</formula1>
    </dataValidation>
  </dataValidations>
  <pageMargins left="0.71" right="0.71" top="0.75000000000000011" bottom="0.75000000000000011" header="0.31" footer="0.31"/>
  <pageSetup scale="52" fitToHeight="0"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G48"/>
  <sheetViews>
    <sheetView view="pageBreakPreview" topLeftCell="D16" zoomScale="80" zoomScaleNormal="80" zoomScaleSheetLayoutView="80" zoomScalePageLayoutView="150" workbookViewId="0">
      <selection activeCell="H31" sqref="H31:I31"/>
    </sheetView>
  </sheetViews>
  <sheetFormatPr baseColWidth="10" defaultColWidth="11.453125" defaultRowHeight="14.5"/>
  <cols>
    <col min="1" max="1" width="21" style="2" customWidth="1"/>
    <col min="2" max="2" width="24.1796875" style="2" customWidth="1"/>
    <col min="3" max="3" width="16.81640625" style="2" customWidth="1"/>
    <col min="4" max="4" width="28.453125" style="2" customWidth="1"/>
    <col min="5" max="5" width="14.453125" style="2" customWidth="1"/>
    <col min="6" max="6" width="11" style="2" customWidth="1"/>
    <col min="7" max="14" width="14.26953125" style="2" customWidth="1"/>
    <col min="15" max="18" width="14.1796875" style="2" hidden="1" customWidth="1"/>
    <col min="19" max="19" width="12.1796875" style="2" hidden="1" customWidth="1"/>
    <col min="20" max="20" width="11.81640625" style="2" hidden="1" customWidth="1"/>
    <col min="21" max="21" width="12.542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07"/>
      <c r="I2" s="107"/>
      <c r="J2" s="107"/>
      <c r="K2" s="107"/>
      <c r="L2" s="107"/>
      <c r="M2" s="107"/>
      <c r="N2" s="107"/>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07"/>
      <c r="I4" s="107"/>
      <c r="J4" s="107"/>
      <c r="K4" s="107"/>
      <c r="L4" s="107"/>
      <c r="M4" s="107"/>
      <c r="N4" s="107"/>
      <c r="O4" s="1"/>
      <c r="P4" s="1"/>
      <c r="Q4" s="1"/>
      <c r="R4" s="1"/>
      <c r="S4" s="1"/>
    </row>
    <row r="5" spans="1:33" s="6" customFormat="1">
      <c r="A5" s="273" t="s">
        <v>2</v>
      </c>
      <c r="B5" s="273"/>
      <c r="C5" s="4" t="s">
        <v>50</v>
      </c>
      <c r="D5" s="1"/>
      <c r="E5" s="1"/>
      <c r="F5" s="1"/>
      <c r="G5" s="1"/>
      <c r="H5" s="107"/>
      <c r="I5" s="107"/>
      <c r="J5" s="107"/>
      <c r="K5" s="107"/>
      <c r="L5" s="107"/>
      <c r="M5" s="107"/>
      <c r="N5" s="107"/>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10"/>
      <c r="I7" s="110"/>
      <c r="J7" s="110"/>
      <c r="K7" s="110"/>
      <c r="L7" s="110"/>
      <c r="M7" s="110"/>
      <c r="N7" s="110"/>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10"/>
      <c r="I11" s="110"/>
      <c r="J11" s="110"/>
      <c r="K11" s="110"/>
      <c r="L11" s="110"/>
      <c r="M11" s="110"/>
      <c r="N11" s="110"/>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11</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87" t="s">
        <v>13</v>
      </c>
      <c r="G17" s="256" t="s">
        <v>14</v>
      </c>
      <c r="H17" s="108"/>
      <c r="I17" s="108"/>
      <c r="J17" s="108"/>
      <c r="K17" s="108"/>
      <c r="L17" s="108"/>
      <c r="M17" s="108"/>
      <c r="N17" s="108"/>
      <c r="O17" s="256" t="s">
        <v>15</v>
      </c>
      <c r="P17" s="256"/>
      <c r="Q17" s="256"/>
      <c r="R17" s="256"/>
      <c r="S17" s="256"/>
      <c r="T17" s="256"/>
      <c r="U17" s="256"/>
    </row>
    <row r="18" spans="1:21" ht="43.5">
      <c r="A18" s="256"/>
      <c r="B18" s="256"/>
      <c r="C18" s="256"/>
      <c r="D18" s="256"/>
      <c r="E18" s="256"/>
      <c r="F18" s="287"/>
      <c r="G18" s="256"/>
      <c r="H18" s="112" t="s">
        <v>242</v>
      </c>
      <c r="I18" s="112" t="s">
        <v>243</v>
      </c>
      <c r="J18" s="216" t="s">
        <v>244</v>
      </c>
      <c r="K18" s="113" t="s">
        <v>245</v>
      </c>
      <c r="L18" s="113" t="s">
        <v>246</v>
      </c>
      <c r="M18" s="113" t="s">
        <v>247</v>
      </c>
      <c r="N18" s="113" t="s">
        <v>248</v>
      </c>
      <c r="O18" s="4" t="s">
        <v>16</v>
      </c>
      <c r="P18" s="4" t="s">
        <v>17</v>
      </c>
      <c r="Q18" s="4" t="s">
        <v>18</v>
      </c>
      <c r="R18" s="4" t="s">
        <v>19</v>
      </c>
      <c r="S18" s="4" t="s">
        <v>20</v>
      </c>
      <c r="T18" s="4" t="s">
        <v>21</v>
      </c>
      <c r="U18" s="4" t="s">
        <v>22</v>
      </c>
    </row>
    <row r="19" spans="1:21">
      <c r="A19" s="257" t="s">
        <v>157</v>
      </c>
      <c r="B19" s="257" t="s">
        <v>132</v>
      </c>
      <c r="C19" s="280" t="s">
        <v>166</v>
      </c>
      <c r="D19" s="24" t="s">
        <v>130</v>
      </c>
      <c r="E19" s="100" t="s">
        <v>55</v>
      </c>
      <c r="F19" s="22">
        <v>95.121951219512198</v>
      </c>
      <c r="G19" s="22">
        <v>78</v>
      </c>
      <c r="H19" s="114">
        <v>11900</v>
      </c>
      <c r="I19" s="114">
        <v>12881</v>
      </c>
      <c r="J19" s="114">
        <v>13000</v>
      </c>
      <c r="K19" s="151">
        <f>AVERAGE(H19,I19,J19)</f>
        <v>12593.666666666666</v>
      </c>
      <c r="L19" s="21">
        <v>1000</v>
      </c>
      <c r="M19" s="221">
        <f>+K19/L19</f>
        <v>12.593666666666666</v>
      </c>
      <c r="N19" s="222">
        <f>F19*M19</f>
        <v>1197.9341463414632</v>
      </c>
      <c r="O19" s="22">
        <v>84.24</v>
      </c>
      <c r="P19" s="22">
        <v>18.954000000000001</v>
      </c>
      <c r="Q19" s="22">
        <v>0.78</v>
      </c>
      <c r="R19" s="22">
        <v>0.39</v>
      </c>
      <c r="S19" s="104">
        <v>3.9</v>
      </c>
      <c r="T19" s="104">
        <v>0.70200000000000007</v>
      </c>
      <c r="U19" s="104">
        <v>31.98</v>
      </c>
    </row>
    <row r="20" spans="1:21" s="135" customFormat="1">
      <c r="A20" s="261"/>
      <c r="B20" s="261"/>
      <c r="C20" s="282"/>
      <c r="D20" s="128" t="s">
        <v>60</v>
      </c>
      <c r="E20" s="129" t="s">
        <v>74</v>
      </c>
      <c r="F20" s="130">
        <v>2.1052631578947367</v>
      </c>
      <c r="G20" s="130">
        <v>2</v>
      </c>
      <c r="H20" s="131">
        <v>9484</v>
      </c>
      <c r="I20" s="131">
        <v>9212</v>
      </c>
      <c r="J20" s="131"/>
      <c r="K20" s="152">
        <f t="shared" ref="K20:K38" si="0">AVERAGE(H20,I20,J20)</f>
        <v>9348</v>
      </c>
      <c r="L20" s="132">
        <v>1000</v>
      </c>
      <c r="M20" s="223">
        <f t="shared" ref="M20:M38" si="1">+K20/L20</f>
        <v>9.3480000000000008</v>
      </c>
      <c r="N20" s="224">
        <f t="shared" ref="N20:N38" si="2">F20*M20</f>
        <v>19.68</v>
      </c>
      <c r="O20" s="130">
        <v>2.88</v>
      </c>
      <c r="P20" s="130">
        <v>9.4E-2</v>
      </c>
      <c r="Q20" s="130">
        <v>6.0000000000000001E-3</v>
      </c>
      <c r="R20" s="130">
        <v>0.58599999999999997</v>
      </c>
      <c r="S20" s="130">
        <v>0.8</v>
      </c>
      <c r="T20" s="130">
        <v>2.6000000000000002E-2</v>
      </c>
      <c r="U20" s="134">
        <v>0.38</v>
      </c>
    </row>
    <row r="21" spans="1:21" ht="14.5" customHeight="1">
      <c r="A21" s="256" t="s">
        <v>133</v>
      </c>
      <c r="B21" s="256" t="s">
        <v>134</v>
      </c>
      <c r="C21" s="254" t="s">
        <v>226</v>
      </c>
      <c r="D21" s="27" t="s">
        <v>61</v>
      </c>
      <c r="E21" s="89" t="s">
        <v>75</v>
      </c>
      <c r="F21" s="22">
        <v>60</v>
      </c>
      <c r="G21" s="22">
        <v>60</v>
      </c>
      <c r="H21" s="114">
        <v>4133</v>
      </c>
      <c r="I21" s="114">
        <v>4061</v>
      </c>
      <c r="J21" s="114"/>
      <c r="K21" s="151">
        <f t="shared" si="0"/>
        <v>4097</v>
      </c>
      <c r="L21" s="21">
        <v>1000</v>
      </c>
      <c r="M21" s="221">
        <f t="shared" si="1"/>
        <v>4.0970000000000004</v>
      </c>
      <c r="N21" s="222">
        <f t="shared" si="2"/>
        <v>245.82000000000002</v>
      </c>
      <c r="O21" s="22">
        <v>211.8</v>
      </c>
      <c r="P21" s="22">
        <v>4.0199999999999996</v>
      </c>
      <c r="Q21" s="22">
        <v>0.24</v>
      </c>
      <c r="R21" s="22">
        <v>48.06</v>
      </c>
      <c r="S21" s="22">
        <v>5.4</v>
      </c>
      <c r="T21" s="22">
        <v>0.48</v>
      </c>
      <c r="U21" s="28">
        <v>1.2</v>
      </c>
    </row>
    <row r="22" spans="1:21" s="135" customFormat="1">
      <c r="A22" s="256"/>
      <c r="B22" s="256"/>
      <c r="C22" s="255"/>
      <c r="D22" s="136" t="s">
        <v>227</v>
      </c>
      <c r="E22" s="137" t="s">
        <v>228</v>
      </c>
      <c r="F22" s="138">
        <v>25</v>
      </c>
      <c r="G22" s="139">
        <v>15</v>
      </c>
      <c r="H22" s="140">
        <v>6185</v>
      </c>
      <c r="I22" s="140">
        <v>6276</v>
      </c>
      <c r="J22" s="140"/>
      <c r="K22" s="152">
        <f t="shared" si="0"/>
        <v>6230.5</v>
      </c>
      <c r="L22" s="132">
        <v>1000</v>
      </c>
      <c r="M22" s="223">
        <f t="shared" si="1"/>
        <v>6.2305000000000001</v>
      </c>
      <c r="N22" s="224">
        <f t="shared" si="2"/>
        <v>155.76250000000002</v>
      </c>
      <c r="O22" s="141">
        <v>5.0999999999999996</v>
      </c>
      <c r="P22" s="141">
        <v>0.435</v>
      </c>
      <c r="Q22" s="141">
        <v>0.03</v>
      </c>
      <c r="R22" s="141">
        <v>0.56999999999999995</v>
      </c>
      <c r="S22" s="141">
        <v>18.45</v>
      </c>
      <c r="T22" s="141">
        <v>0.36</v>
      </c>
      <c r="U22" s="141">
        <v>9.9</v>
      </c>
    </row>
    <row r="23" spans="1:21" ht="15" customHeight="1">
      <c r="A23" s="257" t="s">
        <v>138</v>
      </c>
      <c r="B23" s="257" t="s">
        <v>192</v>
      </c>
      <c r="C23" s="259" t="s">
        <v>212</v>
      </c>
      <c r="D23" s="27" t="s">
        <v>89</v>
      </c>
      <c r="E23" s="89" t="s">
        <v>96</v>
      </c>
      <c r="F23" s="22">
        <v>11.764705882352942</v>
      </c>
      <c r="G23" s="22">
        <v>10</v>
      </c>
      <c r="H23" s="114">
        <v>2750</v>
      </c>
      <c r="I23" s="114">
        <v>2689</v>
      </c>
      <c r="J23" s="114"/>
      <c r="K23" s="153">
        <f t="shared" si="0"/>
        <v>2719.5</v>
      </c>
      <c r="L23" s="21">
        <v>1000</v>
      </c>
      <c r="M23" s="221">
        <f t="shared" si="1"/>
        <v>2.7195</v>
      </c>
      <c r="N23" s="222">
        <f t="shared" si="2"/>
        <v>31.994117647058825</v>
      </c>
      <c r="O23" s="22">
        <v>4.7</v>
      </c>
      <c r="P23" s="22">
        <v>7.0000000000000007E-2</v>
      </c>
      <c r="Q23" s="22">
        <v>0.01</v>
      </c>
      <c r="R23" s="22">
        <v>0.95</v>
      </c>
      <c r="S23" s="22">
        <v>2.7</v>
      </c>
      <c r="T23" s="22">
        <v>0.04</v>
      </c>
      <c r="U23" s="29">
        <v>3.5</v>
      </c>
    </row>
    <row r="24" spans="1:21" ht="15" customHeight="1">
      <c r="A24" s="260"/>
      <c r="B24" s="260"/>
      <c r="C24" s="259"/>
      <c r="D24" s="80" t="s">
        <v>101</v>
      </c>
      <c r="E24" s="89" t="s">
        <v>105</v>
      </c>
      <c r="F24" s="45">
        <v>18.181818181818183</v>
      </c>
      <c r="G24" s="49">
        <v>10</v>
      </c>
      <c r="H24" s="115">
        <v>3155</v>
      </c>
      <c r="I24" s="115">
        <v>3226</v>
      </c>
      <c r="J24" s="115"/>
      <c r="K24" s="153">
        <f t="shared" si="0"/>
        <v>3190.5</v>
      </c>
      <c r="L24" s="21">
        <v>1000</v>
      </c>
      <c r="M24" s="221">
        <f t="shared" si="1"/>
        <v>3.1905000000000001</v>
      </c>
      <c r="N24" s="222">
        <f t="shared" si="2"/>
        <v>58.009090909090915</v>
      </c>
      <c r="O24" s="47">
        <v>5.6</v>
      </c>
      <c r="P24" s="47">
        <v>0.06</v>
      </c>
      <c r="Q24" s="47">
        <v>0.01</v>
      </c>
      <c r="R24" s="47">
        <v>1.24</v>
      </c>
      <c r="S24" s="47">
        <v>1.6</v>
      </c>
      <c r="T24" s="47">
        <v>0.05</v>
      </c>
      <c r="U24" s="47">
        <v>0.3</v>
      </c>
    </row>
    <row r="25" spans="1:21">
      <c r="A25" s="260"/>
      <c r="B25" s="260"/>
      <c r="C25" s="259"/>
      <c r="D25" s="57" t="s">
        <v>63</v>
      </c>
      <c r="E25" s="89" t="s">
        <v>77</v>
      </c>
      <c r="F25" s="22">
        <v>10.526315789473685</v>
      </c>
      <c r="G25" s="22">
        <v>10</v>
      </c>
      <c r="H25" s="114">
        <v>4040</v>
      </c>
      <c r="I25" s="114">
        <v>2449</v>
      </c>
      <c r="J25" s="114"/>
      <c r="K25" s="153">
        <f t="shared" si="0"/>
        <v>3244.5</v>
      </c>
      <c r="L25" s="21">
        <v>1000</v>
      </c>
      <c r="M25" s="221">
        <f t="shared" si="1"/>
        <v>3.2444999999999999</v>
      </c>
      <c r="N25" s="222">
        <f t="shared" si="2"/>
        <v>34.152631578947371</v>
      </c>
      <c r="O25" s="22">
        <v>4</v>
      </c>
      <c r="P25" s="22">
        <v>0.14000000000000001</v>
      </c>
      <c r="Q25" s="22">
        <v>0.01</v>
      </c>
      <c r="R25" s="22">
        <v>0.77</v>
      </c>
      <c r="S25" s="22">
        <v>2.4</v>
      </c>
      <c r="T25" s="22">
        <v>0.03</v>
      </c>
      <c r="U25" s="29">
        <v>0.4</v>
      </c>
    </row>
    <row r="26" spans="1:21" s="135" customFormat="1">
      <c r="A26" s="260"/>
      <c r="B26" s="260"/>
      <c r="C26" s="259"/>
      <c r="D26" s="142" t="s">
        <v>233</v>
      </c>
      <c r="E26" s="137" t="s">
        <v>232</v>
      </c>
      <c r="F26" s="138">
        <v>17.647058823529413</v>
      </c>
      <c r="G26" s="139">
        <v>15</v>
      </c>
      <c r="H26" s="140">
        <v>1611</v>
      </c>
      <c r="I26" s="140">
        <v>1291</v>
      </c>
      <c r="J26" s="140"/>
      <c r="K26" s="152">
        <f t="shared" si="0"/>
        <v>1451</v>
      </c>
      <c r="L26" s="132">
        <v>1000</v>
      </c>
      <c r="M26" s="223">
        <f t="shared" si="1"/>
        <v>1.4510000000000001</v>
      </c>
      <c r="N26" s="224">
        <f t="shared" si="2"/>
        <v>25.60588235294118</v>
      </c>
      <c r="O26" s="141">
        <v>5.85</v>
      </c>
      <c r="P26" s="141">
        <v>0.21</v>
      </c>
      <c r="Q26" s="141">
        <v>4.4999999999999998E-2</v>
      </c>
      <c r="R26" s="141">
        <v>0.97499999999999998</v>
      </c>
      <c r="S26" s="141">
        <v>6.75</v>
      </c>
      <c r="T26" s="141">
        <v>0.09</v>
      </c>
      <c r="U26" s="141">
        <v>4.05</v>
      </c>
    </row>
    <row r="27" spans="1:21" s="135" customFormat="1">
      <c r="A27" s="260"/>
      <c r="B27" s="260"/>
      <c r="C27" s="259"/>
      <c r="D27" s="128" t="s">
        <v>190</v>
      </c>
      <c r="E27" s="129" t="s">
        <v>191</v>
      </c>
      <c r="F27" s="130">
        <v>21.428571428571427</v>
      </c>
      <c r="G27" s="130">
        <v>15</v>
      </c>
      <c r="H27" s="131">
        <v>1474</v>
      </c>
      <c r="I27" s="131">
        <v>1287</v>
      </c>
      <c r="J27" s="131"/>
      <c r="K27" s="152">
        <f t="shared" si="0"/>
        <v>1380.5</v>
      </c>
      <c r="L27" s="132">
        <v>1000</v>
      </c>
      <c r="M27" s="223">
        <f t="shared" si="1"/>
        <v>1.3805000000000001</v>
      </c>
      <c r="N27" s="224">
        <f t="shared" si="2"/>
        <v>29.582142857142856</v>
      </c>
      <c r="O27" s="130">
        <v>6</v>
      </c>
      <c r="P27" s="130">
        <v>0.27</v>
      </c>
      <c r="Q27" s="130">
        <v>4.4999999999999998E-2</v>
      </c>
      <c r="R27" s="130">
        <v>0.96</v>
      </c>
      <c r="S27" s="130">
        <v>6.6</v>
      </c>
      <c r="T27" s="130">
        <v>7.4999999999999997E-2</v>
      </c>
      <c r="U27" s="145">
        <v>2.7</v>
      </c>
    </row>
    <row r="28" spans="1:21" s="135" customFormat="1">
      <c r="A28" s="260"/>
      <c r="B28" s="260"/>
      <c r="C28" s="259" t="s">
        <v>215</v>
      </c>
      <c r="D28" s="143" t="s">
        <v>178</v>
      </c>
      <c r="E28" s="144" t="s">
        <v>179</v>
      </c>
      <c r="F28" s="130">
        <v>21.428571428571427</v>
      </c>
      <c r="G28" s="130">
        <v>15</v>
      </c>
      <c r="H28" s="131">
        <v>1496</v>
      </c>
      <c r="I28" s="131">
        <v>1940</v>
      </c>
      <c r="J28" s="131"/>
      <c r="K28" s="152">
        <f t="shared" si="0"/>
        <v>1718</v>
      </c>
      <c r="L28" s="132">
        <v>1000</v>
      </c>
      <c r="M28" s="223">
        <f t="shared" si="1"/>
        <v>1.718</v>
      </c>
      <c r="N28" s="224">
        <f t="shared" si="2"/>
        <v>36.81428571428571</v>
      </c>
      <c r="O28" s="130">
        <v>6</v>
      </c>
      <c r="P28" s="130">
        <v>0.27</v>
      </c>
      <c r="Q28" s="130">
        <v>4.4999999999999998E-2</v>
      </c>
      <c r="R28" s="130">
        <v>0.96</v>
      </c>
      <c r="S28" s="130">
        <v>6.6</v>
      </c>
      <c r="T28" s="130">
        <v>7.4999999999999997E-2</v>
      </c>
      <c r="U28" s="145">
        <v>2.7</v>
      </c>
    </row>
    <row r="29" spans="1:21">
      <c r="A29" s="260"/>
      <c r="B29" s="260"/>
      <c r="C29" s="259"/>
      <c r="D29" s="76" t="s">
        <v>180</v>
      </c>
      <c r="E29" s="75" t="s">
        <v>181</v>
      </c>
      <c r="F29" s="35">
        <v>1</v>
      </c>
      <c r="G29" s="36">
        <v>0.5</v>
      </c>
      <c r="H29" s="116">
        <v>1355</v>
      </c>
      <c r="I29" s="116">
        <v>1382</v>
      </c>
      <c r="J29" s="116"/>
      <c r="K29" s="153">
        <f t="shared" si="0"/>
        <v>1368.5</v>
      </c>
      <c r="L29" s="21">
        <v>1000</v>
      </c>
      <c r="M29" s="221">
        <f t="shared" si="1"/>
        <v>1.3685</v>
      </c>
      <c r="N29" s="222">
        <f t="shared" si="2"/>
        <v>1.3685</v>
      </c>
      <c r="O29" s="47">
        <v>0.22</v>
      </c>
      <c r="P29" s="47">
        <v>1.5E-3</v>
      </c>
      <c r="Q29" s="47">
        <v>1.5E-3</v>
      </c>
      <c r="R29" s="47">
        <v>4.6500000000000007E-2</v>
      </c>
      <c r="S29" s="47">
        <v>9.5000000000000001E-2</v>
      </c>
      <c r="T29" s="47">
        <v>2.5000000000000001E-3</v>
      </c>
      <c r="U29" s="47">
        <v>0.02</v>
      </c>
    </row>
    <row r="30" spans="1:21">
      <c r="A30" s="260"/>
      <c r="B30" s="260"/>
      <c r="C30" s="259"/>
      <c r="D30" s="76" t="s">
        <v>63</v>
      </c>
      <c r="E30" s="75" t="s">
        <v>77</v>
      </c>
      <c r="F30" s="35">
        <v>1.3157894736842106</v>
      </c>
      <c r="G30" s="36">
        <v>1.25</v>
      </c>
      <c r="H30" s="116">
        <v>4040</v>
      </c>
      <c r="I30" s="116">
        <v>2449</v>
      </c>
      <c r="J30" s="116"/>
      <c r="K30" s="153">
        <f t="shared" si="0"/>
        <v>3244.5</v>
      </c>
      <c r="L30" s="21">
        <v>1000</v>
      </c>
      <c r="M30" s="221">
        <f t="shared" si="1"/>
        <v>3.2444999999999999</v>
      </c>
      <c r="N30" s="222">
        <f t="shared" si="2"/>
        <v>4.2690789473684214</v>
      </c>
      <c r="O30" s="47">
        <v>0.5</v>
      </c>
      <c r="P30" s="47">
        <v>1.7500000000000002E-2</v>
      </c>
      <c r="Q30" s="47">
        <v>1.25E-3</v>
      </c>
      <c r="R30" s="47">
        <v>9.6250000000000002E-2</v>
      </c>
      <c r="S30" s="47">
        <v>0.3</v>
      </c>
      <c r="T30" s="47">
        <v>3.7499999999999999E-3</v>
      </c>
      <c r="U30" s="47">
        <v>0.05</v>
      </c>
    </row>
    <row r="31" spans="1:21">
      <c r="A31" s="260"/>
      <c r="B31" s="260"/>
      <c r="C31" s="259"/>
      <c r="D31" s="76" t="s">
        <v>59</v>
      </c>
      <c r="E31" s="75" t="s">
        <v>73</v>
      </c>
      <c r="F31" s="35">
        <v>2.9411764705882355</v>
      </c>
      <c r="G31" s="36">
        <v>2.5</v>
      </c>
      <c r="H31" s="116">
        <v>6066</v>
      </c>
      <c r="I31" s="116">
        <v>3377</v>
      </c>
      <c r="J31" s="116"/>
      <c r="K31" s="153">
        <f t="shared" si="0"/>
        <v>4721.5</v>
      </c>
      <c r="L31" s="21">
        <v>1000</v>
      </c>
      <c r="M31" s="221">
        <f t="shared" si="1"/>
        <v>4.7214999999999998</v>
      </c>
      <c r="N31" s="222">
        <f t="shared" si="2"/>
        <v>13.886764705882353</v>
      </c>
      <c r="O31" s="47">
        <v>0.875</v>
      </c>
      <c r="P31" s="47">
        <v>2.5000000000000001E-2</v>
      </c>
      <c r="Q31" s="47">
        <v>7.4999999999999997E-3</v>
      </c>
      <c r="R31" s="47">
        <v>0.1575</v>
      </c>
      <c r="S31" s="47">
        <v>0.17499999999999999</v>
      </c>
      <c r="T31" s="47">
        <v>0.01</v>
      </c>
      <c r="U31" s="47">
        <v>0.1</v>
      </c>
    </row>
    <row r="32" spans="1:21">
      <c r="A32" s="260"/>
      <c r="B32" s="260"/>
      <c r="C32" s="259"/>
      <c r="D32" s="76" t="s">
        <v>86</v>
      </c>
      <c r="E32" s="75" t="s">
        <v>93</v>
      </c>
      <c r="F32" s="35">
        <v>3.125</v>
      </c>
      <c r="G32" s="36">
        <v>2.5</v>
      </c>
      <c r="H32" s="116">
        <v>6066</v>
      </c>
      <c r="I32" s="116">
        <v>3377</v>
      </c>
      <c r="J32" s="116"/>
      <c r="K32" s="153">
        <f t="shared" si="0"/>
        <v>4721.5</v>
      </c>
      <c r="L32" s="21">
        <v>1000</v>
      </c>
      <c r="M32" s="221">
        <f t="shared" si="1"/>
        <v>4.7214999999999998</v>
      </c>
      <c r="N32" s="222">
        <f t="shared" si="2"/>
        <v>14.754687499999999</v>
      </c>
      <c r="O32" s="47">
        <v>0.7</v>
      </c>
      <c r="P32" s="47">
        <v>2.2499999999999999E-2</v>
      </c>
      <c r="Q32" s="47">
        <v>2.5000000000000001E-3</v>
      </c>
      <c r="R32" s="47">
        <v>0.1225</v>
      </c>
      <c r="S32" s="47">
        <v>0.27500000000000002</v>
      </c>
      <c r="T32" s="47">
        <v>0.01</v>
      </c>
      <c r="U32" s="47">
        <v>7.4999999999999997E-2</v>
      </c>
    </row>
    <row r="33" spans="1:21" s="135" customFormat="1">
      <c r="A33" s="260"/>
      <c r="B33" s="260"/>
      <c r="C33" s="259"/>
      <c r="D33" s="143" t="s">
        <v>56</v>
      </c>
      <c r="E33" s="144" t="s">
        <v>70</v>
      </c>
      <c r="F33" s="146">
        <v>1.6666666666666667</v>
      </c>
      <c r="G33" s="147">
        <v>1.5</v>
      </c>
      <c r="H33" s="148">
        <v>5304</v>
      </c>
      <c r="I33" s="148">
        <v>4575</v>
      </c>
      <c r="J33" s="148"/>
      <c r="K33" s="152">
        <f t="shared" si="0"/>
        <v>4939.5</v>
      </c>
      <c r="L33" s="132">
        <v>1000</v>
      </c>
      <c r="M33" s="223">
        <f t="shared" si="1"/>
        <v>4.9394999999999998</v>
      </c>
      <c r="N33" s="224">
        <f t="shared" si="2"/>
        <v>8.2324999999999999</v>
      </c>
      <c r="O33" s="141">
        <v>0.66</v>
      </c>
      <c r="P33" s="141">
        <v>3.4499999999999996E-2</v>
      </c>
      <c r="Q33" s="141">
        <v>8.9999999999999993E-3</v>
      </c>
      <c r="R33" s="141">
        <v>8.8500000000000009E-2</v>
      </c>
      <c r="S33" s="141">
        <v>1.23</v>
      </c>
      <c r="T33" s="141">
        <v>2.7000000000000003E-2</v>
      </c>
      <c r="U33" s="141">
        <v>0.69</v>
      </c>
    </row>
    <row r="34" spans="1:21">
      <c r="A34" s="260"/>
      <c r="B34" s="260"/>
      <c r="C34" s="259"/>
      <c r="D34" s="77" t="s">
        <v>67</v>
      </c>
      <c r="E34" s="75" t="s">
        <v>81</v>
      </c>
      <c r="F34" s="35">
        <v>1.5</v>
      </c>
      <c r="G34" s="36">
        <v>1.5</v>
      </c>
      <c r="H34" s="116">
        <v>3640</v>
      </c>
      <c r="I34" s="116">
        <v>3610</v>
      </c>
      <c r="J34" s="116"/>
      <c r="K34" s="153">
        <f t="shared" si="0"/>
        <v>3625</v>
      </c>
      <c r="L34" s="21">
        <v>1000</v>
      </c>
      <c r="M34" s="221">
        <f t="shared" si="1"/>
        <v>3.625</v>
      </c>
      <c r="N34" s="222">
        <f t="shared" si="2"/>
        <v>5.4375</v>
      </c>
      <c r="O34" s="47">
        <v>5.9550000000000001</v>
      </c>
      <c r="P34" s="47">
        <v>0</v>
      </c>
      <c r="Q34" s="47">
        <v>0</v>
      </c>
      <c r="R34" s="47">
        <v>1.4894999999999998</v>
      </c>
      <c r="S34" s="47">
        <v>0</v>
      </c>
      <c r="T34" s="47">
        <v>1.5000000000000002E-3</v>
      </c>
      <c r="U34" s="47">
        <v>0</v>
      </c>
    </row>
    <row r="35" spans="1:21">
      <c r="A35" s="261"/>
      <c r="B35" s="261"/>
      <c r="C35" s="259"/>
      <c r="D35" s="77" t="s">
        <v>69</v>
      </c>
      <c r="E35" s="75" t="s">
        <v>83</v>
      </c>
      <c r="F35" s="35">
        <v>1.25</v>
      </c>
      <c r="G35" s="36">
        <v>1.25</v>
      </c>
      <c r="H35" s="116">
        <v>7779</v>
      </c>
      <c r="I35" s="116">
        <v>7465</v>
      </c>
      <c r="J35" s="116"/>
      <c r="K35" s="153">
        <f t="shared" si="0"/>
        <v>7622</v>
      </c>
      <c r="L35" s="21">
        <v>1000</v>
      </c>
      <c r="M35" s="221">
        <f t="shared" si="1"/>
        <v>7.6219999999999999</v>
      </c>
      <c r="N35" s="222">
        <f t="shared" si="2"/>
        <v>9.5274999999999999</v>
      </c>
      <c r="O35" s="47">
        <v>11.25</v>
      </c>
      <c r="P35" s="47">
        <v>0</v>
      </c>
      <c r="Q35" s="47">
        <v>1.25</v>
      </c>
      <c r="R35" s="47">
        <v>0</v>
      </c>
      <c r="S35" s="47">
        <v>0</v>
      </c>
      <c r="T35" s="47">
        <v>0</v>
      </c>
      <c r="U35" s="47">
        <v>0</v>
      </c>
    </row>
    <row r="36" spans="1:21" ht="43.5">
      <c r="A36" s="72" t="s">
        <v>135</v>
      </c>
      <c r="B36" s="72" t="s">
        <v>136</v>
      </c>
      <c r="C36" s="73" t="s">
        <v>221</v>
      </c>
      <c r="D36" s="85" t="s">
        <v>62</v>
      </c>
      <c r="E36" s="102" t="s">
        <v>76</v>
      </c>
      <c r="F36" s="33">
        <v>150</v>
      </c>
      <c r="G36" s="34">
        <v>120</v>
      </c>
      <c r="H36" s="117">
        <v>3004</v>
      </c>
      <c r="I36" s="117">
        <v>2219</v>
      </c>
      <c r="J36" s="117"/>
      <c r="K36" s="153">
        <f t="shared" si="0"/>
        <v>2611.5</v>
      </c>
      <c r="L36" s="21">
        <v>1000</v>
      </c>
      <c r="M36" s="221">
        <f t="shared" si="1"/>
        <v>2.6114999999999999</v>
      </c>
      <c r="N36" s="222">
        <f t="shared" si="2"/>
        <v>391.72499999999997</v>
      </c>
      <c r="O36" s="47">
        <v>88.8</v>
      </c>
      <c r="P36" s="47">
        <v>2.2799999999999998</v>
      </c>
      <c r="Q36" s="47">
        <v>0.12</v>
      </c>
      <c r="R36" s="47">
        <v>18.36</v>
      </c>
      <c r="S36" s="47">
        <v>16.8</v>
      </c>
      <c r="T36" s="47">
        <v>0.36</v>
      </c>
      <c r="U36" s="47">
        <v>13.2</v>
      </c>
    </row>
    <row r="37" spans="1:21" s="135" customFormat="1">
      <c r="A37" s="149" t="s">
        <v>141</v>
      </c>
      <c r="B37" s="149" t="s">
        <v>139</v>
      </c>
      <c r="C37" s="280" t="s">
        <v>231</v>
      </c>
      <c r="D37" s="150" t="s">
        <v>229</v>
      </c>
      <c r="E37" s="137" t="s">
        <v>230</v>
      </c>
      <c r="F37" s="138">
        <v>108.33333333333333</v>
      </c>
      <c r="G37" s="139">
        <v>65</v>
      </c>
      <c r="H37" s="140"/>
      <c r="I37" s="140"/>
      <c r="J37" s="140"/>
      <c r="K37" s="152" t="e">
        <f t="shared" si="0"/>
        <v>#DIV/0!</v>
      </c>
      <c r="L37" s="132">
        <v>1000</v>
      </c>
      <c r="M37" s="223" t="e">
        <f t="shared" si="1"/>
        <v>#DIV/0!</v>
      </c>
      <c r="N37" s="224" t="e">
        <f t="shared" si="2"/>
        <v>#DIV/0!</v>
      </c>
      <c r="O37" s="141">
        <v>247.65</v>
      </c>
      <c r="P37" s="141">
        <v>2.5350000000000001</v>
      </c>
      <c r="Q37" s="141">
        <v>19.175000000000001</v>
      </c>
      <c r="R37" s="141">
        <v>16.25</v>
      </c>
      <c r="S37" s="141">
        <v>19.5</v>
      </c>
      <c r="T37" s="141">
        <v>0.65</v>
      </c>
      <c r="U37" s="141">
        <v>0</v>
      </c>
    </row>
    <row r="38" spans="1:21" ht="18.5" customHeight="1">
      <c r="A38" s="4" t="s">
        <v>144</v>
      </c>
      <c r="B38" s="4" t="s">
        <v>145</v>
      </c>
      <c r="C38" s="282"/>
      <c r="D38" s="30" t="s">
        <v>67</v>
      </c>
      <c r="E38" s="89" t="s">
        <v>81</v>
      </c>
      <c r="F38" s="22">
        <v>8</v>
      </c>
      <c r="G38" s="22">
        <v>8</v>
      </c>
      <c r="H38" s="114">
        <v>3640</v>
      </c>
      <c r="I38" s="114">
        <v>3610</v>
      </c>
      <c r="J38" s="114"/>
      <c r="K38" s="153">
        <f t="shared" si="0"/>
        <v>3625</v>
      </c>
      <c r="L38" s="21">
        <v>1000</v>
      </c>
      <c r="M38" s="221">
        <f t="shared" si="1"/>
        <v>3.625</v>
      </c>
      <c r="N38" s="222">
        <f t="shared" si="2"/>
        <v>29</v>
      </c>
      <c r="O38" s="22">
        <v>31.76</v>
      </c>
      <c r="P38" s="22">
        <v>0</v>
      </c>
      <c r="Q38" s="22">
        <v>0</v>
      </c>
      <c r="R38" s="22">
        <v>7.944</v>
      </c>
      <c r="S38" s="22">
        <v>0</v>
      </c>
      <c r="T38" s="22">
        <v>8.0000000000000002E-3</v>
      </c>
      <c r="U38" s="28">
        <v>0</v>
      </c>
    </row>
    <row r="39" spans="1:21" ht="18.5" customHeight="1">
      <c r="A39" s="195" t="s">
        <v>146</v>
      </c>
      <c r="B39" s="195" t="s">
        <v>147</v>
      </c>
      <c r="C39" s="196" t="s">
        <v>156</v>
      </c>
      <c r="D39" s="30" t="s">
        <v>69</v>
      </c>
      <c r="E39" s="196" t="s">
        <v>83</v>
      </c>
      <c r="F39" s="33">
        <v>10</v>
      </c>
      <c r="G39" s="36">
        <v>10</v>
      </c>
      <c r="H39" s="116">
        <v>7779</v>
      </c>
      <c r="I39" s="116">
        <v>7465</v>
      </c>
      <c r="J39" s="116"/>
      <c r="K39" s="153">
        <f t="shared" ref="K39" si="3">AVERAGE(H39,I39,J39)</f>
        <v>7622</v>
      </c>
      <c r="L39" s="21">
        <v>1000</v>
      </c>
      <c r="M39" s="221">
        <f t="shared" ref="M39" si="4">+K39/L39</f>
        <v>7.6219999999999999</v>
      </c>
      <c r="N39" s="222">
        <f t="shared" ref="N39" si="5">F39*M39</f>
        <v>76.22</v>
      </c>
      <c r="O39" s="22"/>
      <c r="P39" s="22"/>
      <c r="Q39" s="22"/>
      <c r="R39" s="22"/>
      <c r="S39" s="22"/>
      <c r="T39" s="22"/>
      <c r="U39" s="28"/>
    </row>
    <row r="40" spans="1:21">
      <c r="A40" s="4"/>
      <c r="B40" s="4"/>
      <c r="C40" s="279" t="s">
        <v>23</v>
      </c>
      <c r="D40" s="279"/>
      <c r="E40" s="279"/>
      <c r="F40" s="279"/>
      <c r="G40" s="279"/>
      <c r="H40" s="279"/>
      <c r="I40" s="116"/>
      <c r="J40" s="116"/>
      <c r="K40" s="153"/>
      <c r="L40" s="21"/>
      <c r="M40" s="225" t="e">
        <f>SUM(M19:M39)</f>
        <v>#DIV/0!</v>
      </c>
      <c r="N40" s="226" t="e">
        <f>SUM(N19:N39)</f>
        <v>#DIV/0!</v>
      </c>
      <c r="O40" s="47">
        <v>90</v>
      </c>
      <c r="P40" s="47">
        <v>0</v>
      </c>
      <c r="Q40" s="47">
        <v>10</v>
      </c>
      <c r="R40" s="47">
        <v>0</v>
      </c>
      <c r="S40" s="47">
        <v>0</v>
      </c>
      <c r="T40" s="47">
        <v>0</v>
      </c>
      <c r="U40" s="47">
        <v>0</v>
      </c>
    </row>
    <row r="41" spans="1:21">
      <c r="A41" s="201"/>
      <c r="B41" s="201"/>
      <c r="C41" s="202"/>
      <c r="D41" s="218"/>
      <c r="E41" s="202"/>
      <c r="F41" s="203"/>
      <c r="G41" s="204"/>
      <c r="H41" s="219"/>
      <c r="I41" s="219"/>
      <c r="J41" s="219"/>
      <c r="K41" s="220"/>
      <c r="L41" s="207"/>
      <c r="M41" s="207"/>
      <c r="N41" s="208"/>
      <c r="O41" s="209"/>
      <c r="P41" s="209"/>
      <c r="Q41" s="209"/>
      <c r="R41" s="209"/>
      <c r="S41" s="210"/>
      <c r="T41" s="209"/>
      <c r="U41" s="209"/>
    </row>
    <row r="42" spans="1:21">
      <c r="A42" s="277"/>
      <c r="B42" s="277"/>
      <c r="C42" s="277"/>
      <c r="D42" s="277"/>
      <c r="E42" s="277"/>
      <c r="F42" s="277"/>
      <c r="G42" s="277"/>
      <c r="H42" s="277"/>
      <c r="I42" s="277"/>
      <c r="J42" s="277"/>
      <c r="K42" s="277"/>
      <c r="L42" s="277"/>
      <c r="M42" s="277"/>
      <c r="N42" s="277"/>
      <c r="O42" s="277"/>
      <c r="P42" s="277"/>
      <c r="Q42" s="277"/>
      <c r="R42" s="277"/>
      <c r="S42" s="278"/>
    </row>
    <row r="43" spans="1:21">
      <c r="A43" s="279" t="s">
        <v>24</v>
      </c>
      <c r="B43" s="279"/>
      <c r="C43" s="279"/>
      <c r="D43" s="279"/>
      <c r="E43" s="279"/>
      <c r="F43" s="279"/>
      <c r="G43" s="10"/>
      <c r="H43" s="109"/>
      <c r="I43" s="109"/>
      <c r="J43" s="109"/>
      <c r="K43" s="109"/>
      <c r="L43" s="109"/>
      <c r="M43" s="109"/>
      <c r="N43" s="109"/>
      <c r="O43" s="21">
        <v>2491</v>
      </c>
      <c r="P43" s="21">
        <v>87.2</v>
      </c>
      <c r="Q43" s="21">
        <v>83</v>
      </c>
      <c r="R43" s="21">
        <v>348.7</v>
      </c>
      <c r="S43" s="21">
        <v>1100</v>
      </c>
      <c r="T43" s="96">
        <v>9.5</v>
      </c>
      <c r="U43" s="96">
        <v>1500</v>
      </c>
    </row>
    <row r="44" spans="1:21">
      <c r="A44" s="279" t="s">
        <v>25</v>
      </c>
      <c r="B44" s="279"/>
      <c r="C44" s="279"/>
      <c r="D44" s="279"/>
      <c r="E44" s="279"/>
      <c r="F44" s="279"/>
      <c r="G44" s="10"/>
      <c r="H44" s="109"/>
      <c r="I44" s="109"/>
      <c r="J44" s="109"/>
      <c r="K44" s="109"/>
      <c r="L44" s="109"/>
      <c r="M44" s="109"/>
      <c r="N44" s="109"/>
      <c r="O44" s="39" t="e">
        <f>#REF!/O43</f>
        <v>#REF!</v>
      </c>
      <c r="P44" s="39" t="e">
        <f>#REF!/P43</f>
        <v>#REF!</v>
      </c>
      <c r="Q44" s="39" t="e">
        <f>#REF!/Q43</f>
        <v>#REF!</v>
      </c>
      <c r="R44" s="39" t="e">
        <f>#REF!/R43</f>
        <v>#REF!</v>
      </c>
      <c r="S44" s="39" t="e">
        <f>#REF!/S43</f>
        <v>#REF!</v>
      </c>
      <c r="T44" s="40" t="e">
        <f>#REF!/T43</f>
        <v>#REF!</v>
      </c>
      <c r="U44" s="40" t="e">
        <f>#REF!/U43</f>
        <v>#REF!</v>
      </c>
    </row>
    <row r="45" spans="1:21" s="7" customFormat="1">
      <c r="H45" s="110"/>
      <c r="I45" s="110"/>
      <c r="J45" s="110"/>
      <c r="K45" s="110"/>
      <c r="L45" s="110"/>
      <c r="M45" s="110"/>
      <c r="N45" s="110"/>
    </row>
    <row r="46" spans="1:21">
      <c r="A46" s="266" t="s">
        <v>26</v>
      </c>
      <c r="B46" s="266"/>
      <c r="C46" s="266"/>
      <c r="D46" s="267"/>
      <c r="E46" s="263" t="s">
        <v>172</v>
      </c>
      <c r="F46" s="264"/>
      <c r="G46" s="264"/>
      <c r="H46" s="264"/>
      <c r="I46" s="264"/>
      <c r="J46" s="264"/>
      <c r="K46" s="264"/>
      <c r="L46" s="264"/>
      <c r="M46" s="264"/>
      <c r="N46" s="264"/>
      <c r="O46" s="264"/>
      <c r="P46" s="264"/>
      <c r="Q46" s="264"/>
      <c r="R46" s="264"/>
      <c r="S46" s="264"/>
      <c r="T46" s="264"/>
      <c r="U46" s="265"/>
    </row>
    <row r="47" spans="1:21" ht="7.5" customHeight="1">
      <c r="A47" s="7"/>
      <c r="B47" s="7"/>
      <c r="C47" s="7"/>
      <c r="D47" s="13"/>
      <c r="E47" s="13"/>
      <c r="F47" s="13"/>
      <c r="G47" s="13"/>
      <c r="H47" s="13"/>
      <c r="I47" s="13"/>
      <c r="J47" s="13"/>
      <c r="K47" s="13"/>
      <c r="L47" s="13"/>
      <c r="M47" s="13"/>
      <c r="N47" s="13"/>
      <c r="O47" s="13"/>
      <c r="P47" s="13"/>
      <c r="Q47" s="13"/>
      <c r="R47" s="13"/>
      <c r="S47" s="13"/>
      <c r="T47" s="13"/>
    </row>
    <row r="48" spans="1:21">
      <c r="A48" s="7" t="s">
        <v>27</v>
      </c>
      <c r="B48" s="258"/>
      <c r="C48" s="258"/>
      <c r="D48" s="258"/>
      <c r="E48" s="258"/>
      <c r="F48" s="258"/>
      <c r="O48" s="266" t="s">
        <v>28</v>
      </c>
      <c r="P48" s="266"/>
      <c r="Q48" s="267"/>
      <c r="R48" s="258">
        <v>1143397777</v>
      </c>
      <c r="S48" s="258"/>
      <c r="T48" s="258"/>
      <c r="U48" s="258"/>
    </row>
  </sheetData>
  <mergeCells count="37">
    <mergeCell ref="B23:B35"/>
    <mergeCell ref="A23:A35"/>
    <mergeCell ref="A46:D46"/>
    <mergeCell ref="E46:U46"/>
    <mergeCell ref="C40:H40"/>
    <mergeCell ref="B48:F48"/>
    <mergeCell ref="O48:Q48"/>
    <mergeCell ref="R48:U48"/>
    <mergeCell ref="G17:G18"/>
    <mergeCell ref="O17:U17"/>
    <mergeCell ref="A42:S42"/>
    <mergeCell ref="A43:F43"/>
    <mergeCell ref="A44:F44"/>
    <mergeCell ref="D17:D18"/>
    <mergeCell ref="E17:E18"/>
    <mergeCell ref="F17:F18"/>
    <mergeCell ref="C19:C20"/>
    <mergeCell ref="B19:B20"/>
    <mergeCell ref="A19:A20"/>
    <mergeCell ref="C21:C22"/>
    <mergeCell ref="C28:C35"/>
    <mergeCell ref="B21:B22"/>
    <mergeCell ref="A21:A22"/>
    <mergeCell ref="C37:C38"/>
    <mergeCell ref="A1:S1"/>
    <mergeCell ref="A3:B3"/>
    <mergeCell ref="C3:S3"/>
    <mergeCell ref="A5:B5"/>
    <mergeCell ref="C7:D7"/>
    <mergeCell ref="A9:B9"/>
    <mergeCell ref="C9:D9"/>
    <mergeCell ref="A11:B11"/>
    <mergeCell ref="B13:C13"/>
    <mergeCell ref="A17:A18"/>
    <mergeCell ref="B17:B18"/>
    <mergeCell ref="C17:C18"/>
    <mergeCell ref="C23:C27"/>
  </mergeCells>
  <dataValidations disablePrompts="1" count="5">
    <dataValidation type="list" allowBlank="1" showInputMessage="1" showErrorMessage="1" sqref="C5" xr:uid="{00000000-0002-0000-0A00-000000000000}">
      <formula1>"Si,No"</formula1>
    </dataValidation>
    <dataValidation type="list" allowBlank="1" showInputMessage="1" showErrorMessage="1" sqref="C9:D9" xr:uid="{00000000-0002-0000-0A00-000001000000}">
      <formula1>"Ración para Preparar en Sitio,Comida Caliente Transportada,Ración Industrializada"</formula1>
    </dataValidation>
    <dataValidation type="list" allowBlank="1" showInputMessage="1" showErrorMessage="1" sqref="B13:C13" xr:uid="{00000000-0002-0000-0A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A00-000003000000}">
      <formula1>"Complemento JM/JT,Almuerzo"</formula1>
    </dataValidation>
    <dataValidation type="list" allowBlank="1" showInputMessage="1" showErrorMessage="1" sqref="C7" xr:uid="{00000000-0002-0000-0A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G50"/>
  <sheetViews>
    <sheetView view="pageBreakPreview" topLeftCell="D16" zoomScale="80" zoomScaleNormal="80" zoomScaleSheetLayoutView="80" zoomScalePageLayoutView="150" workbookViewId="0">
      <selection activeCell="H20" sqref="H20:I20"/>
    </sheetView>
  </sheetViews>
  <sheetFormatPr baseColWidth="10" defaultColWidth="11.453125" defaultRowHeight="14.5"/>
  <cols>
    <col min="1" max="1" width="21" style="2" customWidth="1"/>
    <col min="2" max="2" width="24.1796875" style="2" customWidth="1"/>
    <col min="3" max="3" width="21" style="2" customWidth="1"/>
    <col min="4" max="4" width="25.453125" style="2" customWidth="1"/>
    <col min="5" max="5" width="14.453125" style="2" customWidth="1"/>
    <col min="6" max="6" width="11" style="2" customWidth="1"/>
    <col min="7" max="14" width="14.26953125" style="2" customWidth="1"/>
    <col min="15" max="17" width="14.1796875" style="2" hidden="1" customWidth="1"/>
    <col min="18" max="19" width="12.54296875" style="2" hidden="1" customWidth="1"/>
    <col min="20" max="20" width="12" style="2" hidden="1" customWidth="1"/>
    <col min="21" max="21" width="12.17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21"/>
      <c r="I2" s="121"/>
      <c r="J2" s="121"/>
      <c r="K2" s="121"/>
      <c r="L2" s="121"/>
      <c r="M2" s="121"/>
      <c r="N2" s="121"/>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21"/>
      <c r="I4" s="121"/>
      <c r="J4" s="121"/>
      <c r="K4" s="121"/>
      <c r="L4" s="121"/>
      <c r="M4" s="121"/>
      <c r="N4" s="121"/>
      <c r="O4" s="1"/>
      <c r="P4" s="1"/>
      <c r="Q4" s="1"/>
      <c r="R4" s="1"/>
      <c r="S4" s="1"/>
    </row>
    <row r="5" spans="1:33" s="6" customFormat="1">
      <c r="A5" s="273" t="s">
        <v>2</v>
      </c>
      <c r="B5" s="273"/>
      <c r="C5" s="4" t="s">
        <v>50</v>
      </c>
      <c r="D5" s="1"/>
      <c r="E5" s="1"/>
      <c r="F5" s="1"/>
      <c r="G5" s="1"/>
      <c r="H5" s="121"/>
      <c r="I5" s="121"/>
      <c r="J5" s="121"/>
      <c r="K5" s="121"/>
      <c r="L5" s="121"/>
      <c r="M5" s="121"/>
      <c r="N5" s="121"/>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20"/>
      <c r="I7" s="120"/>
      <c r="J7" s="120"/>
      <c r="K7" s="120"/>
      <c r="L7" s="120"/>
      <c r="M7" s="120"/>
      <c r="N7" s="120"/>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20"/>
      <c r="I11" s="120"/>
      <c r="J11" s="120"/>
      <c r="K11" s="120"/>
      <c r="L11" s="120"/>
      <c r="M11" s="120"/>
      <c r="N11" s="120"/>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12</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18"/>
      <c r="I17" s="118"/>
      <c r="J17" s="118"/>
      <c r="K17" s="118"/>
      <c r="L17" s="118"/>
      <c r="M17" s="118"/>
      <c r="N17" s="118"/>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22" t="s">
        <v>245</v>
      </c>
      <c r="L18" s="122" t="s">
        <v>246</v>
      </c>
      <c r="M18" s="122" t="s">
        <v>247</v>
      </c>
      <c r="N18" s="122" t="s">
        <v>248</v>
      </c>
      <c r="O18" s="4" t="s">
        <v>16</v>
      </c>
      <c r="P18" s="4" t="s">
        <v>17</v>
      </c>
      <c r="Q18" s="4" t="s">
        <v>18</v>
      </c>
      <c r="R18" s="4" t="s">
        <v>19</v>
      </c>
      <c r="S18" s="4" t="s">
        <v>20</v>
      </c>
      <c r="T18" s="4" t="s">
        <v>21</v>
      </c>
      <c r="U18" s="4" t="s">
        <v>22</v>
      </c>
    </row>
    <row r="19" spans="1:21">
      <c r="A19" s="257" t="s">
        <v>157</v>
      </c>
      <c r="B19" s="257" t="s">
        <v>132</v>
      </c>
      <c r="C19" s="254" t="s">
        <v>234</v>
      </c>
      <c r="D19" s="27" t="s">
        <v>98</v>
      </c>
      <c r="E19" s="10" t="s">
        <v>102</v>
      </c>
      <c r="F19" s="22">
        <v>78</v>
      </c>
      <c r="G19" s="22">
        <v>78</v>
      </c>
      <c r="H19" s="154">
        <v>45300</v>
      </c>
      <c r="I19" s="154">
        <v>44638</v>
      </c>
      <c r="J19" s="114"/>
      <c r="K19" s="159">
        <f>AVERAGE(H19,I19,J19)</f>
        <v>44969</v>
      </c>
      <c r="L19" s="21">
        <v>1000</v>
      </c>
      <c r="M19" s="221">
        <f>+K19/L19</f>
        <v>44.969000000000001</v>
      </c>
      <c r="N19" s="222">
        <f>F19*M19</f>
        <v>3507.5819999999999</v>
      </c>
      <c r="O19" s="22">
        <v>108.42</v>
      </c>
      <c r="P19" s="22">
        <v>17.004000000000001</v>
      </c>
      <c r="Q19" s="22">
        <v>4.4460000000000006</v>
      </c>
      <c r="R19" s="22">
        <v>0</v>
      </c>
      <c r="S19" s="22">
        <v>4.68</v>
      </c>
      <c r="T19" s="22">
        <v>2.1060000000000003</v>
      </c>
      <c r="U19" s="28">
        <v>39.78</v>
      </c>
    </row>
    <row r="20" spans="1:21">
      <c r="A20" s="260"/>
      <c r="B20" s="260"/>
      <c r="C20" s="255"/>
      <c r="D20" s="27" t="s">
        <v>85</v>
      </c>
      <c r="E20" s="10" t="s">
        <v>92</v>
      </c>
      <c r="F20" s="22">
        <v>4.4444444444444446</v>
      </c>
      <c r="G20" s="22">
        <v>2</v>
      </c>
      <c r="H20" s="155">
        <v>2519</v>
      </c>
      <c r="I20" s="155">
        <v>2776</v>
      </c>
      <c r="J20" s="22"/>
      <c r="K20" s="159">
        <f t="shared" ref="K20:K41" si="0">AVERAGE(H20,I20,J20)</f>
        <v>2647.5</v>
      </c>
      <c r="L20" s="21">
        <v>1000</v>
      </c>
      <c r="M20" s="221">
        <f t="shared" ref="M20:M41" si="1">+K20/L20</f>
        <v>2.6475</v>
      </c>
      <c r="N20" s="222">
        <f t="shared" ref="N20:N41" si="2">F20*M20</f>
        <v>11.766666666666667</v>
      </c>
      <c r="O20" s="22">
        <v>0.82</v>
      </c>
      <c r="P20" s="22">
        <v>3.2000000000000001E-2</v>
      </c>
      <c r="Q20" s="22">
        <v>4.0000000000000001E-3</v>
      </c>
      <c r="R20" s="22">
        <v>0.14199999999999999</v>
      </c>
      <c r="S20" s="22">
        <v>0.88</v>
      </c>
      <c r="T20" s="22">
        <v>0.03</v>
      </c>
      <c r="U20" s="28">
        <v>0.32</v>
      </c>
    </row>
    <row r="21" spans="1:21" s="135" customFormat="1">
      <c r="A21" s="257" t="s">
        <v>138</v>
      </c>
      <c r="B21" s="257" t="s">
        <v>139</v>
      </c>
      <c r="C21" s="255"/>
      <c r="D21" s="128" t="s">
        <v>60</v>
      </c>
      <c r="E21" s="129" t="s">
        <v>74</v>
      </c>
      <c r="F21" s="130">
        <v>1.0526315789473684</v>
      </c>
      <c r="G21" s="130">
        <v>1</v>
      </c>
      <c r="H21" s="160">
        <v>9484</v>
      </c>
      <c r="I21" s="160">
        <v>9212</v>
      </c>
      <c r="J21" s="130"/>
      <c r="K21" s="161">
        <f t="shared" si="0"/>
        <v>9348</v>
      </c>
      <c r="L21" s="132">
        <v>1000</v>
      </c>
      <c r="M21" s="223">
        <f t="shared" si="1"/>
        <v>9.3480000000000008</v>
      </c>
      <c r="N21" s="224">
        <f t="shared" si="2"/>
        <v>9.84</v>
      </c>
      <c r="O21" s="130">
        <v>1.44</v>
      </c>
      <c r="P21" s="130">
        <v>4.7E-2</v>
      </c>
      <c r="Q21" s="130">
        <v>3.0000000000000001E-3</v>
      </c>
      <c r="R21" s="130">
        <v>0.29299999999999998</v>
      </c>
      <c r="S21" s="130">
        <v>0.4</v>
      </c>
      <c r="T21" s="130">
        <v>1.3000000000000001E-2</v>
      </c>
      <c r="U21" s="134">
        <v>0.19</v>
      </c>
    </row>
    <row r="22" spans="1:21">
      <c r="A22" s="260"/>
      <c r="B22" s="260"/>
      <c r="C22" s="255"/>
      <c r="D22" s="27" t="s">
        <v>89</v>
      </c>
      <c r="E22" s="10" t="s">
        <v>96</v>
      </c>
      <c r="F22" s="22">
        <v>17.647058823529413</v>
      </c>
      <c r="G22" s="22">
        <v>15</v>
      </c>
      <c r="H22" s="155">
        <v>2750</v>
      </c>
      <c r="I22" s="155">
        <v>2689</v>
      </c>
      <c r="J22" s="22"/>
      <c r="K22" s="159">
        <f t="shared" si="0"/>
        <v>2719.5</v>
      </c>
      <c r="L22" s="21">
        <v>1000</v>
      </c>
      <c r="M22" s="221">
        <f t="shared" si="1"/>
        <v>2.7195</v>
      </c>
      <c r="N22" s="222">
        <f t="shared" si="2"/>
        <v>47.991176470588236</v>
      </c>
      <c r="O22" s="22">
        <v>7.05</v>
      </c>
      <c r="P22" s="22">
        <v>0.105</v>
      </c>
      <c r="Q22" s="22">
        <v>1.4999999999999999E-2</v>
      </c>
      <c r="R22" s="22">
        <v>1.425</v>
      </c>
      <c r="S22" s="22">
        <v>4.05</v>
      </c>
      <c r="T22" s="22">
        <v>0.06</v>
      </c>
      <c r="U22" s="28">
        <v>5.25</v>
      </c>
    </row>
    <row r="23" spans="1:21">
      <c r="A23" s="261"/>
      <c r="B23" s="261"/>
      <c r="C23" s="262"/>
      <c r="D23" s="27" t="s">
        <v>128</v>
      </c>
      <c r="E23" s="10" t="s">
        <v>129</v>
      </c>
      <c r="F23" s="22">
        <v>15</v>
      </c>
      <c r="G23" s="22">
        <v>15</v>
      </c>
      <c r="H23" s="155">
        <v>2696</v>
      </c>
      <c r="I23" s="155">
        <v>2797</v>
      </c>
      <c r="J23" s="22"/>
      <c r="K23" s="159">
        <f t="shared" si="0"/>
        <v>2746.5</v>
      </c>
      <c r="L23" s="21">
        <v>1000</v>
      </c>
      <c r="M23" s="221">
        <f t="shared" si="1"/>
        <v>2.7465000000000002</v>
      </c>
      <c r="N23" s="222">
        <f t="shared" si="2"/>
        <v>41.197500000000005</v>
      </c>
      <c r="O23" s="22">
        <v>22.8</v>
      </c>
      <c r="P23" s="22">
        <v>0.51</v>
      </c>
      <c r="Q23" s="22">
        <v>0.18</v>
      </c>
      <c r="R23" s="22">
        <v>4.5750000000000002</v>
      </c>
      <c r="S23" s="22">
        <v>0.75</v>
      </c>
      <c r="T23" s="22">
        <v>0.12</v>
      </c>
      <c r="U23" s="28">
        <v>0.45</v>
      </c>
    </row>
    <row r="24" spans="1:21">
      <c r="A24" s="257" t="s">
        <v>133</v>
      </c>
      <c r="B24" s="257" t="s">
        <v>134</v>
      </c>
      <c r="C24" s="280" t="s">
        <v>235</v>
      </c>
      <c r="D24" s="27" t="s">
        <v>61</v>
      </c>
      <c r="E24" s="10" t="s">
        <v>75</v>
      </c>
      <c r="F24" s="22">
        <v>60</v>
      </c>
      <c r="G24" s="22">
        <v>60</v>
      </c>
      <c r="H24" s="114">
        <v>4133</v>
      </c>
      <c r="I24" s="114">
        <v>4061</v>
      </c>
      <c r="J24" s="22"/>
      <c r="K24" s="159">
        <f t="shared" si="0"/>
        <v>4097</v>
      </c>
      <c r="L24" s="21">
        <v>1000</v>
      </c>
      <c r="M24" s="221">
        <f t="shared" si="1"/>
        <v>4.0970000000000004</v>
      </c>
      <c r="N24" s="222">
        <f t="shared" si="2"/>
        <v>245.82000000000002</v>
      </c>
      <c r="O24" s="22">
        <v>211.8</v>
      </c>
      <c r="P24" s="22">
        <v>4.0199999999999996</v>
      </c>
      <c r="Q24" s="22">
        <v>0.24</v>
      </c>
      <c r="R24" s="22">
        <v>48.06</v>
      </c>
      <c r="S24" s="22">
        <v>5.4</v>
      </c>
      <c r="T24" s="22">
        <v>0.48</v>
      </c>
      <c r="U24" s="28">
        <v>1.2</v>
      </c>
    </row>
    <row r="25" spans="1:21" ht="29">
      <c r="A25" s="260"/>
      <c r="B25" s="260"/>
      <c r="C25" s="281"/>
      <c r="D25" s="86" t="s">
        <v>184</v>
      </c>
      <c r="E25" s="26" t="s">
        <v>187</v>
      </c>
      <c r="F25" s="45">
        <v>15</v>
      </c>
      <c r="G25" s="49">
        <v>15</v>
      </c>
      <c r="H25" s="156">
        <v>6583</v>
      </c>
      <c r="I25" s="156">
        <v>6583</v>
      </c>
      <c r="J25" s="49"/>
      <c r="K25" s="159">
        <f t="shared" si="0"/>
        <v>6583</v>
      </c>
      <c r="L25" s="21">
        <v>1000</v>
      </c>
      <c r="M25" s="221">
        <f t="shared" si="1"/>
        <v>6.5830000000000002</v>
      </c>
      <c r="N25" s="222">
        <f t="shared" si="2"/>
        <v>98.745000000000005</v>
      </c>
      <c r="O25" s="47">
        <v>55.65</v>
      </c>
      <c r="P25" s="47">
        <v>1.95</v>
      </c>
      <c r="Q25" s="47">
        <v>0.22500000000000001</v>
      </c>
      <c r="R25" s="47">
        <v>11.205</v>
      </c>
      <c r="S25" s="47">
        <v>3.75</v>
      </c>
      <c r="T25" s="47">
        <v>0.58499999999999996</v>
      </c>
      <c r="U25" s="47">
        <v>0.9</v>
      </c>
    </row>
    <row r="26" spans="1:21" s="135" customFormat="1">
      <c r="A26" s="261"/>
      <c r="B26" s="261"/>
      <c r="C26" s="282"/>
      <c r="D26" s="128" t="s">
        <v>60</v>
      </c>
      <c r="E26" s="129" t="s">
        <v>74</v>
      </c>
      <c r="F26" s="130">
        <v>1.0526315789473684</v>
      </c>
      <c r="G26" s="130">
        <v>1</v>
      </c>
      <c r="H26" s="160">
        <v>9484</v>
      </c>
      <c r="I26" s="160">
        <v>9212</v>
      </c>
      <c r="J26" s="130"/>
      <c r="K26" s="161">
        <f t="shared" si="0"/>
        <v>9348</v>
      </c>
      <c r="L26" s="132">
        <v>1000</v>
      </c>
      <c r="M26" s="223">
        <f t="shared" si="1"/>
        <v>9.3480000000000008</v>
      </c>
      <c r="N26" s="224">
        <f t="shared" si="2"/>
        <v>9.84</v>
      </c>
      <c r="O26" s="130">
        <v>1.44</v>
      </c>
      <c r="P26" s="130">
        <v>4.7E-2</v>
      </c>
      <c r="Q26" s="130">
        <v>3.0000000000000001E-3</v>
      </c>
      <c r="R26" s="130">
        <v>0.29299999999999998</v>
      </c>
      <c r="S26" s="130">
        <v>0.4</v>
      </c>
      <c r="T26" s="130">
        <v>1.3000000000000001E-2</v>
      </c>
      <c r="U26" s="134">
        <v>0.19</v>
      </c>
    </row>
    <row r="27" spans="1:21" ht="15" customHeight="1">
      <c r="A27" s="257" t="s">
        <v>138</v>
      </c>
      <c r="B27" s="257" t="s">
        <v>139</v>
      </c>
      <c r="C27" s="280" t="s">
        <v>236</v>
      </c>
      <c r="D27" s="21" t="s">
        <v>89</v>
      </c>
      <c r="E27" s="70" t="s">
        <v>96</v>
      </c>
      <c r="F27" s="22">
        <v>11.764705882352942</v>
      </c>
      <c r="G27" s="22">
        <v>10</v>
      </c>
      <c r="H27" s="114">
        <v>2750</v>
      </c>
      <c r="I27" s="114">
        <v>2689</v>
      </c>
      <c r="J27" s="22"/>
      <c r="K27" s="159">
        <f t="shared" si="0"/>
        <v>2719.5</v>
      </c>
      <c r="L27" s="21">
        <v>1000</v>
      </c>
      <c r="M27" s="221">
        <f t="shared" si="1"/>
        <v>2.7195</v>
      </c>
      <c r="N27" s="222">
        <f t="shared" si="2"/>
        <v>31.994117647058825</v>
      </c>
      <c r="O27" s="22">
        <v>4.7</v>
      </c>
      <c r="P27" s="22">
        <v>7.0000000000000007E-2</v>
      </c>
      <c r="Q27" s="22">
        <v>0.01</v>
      </c>
      <c r="R27" s="22">
        <v>0.95</v>
      </c>
      <c r="S27" s="22">
        <v>2.7</v>
      </c>
      <c r="T27" s="22">
        <v>0.04</v>
      </c>
      <c r="U27" s="29">
        <v>3.5</v>
      </c>
    </row>
    <row r="28" spans="1:21" ht="15" customHeight="1">
      <c r="A28" s="260"/>
      <c r="B28" s="260"/>
      <c r="C28" s="281"/>
      <c r="D28" s="57" t="s">
        <v>63</v>
      </c>
      <c r="E28" s="70" t="s">
        <v>77</v>
      </c>
      <c r="F28" s="22">
        <v>10.526315789473685</v>
      </c>
      <c r="G28" s="22">
        <v>10</v>
      </c>
      <c r="H28" s="114">
        <v>4040</v>
      </c>
      <c r="I28" s="114">
        <v>2449</v>
      </c>
      <c r="J28" s="22"/>
      <c r="K28" s="159">
        <f t="shared" si="0"/>
        <v>3244.5</v>
      </c>
      <c r="L28" s="21">
        <v>1000</v>
      </c>
      <c r="M28" s="221">
        <f t="shared" si="1"/>
        <v>3.2444999999999999</v>
      </c>
      <c r="N28" s="222">
        <f t="shared" si="2"/>
        <v>34.152631578947371</v>
      </c>
      <c r="O28" s="22">
        <v>4</v>
      </c>
      <c r="P28" s="22">
        <v>0.14000000000000001</v>
      </c>
      <c r="Q28" s="22">
        <v>0.01</v>
      </c>
      <c r="R28" s="22">
        <v>0.77</v>
      </c>
      <c r="S28" s="22">
        <v>2.4</v>
      </c>
      <c r="T28" s="22">
        <v>0.03</v>
      </c>
      <c r="U28" s="29">
        <v>0.4</v>
      </c>
    </row>
    <row r="29" spans="1:21">
      <c r="A29" s="260"/>
      <c r="B29" s="260"/>
      <c r="C29" s="281"/>
      <c r="D29" s="60" t="s">
        <v>195</v>
      </c>
      <c r="E29" s="70" t="s">
        <v>196</v>
      </c>
      <c r="F29" s="62">
        <v>25</v>
      </c>
      <c r="G29" s="22">
        <v>20</v>
      </c>
      <c r="H29" s="155">
        <v>1442</v>
      </c>
      <c r="I29" s="155">
        <v>2086</v>
      </c>
      <c r="J29" s="22"/>
      <c r="K29" s="159">
        <f t="shared" si="0"/>
        <v>1764</v>
      </c>
      <c r="L29" s="21">
        <v>1000</v>
      </c>
      <c r="M29" s="221">
        <f t="shared" si="1"/>
        <v>1.764</v>
      </c>
      <c r="N29" s="222">
        <f t="shared" si="2"/>
        <v>44.1</v>
      </c>
      <c r="O29" s="22">
        <v>10.6</v>
      </c>
      <c r="P29" s="22">
        <v>0.28000000000000003</v>
      </c>
      <c r="Q29" s="22">
        <v>0.02</v>
      </c>
      <c r="R29" s="22">
        <v>2.06</v>
      </c>
      <c r="S29" s="22">
        <v>3.2</v>
      </c>
      <c r="T29" s="22">
        <v>0.16</v>
      </c>
      <c r="U29" s="29">
        <v>14.2</v>
      </c>
    </row>
    <row r="30" spans="1:21" s="135" customFormat="1">
      <c r="A30" s="260"/>
      <c r="B30" s="260"/>
      <c r="C30" s="259" t="s">
        <v>215</v>
      </c>
      <c r="D30" s="143" t="s">
        <v>178</v>
      </c>
      <c r="E30" s="162" t="s">
        <v>179</v>
      </c>
      <c r="F30" s="146">
        <v>5</v>
      </c>
      <c r="G30" s="147">
        <v>5</v>
      </c>
      <c r="H30" s="131">
        <v>1496</v>
      </c>
      <c r="I30" s="131">
        <v>1940</v>
      </c>
      <c r="J30" s="147"/>
      <c r="K30" s="161">
        <f t="shared" si="0"/>
        <v>1718</v>
      </c>
      <c r="L30" s="132">
        <v>1000</v>
      </c>
      <c r="M30" s="223">
        <f t="shared" si="1"/>
        <v>1.718</v>
      </c>
      <c r="N30" s="224">
        <f t="shared" si="2"/>
        <v>8.59</v>
      </c>
      <c r="O30" s="141">
        <v>11.2</v>
      </c>
      <c r="P30" s="141">
        <v>0</v>
      </c>
      <c r="Q30" s="141">
        <v>0</v>
      </c>
      <c r="R30" s="141">
        <v>0.3</v>
      </c>
      <c r="S30" s="141">
        <v>0.35</v>
      </c>
      <c r="T30" s="141">
        <v>2.5000000000000001E-2</v>
      </c>
      <c r="U30" s="141">
        <v>0.25</v>
      </c>
    </row>
    <row r="31" spans="1:21">
      <c r="A31" s="260"/>
      <c r="B31" s="260"/>
      <c r="C31" s="259"/>
      <c r="D31" s="76" t="s">
        <v>180</v>
      </c>
      <c r="E31" s="50" t="s">
        <v>181</v>
      </c>
      <c r="F31" s="35">
        <v>1</v>
      </c>
      <c r="G31" s="36">
        <v>0.5</v>
      </c>
      <c r="H31" s="157">
        <v>1355</v>
      </c>
      <c r="I31" s="157">
        <v>1382</v>
      </c>
      <c r="J31" s="36"/>
      <c r="K31" s="159">
        <f t="shared" si="0"/>
        <v>1368.5</v>
      </c>
      <c r="L31" s="21">
        <v>1000</v>
      </c>
      <c r="M31" s="221">
        <f t="shared" si="1"/>
        <v>1.3685</v>
      </c>
      <c r="N31" s="222">
        <f t="shared" si="2"/>
        <v>1.3685</v>
      </c>
      <c r="O31" s="47">
        <v>0.22</v>
      </c>
      <c r="P31" s="47">
        <v>1.5E-3</v>
      </c>
      <c r="Q31" s="47">
        <v>1.5E-3</v>
      </c>
      <c r="R31" s="47">
        <v>4.6500000000000007E-2</v>
      </c>
      <c r="S31" s="47">
        <v>9.5000000000000001E-2</v>
      </c>
      <c r="T31" s="47">
        <v>2.5000000000000001E-3</v>
      </c>
      <c r="U31" s="47">
        <v>0.02</v>
      </c>
    </row>
    <row r="32" spans="1:21">
      <c r="A32" s="260"/>
      <c r="B32" s="260"/>
      <c r="C32" s="259"/>
      <c r="D32" s="76" t="s">
        <v>63</v>
      </c>
      <c r="E32" s="50" t="s">
        <v>77</v>
      </c>
      <c r="F32" s="35">
        <v>1.3157894736842106</v>
      </c>
      <c r="G32" s="36">
        <v>1.25</v>
      </c>
      <c r="H32" s="157">
        <v>4040</v>
      </c>
      <c r="I32" s="157">
        <v>2449</v>
      </c>
      <c r="J32" s="36"/>
      <c r="K32" s="159">
        <f t="shared" si="0"/>
        <v>3244.5</v>
      </c>
      <c r="L32" s="21">
        <v>1000</v>
      </c>
      <c r="M32" s="221">
        <f t="shared" si="1"/>
        <v>3.2444999999999999</v>
      </c>
      <c r="N32" s="222">
        <f t="shared" si="2"/>
        <v>4.2690789473684214</v>
      </c>
      <c r="O32" s="47">
        <v>0.5</v>
      </c>
      <c r="P32" s="47">
        <v>1.7500000000000002E-2</v>
      </c>
      <c r="Q32" s="47">
        <v>1.25E-3</v>
      </c>
      <c r="R32" s="47">
        <v>9.6250000000000002E-2</v>
      </c>
      <c r="S32" s="47">
        <v>0.3</v>
      </c>
      <c r="T32" s="47">
        <v>3.7499999999999999E-3</v>
      </c>
      <c r="U32" s="47">
        <v>0.05</v>
      </c>
    </row>
    <row r="33" spans="1:21">
      <c r="A33" s="260"/>
      <c r="B33" s="260"/>
      <c r="C33" s="259"/>
      <c r="D33" s="76" t="s">
        <v>59</v>
      </c>
      <c r="E33" s="50" t="s">
        <v>73</v>
      </c>
      <c r="F33" s="35">
        <v>2.9411764705882355</v>
      </c>
      <c r="G33" s="36">
        <v>2.5</v>
      </c>
      <c r="H33" s="157">
        <v>6066</v>
      </c>
      <c r="I33" s="157">
        <v>3377</v>
      </c>
      <c r="J33" s="36"/>
      <c r="K33" s="159">
        <f t="shared" si="0"/>
        <v>4721.5</v>
      </c>
      <c r="L33" s="21">
        <v>1000</v>
      </c>
      <c r="M33" s="221">
        <f t="shared" si="1"/>
        <v>4.7214999999999998</v>
      </c>
      <c r="N33" s="222">
        <f t="shared" si="2"/>
        <v>13.886764705882353</v>
      </c>
      <c r="O33" s="47">
        <v>0.875</v>
      </c>
      <c r="P33" s="47">
        <v>2.5000000000000001E-2</v>
      </c>
      <c r="Q33" s="47">
        <v>7.4999999999999997E-3</v>
      </c>
      <c r="R33" s="47">
        <v>0.1575</v>
      </c>
      <c r="S33" s="47">
        <v>0.17499999999999999</v>
      </c>
      <c r="T33" s="47">
        <v>0.01</v>
      </c>
      <c r="U33" s="47">
        <v>0.1</v>
      </c>
    </row>
    <row r="34" spans="1:21">
      <c r="A34" s="260"/>
      <c r="B34" s="260"/>
      <c r="C34" s="259"/>
      <c r="D34" s="76" t="s">
        <v>86</v>
      </c>
      <c r="E34" s="50" t="s">
        <v>93</v>
      </c>
      <c r="F34" s="35">
        <v>3.125</v>
      </c>
      <c r="G34" s="36">
        <v>2.5</v>
      </c>
      <c r="H34" s="157">
        <v>6066</v>
      </c>
      <c r="I34" s="157">
        <v>3377</v>
      </c>
      <c r="J34" s="36"/>
      <c r="K34" s="159">
        <f t="shared" si="0"/>
        <v>4721.5</v>
      </c>
      <c r="L34" s="21">
        <v>1000</v>
      </c>
      <c r="M34" s="221">
        <f t="shared" si="1"/>
        <v>4.7214999999999998</v>
      </c>
      <c r="N34" s="222">
        <f t="shared" si="2"/>
        <v>14.754687499999999</v>
      </c>
      <c r="O34" s="47">
        <v>0.7</v>
      </c>
      <c r="P34" s="47">
        <v>2.2499999999999999E-2</v>
      </c>
      <c r="Q34" s="47">
        <v>2.5000000000000001E-3</v>
      </c>
      <c r="R34" s="47">
        <v>0.1225</v>
      </c>
      <c r="S34" s="47">
        <v>0.27500000000000002</v>
      </c>
      <c r="T34" s="47">
        <v>0.01</v>
      </c>
      <c r="U34" s="47">
        <v>7.4999999999999997E-2</v>
      </c>
    </row>
    <row r="35" spans="1:21" s="135" customFormat="1">
      <c r="A35" s="260"/>
      <c r="B35" s="260"/>
      <c r="C35" s="259"/>
      <c r="D35" s="143" t="s">
        <v>56</v>
      </c>
      <c r="E35" s="162" t="s">
        <v>70</v>
      </c>
      <c r="F35" s="146">
        <v>1.6666666666666667</v>
      </c>
      <c r="G35" s="147">
        <v>1.5</v>
      </c>
      <c r="H35" s="163">
        <v>5304</v>
      </c>
      <c r="I35" s="163">
        <v>4575</v>
      </c>
      <c r="J35" s="147"/>
      <c r="K35" s="161">
        <f t="shared" si="0"/>
        <v>4939.5</v>
      </c>
      <c r="L35" s="132">
        <v>1000</v>
      </c>
      <c r="M35" s="223">
        <f t="shared" si="1"/>
        <v>4.9394999999999998</v>
      </c>
      <c r="N35" s="224">
        <f t="shared" si="2"/>
        <v>8.2324999999999999</v>
      </c>
      <c r="O35" s="141">
        <v>0.66</v>
      </c>
      <c r="P35" s="141">
        <v>3.4499999999999996E-2</v>
      </c>
      <c r="Q35" s="141">
        <v>8.9999999999999993E-3</v>
      </c>
      <c r="R35" s="141">
        <v>8.8500000000000009E-2</v>
      </c>
      <c r="S35" s="141">
        <v>1.23</v>
      </c>
      <c r="T35" s="141">
        <v>2.7000000000000003E-2</v>
      </c>
      <c r="U35" s="141">
        <v>0.69</v>
      </c>
    </row>
    <row r="36" spans="1:21">
      <c r="A36" s="260"/>
      <c r="B36" s="260"/>
      <c r="C36" s="259"/>
      <c r="D36" s="77" t="s">
        <v>67</v>
      </c>
      <c r="E36" s="50" t="s">
        <v>81</v>
      </c>
      <c r="F36" s="35">
        <v>1.5</v>
      </c>
      <c r="G36" s="36">
        <v>1.5</v>
      </c>
      <c r="H36" s="116">
        <v>3640</v>
      </c>
      <c r="I36" s="116">
        <v>3610</v>
      </c>
      <c r="J36" s="36"/>
      <c r="K36" s="159">
        <f t="shared" si="0"/>
        <v>3625</v>
      </c>
      <c r="L36" s="21">
        <v>1000</v>
      </c>
      <c r="M36" s="221">
        <f t="shared" si="1"/>
        <v>3.625</v>
      </c>
      <c r="N36" s="222">
        <f t="shared" si="2"/>
        <v>5.4375</v>
      </c>
      <c r="O36" s="47">
        <v>5.9550000000000001</v>
      </c>
      <c r="P36" s="47">
        <v>0</v>
      </c>
      <c r="Q36" s="47">
        <v>0</v>
      </c>
      <c r="R36" s="47">
        <v>1.4894999999999998</v>
      </c>
      <c r="S36" s="47">
        <v>0</v>
      </c>
      <c r="T36" s="47">
        <v>1.5000000000000002E-3</v>
      </c>
      <c r="U36" s="47">
        <v>0</v>
      </c>
    </row>
    <row r="37" spans="1:21">
      <c r="A37" s="261"/>
      <c r="B37" s="261"/>
      <c r="C37" s="259"/>
      <c r="D37" s="77" t="s">
        <v>69</v>
      </c>
      <c r="E37" s="50" t="s">
        <v>83</v>
      </c>
      <c r="F37" s="35">
        <v>1.25</v>
      </c>
      <c r="G37" s="36">
        <v>1.25</v>
      </c>
      <c r="H37" s="116">
        <v>7779</v>
      </c>
      <c r="I37" s="116">
        <v>7465</v>
      </c>
      <c r="J37" s="36"/>
      <c r="K37" s="159">
        <f t="shared" si="0"/>
        <v>7622</v>
      </c>
      <c r="L37" s="21">
        <v>1000</v>
      </c>
      <c r="M37" s="221">
        <f t="shared" si="1"/>
        <v>7.6219999999999999</v>
      </c>
      <c r="N37" s="222">
        <f t="shared" si="2"/>
        <v>9.5274999999999999</v>
      </c>
      <c r="O37" s="47">
        <v>11.25</v>
      </c>
      <c r="P37" s="47">
        <v>0</v>
      </c>
      <c r="Q37" s="47">
        <v>1.25</v>
      </c>
      <c r="R37" s="47">
        <v>0</v>
      </c>
      <c r="S37" s="47">
        <v>0</v>
      </c>
      <c r="T37" s="47">
        <v>0</v>
      </c>
      <c r="U37" s="47">
        <v>0</v>
      </c>
    </row>
    <row r="38" spans="1:21" ht="35" customHeight="1">
      <c r="A38" s="4" t="s">
        <v>135</v>
      </c>
      <c r="B38" s="4" t="s">
        <v>134</v>
      </c>
      <c r="C38" s="10" t="s">
        <v>151</v>
      </c>
      <c r="D38" s="27" t="s">
        <v>100</v>
      </c>
      <c r="E38" s="10" t="s">
        <v>104</v>
      </c>
      <c r="F38" s="62">
        <v>97.222222222222229</v>
      </c>
      <c r="G38" s="22">
        <v>70</v>
      </c>
      <c r="H38" s="155">
        <v>2427</v>
      </c>
      <c r="I38" s="155">
        <v>1826</v>
      </c>
      <c r="J38" s="22"/>
      <c r="K38" s="159">
        <f t="shared" si="0"/>
        <v>2126.5</v>
      </c>
      <c r="L38" s="21">
        <v>1000</v>
      </c>
      <c r="M38" s="221">
        <f t="shared" si="1"/>
        <v>2.1265000000000001</v>
      </c>
      <c r="N38" s="222">
        <f t="shared" si="2"/>
        <v>206.74305555555557</v>
      </c>
      <c r="O38" s="22">
        <v>92.4</v>
      </c>
      <c r="P38" s="22">
        <v>0.77</v>
      </c>
      <c r="Q38" s="22">
        <v>0.14000000000000001</v>
      </c>
      <c r="R38" s="22">
        <v>21.21</v>
      </c>
      <c r="S38" s="22">
        <v>2.1</v>
      </c>
      <c r="T38" s="22">
        <v>0.35</v>
      </c>
      <c r="U38" s="29">
        <v>2.8</v>
      </c>
    </row>
    <row r="39" spans="1:21">
      <c r="A39" s="4" t="s">
        <v>141</v>
      </c>
      <c r="B39" s="4" t="s">
        <v>139</v>
      </c>
      <c r="C39" s="280" t="s">
        <v>155</v>
      </c>
      <c r="D39" s="30" t="s">
        <v>109</v>
      </c>
      <c r="E39" s="10" t="s">
        <v>113</v>
      </c>
      <c r="F39" s="55">
        <v>66.666666666666671</v>
      </c>
      <c r="G39" s="55">
        <v>60</v>
      </c>
      <c r="H39" s="158">
        <v>4940</v>
      </c>
      <c r="I39" s="158">
        <v>4055</v>
      </c>
      <c r="J39" s="55"/>
      <c r="K39" s="159">
        <f t="shared" si="0"/>
        <v>4497.5</v>
      </c>
      <c r="L39" s="21">
        <v>1000</v>
      </c>
      <c r="M39" s="221">
        <f t="shared" si="1"/>
        <v>4.4974999999999996</v>
      </c>
      <c r="N39" s="222">
        <f t="shared" si="2"/>
        <v>299.83333333333331</v>
      </c>
      <c r="O39" s="55">
        <v>44.4</v>
      </c>
      <c r="P39" s="55">
        <v>0.6</v>
      </c>
      <c r="Q39" s="55">
        <v>0.06</v>
      </c>
      <c r="R39" s="55">
        <v>8.76</v>
      </c>
      <c r="S39" s="55">
        <v>25.2</v>
      </c>
      <c r="T39" s="55">
        <v>1.02</v>
      </c>
      <c r="U39" s="88">
        <v>0.6</v>
      </c>
    </row>
    <row r="40" spans="1:21">
      <c r="A40" s="4" t="s">
        <v>144</v>
      </c>
      <c r="B40" s="4" t="s">
        <v>145</v>
      </c>
      <c r="C40" s="281"/>
      <c r="D40" s="30" t="s">
        <v>67</v>
      </c>
      <c r="E40" s="10" t="s">
        <v>81</v>
      </c>
      <c r="F40" s="22">
        <v>8</v>
      </c>
      <c r="G40" s="22">
        <v>8</v>
      </c>
      <c r="H40" s="155">
        <v>3640</v>
      </c>
      <c r="I40" s="155">
        <v>3610</v>
      </c>
      <c r="J40" s="22"/>
      <c r="K40" s="159">
        <f t="shared" si="0"/>
        <v>3625</v>
      </c>
      <c r="L40" s="21">
        <v>1000</v>
      </c>
      <c r="M40" s="221">
        <f t="shared" si="1"/>
        <v>3.625</v>
      </c>
      <c r="N40" s="222">
        <f t="shared" si="2"/>
        <v>29</v>
      </c>
      <c r="O40" s="22">
        <v>31.76</v>
      </c>
      <c r="P40" s="22">
        <v>0</v>
      </c>
      <c r="Q40" s="22">
        <v>0</v>
      </c>
      <c r="R40" s="22">
        <v>7.944</v>
      </c>
      <c r="S40" s="22">
        <v>0</v>
      </c>
      <c r="T40" s="22">
        <v>8.0000000000000002E-3</v>
      </c>
      <c r="U40" s="28">
        <v>0</v>
      </c>
    </row>
    <row r="41" spans="1:21" s="135" customFormat="1" ht="29">
      <c r="A41" s="149" t="s">
        <v>153</v>
      </c>
      <c r="B41" s="149" t="s">
        <v>143</v>
      </c>
      <c r="C41" s="282"/>
      <c r="D41" s="164" t="s">
        <v>176</v>
      </c>
      <c r="E41" s="162" t="s">
        <v>177</v>
      </c>
      <c r="F41" s="165">
        <v>13</v>
      </c>
      <c r="G41" s="147">
        <v>13</v>
      </c>
      <c r="H41" s="163"/>
      <c r="I41" s="163"/>
      <c r="J41" s="147"/>
      <c r="K41" s="161" t="e">
        <f t="shared" si="0"/>
        <v>#DIV/0!</v>
      </c>
      <c r="L41" s="132">
        <v>1000</v>
      </c>
      <c r="M41" s="223" t="e">
        <f t="shared" si="1"/>
        <v>#DIV/0!</v>
      </c>
      <c r="N41" s="224" t="e">
        <f t="shared" si="2"/>
        <v>#DIV/0!</v>
      </c>
      <c r="O41" s="141">
        <v>64.87</v>
      </c>
      <c r="P41" s="141">
        <v>3.4190000000000005</v>
      </c>
      <c r="Q41" s="141">
        <v>3.4580000000000002</v>
      </c>
      <c r="R41" s="141">
        <v>4.992</v>
      </c>
      <c r="S41" s="141">
        <v>122.2</v>
      </c>
      <c r="T41" s="141">
        <v>6.5000000000000002E-2</v>
      </c>
      <c r="U41" s="141">
        <v>47.97</v>
      </c>
    </row>
    <row r="42" spans="1:21" s="135" customFormat="1" ht="29">
      <c r="A42" s="195" t="s">
        <v>146</v>
      </c>
      <c r="B42" s="195" t="s">
        <v>147</v>
      </c>
      <c r="C42" s="196" t="s">
        <v>165</v>
      </c>
      <c r="D42" s="30" t="s">
        <v>69</v>
      </c>
      <c r="E42" s="196" t="s">
        <v>83</v>
      </c>
      <c r="F42" s="22">
        <v>15</v>
      </c>
      <c r="G42" s="22">
        <v>15</v>
      </c>
      <c r="H42" s="166">
        <v>7779</v>
      </c>
      <c r="I42" s="166">
        <v>7465</v>
      </c>
      <c r="J42" s="22"/>
      <c r="K42" s="159">
        <f t="shared" ref="K42" si="3">AVERAGE(H42,I42,J42)</f>
        <v>7622</v>
      </c>
      <c r="L42" s="21">
        <v>1000</v>
      </c>
      <c r="M42" s="221">
        <f t="shared" ref="M42" si="4">+K42/L42</f>
        <v>7.6219999999999999</v>
      </c>
      <c r="N42" s="222">
        <f t="shared" ref="N42" si="5">F42*M42</f>
        <v>114.33</v>
      </c>
      <c r="O42" s="141"/>
      <c r="P42" s="141"/>
      <c r="Q42" s="141"/>
      <c r="R42" s="141"/>
      <c r="S42" s="141"/>
      <c r="T42" s="141"/>
      <c r="U42" s="141"/>
    </row>
    <row r="43" spans="1:21">
      <c r="A43" s="279" t="s">
        <v>23</v>
      </c>
      <c r="B43" s="279"/>
      <c r="C43" s="279"/>
      <c r="D43" s="279"/>
      <c r="E43" s="279"/>
      <c r="F43" s="279"/>
      <c r="G43" s="22"/>
      <c r="H43" s="166"/>
      <c r="I43" s="166"/>
      <c r="J43" s="22"/>
      <c r="K43" s="159"/>
      <c r="L43" s="21"/>
      <c r="M43" s="196" t="e">
        <f>SUM(M19:M42)</f>
        <v>#DIV/0!</v>
      </c>
      <c r="N43" s="226" t="e">
        <f>SUM(N19:N42)</f>
        <v>#DIV/0!</v>
      </c>
      <c r="O43" s="22">
        <v>135</v>
      </c>
      <c r="P43" s="22">
        <v>0</v>
      </c>
      <c r="Q43" s="22">
        <v>15</v>
      </c>
      <c r="R43" s="22">
        <v>0</v>
      </c>
      <c r="S43" s="22">
        <v>0</v>
      </c>
      <c r="T43" s="22">
        <v>0</v>
      </c>
      <c r="U43" s="28">
        <v>0</v>
      </c>
    </row>
    <row r="44" spans="1:21">
      <c r="A44" s="277"/>
      <c r="B44" s="277"/>
      <c r="C44" s="277"/>
      <c r="D44" s="277"/>
      <c r="E44" s="277"/>
      <c r="F44" s="277"/>
      <c r="G44" s="277"/>
      <c r="H44" s="277"/>
      <c r="I44" s="277"/>
      <c r="J44" s="277"/>
      <c r="K44" s="277"/>
      <c r="L44" s="277"/>
      <c r="M44" s="277"/>
      <c r="N44" s="277"/>
      <c r="O44" s="277"/>
      <c r="P44" s="277"/>
      <c r="Q44" s="277"/>
      <c r="R44" s="277"/>
      <c r="S44" s="278"/>
    </row>
    <row r="45" spans="1:21">
      <c r="A45" s="279" t="s">
        <v>24</v>
      </c>
      <c r="B45" s="279"/>
      <c r="C45" s="279"/>
      <c r="D45" s="279"/>
      <c r="E45" s="279"/>
      <c r="F45" s="279"/>
      <c r="G45" s="10"/>
      <c r="H45" s="119"/>
      <c r="I45" s="119"/>
      <c r="J45" s="119"/>
      <c r="K45" s="119"/>
      <c r="L45" s="119"/>
      <c r="M45" s="119"/>
      <c r="N45" s="119"/>
      <c r="O45" s="21">
        <v>2491</v>
      </c>
      <c r="P45" s="21">
        <v>87.2</v>
      </c>
      <c r="Q45" s="21">
        <v>83</v>
      </c>
      <c r="R45" s="21">
        <v>348.7</v>
      </c>
      <c r="S45" s="21">
        <v>1100</v>
      </c>
      <c r="T45" s="96">
        <v>9.5</v>
      </c>
      <c r="U45" s="96">
        <v>1500</v>
      </c>
    </row>
    <row r="46" spans="1:21">
      <c r="A46" s="279" t="s">
        <v>25</v>
      </c>
      <c r="B46" s="279"/>
      <c r="C46" s="279"/>
      <c r="D46" s="279"/>
      <c r="E46" s="279"/>
      <c r="F46" s="279"/>
      <c r="G46" s="10"/>
      <c r="H46" s="119"/>
      <c r="I46" s="119"/>
      <c r="J46" s="119"/>
      <c r="K46" s="119"/>
      <c r="L46" s="119"/>
      <c r="M46" s="119"/>
      <c r="N46" s="119"/>
      <c r="O46" s="39" t="e">
        <f>#REF!/O45</f>
        <v>#REF!</v>
      </c>
      <c r="P46" s="39" t="e">
        <f>#REF!/P45</f>
        <v>#REF!</v>
      </c>
      <c r="Q46" s="99" t="e">
        <f>#REF!/Q45</f>
        <v>#REF!</v>
      </c>
      <c r="R46" s="39" t="e">
        <f>#REF!/R45</f>
        <v>#REF!</v>
      </c>
      <c r="S46" s="39" t="e">
        <f>#REF!/S45</f>
        <v>#REF!</v>
      </c>
      <c r="T46" s="40" t="e">
        <f>#REF!/T45</f>
        <v>#REF!</v>
      </c>
      <c r="U46" s="40" t="e">
        <f>#REF!/U45</f>
        <v>#REF!</v>
      </c>
    </row>
    <row r="47" spans="1:21" s="7" customFormat="1">
      <c r="H47" s="120"/>
      <c r="I47" s="120"/>
      <c r="J47" s="120"/>
      <c r="K47" s="120"/>
      <c r="L47" s="120"/>
      <c r="M47" s="120"/>
      <c r="N47" s="120"/>
    </row>
    <row r="48" spans="1:21">
      <c r="A48" s="266" t="s">
        <v>26</v>
      </c>
      <c r="B48" s="266"/>
      <c r="C48" s="266"/>
      <c r="D48" s="267"/>
      <c r="E48" s="263" t="s">
        <v>172</v>
      </c>
      <c r="F48" s="264"/>
      <c r="G48" s="264"/>
      <c r="H48" s="264"/>
      <c r="I48" s="264"/>
      <c r="J48" s="264"/>
      <c r="K48" s="264"/>
      <c r="L48" s="264"/>
      <c r="M48" s="264"/>
      <c r="N48" s="264"/>
      <c r="O48" s="264"/>
      <c r="P48" s="264"/>
      <c r="Q48" s="264"/>
      <c r="R48" s="264"/>
      <c r="S48" s="264"/>
      <c r="T48" s="264"/>
      <c r="U48" s="265"/>
    </row>
    <row r="49" spans="1:21" ht="7.5" customHeight="1">
      <c r="A49" s="7"/>
      <c r="B49" s="7"/>
      <c r="C49" s="7"/>
      <c r="D49" s="13"/>
      <c r="E49" s="13"/>
      <c r="F49" s="13"/>
      <c r="G49" s="13"/>
      <c r="H49" s="13"/>
      <c r="I49" s="13"/>
      <c r="J49" s="13"/>
      <c r="K49" s="13"/>
      <c r="L49" s="13"/>
      <c r="M49" s="13"/>
      <c r="N49" s="13"/>
      <c r="O49" s="13"/>
      <c r="P49" s="13"/>
      <c r="Q49" s="13"/>
      <c r="R49" s="13"/>
      <c r="S49" s="13"/>
      <c r="T49" s="13"/>
    </row>
    <row r="50" spans="1:21">
      <c r="A50" s="7" t="s">
        <v>27</v>
      </c>
      <c r="B50" s="258"/>
      <c r="C50" s="258"/>
      <c r="D50" s="258"/>
      <c r="E50" s="258"/>
      <c r="F50" s="258"/>
      <c r="O50" s="266" t="s">
        <v>28</v>
      </c>
      <c r="P50" s="266"/>
      <c r="Q50" s="267"/>
      <c r="R50" s="258">
        <v>1143397777</v>
      </c>
      <c r="S50" s="258"/>
      <c r="T50" s="258"/>
      <c r="U50" s="258"/>
    </row>
  </sheetData>
  <mergeCells count="39">
    <mergeCell ref="C30:C37"/>
    <mergeCell ref="A27:A37"/>
    <mergeCell ref="B27:B37"/>
    <mergeCell ref="C27:C29"/>
    <mergeCell ref="A48:D48"/>
    <mergeCell ref="C39:C41"/>
    <mergeCell ref="A43:F43"/>
    <mergeCell ref="E48:U48"/>
    <mergeCell ref="B50:F50"/>
    <mergeCell ref="O50:Q50"/>
    <mergeCell ref="R50:U50"/>
    <mergeCell ref="A44:S44"/>
    <mergeCell ref="A45:F45"/>
    <mergeCell ref="A46:F46"/>
    <mergeCell ref="A19:A20"/>
    <mergeCell ref="A21:A23"/>
    <mergeCell ref="C24:C26"/>
    <mergeCell ref="B24:B26"/>
    <mergeCell ref="A24:A26"/>
    <mergeCell ref="C19:C23"/>
    <mergeCell ref="B19:B20"/>
    <mergeCell ref="B21:B23"/>
    <mergeCell ref="A9:B9"/>
    <mergeCell ref="C9:D9"/>
    <mergeCell ref="A1:S1"/>
    <mergeCell ref="A3:B3"/>
    <mergeCell ref="C3:S3"/>
    <mergeCell ref="A5:B5"/>
    <mergeCell ref="C7:D7"/>
    <mergeCell ref="G17:G18"/>
    <mergeCell ref="O17:U17"/>
    <mergeCell ref="A11:B11"/>
    <mergeCell ref="B13:C13"/>
    <mergeCell ref="A17:A18"/>
    <mergeCell ref="B17:B18"/>
    <mergeCell ref="C17:C18"/>
    <mergeCell ref="D17:D18"/>
    <mergeCell ref="E17:E18"/>
    <mergeCell ref="F17:F18"/>
  </mergeCells>
  <dataValidations count="5">
    <dataValidation type="list" allowBlank="1" showInputMessage="1" showErrorMessage="1" sqref="C7" xr:uid="{00000000-0002-0000-0B00-000000000000}">
      <formula1>"Indígena,Afrocolombiano,Palenquero,Raizal,Rrom,Sin Pertenencia Étnica"</formula1>
    </dataValidation>
    <dataValidation type="list" allowBlank="1" showInputMessage="1" showErrorMessage="1" sqref="C11" xr:uid="{00000000-0002-0000-0B00-000001000000}">
      <formula1>"Complemento JM/JT,Almuerzo"</formula1>
    </dataValidation>
    <dataValidation type="list" allowBlank="1" showInputMessage="1" showErrorMessage="1" sqref="B13:C13" xr:uid="{00000000-0002-0000-0B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B00-000003000000}">
      <formula1>"Ración para Preparar en Sitio,Comida Caliente Transportada,Ración Industrializada"</formula1>
    </dataValidation>
    <dataValidation type="list" allowBlank="1" showInputMessage="1" showErrorMessage="1" sqref="C5" xr:uid="{00000000-0002-0000-0B00-000004000000}">
      <formula1>"Si,No"</formula1>
    </dataValidation>
  </dataValidations>
  <pageMargins left="0.71" right="0.71" top="0.75000000000000011" bottom="0.75000000000000011" header="0.31" footer="0.31"/>
  <pageSetup scale="52"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G46"/>
  <sheetViews>
    <sheetView view="pageBreakPreview" topLeftCell="A13" zoomScale="80" zoomScaleNormal="80" zoomScaleSheetLayoutView="80" zoomScalePageLayoutView="150" workbookViewId="0">
      <selection activeCell="H19" sqref="H19:I19"/>
    </sheetView>
  </sheetViews>
  <sheetFormatPr baseColWidth="10" defaultColWidth="11.453125" defaultRowHeight="14.5"/>
  <cols>
    <col min="1" max="1" width="21" style="2" customWidth="1"/>
    <col min="2" max="2" width="24.1796875" style="2" customWidth="1"/>
    <col min="3" max="3" width="18.453125" style="2" customWidth="1"/>
    <col min="4" max="4" width="26.54296875" style="2" customWidth="1"/>
    <col min="5" max="5" width="14.453125" style="2" customWidth="1"/>
    <col min="6" max="6" width="11" style="2" customWidth="1"/>
    <col min="7" max="14" width="14.26953125" style="2" customWidth="1"/>
    <col min="15" max="17" width="14.1796875" style="2" hidden="1" customWidth="1"/>
    <col min="18" max="18" width="12.54296875" style="2" hidden="1" customWidth="1"/>
    <col min="19" max="19" width="12.7265625" style="2" hidden="1" customWidth="1"/>
    <col min="20" max="20" width="12.1796875" style="2" hidden="1" customWidth="1"/>
    <col min="21" max="21" width="11.269531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23"/>
      <c r="I2" s="123"/>
      <c r="J2" s="123"/>
      <c r="K2" s="123"/>
      <c r="L2" s="123"/>
      <c r="M2" s="123"/>
      <c r="N2" s="123"/>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23"/>
      <c r="I4" s="123"/>
      <c r="J4" s="123"/>
      <c r="K4" s="123"/>
      <c r="L4" s="123"/>
      <c r="M4" s="123"/>
      <c r="N4" s="123"/>
      <c r="O4" s="1"/>
      <c r="P4" s="1"/>
      <c r="Q4" s="1"/>
      <c r="R4" s="1"/>
      <c r="S4" s="1"/>
    </row>
    <row r="5" spans="1:33" s="6" customFormat="1">
      <c r="A5" s="273" t="s">
        <v>2</v>
      </c>
      <c r="B5" s="273"/>
      <c r="C5" s="4" t="s">
        <v>50</v>
      </c>
      <c r="D5" s="1"/>
      <c r="E5" s="1"/>
      <c r="F5" s="1"/>
      <c r="G5" s="1"/>
      <c r="H5" s="123"/>
      <c r="I5" s="123"/>
      <c r="J5" s="123"/>
      <c r="K5" s="123"/>
      <c r="L5" s="123"/>
      <c r="M5" s="123"/>
      <c r="N5" s="123"/>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26"/>
      <c r="I7" s="126"/>
      <c r="J7" s="126"/>
      <c r="K7" s="126"/>
      <c r="L7" s="126"/>
      <c r="M7" s="126"/>
      <c r="N7" s="12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26"/>
      <c r="I11" s="126"/>
      <c r="J11" s="126"/>
      <c r="K11" s="126"/>
      <c r="L11" s="126"/>
      <c r="M11" s="126"/>
      <c r="N11" s="12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13</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24"/>
      <c r="I17" s="124"/>
      <c r="J17" s="124"/>
      <c r="K17" s="124"/>
      <c r="L17" s="124"/>
      <c r="M17" s="124"/>
      <c r="N17" s="12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27" t="s">
        <v>245</v>
      </c>
      <c r="L18" s="127" t="s">
        <v>246</v>
      </c>
      <c r="M18" s="127" t="s">
        <v>247</v>
      </c>
      <c r="N18" s="127" t="s">
        <v>248</v>
      </c>
      <c r="O18" s="4" t="s">
        <v>16</v>
      </c>
      <c r="P18" s="4" t="s">
        <v>17</v>
      </c>
      <c r="Q18" s="4" t="s">
        <v>18</v>
      </c>
      <c r="R18" s="4" t="s">
        <v>19</v>
      </c>
      <c r="S18" s="4" t="s">
        <v>20</v>
      </c>
      <c r="T18" s="4" t="s">
        <v>21</v>
      </c>
      <c r="U18" s="4" t="s">
        <v>22</v>
      </c>
    </row>
    <row r="19" spans="1:21">
      <c r="A19" s="257" t="s">
        <v>157</v>
      </c>
      <c r="B19" s="257" t="s">
        <v>132</v>
      </c>
      <c r="C19" s="280" t="s">
        <v>167</v>
      </c>
      <c r="D19" s="27" t="s">
        <v>124</v>
      </c>
      <c r="E19" s="78" t="s">
        <v>126</v>
      </c>
      <c r="F19" s="22">
        <v>78</v>
      </c>
      <c r="G19" s="22">
        <v>78</v>
      </c>
      <c r="H19" s="154"/>
      <c r="I19" s="154"/>
      <c r="J19" s="114"/>
      <c r="K19" s="159" t="e">
        <f>AVERAGE(H19,I19,J19)</f>
        <v>#DIV/0!</v>
      </c>
      <c r="L19" s="21">
        <v>1000</v>
      </c>
      <c r="M19" s="21" t="e">
        <f>+K19/L19</f>
        <v>#DIV/0!</v>
      </c>
      <c r="N19" s="111" t="e">
        <f>F19*M19</f>
        <v>#DIV/0!</v>
      </c>
      <c r="O19" s="22">
        <v>164.58</v>
      </c>
      <c r="P19" s="22">
        <v>19.89</v>
      </c>
      <c r="Q19" s="22">
        <v>9.4379999999999988</v>
      </c>
      <c r="R19" s="22">
        <v>0</v>
      </c>
      <c r="S19" s="22">
        <v>6.24</v>
      </c>
      <c r="T19" s="22">
        <v>1.17</v>
      </c>
      <c r="U19" s="28">
        <v>304.98</v>
      </c>
    </row>
    <row r="20" spans="1:21">
      <c r="A20" s="260"/>
      <c r="B20" s="260"/>
      <c r="C20" s="281"/>
      <c r="D20" s="27" t="s">
        <v>59</v>
      </c>
      <c r="E20" s="78" t="s">
        <v>73</v>
      </c>
      <c r="F20" s="22">
        <v>9.4117647058823533</v>
      </c>
      <c r="G20" s="22">
        <v>8</v>
      </c>
      <c r="H20" s="155">
        <v>6066</v>
      </c>
      <c r="I20" s="155">
        <v>3377</v>
      </c>
      <c r="J20" s="155"/>
      <c r="K20" s="159">
        <f t="shared" ref="K20:K36" si="0">AVERAGE(H20,I20,J20)</f>
        <v>4721.5</v>
      </c>
      <c r="L20" s="21">
        <v>1000</v>
      </c>
      <c r="M20" s="21">
        <f t="shared" ref="M20:M36" si="1">+K20/L20</f>
        <v>4.7214999999999998</v>
      </c>
      <c r="N20" s="111">
        <f t="shared" ref="N20:N36" si="2">F20*M20</f>
        <v>44.437647058823529</v>
      </c>
      <c r="O20" s="22">
        <v>2.8</v>
      </c>
      <c r="P20" s="22">
        <v>0.08</v>
      </c>
      <c r="Q20" s="22">
        <v>2.4E-2</v>
      </c>
      <c r="R20" s="22">
        <v>0.504</v>
      </c>
      <c r="S20" s="22">
        <v>0.56000000000000005</v>
      </c>
      <c r="T20" s="22">
        <v>3.2000000000000001E-2</v>
      </c>
      <c r="U20" s="28">
        <v>0.32</v>
      </c>
    </row>
    <row r="21" spans="1:21">
      <c r="A21" s="260"/>
      <c r="B21" s="260"/>
      <c r="C21" s="281"/>
      <c r="D21" s="27" t="s">
        <v>63</v>
      </c>
      <c r="E21" s="78" t="s">
        <v>77</v>
      </c>
      <c r="F21" s="22">
        <v>8</v>
      </c>
      <c r="G21" s="22">
        <v>7.6</v>
      </c>
      <c r="H21" s="155">
        <v>4040</v>
      </c>
      <c r="I21" s="155">
        <v>2449</v>
      </c>
      <c r="J21" s="155"/>
      <c r="K21" s="159">
        <f t="shared" si="0"/>
        <v>3244.5</v>
      </c>
      <c r="L21" s="21">
        <v>1000</v>
      </c>
      <c r="M21" s="21">
        <f t="shared" si="1"/>
        <v>3.2444999999999999</v>
      </c>
      <c r="N21" s="111">
        <f t="shared" si="2"/>
        <v>25.956</v>
      </c>
      <c r="O21" s="22">
        <v>3.04</v>
      </c>
      <c r="P21" s="22">
        <v>0.10639999999999999</v>
      </c>
      <c r="Q21" s="22">
        <v>7.6E-3</v>
      </c>
      <c r="R21" s="22">
        <v>0.58519999999999994</v>
      </c>
      <c r="S21" s="22">
        <v>1.8239999999999998</v>
      </c>
      <c r="T21" s="22">
        <v>2.2799999999999997E-2</v>
      </c>
      <c r="U21" s="29">
        <v>0.30399999999999999</v>
      </c>
    </row>
    <row r="22" spans="1:21">
      <c r="A22" s="260"/>
      <c r="B22" s="260"/>
      <c r="C22" s="281"/>
      <c r="D22" s="27" t="s">
        <v>89</v>
      </c>
      <c r="E22" s="78" t="s">
        <v>96</v>
      </c>
      <c r="F22" s="22">
        <v>2.3529411764705883</v>
      </c>
      <c r="G22" s="22">
        <v>2</v>
      </c>
      <c r="H22" s="155">
        <v>2750</v>
      </c>
      <c r="I22" s="155">
        <v>2689</v>
      </c>
      <c r="J22" s="155"/>
      <c r="K22" s="159">
        <f t="shared" si="0"/>
        <v>2719.5</v>
      </c>
      <c r="L22" s="21">
        <v>1000</v>
      </c>
      <c r="M22" s="21">
        <f t="shared" si="1"/>
        <v>2.7195</v>
      </c>
      <c r="N22" s="111">
        <f t="shared" si="2"/>
        <v>6.3988235294117652</v>
      </c>
      <c r="O22" s="22">
        <v>0.94</v>
      </c>
      <c r="P22" s="22">
        <v>1.3999999999999999E-2</v>
      </c>
      <c r="Q22" s="22">
        <v>2E-3</v>
      </c>
      <c r="R22" s="22">
        <v>0.19</v>
      </c>
      <c r="S22" s="22">
        <v>0.54</v>
      </c>
      <c r="T22" s="22">
        <v>8.0000000000000002E-3</v>
      </c>
      <c r="U22" s="29">
        <v>0.7</v>
      </c>
    </row>
    <row r="23" spans="1:21" s="135" customFormat="1">
      <c r="A23" s="260"/>
      <c r="B23" s="260"/>
      <c r="C23" s="281"/>
      <c r="D23" s="128" t="s">
        <v>56</v>
      </c>
      <c r="E23" s="129" t="s">
        <v>70</v>
      </c>
      <c r="F23" s="138">
        <v>0.44444444444444442</v>
      </c>
      <c r="G23" s="175">
        <v>0.4</v>
      </c>
      <c r="H23" s="176">
        <v>5304</v>
      </c>
      <c r="I23" s="176">
        <v>4575</v>
      </c>
      <c r="J23" s="176"/>
      <c r="K23" s="161">
        <f t="shared" si="0"/>
        <v>4939.5</v>
      </c>
      <c r="L23" s="132">
        <v>1000</v>
      </c>
      <c r="M23" s="132">
        <f t="shared" si="1"/>
        <v>4.9394999999999998</v>
      </c>
      <c r="N23" s="133">
        <f t="shared" si="2"/>
        <v>2.1953333333333331</v>
      </c>
      <c r="O23" s="141">
        <v>0.17600000000000002</v>
      </c>
      <c r="P23" s="141">
        <v>9.1999999999999998E-3</v>
      </c>
      <c r="Q23" s="141">
        <v>2.3999999999999998E-3</v>
      </c>
      <c r="R23" s="141">
        <v>2.3600000000000003E-2</v>
      </c>
      <c r="S23" s="141">
        <v>0.32800000000000007</v>
      </c>
      <c r="T23" s="141">
        <v>7.2000000000000007E-3</v>
      </c>
      <c r="U23" s="141">
        <v>0.18400000000000002</v>
      </c>
    </row>
    <row r="24" spans="1:21" s="135" customFormat="1">
      <c r="A24" s="261"/>
      <c r="B24" s="261"/>
      <c r="C24" s="282"/>
      <c r="D24" s="128" t="s">
        <v>60</v>
      </c>
      <c r="E24" s="129" t="s">
        <v>74</v>
      </c>
      <c r="F24" s="130">
        <v>1.0526315789473684</v>
      </c>
      <c r="G24" s="130">
        <v>1</v>
      </c>
      <c r="H24" s="160">
        <v>9484</v>
      </c>
      <c r="I24" s="160">
        <v>9212</v>
      </c>
      <c r="J24" s="160"/>
      <c r="K24" s="161">
        <f t="shared" si="0"/>
        <v>9348</v>
      </c>
      <c r="L24" s="132">
        <v>1000</v>
      </c>
      <c r="M24" s="132">
        <f t="shared" si="1"/>
        <v>9.3480000000000008</v>
      </c>
      <c r="N24" s="133">
        <f t="shared" si="2"/>
        <v>9.84</v>
      </c>
      <c r="O24" s="130">
        <v>1.44</v>
      </c>
      <c r="P24" s="130">
        <v>4.7E-2</v>
      </c>
      <c r="Q24" s="130">
        <v>3.0000000000000001E-3</v>
      </c>
      <c r="R24" s="130">
        <v>0.29299999999999998</v>
      </c>
      <c r="S24" s="130">
        <v>0.4</v>
      </c>
      <c r="T24" s="130">
        <v>1.3000000000000001E-2</v>
      </c>
      <c r="U24" s="134">
        <v>0.19</v>
      </c>
    </row>
    <row r="25" spans="1:21">
      <c r="A25" s="257" t="s">
        <v>133</v>
      </c>
      <c r="B25" s="257" t="s">
        <v>134</v>
      </c>
      <c r="C25" s="280" t="s">
        <v>150</v>
      </c>
      <c r="D25" s="27" t="s">
        <v>61</v>
      </c>
      <c r="E25" s="10" t="s">
        <v>75</v>
      </c>
      <c r="F25" s="22">
        <v>60</v>
      </c>
      <c r="G25" s="22">
        <v>60</v>
      </c>
      <c r="H25" s="155">
        <v>4133</v>
      </c>
      <c r="I25" s="155">
        <v>4061</v>
      </c>
      <c r="J25" s="155"/>
      <c r="K25" s="159">
        <f t="shared" si="0"/>
        <v>4097</v>
      </c>
      <c r="L25" s="21">
        <v>1000</v>
      </c>
      <c r="M25" s="21">
        <f t="shared" si="1"/>
        <v>4.0970000000000004</v>
      </c>
      <c r="N25" s="111">
        <f t="shared" si="2"/>
        <v>245.82000000000002</v>
      </c>
      <c r="O25" s="22">
        <v>211.8</v>
      </c>
      <c r="P25" s="22">
        <v>4.0199999999999996</v>
      </c>
      <c r="Q25" s="22">
        <v>0.24</v>
      </c>
      <c r="R25" s="22">
        <v>48.06</v>
      </c>
      <c r="S25" s="22">
        <v>5.4</v>
      </c>
      <c r="T25" s="22">
        <v>0.48</v>
      </c>
      <c r="U25" s="28">
        <v>1.2</v>
      </c>
    </row>
    <row r="26" spans="1:21">
      <c r="A26" s="260"/>
      <c r="B26" s="260"/>
      <c r="C26" s="281"/>
      <c r="D26" s="27" t="s">
        <v>99</v>
      </c>
      <c r="E26" s="10" t="s">
        <v>103</v>
      </c>
      <c r="F26" s="22">
        <v>77.777777777777771</v>
      </c>
      <c r="G26" s="22">
        <v>35</v>
      </c>
      <c r="H26" s="155">
        <v>5720</v>
      </c>
      <c r="I26" s="155">
        <v>7466</v>
      </c>
      <c r="J26" s="155"/>
      <c r="K26" s="159">
        <f t="shared" si="0"/>
        <v>6593</v>
      </c>
      <c r="L26" s="21">
        <v>1000</v>
      </c>
      <c r="M26" s="21">
        <f t="shared" si="1"/>
        <v>6.593</v>
      </c>
      <c r="N26" s="111">
        <f t="shared" si="2"/>
        <v>512.78888888888889</v>
      </c>
      <c r="O26" s="22">
        <v>140.69999999999999</v>
      </c>
      <c r="P26" s="22">
        <v>1.26</v>
      </c>
      <c r="Q26" s="22">
        <v>12.425000000000001</v>
      </c>
      <c r="R26" s="22">
        <v>4.41</v>
      </c>
      <c r="S26" s="22">
        <v>2.4500000000000002</v>
      </c>
      <c r="T26" s="22">
        <v>0.45500000000000002</v>
      </c>
      <c r="U26" s="28">
        <v>6.3</v>
      </c>
    </row>
    <row r="27" spans="1:21" ht="43.5">
      <c r="A27" s="4" t="s">
        <v>135</v>
      </c>
      <c r="B27" s="4" t="s">
        <v>134</v>
      </c>
      <c r="C27" s="70" t="s">
        <v>225</v>
      </c>
      <c r="D27" s="27" t="s">
        <v>106</v>
      </c>
      <c r="E27" s="70" t="s">
        <v>110</v>
      </c>
      <c r="F27" s="22">
        <v>132.35294117647058</v>
      </c>
      <c r="G27" s="22">
        <v>90</v>
      </c>
      <c r="H27" s="155">
        <v>2427</v>
      </c>
      <c r="I27" s="155">
        <v>1826</v>
      </c>
      <c r="J27" s="155"/>
      <c r="K27" s="159">
        <f t="shared" si="0"/>
        <v>2126.5</v>
      </c>
      <c r="L27" s="21">
        <v>1000</v>
      </c>
      <c r="M27" s="21">
        <f t="shared" si="1"/>
        <v>2.1265000000000001</v>
      </c>
      <c r="N27" s="111">
        <f t="shared" si="2"/>
        <v>281.4485294117647</v>
      </c>
      <c r="O27" s="22">
        <v>149.4</v>
      </c>
      <c r="P27" s="22">
        <v>1.08</v>
      </c>
      <c r="Q27" s="22">
        <v>0.18</v>
      </c>
      <c r="R27" s="22">
        <v>35.369999999999997</v>
      </c>
      <c r="S27" s="22">
        <v>7.2</v>
      </c>
      <c r="T27" s="22">
        <v>0.36</v>
      </c>
      <c r="U27" s="29">
        <v>23.4</v>
      </c>
    </row>
    <row r="28" spans="1:21" ht="15" customHeight="1">
      <c r="A28" s="257" t="s">
        <v>138</v>
      </c>
      <c r="B28" s="257" t="s">
        <v>139</v>
      </c>
      <c r="C28" s="254" t="s">
        <v>140</v>
      </c>
      <c r="D28" s="57" t="s">
        <v>63</v>
      </c>
      <c r="E28" s="70" t="s">
        <v>77</v>
      </c>
      <c r="F28" s="62">
        <v>20.53</v>
      </c>
      <c r="G28" s="22">
        <v>20.5</v>
      </c>
      <c r="H28" s="155">
        <v>4040</v>
      </c>
      <c r="I28" s="155">
        <v>2449</v>
      </c>
      <c r="J28" s="155"/>
      <c r="K28" s="159">
        <f t="shared" si="0"/>
        <v>3244.5</v>
      </c>
      <c r="L28" s="21">
        <v>1000</v>
      </c>
      <c r="M28" s="21">
        <f t="shared" si="1"/>
        <v>3.2444999999999999</v>
      </c>
      <c r="N28" s="111">
        <f t="shared" si="2"/>
        <v>66.609584999999996</v>
      </c>
      <c r="O28" s="22">
        <v>4</v>
      </c>
      <c r="P28" s="22">
        <v>0.14000000000000001</v>
      </c>
      <c r="Q28" s="22">
        <v>0.01</v>
      </c>
      <c r="R28" s="22">
        <v>0.77</v>
      </c>
      <c r="S28" s="22">
        <v>2.4</v>
      </c>
      <c r="T28" s="22">
        <v>0.03</v>
      </c>
      <c r="U28" s="29">
        <v>0.4</v>
      </c>
    </row>
    <row r="29" spans="1:21">
      <c r="A29" s="260"/>
      <c r="B29" s="260"/>
      <c r="C29" s="255"/>
      <c r="D29" s="27" t="s">
        <v>64</v>
      </c>
      <c r="E29" s="70" t="s">
        <v>78</v>
      </c>
      <c r="F29" s="45">
        <v>38.961038961038959</v>
      </c>
      <c r="G29" s="49">
        <v>30</v>
      </c>
      <c r="H29" s="156">
        <v>6887</v>
      </c>
      <c r="I29" s="156">
        <v>7725</v>
      </c>
      <c r="J29" s="156"/>
      <c r="K29" s="159">
        <f t="shared" si="0"/>
        <v>7306</v>
      </c>
      <c r="L29" s="21">
        <v>1000</v>
      </c>
      <c r="M29" s="21">
        <f t="shared" si="1"/>
        <v>7.306</v>
      </c>
      <c r="N29" s="111">
        <f t="shared" si="2"/>
        <v>284.64935064935065</v>
      </c>
      <c r="O29" s="47">
        <v>53.7</v>
      </c>
      <c r="P29" s="47">
        <v>0.48</v>
      </c>
      <c r="Q29" s="47">
        <v>3.99</v>
      </c>
      <c r="R29" s="47">
        <v>3</v>
      </c>
      <c r="S29" s="47">
        <v>3</v>
      </c>
      <c r="T29" s="47">
        <v>0.12</v>
      </c>
      <c r="U29" s="47">
        <v>1.8</v>
      </c>
    </row>
    <row r="30" spans="1:21">
      <c r="A30" s="260"/>
      <c r="B30" s="260"/>
      <c r="C30" s="262"/>
      <c r="D30" s="27" t="s">
        <v>65</v>
      </c>
      <c r="E30" s="70" t="s">
        <v>79</v>
      </c>
      <c r="F30" s="22">
        <v>27</v>
      </c>
      <c r="G30" s="22">
        <v>27</v>
      </c>
      <c r="H30" s="155">
        <v>2276</v>
      </c>
      <c r="I30" s="155">
        <v>2226</v>
      </c>
      <c r="J30" s="155"/>
      <c r="K30" s="159">
        <f t="shared" si="0"/>
        <v>2251</v>
      </c>
      <c r="L30" s="21">
        <v>1000</v>
      </c>
      <c r="M30" s="21">
        <f t="shared" si="1"/>
        <v>2.2509999999999999</v>
      </c>
      <c r="N30" s="111">
        <f t="shared" si="2"/>
        <v>60.776999999999994</v>
      </c>
      <c r="O30" s="22">
        <v>4.59</v>
      </c>
      <c r="P30" s="22">
        <v>0.24299999999999999</v>
      </c>
      <c r="Q30" s="22">
        <v>2.7000000000000003E-2</v>
      </c>
      <c r="R30" s="22">
        <v>0.89</v>
      </c>
      <c r="S30" s="22">
        <v>1.89</v>
      </c>
      <c r="T30" s="22">
        <v>0.19</v>
      </c>
      <c r="U30" s="29">
        <v>2.16</v>
      </c>
    </row>
    <row r="31" spans="1:21" s="135" customFormat="1">
      <c r="A31" s="260"/>
      <c r="B31" s="260"/>
      <c r="C31" s="259" t="s">
        <v>182</v>
      </c>
      <c r="D31" s="177" t="s">
        <v>178</v>
      </c>
      <c r="E31" s="144" t="s">
        <v>179</v>
      </c>
      <c r="F31" s="165">
        <v>2</v>
      </c>
      <c r="G31" s="147">
        <v>2</v>
      </c>
      <c r="H31" s="163">
        <v>1496</v>
      </c>
      <c r="I31" s="163">
        <v>1940</v>
      </c>
      <c r="J31" s="163"/>
      <c r="K31" s="161">
        <f t="shared" si="0"/>
        <v>1718</v>
      </c>
      <c r="L31" s="132">
        <v>1000</v>
      </c>
      <c r="M31" s="132">
        <f t="shared" si="1"/>
        <v>1.718</v>
      </c>
      <c r="N31" s="133">
        <f t="shared" si="2"/>
        <v>3.4359999999999999</v>
      </c>
      <c r="O31" s="141">
        <v>4.4800000000000004</v>
      </c>
      <c r="P31" s="141">
        <v>0</v>
      </c>
      <c r="Q31" s="141">
        <v>0</v>
      </c>
      <c r="R31" s="141">
        <v>0.12</v>
      </c>
      <c r="S31" s="141">
        <v>0.14000000000000001</v>
      </c>
      <c r="T31" s="141">
        <v>0.01</v>
      </c>
      <c r="U31" s="141">
        <v>0.1</v>
      </c>
    </row>
    <row r="32" spans="1:21">
      <c r="A32" s="260"/>
      <c r="B32" s="260"/>
      <c r="C32" s="259"/>
      <c r="D32" s="52" t="s">
        <v>180</v>
      </c>
      <c r="E32" s="75" t="s">
        <v>181</v>
      </c>
      <c r="F32" s="33">
        <v>1</v>
      </c>
      <c r="G32" s="36">
        <v>0.5</v>
      </c>
      <c r="H32" s="157">
        <v>1355</v>
      </c>
      <c r="I32" s="157">
        <v>1382</v>
      </c>
      <c r="J32" s="157"/>
      <c r="K32" s="159">
        <f t="shared" si="0"/>
        <v>1368.5</v>
      </c>
      <c r="L32" s="21">
        <v>1000</v>
      </c>
      <c r="M32" s="21">
        <f t="shared" si="1"/>
        <v>1.3685</v>
      </c>
      <c r="N32" s="111">
        <f t="shared" si="2"/>
        <v>1.3685</v>
      </c>
      <c r="O32" s="47">
        <v>0.22</v>
      </c>
      <c r="P32" s="51">
        <v>1.5E-3</v>
      </c>
      <c r="Q32" s="47">
        <v>1.5E-3</v>
      </c>
      <c r="R32" s="47">
        <v>4.6500000000000007E-2</v>
      </c>
      <c r="S32" s="47">
        <v>9.5000000000000001E-2</v>
      </c>
      <c r="T32" s="47">
        <v>2.5000000000000001E-3</v>
      </c>
      <c r="U32" s="47">
        <v>0.02</v>
      </c>
    </row>
    <row r="33" spans="1:21">
      <c r="A33" s="260"/>
      <c r="B33" s="260"/>
      <c r="C33" s="259"/>
      <c r="D33" s="52" t="s">
        <v>67</v>
      </c>
      <c r="E33" s="75" t="s">
        <v>81</v>
      </c>
      <c r="F33" s="33">
        <v>0.5</v>
      </c>
      <c r="G33" s="36">
        <v>0.5</v>
      </c>
      <c r="H33" s="157">
        <v>3640</v>
      </c>
      <c r="I33" s="157">
        <v>3610</v>
      </c>
      <c r="J33" s="157"/>
      <c r="K33" s="159">
        <f t="shared" si="0"/>
        <v>3625</v>
      </c>
      <c r="L33" s="21">
        <v>1000</v>
      </c>
      <c r="M33" s="21">
        <f t="shared" si="1"/>
        <v>3.625</v>
      </c>
      <c r="N33" s="111">
        <f t="shared" si="2"/>
        <v>1.8125</v>
      </c>
      <c r="O33" s="47">
        <v>1.9850000000000001</v>
      </c>
      <c r="P33" s="47">
        <v>0</v>
      </c>
      <c r="Q33" s="47">
        <v>0</v>
      </c>
      <c r="R33" s="47">
        <v>0.4965</v>
      </c>
      <c r="S33" s="47">
        <v>0</v>
      </c>
      <c r="T33" s="47">
        <v>5.0000000000000001E-4</v>
      </c>
      <c r="U33" s="47">
        <v>0</v>
      </c>
    </row>
    <row r="34" spans="1:21" ht="14.5" customHeight="1">
      <c r="A34" s="261"/>
      <c r="B34" s="261"/>
      <c r="C34" s="259"/>
      <c r="D34" s="52" t="s">
        <v>69</v>
      </c>
      <c r="E34" s="75" t="s">
        <v>83</v>
      </c>
      <c r="F34" s="33">
        <v>2</v>
      </c>
      <c r="G34" s="36">
        <v>2</v>
      </c>
      <c r="H34" s="157">
        <v>7779</v>
      </c>
      <c r="I34" s="157">
        <v>7465</v>
      </c>
      <c r="J34" s="157"/>
      <c r="K34" s="159">
        <f t="shared" si="0"/>
        <v>7622</v>
      </c>
      <c r="L34" s="21">
        <v>1000</v>
      </c>
      <c r="M34" s="21">
        <f t="shared" si="1"/>
        <v>7.6219999999999999</v>
      </c>
      <c r="N34" s="111">
        <f t="shared" si="2"/>
        <v>15.244</v>
      </c>
      <c r="O34" s="47">
        <v>18</v>
      </c>
      <c r="P34" s="47">
        <v>0</v>
      </c>
      <c r="Q34" s="47">
        <v>2</v>
      </c>
      <c r="R34" s="47">
        <v>0</v>
      </c>
      <c r="S34" s="47">
        <v>0</v>
      </c>
      <c r="T34" s="47">
        <v>0</v>
      </c>
      <c r="U34" s="47">
        <v>0</v>
      </c>
    </row>
    <row r="35" spans="1:21">
      <c r="A35" s="4" t="s">
        <v>141</v>
      </c>
      <c r="B35" s="4" t="s">
        <v>139</v>
      </c>
      <c r="C35" s="281" t="s">
        <v>152</v>
      </c>
      <c r="D35" s="30" t="s">
        <v>101</v>
      </c>
      <c r="E35" s="10" t="s">
        <v>105</v>
      </c>
      <c r="F35" s="22">
        <v>118.18181818181819</v>
      </c>
      <c r="G35" s="22">
        <v>65</v>
      </c>
      <c r="H35" s="155">
        <v>3155</v>
      </c>
      <c r="I35" s="155">
        <v>3226</v>
      </c>
      <c r="J35" s="155"/>
      <c r="K35" s="159">
        <f t="shared" si="0"/>
        <v>3190.5</v>
      </c>
      <c r="L35" s="21">
        <v>1000</v>
      </c>
      <c r="M35" s="21">
        <f t="shared" si="1"/>
        <v>3.1905000000000001</v>
      </c>
      <c r="N35" s="111">
        <f t="shared" si="2"/>
        <v>377.05909090909091</v>
      </c>
      <c r="O35" s="22">
        <v>36.4</v>
      </c>
      <c r="P35" s="22">
        <v>0.39</v>
      </c>
      <c r="Q35" s="22">
        <v>6.5000000000000002E-2</v>
      </c>
      <c r="R35" s="22">
        <v>8.06</v>
      </c>
      <c r="S35" s="22">
        <v>10.4</v>
      </c>
      <c r="T35" s="22">
        <v>0.32500000000000001</v>
      </c>
      <c r="U35" s="28">
        <v>1.95</v>
      </c>
    </row>
    <row r="36" spans="1:21">
      <c r="A36" s="4" t="s">
        <v>144</v>
      </c>
      <c r="B36" s="4" t="s">
        <v>145</v>
      </c>
      <c r="C36" s="282"/>
      <c r="D36" s="30" t="s">
        <v>67</v>
      </c>
      <c r="E36" s="10" t="s">
        <v>81</v>
      </c>
      <c r="F36" s="22">
        <v>8</v>
      </c>
      <c r="G36" s="22">
        <v>8</v>
      </c>
      <c r="H36" s="157">
        <v>3640</v>
      </c>
      <c r="I36" s="157">
        <v>3610</v>
      </c>
      <c r="J36" s="155"/>
      <c r="K36" s="159">
        <f t="shared" si="0"/>
        <v>3625</v>
      </c>
      <c r="L36" s="21">
        <v>1000</v>
      </c>
      <c r="M36" s="21">
        <f t="shared" si="1"/>
        <v>3.625</v>
      </c>
      <c r="N36" s="111">
        <f t="shared" si="2"/>
        <v>29</v>
      </c>
      <c r="O36" s="22">
        <v>31.76</v>
      </c>
      <c r="P36" s="22">
        <v>0</v>
      </c>
      <c r="Q36" s="22">
        <v>0</v>
      </c>
      <c r="R36" s="22">
        <v>7.944</v>
      </c>
      <c r="S36" s="22">
        <v>0</v>
      </c>
      <c r="T36" s="22">
        <v>8.0000000000000002E-3</v>
      </c>
      <c r="U36" s="28">
        <v>0</v>
      </c>
    </row>
    <row r="37" spans="1:21" ht="43.5">
      <c r="A37" s="195"/>
      <c r="B37" s="195"/>
      <c r="C37" s="69" t="s">
        <v>148</v>
      </c>
      <c r="D37" s="30" t="s">
        <v>69</v>
      </c>
      <c r="E37" s="196" t="s">
        <v>83</v>
      </c>
      <c r="F37" s="33">
        <v>10</v>
      </c>
      <c r="G37" s="36">
        <v>10</v>
      </c>
      <c r="H37" s="157">
        <v>7779</v>
      </c>
      <c r="I37" s="157">
        <v>7465</v>
      </c>
      <c r="J37" s="157"/>
      <c r="K37" s="159">
        <f t="shared" ref="K37" si="3">AVERAGE(H37,I37,J37)</f>
        <v>7622</v>
      </c>
      <c r="L37" s="21">
        <v>1000</v>
      </c>
      <c r="M37" s="21">
        <f t="shared" ref="M37" si="4">+K37/L37</f>
        <v>7.6219999999999999</v>
      </c>
      <c r="N37" s="111">
        <f t="shared" ref="N37" si="5">F37*M37</f>
        <v>76.22</v>
      </c>
      <c r="O37" s="22"/>
      <c r="P37" s="22"/>
      <c r="Q37" s="22"/>
      <c r="R37" s="22"/>
      <c r="S37" s="22"/>
      <c r="T37" s="22"/>
      <c r="U37" s="28"/>
    </row>
    <row r="38" spans="1:21" ht="48" customHeight="1">
      <c r="A38" s="3" t="s">
        <v>146</v>
      </c>
      <c r="B38" s="3" t="s">
        <v>147</v>
      </c>
      <c r="C38" s="279" t="s">
        <v>23</v>
      </c>
      <c r="D38" s="279"/>
      <c r="E38" s="279"/>
      <c r="F38" s="279"/>
      <c r="G38" s="279"/>
      <c r="H38" s="279"/>
      <c r="I38" s="157"/>
      <c r="J38" s="157"/>
      <c r="K38" s="159"/>
      <c r="L38" s="21"/>
      <c r="M38" s="227" t="e">
        <f>SUM(M19:M37)</f>
        <v>#DIV/0!</v>
      </c>
      <c r="N38" s="227" t="e">
        <f>SUM(N19:N37)</f>
        <v>#DIV/0!</v>
      </c>
      <c r="O38" s="47">
        <v>90</v>
      </c>
      <c r="P38" s="47">
        <v>0</v>
      </c>
      <c r="Q38" s="47">
        <v>10</v>
      </c>
      <c r="R38" s="47">
        <v>0</v>
      </c>
      <c r="S38" s="47">
        <v>0</v>
      </c>
      <c r="T38" s="47">
        <v>0</v>
      </c>
      <c r="U38" s="47">
        <v>0</v>
      </c>
    </row>
    <row r="39" spans="1:21">
      <c r="A39" s="277"/>
      <c r="B39" s="277"/>
      <c r="C39" s="277"/>
      <c r="D39" s="277"/>
      <c r="E39" s="277"/>
      <c r="F39" s="277"/>
      <c r="G39" s="277"/>
      <c r="H39" s="277"/>
      <c r="I39" s="277"/>
      <c r="J39" s="277"/>
      <c r="K39" s="277"/>
      <c r="L39" s="277"/>
      <c r="M39" s="277"/>
      <c r="N39" s="277"/>
      <c r="O39" s="277"/>
      <c r="P39" s="277"/>
      <c r="Q39" s="277"/>
      <c r="R39" s="277"/>
      <c r="S39" s="278"/>
    </row>
    <row r="40" spans="1:21">
      <c r="A40" s="279" t="s">
        <v>23</v>
      </c>
      <c r="B40" s="279"/>
      <c r="C40" s="279"/>
      <c r="D40" s="279"/>
      <c r="E40" s="279"/>
      <c r="F40" s="279"/>
      <c r="G40" s="10"/>
      <c r="H40" s="125"/>
      <c r="I40" s="125"/>
      <c r="J40" s="125"/>
      <c r="K40" s="125"/>
      <c r="L40" s="125"/>
      <c r="M40" s="125"/>
      <c r="N40" s="125"/>
      <c r="O40" s="38">
        <f>SUM(O19:O38)</f>
        <v>920.01100000000008</v>
      </c>
      <c r="P40" s="38">
        <f t="shared" ref="P40:U40" si="6">SUM(P19:P38)</f>
        <v>27.761099999999999</v>
      </c>
      <c r="Q40" s="38">
        <f t="shared" si="6"/>
        <v>38.415500000000009</v>
      </c>
      <c r="R40" s="38">
        <f t="shared" si="6"/>
        <v>110.7628</v>
      </c>
      <c r="S40" s="38">
        <f t="shared" si="6"/>
        <v>42.866999999999997</v>
      </c>
      <c r="T40" s="38">
        <f t="shared" si="6"/>
        <v>3.2339999999999995</v>
      </c>
      <c r="U40" s="38">
        <f t="shared" si="6"/>
        <v>344.00799999999998</v>
      </c>
    </row>
    <row r="41" spans="1:21">
      <c r="A41" s="279" t="s">
        <v>24</v>
      </c>
      <c r="B41" s="279"/>
      <c r="C41" s="279"/>
      <c r="D41" s="279"/>
      <c r="E41" s="279"/>
      <c r="F41" s="279"/>
      <c r="G41" s="10"/>
      <c r="H41" s="125"/>
      <c r="I41" s="125"/>
      <c r="J41" s="125"/>
      <c r="K41" s="125"/>
      <c r="L41" s="125"/>
      <c r="M41" s="125"/>
      <c r="N41" s="125"/>
      <c r="O41" s="21">
        <v>2491</v>
      </c>
      <c r="P41" s="21">
        <v>87.2</v>
      </c>
      <c r="Q41" s="21">
        <v>83</v>
      </c>
      <c r="R41" s="21">
        <v>348.7</v>
      </c>
      <c r="S41" s="21">
        <v>1100</v>
      </c>
      <c r="T41" s="96">
        <v>9.5</v>
      </c>
      <c r="U41" s="96">
        <v>1500</v>
      </c>
    </row>
    <row r="42" spans="1:21">
      <c r="A42" s="279" t="s">
        <v>25</v>
      </c>
      <c r="B42" s="279"/>
      <c r="C42" s="279"/>
      <c r="D42" s="279"/>
      <c r="E42" s="279"/>
      <c r="F42" s="279"/>
      <c r="G42" s="10"/>
      <c r="H42" s="125"/>
      <c r="I42" s="125"/>
      <c r="J42" s="125"/>
      <c r="K42" s="125"/>
      <c r="L42" s="125"/>
      <c r="M42" s="125"/>
      <c r="N42" s="125"/>
      <c r="O42" s="39">
        <f>O40/O41</f>
        <v>0.36933400240867126</v>
      </c>
      <c r="P42" s="39">
        <f t="shared" ref="P42:U42" si="7">P40/P41</f>
        <v>0.31836123853211007</v>
      </c>
      <c r="Q42" s="39">
        <f t="shared" si="7"/>
        <v>0.46283734939759047</v>
      </c>
      <c r="R42" s="39">
        <f t="shared" si="7"/>
        <v>0.31764496702036132</v>
      </c>
      <c r="S42" s="39">
        <f t="shared" si="7"/>
        <v>3.8969999999999998E-2</v>
      </c>
      <c r="T42" s="40">
        <f t="shared" si="7"/>
        <v>0.3404210526315789</v>
      </c>
      <c r="U42" s="40">
        <f t="shared" si="7"/>
        <v>0.22933866666666666</v>
      </c>
    </row>
    <row r="43" spans="1:21" s="7" customFormat="1">
      <c r="H43" s="126"/>
      <c r="I43" s="126"/>
      <c r="J43" s="126"/>
      <c r="K43" s="126"/>
      <c r="L43" s="126"/>
      <c r="M43" s="126"/>
      <c r="N43" s="126"/>
    </row>
    <row r="44" spans="1:21">
      <c r="A44" s="266" t="s">
        <v>26</v>
      </c>
      <c r="B44" s="266"/>
      <c r="C44" s="266"/>
      <c r="D44" s="267"/>
      <c r="E44" s="263" t="s">
        <v>172</v>
      </c>
      <c r="F44" s="264"/>
      <c r="G44" s="264"/>
      <c r="H44" s="264"/>
      <c r="I44" s="264"/>
      <c r="J44" s="264"/>
      <c r="K44" s="264"/>
      <c r="L44" s="264"/>
      <c r="M44" s="264"/>
      <c r="N44" s="264"/>
      <c r="O44" s="264"/>
      <c r="P44" s="264"/>
      <c r="Q44" s="264"/>
      <c r="R44" s="264"/>
      <c r="S44" s="264"/>
      <c r="T44" s="264"/>
      <c r="U44" s="265"/>
    </row>
    <row r="45" spans="1:21" ht="7.5" customHeight="1">
      <c r="A45" s="7"/>
      <c r="B45" s="7"/>
      <c r="C45" s="7"/>
      <c r="D45" s="13"/>
      <c r="E45" s="13"/>
      <c r="F45" s="13"/>
      <c r="G45" s="13"/>
      <c r="H45" s="13"/>
      <c r="I45" s="13"/>
      <c r="J45" s="13"/>
      <c r="K45" s="13"/>
      <c r="L45" s="13"/>
      <c r="M45" s="13"/>
      <c r="N45" s="13"/>
      <c r="O45" s="13"/>
      <c r="P45" s="13"/>
      <c r="Q45" s="13"/>
      <c r="R45" s="13"/>
      <c r="S45" s="13"/>
      <c r="T45" s="13"/>
    </row>
    <row r="46" spans="1:21">
      <c r="A46" s="7" t="s">
        <v>27</v>
      </c>
      <c r="B46" s="258"/>
      <c r="C46" s="258"/>
      <c r="D46" s="258"/>
      <c r="E46" s="258"/>
      <c r="F46" s="258"/>
      <c r="O46" s="266" t="s">
        <v>28</v>
      </c>
      <c r="P46" s="266"/>
      <c r="Q46" s="267"/>
      <c r="R46" s="258">
        <v>1143397777</v>
      </c>
      <c r="S46" s="258"/>
      <c r="T46" s="258"/>
      <c r="U46" s="258"/>
    </row>
  </sheetData>
  <mergeCells count="38">
    <mergeCell ref="A44:D44"/>
    <mergeCell ref="E44:U44"/>
    <mergeCell ref="B46:F46"/>
    <mergeCell ref="O46:Q46"/>
    <mergeCell ref="R46:U46"/>
    <mergeCell ref="A39:S39"/>
    <mergeCell ref="A41:F41"/>
    <mergeCell ref="A42:F42"/>
    <mergeCell ref="A40:F40"/>
    <mergeCell ref="D17:D18"/>
    <mergeCell ref="E17:E18"/>
    <mergeCell ref="F17:F18"/>
    <mergeCell ref="C25:C26"/>
    <mergeCell ref="C35:C36"/>
    <mergeCell ref="G17:G18"/>
    <mergeCell ref="O17:U17"/>
    <mergeCell ref="A25:A26"/>
    <mergeCell ref="B25:B26"/>
    <mergeCell ref="A28:A34"/>
    <mergeCell ref="B28:B34"/>
    <mergeCell ref="C28:C30"/>
    <mergeCell ref="A9:B9"/>
    <mergeCell ref="C9:D9"/>
    <mergeCell ref="A1:S1"/>
    <mergeCell ref="A3:B3"/>
    <mergeCell ref="C3:S3"/>
    <mergeCell ref="A5:B5"/>
    <mergeCell ref="C7:D7"/>
    <mergeCell ref="A11:B11"/>
    <mergeCell ref="B13:C13"/>
    <mergeCell ref="A17:A18"/>
    <mergeCell ref="B17:B18"/>
    <mergeCell ref="C17:C18"/>
    <mergeCell ref="C38:H38"/>
    <mergeCell ref="C31:C34"/>
    <mergeCell ref="A19:A24"/>
    <mergeCell ref="B19:B24"/>
    <mergeCell ref="C19:C24"/>
  </mergeCells>
  <dataValidations count="5">
    <dataValidation type="list" allowBlank="1" showInputMessage="1" showErrorMessage="1" sqref="C5" xr:uid="{00000000-0002-0000-0C00-000000000000}">
      <formula1>"Si,No"</formula1>
    </dataValidation>
    <dataValidation type="list" allowBlank="1" showInputMessage="1" showErrorMessage="1" sqref="C9:D9" xr:uid="{00000000-0002-0000-0C00-000001000000}">
      <formula1>"Ración para Preparar en Sitio,Comida Caliente Transportada,Ración Industrializada"</formula1>
    </dataValidation>
    <dataValidation type="list" allowBlank="1" showInputMessage="1" showErrorMessage="1" sqref="B13:C13" xr:uid="{00000000-0002-0000-0C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C00-000003000000}">
      <formula1>"Complemento JM/JT,Almuerzo"</formula1>
    </dataValidation>
    <dataValidation type="list" allowBlank="1" showInputMessage="1" showErrorMessage="1" sqref="C7" xr:uid="{00000000-0002-0000-0C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G54"/>
  <sheetViews>
    <sheetView view="pageBreakPreview" topLeftCell="D11" zoomScale="80" zoomScaleNormal="80" zoomScaleSheetLayoutView="80" zoomScalePageLayoutView="150" workbookViewId="0">
      <selection activeCell="H27" sqref="H27"/>
    </sheetView>
  </sheetViews>
  <sheetFormatPr baseColWidth="10" defaultColWidth="11.453125" defaultRowHeight="14.5"/>
  <cols>
    <col min="1" max="1" width="21" style="2" customWidth="1"/>
    <col min="2" max="2" width="24.1796875" style="2" customWidth="1"/>
    <col min="3" max="3" width="21" style="2" customWidth="1"/>
    <col min="4" max="4" width="25" style="2" customWidth="1"/>
    <col min="5" max="5" width="14.453125" style="2" customWidth="1"/>
    <col min="6" max="6" width="11" style="2" customWidth="1"/>
    <col min="7" max="14" width="14.26953125" style="2" customWidth="1"/>
    <col min="15" max="18" width="14.1796875" style="2" hidden="1" customWidth="1"/>
    <col min="19" max="19" width="12.1796875" style="2" hidden="1" customWidth="1"/>
    <col min="20" max="20" width="11" style="2" hidden="1" customWidth="1"/>
    <col min="21" max="21" width="11.4531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23"/>
      <c r="I2" s="123"/>
      <c r="J2" s="123"/>
      <c r="K2" s="123"/>
      <c r="L2" s="123"/>
      <c r="M2" s="123"/>
      <c r="N2" s="123"/>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23"/>
      <c r="I4" s="123"/>
      <c r="J4" s="123"/>
      <c r="K4" s="123"/>
      <c r="L4" s="123"/>
      <c r="M4" s="123"/>
      <c r="N4" s="123"/>
      <c r="O4" s="1"/>
      <c r="P4" s="1"/>
      <c r="Q4" s="1"/>
      <c r="R4" s="1"/>
      <c r="S4" s="1"/>
    </row>
    <row r="5" spans="1:33" s="6" customFormat="1">
      <c r="A5" s="273" t="s">
        <v>2</v>
      </c>
      <c r="B5" s="273"/>
      <c r="C5" s="4" t="s">
        <v>50</v>
      </c>
      <c r="D5" s="1"/>
      <c r="E5" s="1"/>
      <c r="F5" s="1"/>
      <c r="G5" s="1"/>
      <c r="H5" s="123"/>
      <c r="I5" s="123"/>
      <c r="J5" s="123"/>
      <c r="K5" s="123"/>
      <c r="L5" s="123"/>
      <c r="M5" s="123"/>
      <c r="N5" s="123"/>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26"/>
      <c r="I7" s="126"/>
      <c r="J7" s="126"/>
      <c r="K7" s="126"/>
      <c r="L7" s="126"/>
      <c r="M7" s="126"/>
      <c r="N7" s="12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26"/>
      <c r="I11" s="126"/>
      <c r="J11" s="126"/>
      <c r="K11" s="126"/>
      <c r="L11" s="126"/>
      <c r="M11" s="126"/>
      <c r="N11" s="12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14</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24"/>
      <c r="I17" s="124"/>
      <c r="J17" s="124"/>
      <c r="K17" s="124"/>
      <c r="L17" s="124"/>
      <c r="M17" s="124"/>
      <c r="N17" s="12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27" t="s">
        <v>245</v>
      </c>
      <c r="L18" s="127" t="s">
        <v>246</v>
      </c>
      <c r="M18" s="127" t="s">
        <v>247</v>
      </c>
      <c r="N18" s="127" t="s">
        <v>248</v>
      </c>
      <c r="O18" s="4" t="s">
        <v>16</v>
      </c>
      <c r="P18" s="4" t="s">
        <v>17</v>
      </c>
      <c r="Q18" s="4" t="s">
        <v>18</v>
      </c>
      <c r="R18" s="4" t="s">
        <v>19</v>
      </c>
      <c r="S18" s="4" t="s">
        <v>20</v>
      </c>
      <c r="T18" s="4" t="s">
        <v>21</v>
      </c>
      <c r="U18" s="4" t="s">
        <v>22</v>
      </c>
    </row>
    <row r="19" spans="1:21">
      <c r="A19" s="257" t="s">
        <v>157</v>
      </c>
      <c r="B19" s="257" t="s">
        <v>132</v>
      </c>
      <c r="C19" s="254" t="s">
        <v>169</v>
      </c>
      <c r="D19" s="27" t="s">
        <v>98</v>
      </c>
      <c r="E19" s="78" t="s">
        <v>102</v>
      </c>
      <c r="F19" s="22">
        <v>78</v>
      </c>
      <c r="G19" s="22">
        <v>78</v>
      </c>
      <c r="H19" s="154">
        <v>45300</v>
      </c>
      <c r="I19" s="154">
        <v>44638</v>
      </c>
      <c r="J19" s="114"/>
      <c r="K19" s="159">
        <f>AVERAGE(H19,I19,J19)</f>
        <v>44969</v>
      </c>
      <c r="L19" s="21">
        <v>1000</v>
      </c>
      <c r="M19" s="21">
        <f>+K19/L19</f>
        <v>44.969000000000001</v>
      </c>
      <c r="N19" s="111">
        <f>F19*M19</f>
        <v>3507.5819999999999</v>
      </c>
      <c r="O19" s="22">
        <v>108.42</v>
      </c>
      <c r="P19" s="22">
        <v>17.004000000000001</v>
      </c>
      <c r="Q19" s="22">
        <v>4.4460000000000006</v>
      </c>
      <c r="R19" s="22">
        <v>0</v>
      </c>
      <c r="S19" s="22">
        <v>4.68</v>
      </c>
      <c r="T19" s="22">
        <v>2.1060000000000003</v>
      </c>
      <c r="U19" s="28">
        <v>39.78</v>
      </c>
    </row>
    <row r="20" spans="1:21">
      <c r="A20" s="260"/>
      <c r="B20" s="260"/>
      <c r="C20" s="255"/>
      <c r="D20" s="27" t="s">
        <v>89</v>
      </c>
      <c r="E20" s="78" t="s">
        <v>96</v>
      </c>
      <c r="F20" s="22">
        <v>11.764705882352942</v>
      </c>
      <c r="G20" s="22">
        <v>10</v>
      </c>
      <c r="H20" s="155">
        <v>2750</v>
      </c>
      <c r="I20" s="155">
        <v>2689</v>
      </c>
      <c r="J20" s="155"/>
      <c r="K20" s="159">
        <f t="shared" ref="K20:K44" si="0">AVERAGE(H20,I20,J20)</f>
        <v>2719.5</v>
      </c>
      <c r="L20" s="21">
        <v>1000</v>
      </c>
      <c r="M20" s="21">
        <f t="shared" ref="M20:M44" si="1">+K20/L20</f>
        <v>2.7195</v>
      </c>
      <c r="N20" s="111">
        <f t="shared" ref="N20:N44" si="2">F20*M20</f>
        <v>31.994117647058825</v>
      </c>
      <c r="O20" s="22">
        <v>4.7</v>
      </c>
      <c r="P20" s="22">
        <v>7.0000000000000007E-2</v>
      </c>
      <c r="Q20" s="22">
        <v>0.01</v>
      </c>
      <c r="R20" s="22">
        <v>0.95</v>
      </c>
      <c r="S20" s="22">
        <v>2.7</v>
      </c>
      <c r="T20" s="22">
        <v>0.04</v>
      </c>
      <c r="U20" s="29">
        <v>3.5</v>
      </c>
    </row>
    <row r="21" spans="1:21">
      <c r="A21" s="260"/>
      <c r="B21" s="260"/>
      <c r="C21" s="255"/>
      <c r="D21" s="27" t="s">
        <v>65</v>
      </c>
      <c r="E21" s="78" t="s">
        <v>79</v>
      </c>
      <c r="F21" s="22">
        <v>6.25</v>
      </c>
      <c r="G21" s="22">
        <v>5</v>
      </c>
      <c r="H21" s="155">
        <v>2276</v>
      </c>
      <c r="I21" s="155">
        <v>2226</v>
      </c>
      <c r="J21" s="155"/>
      <c r="K21" s="159">
        <f t="shared" si="0"/>
        <v>2251</v>
      </c>
      <c r="L21" s="21">
        <v>1000</v>
      </c>
      <c r="M21" s="21">
        <f t="shared" si="1"/>
        <v>2.2509999999999999</v>
      </c>
      <c r="N21" s="111">
        <f t="shared" si="2"/>
        <v>14.06875</v>
      </c>
      <c r="O21" s="22">
        <v>1.1499999999999999</v>
      </c>
      <c r="P21" s="22">
        <v>4.4999999999999998E-2</v>
      </c>
      <c r="Q21" s="22">
        <v>5.0000000000000001E-3</v>
      </c>
      <c r="R21" s="22">
        <v>0.20499999999999999</v>
      </c>
      <c r="S21" s="22">
        <v>0.45</v>
      </c>
      <c r="T21" s="22">
        <v>2.5000000000000001E-2</v>
      </c>
      <c r="U21" s="29">
        <v>0.3</v>
      </c>
    </row>
    <row r="22" spans="1:21">
      <c r="A22" s="260"/>
      <c r="B22" s="260"/>
      <c r="C22" s="255"/>
      <c r="D22" s="27" t="s">
        <v>63</v>
      </c>
      <c r="E22" s="78" t="s">
        <v>77</v>
      </c>
      <c r="F22" s="22">
        <v>10.526315789473685</v>
      </c>
      <c r="G22" s="22">
        <v>10</v>
      </c>
      <c r="H22" s="155">
        <v>4040</v>
      </c>
      <c r="I22" s="155">
        <v>2449</v>
      </c>
      <c r="J22" s="155"/>
      <c r="K22" s="159">
        <f t="shared" si="0"/>
        <v>3244.5</v>
      </c>
      <c r="L22" s="21">
        <v>1000</v>
      </c>
      <c r="M22" s="21">
        <f t="shared" si="1"/>
        <v>3.2444999999999999</v>
      </c>
      <c r="N22" s="111">
        <f t="shared" si="2"/>
        <v>34.152631578947371</v>
      </c>
      <c r="O22" s="22">
        <v>4</v>
      </c>
      <c r="P22" s="22">
        <v>0.14000000000000001</v>
      </c>
      <c r="Q22" s="22">
        <v>0.01</v>
      </c>
      <c r="R22" s="22">
        <v>0.77</v>
      </c>
      <c r="S22" s="22">
        <v>2.4</v>
      </c>
      <c r="T22" s="22">
        <v>0.03</v>
      </c>
      <c r="U22" s="29">
        <v>0.4</v>
      </c>
    </row>
    <row r="23" spans="1:21" s="135" customFormat="1">
      <c r="A23" s="261"/>
      <c r="B23" s="261"/>
      <c r="C23" s="262"/>
      <c r="D23" s="128" t="s">
        <v>60</v>
      </c>
      <c r="E23" s="129" t="s">
        <v>74</v>
      </c>
      <c r="F23" s="130">
        <v>1.0526315789473684</v>
      </c>
      <c r="G23" s="130">
        <v>1</v>
      </c>
      <c r="H23" s="160">
        <v>9484</v>
      </c>
      <c r="I23" s="160">
        <v>9212</v>
      </c>
      <c r="J23" s="160"/>
      <c r="K23" s="161">
        <f t="shared" si="0"/>
        <v>9348</v>
      </c>
      <c r="L23" s="132">
        <v>1000</v>
      </c>
      <c r="M23" s="132">
        <f t="shared" si="1"/>
        <v>9.3480000000000008</v>
      </c>
      <c r="N23" s="133">
        <f t="shared" si="2"/>
        <v>9.84</v>
      </c>
      <c r="O23" s="130">
        <v>1.44</v>
      </c>
      <c r="P23" s="130">
        <v>4.7E-2</v>
      </c>
      <c r="Q23" s="130">
        <v>3.0000000000000001E-3</v>
      </c>
      <c r="R23" s="130">
        <v>0.29299999999999998</v>
      </c>
      <c r="S23" s="130">
        <v>0.4</v>
      </c>
      <c r="T23" s="130">
        <v>1.3000000000000001E-2</v>
      </c>
      <c r="U23" s="145">
        <v>0.19</v>
      </c>
    </row>
    <row r="24" spans="1:21">
      <c r="A24" s="257" t="s">
        <v>133</v>
      </c>
      <c r="B24" s="257" t="s">
        <v>134</v>
      </c>
      <c r="C24" s="254" t="s">
        <v>158</v>
      </c>
      <c r="D24" s="27" t="s">
        <v>61</v>
      </c>
      <c r="E24" s="10" t="s">
        <v>75</v>
      </c>
      <c r="F24" s="22">
        <v>60</v>
      </c>
      <c r="G24" s="22">
        <v>60</v>
      </c>
      <c r="H24" s="155">
        <v>4133</v>
      </c>
      <c r="I24" s="155">
        <v>4061</v>
      </c>
      <c r="J24" s="155"/>
      <c r="K24" s="159">
        <f t="shared" si="0"/>
        <v>4097</v>
      </c>
      <c r="L24" s="21">
        <v>1000</v>
      </c>
      <c r="M24" s="21">
        <f t="shared" si="1"/>
        <v>4.0970000000000004</v>
      </c>
      <c r="N24" s="111">
        <f t="shared" si="2"/>
        <v>245.82000000000002</v>
      </c>
      <c r="O24" s="22">
        <v>211.8</v>
      </c>
      <c r="P24" s="22">
        <v>4.0199999999999996</v>
      </c>
      <c r="Q24" s="22">
        <v>0.24</v>
      </c>
      <c r="R24" s="22">
        <v>48.06</v>
      </c>
      <c r="S24" s="22">
        <v>5.4</v>
      </c>
      <c r="T24" s="22">
        <v>0.48</v>
      </c>
      <c r="U24" s="28">
        <v>1.2</v>
      </c>
    </row>
    <row r="25" spans="1:21" s="135" customFormat="1">
      <c r="A25" s="261"/>
      <c r="B25" s="261"/>
      <c r="C25" s="262"/>
      <c r="D25" s="128" t="s">
        <v>60</v>
      </c>
      <c r="E25" s="129" t="s">
        <v>74</v>
      </c>
      <c r="F25" s="130">
        <v>2.1052631578947367</v>
      </c>
      <c r="G25" s="130">
        <v>2</v>
      </c>
      <c r="H25" s="160">
        <v>9484</v>
      </c>
      <c r="I25" s="160">
        <v>9212</v>
      </c>
      <c r="J25" s="160"/>
      <c r="K25" s="161">
        <f t="shared" si="0"/>
        <v>9348</v>
      </c>
      <c r="L25" s="132">
        <v>1000</v>
      </c>
      <c r="M25" s="132">
        <f t="shared" si="1"/>
        <v>9.3480000000000008</v>
      </c>
      <c r="N25" s="133">
        <f t="shared" si="2"/>
        <v>19.68</v>
      </c>
      <c r="O25" s="130">
        <v>2.88</v>
      </c>
      <c r="P25" s="130">
        <v>9.4E-2</v>
      </c>
      <c r="Q25" s="130">
        <v>6.0000000000000001E-3</v>
      </c>
      <c r="R25" s="130">
        <v>0.58599999999999997</v>
      </c>
      <c r="S25" s="130">
        <v>0.8</v>
      </c>
      <c r="T25" s="130">
        <v>2.6000000000000002E-2</v>
      </c>
      <c r="U25" s="145">
        <v>0.38</v>
      </c>
    </row>
    <row r="26" spans="1:21" ht="43.5">
      <c r="A26" s="4" t="s">
        <v>135</v>
      </c>
      <c r="B26" s="4" t="s">
        <v>134</v>
      </c>
      <c r="C26" s="10" t="s">
        <v>154</v>
      </c>
      <c r="D26" s="27" t="s">
        <v>106</v>
      </c>
      <c r="E26" s="10" t="s">
        <v>110</v>
      </c>
      <c r="F26" s="62">
        <v>102.94117647058823</v>
      </c>
      <c r="G26" s="22">
        <v>70</v>
      </c>
      <c r="H26" s="155">
        <v>2427</v>
      </c>
      <c r="I26" s="155">
        <v>1826</v>
      </c>
      <c r="J26" s="155"/>
      <c r="K26" s="159">
        <f t="shared" si="0"/>
        <v>2126.5</v>
      </c>
      <c r="L26" s="21">
        <v>1000</v>
      </c>
      <c r="M26" s="21">
        <f t="shared" si="1"/>
        <v>2.1265000000000001</v>
      </c>
      <c r="N26" s="111">
        <f t="shared" si="2"/>
        <v>218.90441176470588</v>
      </c>
      <c r="O26" s="22">
        <v>116.2</v>
      </c>
      <c r="P26" s="22">
        <v>0.84</v>
      </c>
      <c r="Q26" s="22">
        <v>0.14000000000000001</v>
      </c>
      <c r="R26" s="22">
        <v>27.51</v>
      </c>
      <c r="S26" s="22">
        <v>5.6</v>
      </c>
      <c r="T26" s="22">
        <v>0.28000000000000003</v>
      </c>
      <c r="U26" s="29">
        <v>18.2</v>
      </c>
    </row>
    <row r="27" spans="1:21" ht="14.5" customHeight="1">
      <c r="A27" s="257" t="s">
        <v>183</v>
      </c>
      <c r="B27" s="257" t="s">
        <v>139</v>
      </c>
      <c r="C27" s="255" t="s">
        <v>209</v>
      </c>
      <c r="D27" s="27" t="s">
        <v>65</v>
      </c>
      <c r="E27" s="89" t="s">
        <v>79</v>
      </c>
      <c r="F27" s="22">
        <v>21.8</v>
      </c>
      <c r="G27" s="22">
        <v>21.5</v>
      </c>
      <c r="H27" s="155">
        <v>2276</v>
      </c>
      <c r="I27" s="155">
        <v>2226</v>
      </c>
      <c r="J27" s="155"/>
      <c r="K27" s="159">
        <f t="shared" si="0"/>
        <v>2251</v>
      </c>
      <c r="L27" s="21">
        <v>1000</v>
      </c>
      <c r="M27" s="21">
        <f t="shared" si="1"/>
        <v>2.2509999999999999</v>
      </c>
      <c r="N27" s="111">
        <f t="shared" si="2"/>
        <v>49.071799999999996</v>
      </c>
      <c r="O27" s="22">
        <v>5.2320000000000002</v>
      </c>
      <c r="P27" s="22">
        <v>0.47960000000000008</v>
      </c>
      <c r="Q27" s="22">
        <v>2.18E-2</v>
      </c>
      <c r="R27" s="22">
        <v>0.2</v>
      </c>
      <c r="S27" s="35">
        <v>0.02</v>
      </c>
      <c r="T27" s="35">
        <v>0.72</v>
      </c>
      <c r="U27" s="35">
        <v>15</v>
      </c>
    </row>
    <row r="28" spans="1:21">
      <c r="A28" s="260"/>
      <c r="B28" s="260"/>
      <c r="C28" s="255"/>
      <c r="D28" s="57" t="s">
        <v>63</v>
      </c>
      <c r="E28" s="89" t="s">
        <v>77</v>
      </c>
      <c r="F28" s="45">
        <v>16.842105263157894</v>
      </c>
      <c r="G28" s="48">
        <v>16</v>
      </c>
      <c r="H28" s="174">
        <v>4040</v>
      </c>
      <c r="I28" s="174">
        <v>2449</v>
      </c>
      <c r="J28" s="174"/>
      <c r="K28" s="159">
        <f t="shared" si="0"/>
        <v>3244.5</v>
      </c>
      <c r="L28" s="21">
        <v>1000</v>
      </c>
      <c r="M28" s="21">
        <f t="shared" si="1"/>
        <v>3.2444999999999999</v>
      </c>
      <c r="N28" s="111">
        <f t="shared" si="2"/>
        <v>54.644210526315788</v>
      </c>
      <c r="O28" s="46">
        <v>6.4</v>
      </c>
      <c r="P28" s="46">
        <v>0.22399999999999998</v>
      </c>
      <c r="Q28" s="46">
        <v>1.6E-2</v>
      </c>
      <c r="R28" s="46">
        <v>1.232</v>
      </c>
      <c r="S28" s="46">
        <v>3.84</v>
      </c>
      <c r="T28" s="46">
        <v>4.8000000000000001E-2</v>
      </c>
      <c r="U28" s="46">
        <v>64</v>
      </c>
    </row>
    <row r="29" spans="1:21">
      <c r="A29" s="261"/>
      <c r="B29" s="261"/>
      <c r="C29" s="255"/>
      <c r="D29" s="27" t="s">
        <v>108</v>
      </c>
      <c r="E29" s="89" t="s">
        <v>112</v>
      </c>
      <c r="F29" s="22">
        <v>28.6</v>
      </c>
      <c r="G29" s="22">
        <v>28.5</v>
      </c>
      <c r="H29" s="155">
        <v>2832</v>
      </c>
      <c r="I29" s="155">
        <v>2279</v>
      </c>
      <c r="J29" s="155"/>
      <c r="K29" s="159">
        <f t="shared" si="0"/>
        <v>2555.5</v>
      </c>
      <c r="L29" s="21">
        <v>1000</v>
      </c>
      <c r="M29" s="21">
        <f t="shared" si="1"/>
        <v>2.5554999999999999</v>
      </c>
      <c r="N29" s="111">
        <f t="shared" si="2"/>
        <v>73.087299999999999</v>
      </c>
      <c r="O29" s="22">
        <v>3.718</v>
      </c>
      <c r="P29" s="22">
        <v>0.31460000000000005</v>
      </c>
      <c r="Q29" s="22">
        <v>5.7200000000000008E-2</v>
      </c>
      <c r="R29" s="22">
        <v>0.54</v>
      </c>
      <c r="S29" s="35">
        <v>12.58</v>
      </c>
      <c r="T29" s="35">
        <v>0.28999999999999998</v>
      </c>
      <c r="U29" s="35">
        <v>2.57</v>
      </c>
    </row>
    <row r="30" spans="1:21" s="135" customFormat="1" ht="15" customHeight="1">
      <c r="A30" s="257" t="s">
        <v>183</v>
      </c>
      <c r="B30" s="257" t="s">
        <v>139</v>
      </c>
      <c r="C30" s="259" t="s">
        <v>197</v>
      </c>
      <c r="D30" s="178" t="s">
        <v>178</v>
      </c>
      <c r="E30" s="179" t="s">
        <v>179</v>
      </c>
      <c r="F30" s="165">
        <v>2.5</v>
      </c>
      <c r="G30" s="147">
        <v>2.5</v>
      </c>
      <c r="H30" s="163">
        <v>1496</v>
      </c>
      <c r="I30" s="163">
        <v>1940</v>
      </c>
      <c r="J30" s="163"/>
      <c r="K30" s="161">
        <f t="shared" si="0"/>
        <v>1718</v>
      </c>
      <c r="L30" s="132">
        <v>1000</v>
      </c>
      <c r="M30" s="132">
        <f t="shared" si="1"/>
        <v>1.718</v>
      </c>
      <c r="N30" s="133">
        <f t="shared" si="2"/>
        <v>4.2949999999999999</v>
      </c>
      <c r="O30" s="141">
        <v>5.6</v>
      </c>
      <c r="P30" s="141">
        <v>0</v>
      </c>
      <c r="Q30" s="141">
        <v>0</v>
      </c>
      <c r="R30" s="141">
        <v>0.15</v>
      </c>
      <c r="S30" s="141">
        <v>0.17499999999999999</v>
      </c>
      <c r="T30" s="141">
        <v>1.2500000000000001E-2</v>
      </c>
      <c r="U30" s="141">
        <v>0.125</v>
      </c>
    </row>
    <row r="31" spans="1:21">
      <c r="A31" s="260"/>
      <c r="B31" s="260"/>
      <c r="C31" s="259"/>
      <c r="D31" s="74" t="s">
        <v>66</v>
      </c>
      <c r="E31" s="26" t="s">
        <v>80</v>
      </c>
      <c r="F31" s="33">
        <v>12</v>
      </c>
      <c r="G31" s="36">
        <v>6</v>
      </c>
      <c r="H31" s="157">
        <v>2845</v>
      </c>
      <c r="I31" s="157">
        <v>4833</v>
      </c>
      <c r="J31" s="157"/>
      <c r="K31" s="159">
        <f t="shared" si="0"/>
        <v>3839</v>
      </c>
      <c r="L31" s="21">
        <v>1000</v>
      </c>
      <c r="M31" s="21">
        <f t="shared" si="1"/>
        <v>3.839</v>
      </c>
      <c r="N31" s="111">
        <f t="shared" si="2"/>
        <v>46.067999999999998</v>
      </c>
      <c r="O31" s="47">
        <v>4.74</v>
      </c>
      <c r="P31" s="47">
        <v>3.5999999999999997E-2</v>
      </c>
      <c r="Q31" s="47">
        <v>0</v>
      </c>
      <c r="R31" s="47">
        <v>1.026</v>
      </c>
      <c r="S31" s="47">
        <v>0.9</v>
      </c>
      <c r="T31" s="47">
        <v>0.03</v>
      </c>
      <c r="U31" s="47">
        <v>0.24</v>
      </c>
    </row>
    <row r="32" spans="1:21">
      <c r="A32" s="260"/>
      <c r="B32" s="260"/>
      <c r="C32" s="259"/>
      <c r="D32" s="74" t="s">
        <v>63</v>
      </c>
      <c r="E32" s="26" t="s">
        <v>77</v>
      </c>
      <c r="F32" s="33">
        <v>2.6315789473684212</v>
      </c>
      <c r="G32" s="36">
        <v>2.5</v>
      </c>
      <c r="H32" s="155">
        <v>4040</v>
      </c>
      <c r="I32" s="155">
        <v>2449</v>
      </c>
      <c r="J32" s="157"/>
      <c r="K32" s="159">
        <f t="shared" si="0"/>
        <v>3244.5</v>
      </c>
      <c r="L32" s="21">
        <v>1000</v>
      </c>
      <c r="M32" s="21">
        <f t="shared" si="1"/>
        <v>3.2444999999999999</v>
      </c>
      <c r="N32" s="111">
        <f t="shared" si="2"/>
        <v>8.5381578947368428</v>
      </c>
      <c r="O32" s="47">
        <v>1</v>
      </c>
      <c r="P32" s="47">
        <v>3.5000000000000003E-2</v>
      </c>
      <c r="Q32" s="47">
        <v>2.5000000000000001E-3</v>
      </c>
      <c r="R32" s="47">
        <v>0.1925</v>
      </c>
      <c r="S32" s="47">
        <v>0.6</v>
      </c>
      <c r="T32" s="47">
        <v>7.4999999999999997E-3</v>
      </c>
      <c r="U32" s="47">
        <v>0.1</v>
      </c>
    </row>
    <row r="33" spans="1:21" ht="14.5" customHeight="1">
      <c r="A33" s="260"/>
      <c r="B33" s="260"/>
      <c r="C33" s="259"/>
      <c r="D33" s="74" t="s">
        <v>59</v>
      </c>
      <c r="E33" s="26" t="s">
        <v>73</v>
      </c>
      <c r="F33" s="33">
        <v>3.5294117647058822</v>
      </c>
      <c r="G33" s="36">
        <v>3</v>
      </c>
      <c r="H33" s="116">
        <v>6066</v>
      </c>
      <c r="I33" s="116">
        <v>3377</v>
      </c>
      <c r="J33" s="157"/>
      <c r="K33" s="159">
        <f t="shared" si="0"/>
        <v>4721.5</v>
      </c>
      <c r="L33" s="21">
        <v>1000</v>
      </c>
      <c r="M33" s="21">
        <f t="shared" si="1"/>
        <v>4.7214999999999998</v>
      </c>
      <c r="N33" s="111">
        <f t="shared" si="2"/>
        <v>16.664117647058823</v>
      </c>
      <c r="O33" s="47">
        <v>1.05</v>
      </c>
      <c r="P33" s="47">
        <v>0.03</v>
      </c>
      <c r="Q33" s="47">
        <v>8.9999999999999993E-3</v>
      </c>
      <c r="R33" s="47">
        <v>0.18899999999999997</v>
      </c>
      <c r="S33" s="47">
        <v>0.21</v>
      </c>
      <c r="T33" s="47">
        <v>1.2000000000000002E-2</v>
      </c>
      <c r="U33" s="47">
        <v>0.12</v>
      </c>
    </row>
    <row r="34" spans="1:21" s="135" customFormat="1">
      <c r="A34" s="260"/>
      <c r="B34" s="260"/>
      <c r="C34" s="259"/>
      <c r="D34" s="180" t="s">
        <v>56</v>
      </c>
      <c r="E34" s="179" t="s">
        <v>70</v>
      </c>
      <c r="F34" s="165">
        <v>1.1111111111111112</v>
      </c>
      <c r="G34" s="147">
        <v>1</v>
      </c>
      <c r="H34" s="163">
        <v>5304</v>
      </c>
      <c r="I34" s="163">
        <v>4575</v>
      </c>
      <c r="J34" s="163"/>
      <c r="K34" s="161">
        <f t="shared" si="0"/>
        <v>4939.5</v>
      </c>
      <c r="L34" s="132">
        <v>1000</v>
      </c>
      <c r="M34" s="132">
        <f t="shared" si="1"/>
        <v>4.9394999999999998</v>
      </c>
      <c r="N34" s="133">
        <f t="shared" si="2"/>
        <v>5.4883333333333333</v>
      </c>
      <c r="O34" s="141">
        <v>0.44</v>
      </c>
      <c r="P34" s="141">
        <v>2.3E-2</v>
      </c>
      <c r="Q34" s="141">
        <v>6.0000000000000001E-3</v>
      </c>
      <c r="R34" s="141">
        <v>5.9000000000000004E-2</v>
      </c>
      <c r="S34" s="141">
        <v>0.82</v>
      </c>
      <c r="T34" s="141">
        <v>1.8000000000000002E-2</v>
      </c>
      <c r="U34" s="141">
        <v>0.46</v>
      </c>
    </row>
    <row r="35" spans="1:21">
      <c r="A35" s="261"/>
      <c r="B35" s="261"/>
      <c r="C35" s="259"/>
      <c r="D35" s="74" t="s">
        <v>67</v>
      </c>
      <c r="E35" s="26" t="s">
        <v>81</v>
      </c>
      <c r="F35" s="33">
        <v>1</v>
      </c>
      <c r="G35" s="36">
        <v>1</v>
      </c>
      <c r="H35" s="157">
        <v>3640</v>
      </c>
      <c r="I35" s="157">
        <v>3610</v>
      </c>
      <c r="J35" s="157"/>
      <c r="K35" s="159">
        <f t="shared" si="0"/>
        <v>3625</v>
      </c>
      <c r="L35" s="21">
        <v>1000</v>
      </c>
      <c r="M35" s="21">
        <f t="shared" si="1"/>
        <v>3.625</v>
      </c>
      <c r="N35" s="111">
        <f t="shared" si="2"/>
        <v>3.625</v>
      </c>
      <c r="O35" s="47">
        <v>3.97</v>
      </c>
      <c r="P35" s="47">
        <v>0</v>
      </c>
      <c r="Q35" s="47">
        <v>0</v>
      </c>
      <c r="R35" s="47">
        <v>0.99299999999999999</v>
      </c>
      <c r="S35" s="47">
        <v>0</v>
      </c>
      <c r="T35" s="47">
        <v>1E-3</v>
      </c>
      <c r="U35" s="47">
        <v>0</v>
      </c>
    </row>
    <row r="36" spans="1:21">
      <c r="A36" s="257" t="s">
        <v>157</v>
      </c>
      <c r="B36" s="257" t="s">
        <v>132</v>
      </c>
      <c r="C36" s="280" t="s">
        <v>161</v>
      </c>
      <c r="D36" s="27" t="s">
        <v>88</v>
      </c>
      <c r="E36" s="70" t="s">
        <v>95</v>
      </c>
      <c r="F36" s="22">
        <v>30</v>
      </c>
      <c r="G36" s="22">
        <v>30</v>
      </c>
      <c r="H36" s="155">
        <v>8225</v>
      </c>
      <c r="I36" s="155">
        <v>8156</v>
      </c>
      <c r="J36" s="155"/>
      <c r="K36" s="159">
        <f t="shared" si="0"/>
        <v>8190.5</v>
      </c>
      <c r="L36" s="21">
        <v>1000</v>
      </c>
      <c r="M36" s="21">
        <f t="shared" si="1"/>
        <v>8.1905000000000001</v>
      </c>
      <c r="N36" s="111">
        <f t="shared" si="2"/>
        <v>245.715</v>
      </c>
      <c r="O36" s="22">
        <v>115.8</v>
      </c>
      <c r="P36" s="22">
        <v>6.84</v>
      </c>
      <c r="Q36" s="22">
        <v>0.45</v>
      </c>
      <c r="R36" s="22">
        <v>18.12</v>
      </c>
      <c r="S36" s="22">
        <v>35.700000000000003</v>
      </c>
      <c r="T36" s="22">
        <v>1.59</v>
      </c>
      <c r="U36" s="29">
        <v>3</v>
      </c>
    </row>
    <row r="37" spans="1:21">
      <c r="A37" s="260"/>
      <c r="B37" s="260"/>
      <c r="C37" s="281"/>
      <c r="D37" s="27" t="s">
        <v>65</v>
      </c>
      <c r="E37" s="70" t="s">
        <v>79</v>
      </c>
      <c r="F37" s="22">
        <v>6.25</v>
      </c>
      <c r="G37" s="22">
        <v>5</v>
      </c>
      <c r="H37" s="155">
        <v>2276</v>
      </c>
      <c r="I37" s="155">
        <v>2226</v>
      </c>
      <c r="J37" s="155"/>
      <c r="K37" s="159">
        <f t="shared" si="0"/>
        <v>2251</v>
      </c>
      <c r="L37" s="21">
        <v>1000</v>
      </c>
      <c r="M37" s="21">
        <f t="shared" si="1"/>
        <v>2.2509999999999999</v>
      </c>
      <c r="N37" s="111">
        <f t="shared" si="2"/>
        <v>14.06875</v>
      </c>
      <c r="O37" s="22">
        <v>1.1499999999999999</v>
      </c>
      <c r="P37" s="22">
        <v>4.4999999999999998E-2</v>
      </c>
      <c r="Q37" s="22">
        <v>5.0000000000000001E-3</v>
      </c>
      <c r="R37" s="22">
        <v>0.20499999999999999</v>
      </c>
      <c r="S37" s="22">
        <v>0.45</v>
      </c>
      <c r="T37" s="22">
        <v>2.5000000000000001E-2</v>
      </c>
      <c r="U37" s="29">
        <v>0.3</v>
      </c>
    </row>
    <row r="38" spans="1:21" s="135" customFormat="1">
      <c r="A38" s="260"/>
      <c r="B38" s="260"/>
      <c r="C38" s="281"/>
      <c r="D38" s="181" t="s">
        <v>56</v>
      </c>
      <c r="E38" s="129" t="s">
        <v>70</v>
      </c>
      <c r="F38" s="130">
        <v>2.2222222222222223</v>
      </c>
      <c r="G38" s="130">
        <v>2</v>
      </c>
      <c r="H38" s="160">
        <v>5304</v>
      </c>
      <c r="I38" s="160">
        <v>4575</v>
      </c>
      <c r="J38" s="160"/>
      <c r="K38" s="161">
        <f t="shared" si="0"/>
        <v>4939.5</v>
      </c>
      <c r="L38" s="132">
        <v>1000</v>
      </c>
      <c r="M38" s="132">
        <f t="shared" si="1"/>
        <v>4.9394999999999998</v>
      </c>
      <c r="N38" s="133">
        <f t="shared" si="2"/>
        <v>10.976666666666667</v>
      </c>
      <c r="O38" s="130">
        <v>0.88</v>
      </c>
      <c r="P38" s="130">
        <v>4.5999999999999999E-2</v>
      </c>
      <c r="Q38" s="130">
        <v>1.2E-2</v>
      </c>
      <c r="R38" s="130">
        <v>0.11800000000000001</v>
      </c>
      <c r="S38" s="130">
        <v>1.64</v>
      </c>
      <c r="T38" s="130">
        <v>3.6000000000000004E-2</v>
      </c>
      <c r="U38" s="145">
        <v>0.92</v>
      </c>
    </row>
    <row r="39" spans="1:21">
      <c r="A39" s="260"/>
      <c r="B39" s="260"/>
      <c r="C39" s="281"/>
      <c r="D39" s="30" t="s">
        <v>58</v>
      </c>
      <c r="E39" s="70" t="s">
        <v>72</v>
      </c>
      <c r="F39" s="45">
        <v>5</v>
      </c>
      <c r="G39" s="49">
        <v>2</v>
      </c>
      <c r="H39" s="156">
        <v>2519</v>
      </c>
      <c r="I39" s="156">
        <v>2766</v>
      </c>
      <c r="J39" s="156"/>
      <c r="K39" s="159">
        <f t="shared" si="0"/>
        <v>2642.5</v>
      </c>
      <c r="L39" s="21">
        <v>1000</v>
      </c>
      <c r="M39" s="21">
        <f t="shared" si="1"/>
        <v>2.6425000000000001</v>
      </c>
      <c r="N39" s="111">
        <f t="shared" si="2"/>
        <v>13.2125</v>
      </c>
      <c r="O39" s="47">
        <v>0.74</v>
      </c>
      <c r="P39" s="47">
        <v>2.4E-2</v>
      </c>
      <c r="Q39" s="47">
        <v>2E-3</v>
      </c>
      <c r="R39" s="47">
        <v>0.124</v>
      </c>
      <c r="S39" s="47">
        <v>1.1399999999999999</v>
      </c>
      <c r="T39" s="47">
        <v>0.01</v>
      </c>
      <c r="U39" s="47">
        <v>0.3</v>
      </c>
    </row>
    <row r="40" spans="1:21">
      <c r="A40" s="260"/>
      <c r="B40" s="260"/>
      <c r="C40" s="281"/>
      <c r="D40" s="30" t="s">
        <v>89</v>
      </c>
      <c r="E40" s="70" t="s">
        <v>96</v>
      </c>
      <c r="F40" s="22">
        <v>5.882352941176471</v>
      </c>
      <c r="G40" s="22">
        <v>5</v>
      </c>
      <c r="H40" s="155">
        <v>2750</v>
      </c>
      <c r="I40" s="155">
        <v>2689</v>
      </c>
      <c r="J40" s="155"/>
      <c r="K40" s="159">
        <f t="shared" si="0"/>
        <v>2719.5</v>
      </c>
      <c r="L40" s="21">
        <v>1000</v>
      </c>
      <c r="M40" s="21">
        <f t="shared" si="1"/>
        <v>2.7195</v>
      </c>
      <c r="N40" s="111">
        <f t="shared" si="2"/>
        <v>15.997058823529413</v>
      </c>
      <c r="O40" s="22">
        <v>2.35</v>
      </c>
      <c r="P40" s="22">
        <v>3.5000000000000003E-2</v>
      </c>
      <c r="Q40" s="22">
        <v>5.0000000000000001E-3</v>
      </c>
      <c r="R40" s="22">
        <v>0.47499999999999998</v>
      </c>
      <c r="S40" s="22">
        <v>1.35</v>
      </c>
      <c r="T40" s="22">
        <v>0.02</v>
      </c>
      <c r="U40" s="29">
        <v>1.75</v>
      </c>
    </row>
    <row r="41" spans="1:21" s="135" customFormat="1">
      <c r="A41" s="261"/>
      <c r="B41" s="261"/>
      <c r="C41" s="282"/>
      <c r="D41" s="181" t="s">
        <v>60</v>
      </c>
      <c r="E41" s="129" t="s">
        <v>74</v>
      </c>
      <c r="F41" s="130">
        <v>1.0526315789473684</v>
      </c>
      <c r="G41" s="130">
        <v>1</v>
      </c>
      <c r="H41" s="160">
        <v>9484</v>
      </c>
      <c r="I41" s="160">
        <v>9212</v>
      </c>
      <c r="J41" s="160"/>
      <c r="K41" s="161">
        <f t="shared" si="0"/>
        <v>9348</v>
      </c>
      <c r="L41" s="132">
        <v>1000</v>
      </c>
      <c r="M41" s="132">
        <f t="shared" si="1"/>
        <v>9.3480000000000008</v>
      </c>
      <c r="N41" s="133">
        <f t="shared" si="2"/>
        <v>9.84</v>
      </c>
      <c r="O41" s="130">
        <v>1.44</v>
      </c>
      <c r="P41" s="130">
        <v>4.7E-2</v>
      </c>
      <c r="Q41" s="130">
        <v>3.0000000000000001E-3</v>
      </c>
      <c r="R41" s="130">
        <v>0.29299999999999998</v>
      </c>
      <c r="S41" s="130">
        <v>0.4</v>
      </c>
      <c r="T41" s="130">
        <v>1.3000000000000001E-2</v>
      </c>
      <c r="U41" s="145">
        <v>0.19</v>
      </c>
    </row>
    <row r="42" spans="1:21">
      <c r="A42" s="4" t="s">
        <v>141</v>
      </c>
      <c r="B42" s="4" t="s">
        <v>139</v>
      </c>
      <c r="C42" s="255" t="s">
        <v>173</v>
      </c>
      <c r="D42" s="27" t="s">
        <v>174</v>
      </c>
      <c r="E42" s="70" t="s">
        <v>175</v>
      </c>
      <c r="F42" s="22">
        <v>86.666666666666671</v>
      </c>
      <c r="G42" s="22">
        <v>65</v>
      </c>
      <c r="H42" s="155">
        <v>3513</v>
      </c>
      <c r="I42" s="155">
        <v>3163</v>
      </c>
      <c r="J42" s="155"/>
      <c r="K42" s="159">
        <f t="shared" si="0"/>
        <v>3338</v>
      </c>
      <c r="L42" s="21">
        <v>1000</v>
      </c>
      <c r="M42" s="21">
        <f t="shared" si="1"/>
        <v>3.3380000000000001</v>
      </c>
      <c r="N42" s="111">
        <f t="shared" si="2"/>
        <v>289.29333333333335</v>
      </c>
      <c r="O42" s="22">
        <v>46.15</v>
      </c>
      <c r="P42" s="22">
        <v>0.58499999999999996</v>
      </c>
      <c r="Q42" s="22">
        <v>0.19500000000000001</v>
      </c>
      <c r="R42" s="22">
        <v>8.7100000000000009</v>
      </c>
      <c r="S42" s="22">
        <v>8.4499999999999993</v>
      </c>
      <c r="T42" s="41">
        <v>0.19500000000000001</v>
      </c>
      <c r="U42" s="29">
        <v>1.95</v>
      </c>
    </row>
    <row r="43" spans="1:21" ht="29">
      <c r="A43" s="4" t="s">
        <v>153</v>
      </c>
      <c r="B43" s="4" t="s">
        <v>143</v>
      </c>
      <c r="C43" s="255"/>
      <c r="D43" s="30" t="s">
        <v>67</v>
      </c>
      <c r="E43" s="70" t="s">
        <v>81</v>
      </c>
      <c r="F43" s="22">
        <v>8</v>
      </c>
      <c r="G43" s="22">
        <v>8</v>
      </c>
      <c r="H43" s="155">
        <v>3640</v>
      </c>
      <c r="I43" s="155">
        <v>3610</v>
      </c>
      <c r="J43" s="155"/>
      <c r="K43" s="159">
        <f t="shared" si="0"/>
        <v>3625</v>
      </c>
      <c r="L43" s="21">
        <v>1000</v>
      </c>
      <c r="M43" s="21">
        <f t="shared" si="1"/>
        <v>3.625</v>
      </c>
      <c r="N43" s="111">
        <f t="shared" si="2"/>
        <v>29</v>
      </c>
      <c r="O43" s="22">
        <v>31.76</v>
      </c>
      <c r="P43" s="22">
        <v>0</v>
      </c>
      <c r="Q43" s="22">
        <v>0</v>
      </c>
      <c r="R43" s="22">
        <v>7.944</v>
      </c>
      <c r="S43" s="22">
        <v>0</v>
      </c>
      <c r="T43" s="22">
        <v>8.0000000000000002E-3</v>
      </c>
      <c r="U43" s="29">
        <v>0</v>
      </c>
    </row>
    <row r="44" spans="1:21" s="135" customFormat="1" ht="25">
      <c r="A44" s="149" t="s">
        <v>144</v>
      </c>
      <c r="B44" s="149" t="s">
        <v>145</v>
      </c>
      <c r="C44" s="262"/>
      <c r="D44" s="182" t="s">
        <v>176</v>
      </c>
      <c r="E44" s="162" t="s">
        <v>177</v>
      </c>
      <c r="F44" s="165">
        <v>13</v>
      </c>
      <c r="G44" s="147">
        <v>13</v>
      </c>
      <c r="H44" s="163"/>
      <c r="I44" s="163"/>
      <c r="J44" s="163"/>
      <c r="K44" s="161" t="e">
        <f t="shared" si="0"/>
        <v>#DIV/0!</v>
      </c>
      <c r="L44" s="132">
        <v>1000</v>
      </c>
      <c r="M44" s="132" t="e">
        <f t="shared" si="1"/>
        <v>#DIV/0!</v>
      </c>
      <c r="N44" s="133" t="e">
        <f t="shared" si="2"/>
        <v>#DIV/0!</v>
      </c>
      <c r="O44" s="141">
        <v>64.87</v>
      </c>
      <c r="P44" s="141">
        <v>3.4190000000000005</v>
      </c>
      <c r="Q44" s="141">
        <v>3.4580000000000002</v>
      </c>
      <c r="R44" s="141">
        <v>4.992</v>
      </c>
      <c r="S44" s="141">
        <v>122.2</v>
      </c>
      <c r="T44" s="141">
        <v>6.5000000000000002E-2</v>
      </c>
      <c r="U44" s="141">
        <v>47.97</v>
      </c>
    </row>
    <row r="45" spans="1:21" s="135" customFormat="1" ht="29">
      <c r="A45" s="149"/>
      <c r="B45" s="195" t="s">
        <v>147</v>
      </c>
      <c r="C45" s="196" t="s">
        <v>156</v>
      </c>
      <c r="D45" s="30" t="s">
        <v>69</v>
      </c>
      <c r="E45" s="196" t="s">
        <v>83</v>
      </c>
      <c r="F45" s="22">
        <v>15</v>
      </c>
      <c r="G45" s="22">
        <v>15</v>
      </c>
      <c r="H45" s="155">
        <v>7779</v>
      </c>
      <c r="I45" s="155">
        <v>7465</v>
      </c>
      <c r="J45" s="155"/>
      <c r="K45" s="159">
        <f t="shared" ref="K45" si="3">AVERAGE(H45,I45,J45)</f>
        <v>7622</v>
      </c>
      <c r="L45" s="21">
        <v>1000</v>
      </c>
      <c r="M45" s="21">
        <f t="shared" ref="M45" si="4">+K45/L45</f>
        <v>7.6219999999999999</v>
      </c>
      <c r="N45" s="111">
        <f t="shared" ref="N45" si="5">F45*M45</f>
        <v>114.33</v>
      </c>
      <c r="O45" s="141"/>
      <c r="P45" s="141"/>
      <c r="Q45" s="141"/>
      <c r="R45" s="141"/>
      <c r="S45" s="141"/>
      <c r="T45" s="141"/>
      <c r="U45" s="141"/>
    </row>
    <row r="46" spans="1:21">
      <c r="A46" s="4"/>
      <c r="B46" s="279" t="s">
        <v>23</v>
      </c>
      <c r="C46" s="279"/>
      <c r="D46" s="279"/>
      <c r="E46" s="279"/>
      <c r="F46" s="279"/>
      <c r="G46" s="279"/>
      <c r="H46" s="155"/>
      <c r="I46" s="155"/>
      <c r="J46" s="155"/>
      <c r="K46" s="159"/>
      <c r="L46" s="21"/>
      <c r="M46" s="227" t="e">
        <f>SUM(M19:M45)</f>
        <v>#DIV/0!</v>
      </c>
      <c r="N46" s="227" t="e">
        <f>SUM(N19:N45)</f>
        <v>#DIV/0!</v>
      </c>
      <c r="O46" s="22"/>
      <c r="P46" s="22"/>
      <c r="Q46" s="22"/>
      <c r="R46" s="22"/>
      <c r="S46" s="22"/>
      <c r="T46" s="22"/>
      <c r="U46" s="28"/>
    </row>
    <row r="47" spans="1:21">
      <c r="A47" s="277"/>
      <c r="B47" s="277"/>
      <c r="C47" s="277"/>
      <c r="D47" s="277"/>
      <c r="E47" s="277"/>
      <c r="F47" s="277"/>
      <c r="G47" s="277"/>
      <c r="H47" s="277"/>
      <c r="I47" s="277"/>
      <c r="J47" s="277"/>
      <c r="K47" s="277"/>
      <c r="L47" s="277"/>
      <c r="M47" s="277"/>
      <c r="N47" s="277"/>
      <c r="O47" s="277"/>
      <c r="P47" s="277"/>
      <c r="Q47" s="277"/>
      <c r="R47" s="277"/>
      <c r="S47" s="278"/>
    </row>
    <row r="48" spans="1:21">
      <c r="A48" s="279" t="s">
        <v>23</v>
      </c>
      <c r="B48" s="279"/>
      <c r="C48" s="279"/>
      <c r="D48" s="279"/>
      <c r="E48" s="279"/>
      <c r="F48" s="279"/>
      <c r="G48" s="10"/>
      <c r="H48" s="125"/>
      <c r="I48" s="125"/>
      <c r="J48" s="125"/>
      <c r="K48" s="125"/>
      <c r="L48" s="125"/>
      <c r="M48" s="125"/>
      <c r="N48" s="125"/>
      <c r="O48" s="38">
        <f t="shared" ref="O48:U48" si="6">SUM(O19:O46)</f>
        <v>747.88000000000011</v>
      </c>
      <c r="P48" s="38">
        <f t="shared" si="6"/>
        <v>34.443200000000012</v>
      </c>
      <c r="Q48" s="38">
        <f t="shared" si="6"/>
        <v>9.1025000000000009</v>
      </c>
      <c r="R48" s="38">
        <f t="shared" si="6"/>
        <v>123.9365</v>
      </c>
      <c r="S48" s="38">
        <f t="shared" si="6"/>
        <v>212.90500000000003</v>
      </c>
      <c r="T48" s="38">
        <f t="shared" si="6"/>
        <v>6.101</v>
      </c>
      <c r="U48" s="38">
        <f t="shared" si="6"/>
        <v>202.94499999999999</v>
      </c>
    </row>
    <row r="49" spans="1:21">
      <c r="A49" s="279" t="s">
        <v>24</v>
      </c>
      <c r="B49" s="279"/>
      <c r="C49" s="279"/>
      <c r="D49" s="279"/>
      <c r="E49" s="279"/>
      <c r="F49" s="279"/>
      <c r="G49" s="10"/>
      <c r="H49" s="125"/>
      <c r="I49" s="125"/>
      <c r="J49" s="125"/>
      <c r="K49" s="125"/>
      <c r="L49" s="125"/>
      <c r="M49" s="125"/>
      <c r="N49" s="125"/>
      <c r="O49" s="21">
        <v>2491</v>
      </c>
      <c r="P49" s="21">
        <v>87.2</v>
      </c>
      <c r="Q49" s="21">
        <v>83</v>
      </c>
      <c r="R49" s="21">
        <v>348.7</v>
      </c>
      <c r="S49" s="21">
        <v>1100</v>
      </c>
      <c r="T49" s="96">
        <v>9.5</v>
      </c>
      <c r="U49" s="96">
        <v>1500</v>
      </c>
    </row>
    <row r="50" spans="1:21">
      <c r="A50" s="279" t="s">
        <v>25</v>
      </c>
      <c r="B50" s="279"/>
      <c r="C50" s="279"/>
      <c r="D50" s="279"/>
      <c r="E50" s="279"/>
      <c r="F50" s="279"/>
      <c r="G50" s="10"/>
      <c r="H50" s="125"/>
      <c r="I50" s="125"/>
      <c r="J50" s="125"/>
      <c r="K50" s="125"/>
      <c r="L50" s="125"/>
      <c r="M50" s="125"/>
      <c r="N50" s="125"/>
      <c r="O50" s="39">
        <f>O48/O49</f>
        <v>0.30023283821758334</v>
      </c>
      <c r="P50" s="39">
        <f t="shared" ref="P50:U50" si="7">P48/P49</f>
        <v>0.39499082568807353</v>
      </c>
      <c r="Q50" s="39">
        <f t="shared" si="7"/>
        <v>0.1096686746987952</v>
      </c>
      <c r="R50" s="39">
        <f t="shared" si="7"/>
        <v>0.35542443361055348</v>
      </c>
      <c r="S50" s="39">
        <f t="shared" si="7"/>
        <v>0.19355000000000003</v>
      </c>
      <c r="T50" s="40">
        <f t="shared" si="7"/>
        <v>0.64221052631578945</v>
      </c>
      <c r="U50" s="40">
        <f t="shared" si="7"/>
        <v>0.13529666666666665</v>
      </c>
    </row>
    <row r="51" spans="1:21" s="7" customFormat="1">
      <c r="H51" s="126"/>
      <c r="I51" s="126"/>
      <c r="J51" s="126"/>
      <c r="K51" s="126"/>
      <c r="L51" s="126"/>
      <c r="M51" s="126"/>
      <c r="N51" s="126"/>
    </row>
    <row r="52" spans="1:21">
      <c r="A52" s="266" t="s">
        <v>26</v>
      </c>
      <c r="B52" s="266"/>
      <c r="C52" s="266"/>
      <c r="D52" s="267"/>
      <c r="E52" s="263" t="s">
        <v>172</v>
      </c>
      <c r="F52" s="264"/>
      <c r="G52" s="264"/>
      <c r="H52" s="264"/>
      <c r="I52" s="264"/>
      <c r="J52" s="264"/>
      <c r="K52" s="264"/>
      <c r="L52" s="264"/>
      <c r="M52" s="264"/>
      <c r="N52" s="264"/>
      <c r="O52" s="264"/>
      <c r="P52" s="264"/>
      <c r="Q52" s="264"/>
      <c r="R52" s="264"/>
      <c r="S52" s="264"/>
      <c r="T52" s="264"/>
      <c r="U52" s="265"/>
    </row>
    <row r="53" spans="1:21" ht="7.5" customHeight="1">
      <c r="A53" s="7"/>
      <c r="B53" s="7"/>
      <c r="C53" s="7"/>
      <c r="D53" s="13"/>
      <c r="E53" s="13"/>
      <c r="F53" s="13"/>
      <c r="G53" s="13"/>
      <c r="H53" s="13"/>
      <c r="I53" s="13"/>
      <c r="J53" s="13"/>
      <c r="K53" s="13"/>
      <c r="L53" s="13"/>
      <c r="M53" s="13"/>
      <c r="N53" s="13"/>
      <c r="O53" s="13"/>
      <c r="P53" s="13"/>
      <c r="Q53" s="13"/>
      <c r="R53" s="13"/>
      <c r="S53" s="13"/>
      <c r="T53" s="13"/>
    </row>
    <row r="54" spans="1:21">
      <c r="A54" s="7" t="s">
        <v>27</v>
      </c>
      <c r="B54" s="258"/>
      <c r="C54" s="258"/>
      <c r="D54" s="258"/>
      <c r="E54" s="258"/>
      <c r="F54" s="258"/>
      <c r="O54" s="266" t="s">
        <v>28</v>
      </c>
      <c r="P54" s="266"/>
      <c r="Q54" s="267"/>
      <c r="R54" s="258">
        <v>1143397777</v>
      </c>
      <c r="S54" s="258"/>
      <c r="T54" s="258"/>
      <c r="U54" s="258"/>
    </row>
  </sheetData>
  <mergeCells count="43">
    <mergeCell ref="A36:A41"/>
    <mergeCell ref="B36:B41"/>
    <mergeCell ref="C36:C41"/>
    <mergeCell ref="A52:D52"/>
    <mergeCell ref="E52:U52"/>
    <mergeCell ref="C42:C44"/>
    <mergeCell ref="B46:G46"/>
    <mergeCell ref="B54:F54"/>
    <mergeCell ref="O54:Q54"/>
    <mergeCell ref="R54:U54"/>
    <mergeCell ref="A47:S47"/>
    <mergeCell ref="A49:F49"/>
    <mergeCell ref="A50:F50"/>
    <mergeCell ref="A48:F48"/>
    <mergeCell ref="D17:D18"/>
    <mergeCell ref="E17:E18"/>
    <mergeCell ref="F17:F18"/>
    <mergeCell ref="C19:C23"/>
    <mergeCell ref="C24:C25"/>
    <mergeCell ref="A19:A23"/>
    <mergeCell ref="B19:B23"/>
    <mergeCell ref="A9:B9"/>
    <mergeCell ref="C9:D9"/>
    <mergeCell ref="A1:S1"/>
    <mergeCell ref="A3:B3"/>
    <mergeCell ref="C3:S3"/>
    <mergeCell ref="A5:B5"/>
    <mergeCell ref="C7:D7"/>
    <mergeCell ref="A11:B11"/>
    <mergeCell ref="B13:C13"/>
    <mergeCell ref="A17:A18"/>
    <mergeCell ref="B17:B18"/>
    <mergeCell ref="C17:C18"/>
    <mergeCell ref="G17:G18"/>
    <mergeCell ref="O17:U17"/>
    <mergeCell ref="A30:A35"/>
    <mergeCell ref="B30:B35"/>
    <mergeCell ref="C30:C35"/>
    <mergeCell ref="A24:A25"/>
    <mergeCell ref="B24:B25"/>
    <mergeCell ref="A27:A29"/>
    <mergeCell ref="B27:B29"/>
    <mergeCell ref="C27:C29"/>
  </mergeCells>
  <dataValidations count="5">
    <dataValidation type="list" allowBlank="1" showInputMessage="1" showErrorMessage="1" sqref="C5" xr:uid="{00000000-0002-0000-0D00-000000000000}">
      <formula1>"Si,No"</formula1>
    </dataValidation>
    <dataValidation type="list" allowBlank="1" showInputMessage="1" showErrorMessage="1" sqref="C9:D9" xr:uid="{00000000-0002-0000-0D00-000001000000}">
      <formula1>"Ración para Preparar en Sitio,Comida Caliente Transportada,Ración Industrializada"</formula1>
    </dataValidation>
    <dataValidation type="list" allowBlank="1" showInputMessage="1" showErrorMessage="1" sqref="B13:C13" xr:uid="{00000000-0002-0000-0D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0D00-000003000000}">
      <formula1>"Complemento JM/JT,Almuerzo"</formula1>
    </dataValidation>
    <dataValidation type="list" allowBlank="1" showInputMessage="1" showErrorMessage="1" sqref="C7" xr:uid="{00000000-0002-0000-0D00-000004000000}">
      <formula1>"Indígena,Afrocolombiano,Palenquero,Raizal,Rrom,Sin Pertenencia Étnica"</formula1>
    </dataValidation>
  </dataValidations>
  <pageMargins left="0.71" right="0.71" top="0.75000000000000011" bottom="0.75000000000000011" header="0.31" footer="0.31"/>
  <pageSetup scale="52"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G46"/>
  <sheetViews>
    <sheetView view="pageBreakPreview" topLeftCell="C13" zoomScale="80" zoomScaleNormal="80" zoomScaleSheetLayoutView="80" zoomScalePageLayoutView="150" workbookViewId="0">
      <selection activeCell="D19" sqref="A19:XFD19"/>
    </sheetView>
  </sheetViews>
  <sheetFormatPr baseColWidth="10" defaultColWidth="11.453125" defaultRowHeight="14.5"/>
  <cols>
    <col min="1" max="1" width="21" style="2" customWidth="1"/>
    <col min="2" max="2" width="24.1796875" style="2" customWidth="1"/>
    <col min="3" max="3" width="17.453125" style="2" customWidth="1"/>
    <col min="4" max="4" width="28.7265625" style="2" customWidth="1"/>
    <col min="5" max="5" width="14.453125" style="2" customWidth="1"/>
    <col min="6" max="6" width="11" style="2" customWidth="1"/>
    <col min="7" max="14" width="14.26953125" style="2" customWidth="1"/>
    <col min="15" max="18" width="14.1796875" style="2" hidden="1" customWidth="1"/>
    <col min="19" max="19" width="12.1796875" style="2" hidden="1" customWidth="1"/>
    <col min="20" max="20" width="11.81640625" style="2" hidden="1" customWidth="1"/>
    <col min="21" max="21" width="12.816406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23"/>
      <c r="I2" s="123"/>
      <c r="J2" s="123"/>
      <c r="K2" s="123"/>
      <c r="L2" s="123"/>
      <c r="M2" s="123"/>
      <c r="N2" s="123"/>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23"/>
      <c r="I4" s="123"/>
      <c r="J4" s="123"/>
      <c r="K4" s="123"/>
      <c r="L4" s="123"/>
      <c r="M4" s="123"/>
      <c r="N4" s="123"/>
      <c r="O4" s="1"/>
      <c r="P4" s="1"/>
      <c r="Q4" s="1"/>
      <c r="R4" s="1"/>
      <c r="S4" s="1"/>
    </row>
    <row r="5" spans="1:33" s="6" customFormat="1">
      <c r="A5" s="273" t="s">
        <v>2</v>
      </c>
      <c r="B5" s="273"/>
      <c r="C5" s="4" t="s">
        <v>50</v>
      </c>
      <c r="D5" s="1"/>
      <c r="E5" s="1"/>
      <c r="F5" s="1"/>
      <c r="G5" s="1"/>
      <c r="H5" s="123"/>
      <c r="I5" s="123"/>
      <c r="J5" s="123"/>
      <c r="K5" s="123"/>
      <c r="L5" s="123"/>
      <c r="M5" s="123"/>
      <c r="N5" s="123"/>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26"/>
      <c r="I7" s="126"/>
      <c r="J7" s="126"/>
      <c r="K7" s="126"/>
      <c r="L7" s="126"/>
      <c r="M7" s="126"/>
      <c r="N7" s="12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26"/>
      <c r="I11" s="126"/>
      <c r="J11" s="126"/>
      <c r="K11" s="126"/>
      <c r="L11" s="126"/>
      <c r="M11" s="126"/>
      <c r="N11" s="12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15</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24"/>
      <c r="I17" s="124"/>
      <c r="J17" s="124"/>
      <c r="K17" s="124"/>
      <c r="L17" s="124"/>
      <c r="M17" s="124"/>
      <c r="N17" s="12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27" t="s">
        <v>245</v>
      </c>
      <c r="L18" s="127" t="s">
        <v>246</v>
      </c>
      <c r="M18" s="127" t="s">
        <v>247</v>
      </c>
      <c r="N18" s="127" t="s">
        <v>248</v>
      </c>
      <c r="O18" s="4" t="s">
        <v>16</v>
      </c>
      <c r="P18" s="4" t="s">
        <v>17</v>
      </c>
      <c r="Q18" s="4" t="s">
        <v>18</v>
      </c>
      <c r="R18" s="4" t="s">
        <v>19</v>
      </c>
      <c r="S18" s="4" t="s">
        <v>20</v>
      </c>
      <c r="T18" s="4" t="s">
        <v>21</v>
      </c>
      <c r="U18" s="4" t="s">
        <v>22</v>
      </c>
    </row>
    <row r="19" spans="1:21">
      <c r="A19" s="257" t="s">
        <v>157</v>
      </c>
      <c r="B19" s="257" t="s">
        <v>132</v>
      </c>
      <c r="C19" s="280" t="s">
        <v>168</v>
      </c>
      <c r="D19" s="27" t="s">
        <v>84</v>
      </c>
      <c r="E19" s="10" t="s">
        <v>91</v>
      </c>
      <c r="F19" s="22">
        <v>86.6666666666667</v>
      </c>
      <c r="G19" s="22">
        <v>78</v>
      </c>
      <c r="H19" s="154"/>
      <c r="I19" s="154"/>
      <c r="J19" s="114"/>
      <c r="K19" s="159" t="e">
        <f>AVERAGE(H19,I19,J19)</f>
        <v>#DIV/0!</v>
      </c>
      <c r="L19" s="21">
        <v>1000</v>
      </c>
      <c r="M19" s="221" t="e">
        <f>+K19/L19</f>
        <v>#DIV/0!</v>
      </c>
      <c r="N19" s="222" t="e">
        <f>F19*M19</f>
        <v>#DIV/0!</v>
      </c>
      <c r="O19" s="22">
        <v>116.22</v>
      </c>
      <c r="P19" s="22">
        <v>9.8279999999999994</v>
      </c>
      <c r="Q19" s="22">
        <v>8.4240000000000013</v>
      </c>
      <c r="R19" s="22">
        <v>0.23399999999999999</v>
      </c>
      <c r="S19" s="22">
        <v>41.34</v>
      </c>
      <c r="T19" s="22">
        <v>1.3259999999999998</v>
      </c>
      <c r="U19" s="29">
        <v>108.42</v>
      </c>
    </row>
    <row r="20" spans="1:21">
      <c r="A20" s="260"/>
      <c r="B20" s="260"/>
      <c r="C20" s="281"/>
      <c r="D20" s="27" t="s">
        <v>65</v>
      </c>
      <c r="E20" s="10" t="s">
        <v>79</v>
      </c>
      <c r="F20" s="22">
        <v>6.25</v>
      </c>
      <c r="G20" s="22">
        <v>5</v>
      </c>
      <c r="H20" s="155">
        <v>2276</v>
      </c>
      <c r="I20" s="155">
        <v>2226</v>
      </c>
      <c r="J20" s="22"/>
      <c r="K20" s="159">
        <f t="shared" ref="K20:K39" si="0">AVERAGE(H20,I20,J20)</f>
        <v>2251</v>
      </c>
      <c r="L20" s="21">
        <v>1000</v>
      </c>
      <c r="M20" s="221">
        <f t="shared" ref="M20:M39" si="1">+K20/L20</f>
        <v>2.2509999999999999</v>
      </c>
      <c r="N20" s="222">
        <f t="shared" ref="N20:N39" si="2">F20*M20</f>
        <v>14.06875</v>
      </c>
      <c r="O20" s="22">
        <v>1.1499999999999999</v>
      </c>
      <c r="P20" s="22">
        <v>4.4999999999999998E-2</v>
      </c>
      <c r="Q20" s="22">
        <v>5.0000000000000001E-3</v>
      </c>
      <c r="R20" s="22">
        <v>0.20499999999999999</v>
      </c>
      <c r="S20" s="22">
        <v>0.45</v>
      </c>
      <c r="T20" s="22">
        <v>2.5000000000000001E-2</v>
      </c>
      <c r="U20" s="29">
        <v>0.3</v>
      </c>
    </row>
    <row r="21" spans="1:21">
      <c r="A21" s="261"/>
      <c r="B21" s="261"/>
      <c r="C21" s="282"/>
      <c r="D21" s="27" t="s">
        <v>63</v>
      </c>
      <c r="E21" s="10" t="s">
        <v>77</v>
      </c>
      <c r="F21" s="22">
        <v>2.1052631578947367</v>
      </c>
      <c r="G21" s="22">
        <v>2</v>
      </c>
      <c r="H21" s="155">
        <v>4040</v>
      </c>
      <c r="I21" s="155">
        <v>2449</v>
      </c>
      <c r="J21" s="22"/>
      <c r="K21" s="159">
        <f t="shared" si="0"/>
        <v>3244.5</v>
      </c>
      <c r="L21" s="21">
        <v>1000</v>
      </c>
      <c r="M21" s="221">
        <f t="shared" si="1"/>
        <v>3.2444999999999999</v>
      </c>
      <c r="N21" s="222">
        <f t="shared" si="2"/>
        <v>6.8305263157894736</v>
      </c>
      <c r="O21" s="22">
        <v>0.8</v>
      </c>
      <c r="P21" s="22">
        <v>2.7999999999999997E-2</v>
      </c>
      <c r="Q21" s="22">
        <v>2E-3</v>
      </c>
      <c r="R21" s="22">
        <v>0.154</v>
      </c>
      <c r="S21" s="22">
        <v>0.48</v>
      </c>
      <c r="T21" s="22">
        <v>6.0000000000000001E-3</v>
      </c>
      <c r="U21" s="29">
        <v>0.08</v>
      </c>
    </row>
    <row r="22" spans="1:21">
      <c r="A22" s="257" t="s">
        <v>157</v>
      </c>
      <c r="B22" s="257" t="s">
        <v>132</v>
      </c>
      <c r="C22" s="280" t="s">
        <v>213</v>
      </c>
      <c r="D22" s="27" t="s">
        <v>114</v>
      </c>
      <c r="E22" s="10" t="s">
        <v>116</v>
      </c>
      <c r="F22" s="22">
        <v>25</v>
      </c>
      <c r="G22" s="22">
        <v>25</v>
      </c>
      <c r="H22" s="155">
        <v>7250</v>
      </c>
      <c r="I22" s="155">
        <v>7250</v>
      </c>
      <c r="J22" s="153"/>
      <c r="K22" s="159">
        <f t="shared" si="0"/>
        <v>7250</v>
      </c>
      <c r="L22" s="21">
        <v>1000</v>
      </c>
      <c r="M22" s="221">
        <f t="shared" si="1"/>
        <v>7.25</v>
      </c>
      <c r="N22" s="222">
        <f t="shared" si="2"/>
        <v>181.25</v>
      </c>
      <c r="O22" s="22">
        <v>96.75</v>
      </c>
      <c r="P22" s="22">
        <v>5.7750000000000004</v>
      </c>
      <c r="Q22" s="22">
        <v>0.22500000000000001</v>
      </c>
      <c r="R22" s="22">
        <v>15.25</v>
      </c>
      <c r="S22" s="22">
        <v>12.75</v>
      </c>
      <c r="T22" s="22">
        <v>1.8</v>
      </c>
      <c r="U22" s="28">
        <v>6.75</v>
      </c>
    </row>
    <row r="23" spans="1:21">
      <c r="A23" s="260"/>
      <c r="B23" s="260"/>
      <c r="C23" s="281"/>
      <c r="D23" s="27" t="s">
        <v>65</v>
      </c>
      <c r="E23" s="10" t="s">
        <v>79</v>
      </c>
      <c r="F23" s="22">
        <v>6.25</v>
      </c>
      <c r="G23" s="22">
        <v>5</v>
      </c>
      <c r="H23" s="155">
        <v>2276</v>
      </c>
      <c r="I23" s="155">
        <v>2226</v>
      </c>
      <c r="J23" s="153"/>
      <c r="K23" s="159">
        <f t="shared" si="0"/>
        <v>2251</v>
      </c>
      <c r="L23" s="21">
        <v>1000</v>
      </c>
      <c r="M23" s="221">
        <f t="shared" si="1"/>
        <v>2.2509999999999999</v>
      </c>
      <c r="N23" s="222">
        <f t="shared" si="2"/>
        <v>14.06875</v>
      </c>
      <c r="O23" s="22">
        <v>1.1499999999999999</v>
      </c>
      <c r="P23" s="22">
        <v>4.4999999999999998E-2</v>
      </c>
      <c r="Q23" s="22">
        <v>5.0000000000000001E-3</v>
      </c>
      <c r="R23" s="22">
        <v>0.20499999999999999</v>
      </c>
      <c r="S23" s="22">
        <v>0.45</v>
      </c>
      <c r="T23" s="22">
        <v>2.5000000000000001E-2</v>
      </c>
      <c r="U23" s="29">
        <v>0.3</v>
      </c>
    </row>
    <row r="24" spans="1:21" s="135" customFormat="1">
      <c r="A24" s="260"/>
      <c r="B24" s="260"/>
      <c r="C24" s="281"/>
      <c r="D24" s="128" t="s">
        <v>56</v>
      </c>
      <c r="E24" s="129" t="s">
        <v>70</v>
      </c>
      <c r="F24" s="130">
        <v>2.2222222222222223</v>
      </c>
      <c r="G24" s="130">
        <v>2</v>
      </c>
      <c r="H24" s="160">
        <v>5304</v>
      </c>
      <c r="I24" s="160">
        <v>4575</v>
      </c>
      <c r="J24" s="152"/>
      <c r="K24" s="161">
        <f t="shared" si="0"/>
        <v>4939.5</v>
      </c>
      <c r="L24" s="132">
        <v>1000</v>
      </c>
      <c r="M24" s="223">
        <f t="shared" si="1"/>
        <v>4.9394999999999998</v>
      </c>
      <c r="N24" s="224">
        <f t="shared" si="2"/>
        <v>10.976666666666667</v>
      </c>
      <c r="O24" s="130">
        <v>0.88</v>
      </c>
      <c r="P24" s="130">
        <v>4.5999999999999999E-2</v>
      </c>
      <c r="Q24" s="130">
        <v>1.2E-2</v>
      </c>
      <c r="R24" s="130">
        <v>0.11800000000000001</v>
      </c>
      <c r="S24" s="130">
        <v>1.64</v>
      </c>
      <c r="T24" s="130">
        <v>3.6000000000000004E-2</v>
      </c>
      <c r="U24" s="145">
        <v>0.92</v>
      </c>
    </row>
    <row r="25" spans="1:21">
      <c r="A25" s="260"/>
      <c r="B25" s="260"/>
      <c r="C25" s="281"/>
      <c r="D25" s="27" t="s">
        <v>58</v>
      </c>
      <c r="E25" s="10" t="s">
        <v>72</v>
      </c>
      <c r="F25" s="22">
        <v>12.5</v>
      </c>
      <c r="G25" s="22">
        <v>5</v>
      </c>
      <c r="H25" s="155">
        <v>2519</v>
      </c>
      <c r="I25" s="155">
        <v>2766</v>
      </c>
      <c r="J25" s="153"/>
      <c r="K25" s="159">
        <f t="shared" si="0"/>
        <v>2642.5</v>
      </c>
      <c r="L25" s="21">
        <v>1000</v>
      </c>
      <c r="M25" s="221">
        <f t="shared" si="1"/>
        <v>2.6425000000000001</v>
      </c>
      <c r="N25" s="222">
        <f t="shared" si="2"/>
        <v>33.03125</v>
      </c>
      <c r="O25" s="22">
        <v>1.85</v>
      </c>
      <c r="P25" s="22">
        <v>0.06</v>
      </c>
      <c r="Q25" s="22">
        <v>5.0000000000000001E-3</v>
      </c>
      <c r="R25" s="22">
        <v>0.31</v>
      </c>
      <c r="S25" s="22">
        <v>2.85</v>
      </c>
      <c r="T25" s="22">
        <v>2.5000000000000001E-2</v>
      </c>
      <c r="U25" s="29">
        <v>0.75</v>
      </c>
    </row>
    <row r="26" spans="1:21">
      <c r="A26" s="260"/>
      <c r="B26" s="260"/>
      <c r="C26" s="281"/>
      <c r="D26" s="27" t="s">
        <v>89</v>
      </c>
      <c r="E26" s="10" t="s">
        <v>96</v>
      </c>
      <c r="F26" s="22">
        <v>5.882352941176471</v>
      </c>
      <c r="G26" s="22">
        <v>5</v>
      </c>
      <c r="H26" s="155">
        <v>2750</v>
      </c>
      <c r="I26" s="155">
        <v>2689</v>
      </c>
      <c r="J26" s="153"/>
      <c r="K26" s="159">
        <f t="shared" si="0"/>
        <v>2719.5</v>
      </c>
      <c r="L26" s="21">
        <v>1000</v>
      </c>
      <c r="M26" s="221">
        <f t="shared" si="1"/>
        <v>2.7195</v>
      </c>
      <c r="N26" s="222">
        <f t="shared" si="2"/>
        <v>15.997058823529413</v>
      </c>
      <c r="O26" s="22">
        <v>2.35</v>
      </c>
      <c r="P26" s="22">
        <v>3.5000000000000003E-2</v>
      </c>
      <c r="Q26" s="22">
        <v>5.0000000000000001E-3</v>
      </c>
      <c r="R26" s="22">
        <v>0.47499999999999998</v>
      </c>
      <c r="S26" s="22">
        <v>1.35</v>
      </c>
      <c r="T26" s="22">
        <v>0.02</v>
      </c>
      <c r="U26" s="29">
        <v>1.75</v>
      </c>
    </row>
    <row r="27" spans="1:21" s="135" customFormat="1">
      <c r="A27" s="261"/>
      <c r="B27" s="261"/>
      <c r="C27" s="282"/>
      <c r="D27" s="128" t="s">
        <v>60</v>
      </c>
      <c r="E27" s="129" t="s">
        <v>74</v>
      </c>
      <c r="F27" s="130">
        <v>1.0526315789473684</v>
      </c>
      <c r="G27" s="130">
        <v>1</v>
      </c>
      <c r="H27" s="160">
        <v>9484</v>
      </c>
      <c r="I27" s="160">
        <v>9212</v>
      </c>
      <c r="J27" s="152"/>
      <c r="K27" s="161">
        <f t="shared" si="0"/>
        <v>9348</v>
      </c>
      <c r="L27" s="132">
        <v>1000</v>
      </c>
      <c r="M27" s="223">
        <f t="shared" si="1"/>
        <v>9.3480000000000008</v>
      </c>
      <c r="N27" s="224">
        <f t="shared" si="2"/>
        <v>9.84</v>
      </c>
      <c r="O27" s="130">
        <v>1.44</v>
      </c>
      <c r="P27" s="130">
        <v>4.7E-2</v>
      </c>
      <c r="Q27" s="130">
        <v>3.0000000000000001E-3</v>
      </c>
      <c r="R27" s="130">
        <v>0.29299999999999998</v>
      </c>
      <c r="S27" s="130">
        <v>0.4</v>
      </c>
      <c r="T27" s="130">
        <v>1.3000000000000001E-2</v>
      </c>
      <c r="U27" s="145">
        <v>0.19</v>
      </c>
    </row>
    <row r="28" spans="1:21">
      <c r="A28" s="257" t="s">
        <v>133</v>
      </c>
      <c r="B28" s="257" t="s">
        <v>134</v>
      </c>
      <c r="C28" s="254" t="s">
        <v>237</v>
      </c>
      <c r="D28" s="27" t="s">
        <v>61</v>
      </c>
      <c r="E28" s="10" t="s">
        <v>75</v>
      </c>
      <c r="F28" s="22">
        <v>60</v>
      </c>
      <c r="G28" s="22">
        <v>60</v>
      </c>
      <c r="H28" s="155">
        <v>4133</v>
      </c>
      <c r="I28" s="155">
        <v>4061</v>
      </c>
      <c r="J28" s="153"/>
      <c r="K28" s="159">
        <f t="shared" si="0"/>
        <v>4097</v>
      </c>
      <c r="L28" s="21">
        <v>1000</v>
      </c>
      <c r="M28" s="221">
        <f t="shared" si="1"/>
        <v>4.0970000000000004</v>
      </c>
      <c r="N28" s="222">
        <f t="shared" si="2"/>
        <v>245.82000000000002</v>
      </c>
      <c r="O28" s="22">
        <v>211.8</v>
      </c>
      <c r="P28" s="22">
        <v>4.0199999999999996</v>
      </c>
      <c r="Q28" s="22">
        <v>0.24</v>
      </c>
      <c r="R28" s="22">
        <v>48.06</v>
      </c>
      <c r="S28" s="22">
        <v>5.4</v>
      </c>
      <c r="T28" s="22">
        <v>0.48</v>
      </c>
      <c r="U28" s="28">
        <v>1.2</v>
      </c>
    </row>
    <row r="29" spans="1:21">
      <c r="A29" s="260"/>
      <c r="B29" s="260"/>
      <c r="C29" s="255"/>
      <c r="D29" s="27" t="s">
        <v>89</v>
      </c>
      <c r="E29" s="10" t="s">
        <v>96</v>
      </c>
      <c r="F29" s="22">
        <v>17.647058823529413</v>
      </c>
      <c r="G29" s="22">
        <v>15</v>
      </c>
      <c r="H29" s="155">
        <v>2750</v>
      </c>
      <c r="I29" s="155">
        <v>2689</v>
      </c>
      <c r="J29" s="153"/>
      <c r="K29" s="159">
        <f t="shared" si="0"/>
        <v>2719.5</v>
      </c>
      <c r="L29" s="21">
        <v>1000</v>
      </c>
      <c r="M29" s="221">
        <f t="shared" si="1"/>
        <v>2.7195</v>
      </c>
      <c r="N29" s="222">
        <f t="shared" si="2"/>
        <v>47.991176470588236</v>
      </c>
      <c r="O29" s="22">
        <v>7.05</v>
      </c>
      <c r="P29" s="22">
        <v>0.105</v>
      </c>
      <c r="Q29" s="22">
        <v>1.4999999999999999E-2</v>
      </c>
      <c r="R29" s="22">
        <v>1.425</v>
      </c>
      <c r="S29" s="22">
        <v>4.05</v>
      </c>
      <c r="T29" s="22">
        <v>0.06</v>
      </c>
      <c r="U29" s="28">
        <v>5.25</v>
      </c>
    </row>
    <row r="30" spans="1:21">
      <c r="A30" s="257" t="s">
        <v>138</v>
      </c>
      <c r="B30" s="257" t="s">
        <v>139</v>
      </c>
      <c r="C30" s="254" t="s">
        <v>206</v>
      </c>
      <c r="D30" s="27" t="s">
        <v>65</v>
      </c>
      <c r="E30" s="70" t="s">
        <v>79</v>
      </c>
      <c r="F30" s="22">
        <v>21.8</v>
      </c>
      <c r="G30" s="22">
        <v>21.5</v>
      </c>
      <c r="H30" s="155">
        <v>2276</v>
      </c>
      <c r="I30" s="155">
        <v>2226</v>
      </c>
      <c r="J30" s="153"/>
      <c r="K30" s="159">
        <f t="shared" si="0"/>
        <v>2251</v>
      </c>
      <c r="L30" s="21">
        <v>1000</v>
      </c>
      <c r="M30" s="221">
        <f t="shared" si="1"/>
        <v>2.2509999999999999</v>
      </c>
      <c r="N30" s="222">
        <f t="shared" si="2"/>
        <v>49.071799999999996</v>
      </c>
      <c r="O30" s="22">
        <v>5.2320000000000002</v>
      </c>
      <c r="P30" s="22">
        <v>0.47960000000000008</v>
      </c>
      <c r="Q30" s="22">
        <v>2.18E-2</v>
      </c>
      <c r="R30" s="22">
        <v>0.2</v>
      </c>
      <c r="S30" s="35">
        <v>0.02</v>
      </c>
      <c r="T30" s="35">
        <v>0.72</v>
      </c>
      <c r="U30" s="35">
        <v>15</v>
      </c>
    </row>
    <row r="31" spans="1:21">
      <c r="A31" s="260"/>
      <c r="B31" s="260"/>
      <c r="C31" s="255"/>
      <c r="D31" s="80" t="s">
        <v>107</v>
      </c>
      <c r="E31" s="26" t="s">
        <v>111</v>
      </c>
      <c r="F31" s="45">
        <v>13.333333333333334</v>
      </c>
      <c r="G31" s="49">
        <v>10</v>
      </c>
      <c r="H31" s="156">
        <v>1308</v>
      </c>
      <c r="I31" s="156">
        <v>2315</v>
      </c>
      <c r="J31" s="172"/>
      <c r="K31" s="159">
        <f t="shared" si="0"/>
        <v>1811.5</v>
      </c>
      <c r="L31" s="21">
        <v>1000</v>
      </c>
      <c r="M31" s="221">
        <f t="shared" si="1"/>
        <v>1.8115000000000001</v>
      </c>
      <c r="N31" s="222">
        <f t="shared" si="2"/>
        <v>24.153333333333336</v>
      </c>
      <c r="O31" s="47">
        <v>1.4</v>
      </c>
      <c r="P31" s="47">
        <v>0.05</v>
      </c>
      <c r="Q31" s="47">
        <v>0.01</v>
      </c>
      <c r="R31" s="47">
        <v>0.23</v>
      </c>
      <c r="S31" s="47">
        <v>1.8</v>
      </c>
      <c r="T31" s="47">
        <v>0.03</v>
      </c>
      <c r="U31" s="47">
        <v>0.2</v>
      </c>
    </row>
    <row r="32" spans="1:21">
      <c r="A32" s="260"/>
      <c r="B32" s="260"/>
      <c r="C32" s="255"/>
      <c r="D32" s="80" t="s">
        <v>217</v>
      </c>
      <c r="E32" s="26" t="s">
        <v>218</v>
      </c>
      <c r="F32" s="45">
        <v>23.529411764705884</v>
      </c>
      <c r="G32" s="49">
        <v>20</v>
      </c>
      <c r="H32" s="156">
        <v>8644</v>
      </c>
      <c r="I32" s="156">
        <v>9283</v>
      </c>
      <c r="J32" s="172"/>
      <c r="K32" s="159">
        <f t="shared" si="0"/>
        <v>8963.5</v>
      </c>
      <c r="L32" s="21">
        <v>1000</v>
      </c>
      <c r="M32" s="221">
        <f t="shared" si="1"/>
        <v>8.9634999999999998</v>
      </c>
      <c r="N32" s="222">
        <f t="shared" si="2"/>
        <v>210.90588235294118</v>
      </c>
      <c r="O32" s="47">
        <v>14.4</v>
      </c>
      <c r="P32" s="47">
        <v>0.06</v>
      </c>
      <c r="Q32" s="47">
        <v>0.04</v>
      </c>
      <c r="R32" s="47">
        <v>3.3</v>
      </c>
      <c r="S32" s="47">
        <v>3.2</v>
      </c>
      <c r="T32" s="47">
        <v>0.06</v>
      </c>
      <c r="U32" s="47">
        <v>0.4</v>
      </c>
    </row>
    <row r="33" spans="1:21">
      <c r="A33" s="261"/>
      <c r="B33" s="261"/>
      <c r="C33" s="262"/>
      <c r="D33" s="27" t="s">
        <v>108</v>
      </c>
      <c r="E33" s="70" t="s">
        <v>112</v>
      </c>
      <c r="F33" s="22">
        <v>28.6</v>
      </c>
      <c r="G33" s="22">
        <v>28.5</v>
      </c>
      <c r="H33" s="155">
        <v>2832</v>
      </c>
      <c r="I33" s="155">
        <v>2279</v>
      </c>
      <c r="J33" s="153"/>
      <c r="K33" s="159">
        <f t="shared" si="0"/>
        <v>2555.5</v>
      </c>
      <c r="L33" s="21">
        <v>1000</v>
      </c>
      <c r="M33" s="221">
        <f t="shared" si="1"/>
        <v>2.5554999999999999</v>
      </c>
      <c r="N33" s="222">
        <f t="shared" si="2"/>
        <v>73.087299999999999</v>
      </c>
      <c r="O33" s="22">
        <v>3.718</v>
      </c>
      <c r="P33" s="22">
        <v>0.31460000000000005</v>
      </c>
      <c r="Q33" s="22">
        <v>5.7200000000000008E-2</v>
      </c>
      <c r="R33" s="22">
        <v>0.54</v>
      </c>
      <c r="S33" s="35">
        <v>12.58</v>
      </c>
      <c r="T33" s="35">
        <v>0.28999999999999998</v>
      </c>
      <c r="U33" s="35">
        <v>2.57</v>
      </c>
    </row>
    <row r="34" spans="1:21" ht="43.5">
      <c r="A34" s="4" t="s">
        <v>135</v>
      </c>
      <c r="B34" s="4" t="s">
        <v>134</v>
      </c>
      <c r="C34" s="254" t="s">
        <v>216</v>
      </c>
      <c r="D34" s="27" t="s">
        <v>62</v>
      </c>
      <c r="E34" s="10" t="s">
        <v>76</v>
      </c>
      <c r="F34" s="22">
        <v>137.5</v>
      </c>
      <c r="G34" s="22">
        <v>110</v>
      </c>
      <c r="H34" s="155">
        <v>3004</v>
      </c>
      <c r="I34" s="155">
        <v>2219</v>
      </c>
      <c r="J34" s="153"/>
      <c r="K34" s="159">
        <f t="shared" si="0"/>
        <v>2611.5</v>
      </c>
      <c r="L34" s="21">
        <v>1000</v>
      </c>
      <c r="M34" s="221">
        <f t="shared" si="1"/>
        <v>2.6114999999999999</v>
      </c>
      <c r="N34" s="222">
        <f t="shared" si="2"/>
        <v>359.08125000000001</v>
      </c>
      <c r="O34" s="22">
        <v>81.400000000000006</v>
      </c>
      <c r="P34" s="22">
        <v>2.09</v>
      </c>
      <c r="Q34" s="22">
        <v>0.11</v>
      </c>
      <c r="R34" s="22">
        <v>16.829999999999998</v>
      </c>
      <c r="S34" s="22">
        <v>15.4</v>
      </c>
      <c r="T34" s="22">
        <v>0.33</v>
      </c>
      <c r="U34" s="28">
        <v>12.1</v>
      </c>
    </row>
    <row r="35" spans="1:21" ht="29">
      <c r="A35" s="4" t="s">
        <v>153</v>
      </c>
      <c r="B35" s="4" t="s">
        <v>143</v>
      </c>
      <c r="C35" s="262"/>
      <c r="D35" s="27" t="s">
        <v>87</v>
      </c>
      <c r="E35" s="10" t="s">
        <v>94</v>
      </c>
      <c r="F35" s="22">
        <v>35</v>
      </c>
      <c r="G35" s="22">
        <v>35</v>
      </c>
      <c r="H35" s="155">
        <v>15270</v>
      </c>
      <c r="I35" s="155">
        <v>16000</v>
      </c>
      <c r="J35" s="153"/>
      <c r="K35" s="159">
        <f t="shared" si="0"/>
        <v>15635</v>
      </c>
      <c r="L35" s="21">
        <v>1000</v>
      </c>
      <c r="M35" s="221">
        <f t="shared" si="1"/>
        <v>15.635</v>
      </c>
      <c r="N35" s="222">
        <f t="shared" si="2"/>
        <v>547.22500000000002</v>
      </c>
      <c r="O35" s="22">
        <v>106.05</v>
      </c>
      <c r="P35" s="22">
        <v>6.125</v>
      </c>
      <c r="Q35" s="22">
        <v>8.9250000000000007</v>
      </c>
      <c r="R35" s="22">
        <v>0.315</v>
      </c>
      <c r="S35" s="22">
        <v>274.05</v>
      </c>
      <c r="T35" s="22">
        <v>0.45500000000000002</v>
      </c>
      <c r="U35" s="28">
        <v>327.25</v>
      </c>
    </row>
    <row r="36" spans="1:21" s="135" customFormat="1">
      <c r="A36" s="149" t="s">
        <v>141</v>
      </c>
      <c r="B36" s="149" t="s">
        <v>139</v>
      </c>
      <c r="C36" s="280" t="s">
        <v>149</v>
      </c>
      <c r="D36" s="181" t="s">
        <v>90</v>
      </c>
      <c r="E36" s="129" t="s">
        <v>97</v>
      </c>
      <c r="F36" s="130">
        <v>162.5</v>
      </c>
      <c r="G36" s="130">
        <v>65</v>
      </c>
      <c r="H36" s="160">
        <v>1680</v>
      </c>
      <c r="I36" s="160">
        <v>2043</v>
      </c>
      <c r="J36" s="152"/>
      <c r="K36" s="161">
        <f t="shared" si="0"/>
        <v>1861.5</v>
      </c>
      <c r="L36" s="132">
        <v>1000</v>
      </c>
      <c r="M36" s="223">
        <f t="shared" si="1"/>
        <v>1.8614999999999999</v>
      </c>
      <c r="N36" s="224">
        <f t="shared" si="2"/>
        <v>302.49374999999998</v>
      </c>
      <c r="O36" s="130">
        <v>11.05</v>
      </c>
      <c r="P36" s="130">
        <v>0.26</v>
      </c>
      <c r="Q36" s="130">
        <v>0</v>
      </c>
      <c r="R36" s="130">
        <v>2.4049999999999998</v>
      </c>
      <c r="S36" s="130">
        <v>2.6</v>
      </c>
      <c r="T36" s="130">
        <v>0.19500000000000001</v>
      </c>
      <c r="U36" s="145">
        <v>0.65</v>
      </c>
    </row>
    <row r="37" spans="1:21">
      <c r="A37" s="4" t="s">
        <v>144</v>
      </c>
      <c r="B37" s="4" t="s">
        <v>145</v>
      </c>
      <c r="C37" s="282"/>
      <c r="D37" s="30" t="s">
        <v>67</v>
      </c>
      <c r="E37" s="10" t="s">
        <v>81</v>
      </c>
      <c r="F37" s="22">
        <v>8</v>
      </c>
      <c r="G37" s="22">
        <v>8</v>
      </c>
      <c r="H37" s="155">
        <v>3640</v>
      </c>
      <c r="I37" s="155">
        <v>3610</v>
      </c>
      <c r="J37" s="153"/>
      <c r="K37" s="159">
        <f t="shared" si="0"/>
        <v>3625</v>
      </c>
      <c r="L37" s="21">
        <v>1000</v>
      </c>
      <c r="M37" s="221">
        <f t="shared" si="1"/>
        <v>3.625</v>
      </c>
      <c r="N37" s="222">
        <f t="shared" si="2"/>
        <v>29</v>
      </c>
      <c r="O37" s="22">
        <v>31.76</v>
      </c>
      <c r="P37" s="22">
        <v>0</v>
      </c>
      <c r="Q37" s="22">
        <v>0</v>
      </c>
      <c r="R37" s="22">
        <v>7.944</v>
      </c>
      <c r="S37" s="22">
        <v>0</v>
      </c>
      <c r="T37" s="22">
        <v>8.0000000000000002E-3</v>
      </c>
      <c r="U37" s="29">
        <v>0</v>
      </c>
    </row>
    <row r="38" spans="1:21">
      <c r="A38" s="257" t="s">
        <v>146</v>
      </c>
      <c r="B38" s="257" t="s">
        <v>147</v>
      </c>
      <c r="C38" s="288" t="s">
        <v>148</v>
      </c>
      <c r="D38" s="30" t="s">
        <v>68</v>
      </c>
      <c r="E38" s="10" t="s">
        <v>82</v>
      </c>
      <c r="F38" s="22">
        <v>2</v>
      </c>
      <c r="G38" s="22">
        <v>2</v>
      </c>
      <c r="H38" s="155">
        <v>16138</v>
      </c>
      <c r="I38" s="155">
        <v>16184</v>
      </c>
      <c r="J38" s="153"/>
      <c r="K38" s="159">
        <f t="shared" si="0"/>
        <v>16161</v>
      </c>
      <c r="L38" s="21">
        <v>1000</v>
      </c>
      <c r="M38" s="221">
        <f t="shared" si="1"/>
        <v>16.161000000000001</v>
      </c>
      <c r="N38" s="222">
        <f t="shared" si="2"/>
        <v>32.322000000000003</v>
      </c>
      <c r="O38" s="22">
        <v>14.64</v>
      </c>
      <c r="P38" s="22">
        <v>1.2E-2</v>
      </c>
      <c r="Q38" s="22">
        <v>1.6219999999999999</v>
      </c>
      <c r="R38" s="22">
        <v>0</v>
      </c>
      <c r="S38" s="22">
        <v>0.28000000000000003</v>
      </c>
      <c r="T38" s="22">
        <v>0</v>
      </c>
      <c r="U38" s="29">
        <v>17.54</v>
      </c>
    </row>
    <row r="39" spans="1:21" ht="30" customHeight="1">
      <c r="A39" s="261"/>
      <c r="B39" s="261"/>
      <c r="C39" s="289"/>
      <c r="D39" s="30" t="s">
        <v>69</v>
      </c>
      <c r="E39" s="10" t="s">
        <v>83</v>
      </c>
      <c r="F39" s="33">
        <v>10</v>
      </c>
      <c r="G39" s="36">
        <v>10</v>
      </c>
      <c r="H39" s="155">
        <v>7779</v>
      </c>
      <c r="I39" s="155">
        <v>7465</v>
      </c>
      <c r="J39" s="173"/>
      <c r="K39" s="159">
        <f t="shared" si="0"/>
        <v>7622</v>
      </c>
      <c r="L39" s="21">
        <v>1000</v>
      </c>
      <c r="M39" s="221">
        <f t="shared" si="1"/>
        <v>7.6219999999999999</v>
      </c>
      <c r="N39" s="222">
        <f t="shared" si="2"/>
        <v>76.22</v>
      </c>
      <c r="O39" s="47">
        <v>90</v>
      </c>
      <c r="P39" s="47">
        <v>0</v>
      </c>
      <c r="Q39" s="47">
        <v>10</v>
      </c>
      <c r="R39" s="47">
        <v>0</v>
      </c>
      <c r="S39" s="47">
        <v>0</v>
      </c>
      <c r="T39" s="47">
        <v>0</v>
      </c>
      <c r="U39" s="47">
        <v>0</v>
      </c>
    </row>
    <row r="40" spans="1:21">
      <c r="A40" s="279" t="s">
        <v>23</v>
      </c>
      <c r="B40" s="279"/>
      <c r="C40" s="279"/>
      <c r="D40" s="279"/>
      <c r="E40" s="279"/>
      <c r="F40" s="279"/>
      <c r="G40" s="10"/>
      <c r="H40" s="125"/>
      <c r="I40" s="125"/>
      <c r="J40" s="125"/>
      <c r="K40" s="125"/>
      <c r="L40" s="125"/>
      <c r="M40" s="225" t="e">
        <f t="shared" ref="M40:U40" si="3">SUM(M19:M39)</f>
        <v>#DIV/0!</v>
      </c>
      <c r="N40" s="226" t="e">
        <f t="shared" si="3"/>
        <v>#DIV/0!</v>
      </c>
      <c r="O40" s="38">
        <f t="shared" si="3"/>
        <v>801.08999999999992</v>
      </c>
      <c r="P40" s="38">
        <f t="shared" si="3"/>
        <v>29.425200000000004</v>
      </c>
      <c r="Q40" s="38">
        <f t="shared" si="3"/>
        <v>29.727000000000004</v>
      </c>
      <c r="R40" s="38">
        <f t="shared" si="3"/>
        <v>98.493000000000009</v>
      </c>
      <c r="S40" s="38">
        <f t="shared" si="3"/>
        <v>381.09000000000003</v>
      </c>
      <c r="T40" s="38">
        <f t="shared" si="3"/>
        <v>5.9039999999999999</v>
      </c>
      <c r="U40" s="38">
        <f t="shared" si="3"/>
        <v>501.61999999999995</v>
      </c>
    </row>
    <row r="41" spans="1:21">
      <c r="A41" s="279" t="s">
        <v>24</v>
      </c>
      <c r="B41" s="279"/>
      <c r="C41" s="279"/>
      <c r="D41" s="279"/>
      <c r="E41" s="279"/>
      <c r="F41" s="279"/>
      <c r="G41" s="10"/>
      <c r="H41" s="125"/>
      <c r="I41" s="125"/>
      <c r="J41" s="125"/>
      <c r="K41" s="125"/>
      <c r="L41" s="125"/>
      <c r="M41" s="125"/>
      <c r="N41" s="125"/>
      <c r="O41" s="21">
        <v>2491</v>
      </c>
      <c r="P41" s="21">
        <v>87.2</v>
      </c>
      <c r="Q41" s="21">
        <v>83</v>
      </c>
      <c r="R41" s="21">
        <v>348.7</v>
      </c>
      <c r="S41" s="21">
        <v>1100</v>
      </c>
      <c r="T41" s="96">
        <v>9.5</v>
      </c>
      <c r="U41" s="96">
        <v>1500</v>
      </c>
    </row>
    <row r="42" spans="1:21">
      <c r="A42" s="279" t="s">
        <v>25</v>
      </c>
      <c r="B42" s="279"/>
      <c r="C42" s="279"/>
      <c r="D42" s="279"/>
      <c r="E42" s="279"/>
      <c r="F42" s="279"/>
      <c r="G42" s="10"/>
      <c r="H42" s="125"/>
      <c r="I42" s="125"/>
      <c r="J42" s="125"/>
      <c r="K42" s="125"/>
      <c r="L42" s="125"/>
      <c r="M42" s="125"/>
      <c r="N42" s="125"/>
      <c r="O42" s="39">
        <f>O40/O41</f>
        <v>0.32159373745483738</v>
      </c>
      <c r="P42" s="39">
        <f t="shared" ref="P42:U42" si="4">P40/P41</f>
        <v>0.33744495412844039</v>
      </c>
      <c r="Q42" s="39">
        <f t="shared" si="4"/>
        <v>0.35815662650602414</v>
      </c>
      <c r="R42" s="39">
        <f t="shared" si="4"/>
        <v>0.28245770002867798</v>
      </c>
      <c r="S42" s="39">
        <f t="shared" si="4"/>
        <v>0.34644545454545456</v>
      </c>
      <c r="T42" s="40">
        <f t="shared" si="4"/>
        <v>0.62147368421052629</v>
      </c>
      <c r="U42" s="40">
        <f t="shared" si="4"/>
        <v>0.33441333333333328</v>
      </c>
    </row>
    <row r="43" spans="1:21" s="7" customFormat="1">
      <c r="H43" s="126"/>
      <c r="I43" s="126"/>
      <c r="J43" s="126"/>
      <c r="K43" s="126"/>
      <c r="L43" s="126"/>
      <c r="M43" s="126"/>
      <c r="N43" s="126"/>
    </row>
    <row r="44" spans="1:21">
      <c r="A44" s="266" t="s">
        <v>26</v>
      </c>
      <c r="B44" s="266"/>
      <c r="C44" s="266"/>
      <c r="D44" s="267"/>
      <c r="E44" s="263" t="s">
        <v>172</v>
      </c>
      <c r="F44" s="264"/>
      <c r="G44" s="264"/>
      <c r="H44" s="264"/>
      <c r="I44" s="264"/>
      <c r="J44" s="264"/>
      <c r="K44" s="264"/>
      <c r="L44" s="264"/>
      <c r="M44" s="264"/>
      <c r="N44" s="264"/>
      <c r="O44" s="264"/>
      <c r="P44" s="264"/>
      <c r="Q44" s="264"/>
      <c r="R44" s="264"/>
      <c r="S44" s="264"/>
      <c r="T44" s="264"/>
      <c r="U44" s="265"/>
    </row>
    <row r="45" spans="1:21" ht="7.5" customHeight="1">
      <c r="A45" s="7"/>
      <c r="B45" s="7"/>
      <c r="C45" s="7"/>
      <c r="D45" s="13"/>
      <c r="E45" s="13"/>
      <c r="F45" s="13"/>
      <c r="G45" s="13"/>
      <c r="H45" s="13"/>
      <c r="I45" s="13"/>
      <c r="J45" s="13"/>
      <c r="K45" s="13"/>
      <c r="L45" s="13"/>
      <c r="M45" s="13"/>
      <c r="N45" s="13"/>
      <c r="O45" s="13"/>
      <c r="P45" s="13"/>
      <c r="Q45" s="13"/>
      <c r="R45" s="13"/>
      <c r="S45" s="13"/>
      <c r="T45" s="13"/>
    </row>
    <row r="46" spans="1:21">
      <c r="A46" s="7" t="s">
        <v>27</v>
      </c>
      <c r="B46" s="258"/>
      <c r="C46" s="258"/>
      <c r="D46" s="258"/>
      <c r="E46" s="258"/>
      <c r="F46" s="258"/>
      <c r="O46" s="266" t="s">
        <v>28</v>
      </c>
      <c r="P46" s="266"/>
      <c r="Q46" s="267"/>
      <c r="R46" s="258">
        <v>1143397777</v>
      </c>
      <c r="S46" s="258"/>
      <c r="T46" s="258"/>
      <c r="U46" s="258"/>
    </row>
  </sheetData>
  <mergeCells count="42">
    <mergeCell ref="A44:D44"/>
    <mergeCell ref="E44:U44"/>
    <mergeCell ref="B46:F46"/>
    <mergeCell ref="O46:Q46"/>
    <mergeCell ref="R46:U46"/>
    <mergeCell ref="G17:G18"/>
    <mergeCell ref="O17:U17"/>
    <mergeCell ref="A41:F41"/>
    <mergeCell ref="A42:F42"/>
    <mergeCell ref="A40:F40"/>
    <mergeCell ref="D17:D18"/>
    <mergeCell ref="E17:E18"/>
    <mergeCell ref="F17:F18"/>
    <mergeCell ref="C19:C21"/>
    <mergeCell ref="B19:B21"/>
    <mergeCell ref="A19:A21"/>
    <mergeCell ref="C22:C27"/>
    <mergeCell ref="B22:B27"/>
    <mergeCell ref="A22:A27"/>
    <mergeCell ref="C28:C29"/>
    <mergeCell ref="C36:C37"/>
    <mergeCell ref="A11:B11"/>
    <mergeCell ref="B13:C13"/>
    <mergeCell ref="A17:A18"/>
    <mergeCell ref="B17:B18"/>
    <mergeCell ref="C17:C18"/>
    <mergeCell ref="A9:B9"/>
    <mergeCell ref="C9:D9"/>
    <mergeCell ref="A1:S1"/>
    <mergeCell ref="A3:B3"/>
    <mergeCell ref="C3:S3"/>
    <mergeCell ref="A5:B5"/>
    <mergeCell ref="C7:D7"/>
    <mergeCell ref="C38:C39"/>
    <mergeCell ref="B38:B39"/>
    <mergeCell ref="A38:A39"/>
    <mergeCell ref="B28:B29"/>
    <mergeCell ref="A28:A29"/>
    <mergeCell ref="C34:C35"/>
    <mergeCell ref="A30:A33"/>
    <mergeCell ref="B30:B33"/>
    <mergeCell ref="C30:C33"/>
  </mergeCells>
  <dataValidations disablePrompts="1" count="5">
    <dataValidation type="list" allowBlank="1" showInputMessage="1" showErrorMessage="1" sqref="C7" xr:uid="{00000000-0002-0000-0E00-000000000000}">
      <formula1>"Indígena,Afrocolombiano,Palenquero,Raizal,Rrom,Sin Pertenencia Étnica"</formula1>
    </dataValidation>
    <dataValidation type="list" allowBlank="1" showInputMessage="1" showErrorMessage="1" sqref="C11" xr:uid="{00000000-0002-0000-0E00-000001000000}">
      <formula1>"Complemento JM/JT,Almuerzo"</formula1>
    </dataValidation>
    <dataValidation type="list" allowBlank="1" showInputMessage="1" showErrorMessage="1" sqref="B13:C13" xr:uid="{00000000-0002-0000-0E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E00-000003000000}">
      <formula1>"Ración para Preparar en Sitio,Comida Caliente Transportada,Ración Industrializada"</formula1>
    </dataValidation>
    <dataValidation type="list" allowBlank="1" showInputMessage="1" showErrorMessage="1" sqref="C5" xr:uid="{00000000-0002-0000-0E00-000004000000}">
      <formula1>"Si,No"</formula1>
    </dataValidation>
  </dataValidations>
  <pageMargins left="0.71" right="0.71" top="0.75000000000000011" bottom="0.75000000000000011" header="0.31" footer="0.31"/>
  <pageSetup scale="52" fitToHeight="0"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G47"/>
  <sheetViews>
    <sheetView view="pageBreakPreview" topLeftCell="A4" zoomScale="80" zoomScaleNormal="80" zoomScaleSheetLayoutView="80" zoomScalePageLayoutView="150" workbookViewId="0">
      <selection activeCell="A41" sqref="A41:S41"/>
    </sheetView>
  </sheetViews>
  <sheetFormatPr baseColWidth="10" defaultColWidth="11.453125" defaultRowHeight="14.5"/>
  <cols>
    <col min="1" max="1" width="21" style="2" customWidth="1"/>
    <col min="2" max="2" width="24.1796875" style="2" customWidth="1"/>
    <col min="3" max="3" width="18" style="2" customWidth="1"/>
    <col min="4" max="4" width="24.7265625" style="2" customWidth="1"/>
    <col min="5" max="5" width="14.453125" style="2" customWidth="1"/>
    <col min="6" max="6" width="11" style="2" customWidth="1"/>
    <col min="7" max="14" width="14.26953125" style="2" customWidth="1"/>
    <col min="15" max="16" width="14.1796875" style="2" hidden="1" customWidth="1"/>
    <col min="17" max="17" width="12.81640625" style="2" hidden="1" customWidth="1"/>
    <col min="18" max="18" width="12.1796875" style="2" hidden="1" customWidth="1"/>
    <col min="19" max="19" width="12.54296875" style="2" hidden="1" customWidth="1"/>
    <col min="20" max="20" width="12.7265625" style="2" hidden="1" customWidth="1"/>
    <col min="21" max="21" width="12.17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70"/>
      <c r="I2" s="170"/>
      <c r="J2" s="170"/>
      <c r="K2" s="170"/>
      <c r="L2" s="170"/>
      <c r="M2" s="170"/>
      <c r="N2" s="170"/>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70"/>
      <c r="I4" s="170"/>
      <c r="J4" s="170"/>
      <c r="K4" s="170"/>
      <c r="L4" s="170"/>
      <c r="M4" s="170"/>
      <c r="N4" s="170"/>
      <c r="O4" s="1"/>
      <c r="P4" s="1"/>
      <c r="Q4" s="1"/>
      <c r="R4" s="1"/>
      <c r="S4" s="1"/>
    </row>
    <row r="5" spans="1:33" s="6" customFormat="1">
      <c r="A5" s="273" t="s">
        <v>2</v>
      </c>
      <c r="B5" s="273"/>
      <c r="C5" s="4" t="s">
        <v>50</v>
      </c>
      <c r="D5" s="1"/>
      <c r="E5" s="1"/>
      <c r="F5" s="1"/>
      <c r="G5" s="1"/>
      <c r="H5" s="170"/>
      <c r="I5" s="170"/>
      <c r="J5" s="170"/>
      <c r="K5" s="170"/>
      <c r="L5" s="170"/>
      <c r="M5" s="170"/>
      <c r="N5" s="170"/>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69"/>
      <c r="I7" s="169"/>
      <c r="J7" s="169"/>
      <c r="K7" s="169"/>
      <c r="L7" s="169"/>
      <c r="M7" s="169"/>
      <c r="N7" s="169"/>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69"/>
      <c r="I11" s="169"/>
      <c r="J11" s="169"/>
      <c r="K11" s="169"/>
      <c r="L11" s="169"/>
      <c r="M11" s="169"/>
      <c r="N11" s="169"/>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16</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67"/>
      <c r="I17" s="167"/>
      <c r="J17" s="167"/>
      <c r="K17" s="167"/>
      <c r="L17" s="167"/>
      <c r="M17" s="167"/>
      <c r="N17" s="167"/>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71" t="s">
        <v>245</v>
      </c>
      <c r="L18" s="171" t="s">
        <v>246</v>
      </c>
      <c r="M18" s="171" t="s">
        <v>247</v>
      </c>
      <c r="N18" s="171" t="s">
        <v>248</v>
      </c>
      <c r="O18" s="4" t="s">
        <v>16</v>
      </c>
      <c r="P18" s="4" t="s">
        <v>17</v>
      </c>
      <c r="Q18" s="4" t="s">
        <v>18</v>
      </c>
      <c r="R18" s="4" t="s">
        <v>19</v>
      </c>
      <c r="S18" s="4" t="s">
        <v>20</v>
      </c>
      <c r="T18" s="4" t="s">
        <v>21</v>
      </c>
      <c r="U18" s="4" t="s">
        <v>22</v>
      </c>
    </row>
    <row r="19" spans="1:21">
      <c r="A19" s="257" t="s">
        <v>157</v>
      </c>
      <c r="B19" s="257" t="s">
        <v>132</v>
      </c>
      <c r="C19" s="254" t="s">
        <v>238</v>
      </c>
      <c r="D19" s="27" t="s">
        <v>122</v>
      </c>
      <c r="E19" s="10" t="s">
        <v>123</v>
      </c>
      <c r="F19" s="22">
        <v>95</v>
      </c>
      <c r="G19" s="22">
        <v>95</v>
      </c>
      <c r="H19" s="154">
        <v>16725</v>
      </c>
      <c r="I19" s="154">
        <v>16519</v>
      </c>
      <c r="J19" s="114"/>
      <c r="K19" s="159">
        <f>AVERAGE(H19,I19,J19)</f>
        <v>16622</v>
      </c>
      <c r="L19" s="21">
        <v>1000</v>
      </c>
      <c r="M19" s="221">
        <f>+K19/L19</f>
        <v>16.622</v>
      </c>
      <c r="N19" s="222">
        <f>F19*M19</f>
        <v>1579.09</v>
      </c>
      <c r="O19" s="22">
        <v>133</v>
      </c>
      <c r="P19" s="22">
        <v>20.329999999999998</v>
      </c>
      <c r="Q19" s="22">
        <v>5.7</v>
      </c>
      <c r="R19" s="22">
        <v>0.19</v>
      </c>
      <c r="S19" s="22">
        <v>16.149999999999999</v>
      </c>
      <c r="T19" s="22">
        <v>0.76</v>
      </c>
      <c r="U19" s="28">
        <v>49.4</v>
      </c>
    </row>
    <row r="20" spans="1:21" s="135" customFormat="1">
      <c r="A20" s="260"/>
      <c r="B20" s="260"/>
      <c r="C20" s="255"/>
      <c r="D20" s="128" t="s">
        <v>60</v>
      </c>
      <c r="E20" s="129" t="s">
        <v>74</v>
      </c>
      <c r="F20" s="130">
        <v>1.0526315789473684</v>
      </c>
      <c r="G20" s="130">
        <v>1</v>
      </c>
      <c r="H20" s="160">
        <v>9484</v>
      </c>
      <c r="I20" s="160">
        <v>9212</v>
      </c>
      <c r="J20" s="160"/>
      <c r="K20" s="161">
        <f t="shared" ref="K20:K38" si="0">AVERAGE(H20,I20,J20)</f>
        <v>9348</v>
      </c>
      <c r="L20" s="132">
        <v>1000</v>
      </c>
      <c r="M20" s="223">
        <f t="shared" ref="M20:M38" si="1">+K20/L20</f>
        <v>9.3480000000000008</v>
      </c>
      <c r="N20" s="224">
        <f t="shared" ref="N20:N38" si="2">F20*M20</f>
        <v>9.84</v>
      </c>
      <c r="O20" s="130">
        <v>1.44</v>
      </c>
      <c r="P20" s="130">
        <v>4.7E-2</v>
      </c>
      <c r="Q20" s="130">
        <v>3.0000000000000001E-3</v>
      </c>
      <c r="R20" s="130">
        <v>0.29299999999999998</v>
      </c>
      <c r="S20" s="130">
        <v>0.4</v>
      </c>
      <c r="T20" s="130">
        <v>1.3000000000000001E-2</v>
      </c>
      <c r="U20" s="145">
        <v>0.19</v>
      </c>
    </row>
    <row r="21" spans="1:21">
      <c r="A21" s="257" t="s">
        <v>133</v>
      </c>
      <c r="B21" s="257" t="s">
        <v>134</v>
      </c>
      <c r="C21" s="280" t="s">
        <v>158</v>
      </c>
      <c r="D21" s="27" t="s">
        <v>61</v>
      </c>
      <c r="E21" s="10" t="s">
        <v>75</v>
      </c>
      <c r="F21" s="22">
        <v>60</v>
      </c>
      <c r="G21" s="22">
        <v>60</v>
      </c>
      <c r="H21" s="155">
        <v>4133</v>
      </c>
      <c r="I21" s="155">
        <v>4061</v>
      </c>
      <c r="J21" s="155"/>
      <c r="K21" s="159">
        <f t="shared" si="0"/>
        <v>4097</v>
      </c>
      <c r="L21" s="21">
        <v>1000</v>
      </c>
      <c r="M21" s="221">
        <f t="shared" si="1"/>
        <v>4.0970000000000004</v>
      </c>
      <c r="N21" s="222">
        <f t="shared" si="2"/>
        <v>245.82000000000002</v>
      </c>
      <c r="O21" s="22">
        <v>211.8</v>
      </c>
      <c r="P21" s="22">
        <v>4.0199999999999996</v>
      </c>
      <c r="Q21" s="22">
        <v>0.24</v>
      </c>
      <c r="R21" s="22">
        <v>48.06</v>
      </c>
      <c r="S21" s="22">
        <v>5.4</v>
      </c>
      <c r="T21" s="22">
        <v>0.48</v>
      </c>
      <c r="U21" s="28">
        <v>1.2</v>
      </c>
    </row>
    <row r="22" spans="1:21" s="135" customFormat="1">
      <c r="A22" s="261"/>
      <c r="B22" s="261"/>
      <c r="C22" s="282"/>
      <c r="D22" s="128" t="s">
        <v>60</v>
      </c>
      <c r="E22" s="129" t="s">
        <v>74</v>
      </c>
      <c r="F22" s="130">
        <v>2.1052631578947367</v>
      </c>
      <c r="G22" s="130">
        <v>2</v>
      </c>
      <c r="H22" s="160">
        <v>9484</v>
      </c>
      <c r="I22" s="160">
        <v>9212</v>
      </c>
      <c r="J22" s="160"/>
      <c r="K22" s="161">
        <f t="shared" si="0"/>
        <v>9348</v>
      </c>
      <c r="L22" s="132">
        <v>1000</v>
      </c>
      <c r="M22" s="223">
        <f t="shared" si="1"/>
        <v>9.3480000000000008</v>
      </c>
      <c r="N22" s="224">
        <f t="shared" si="2"/>
        <v>19.68</v>
      </c>
      <c r="O22" s="130">
        <v>2.88</v>
      </c>
      <c r="P22" s="130">
        <v>9.4E-2</v>
      </c>
      <c r="Q22" s="130">
        <v>6.0000000000000001E-3</v>
      </c>
      <c r="R22" s="130">
        <v>0.58599999999999997</v>
      </c>
      <c r="S22" s="130">
        <v>0.8</v>
      </c>
      <c r="T22" s="130">
        <v>2.6000000000000002E-2</v>
      </c>
      <c r="U22" s="145">
        <v>0.38</v>
      </c>
    </row>
    <row r="23" spans="1:21" ht="43.5">
      <c r="A23" s="4" t="s">
        <v>135</v>
      </c>
      <c r="B23" s="4" t="s">
        <v>134</v>
      </c>
      <c r="C23" s="10" t="s">
        <v>193</v>
      </c>
      <c r="D23" s="63" t="s">
        <v>106</v>
      </c>
      <c r="E23" s="58" t="s">
        <v>110</v>
      </c>
      <c r="F23" s="62">
        <v>117.64705882352941</v>
      </c>
      <c r="G23" s="22">
        <v>80</v>
      </c>
      <c r="H23" s="155">
        <v>2427</v>
      </c>
      <c r="I23" s="155">
        <v>1826</v>
      </c>
      <c r="J23" s="155"/>
      <c r="K23" s="159">
        <f t="shared" si="0"/>
        <v>2126.5</v>
      </c>
      <c r="L23" s="21">
        <v>1000</v>
      </c>
      <c r="M23" s="221">
        <f t="shared" si="1"/>
        <v>2.1265000000000001</v>
      </c>
      <c r="N23" s="222">
        <f t="shared" si="2"/>
        <v>250.17647058823528</v>
      </c>
      <c r="O23" s="22">
        <v>132.80000000000001</v>
      </c>
      <c r="P23" s="22">
        <v>0.96</v>
      </c>
      <c r="Q23" s="22">
        <v>0.16</v>
      </c>
      <c r="R23" s="22">
        <v>31.44</v>
      </c>
      <c r="S23" s="22">
        <v>6.4</v>
      </c>
      <c r="T23" s="22">
        <v>0.32</v>
      </c>
      <c r="U23" s="29">
        <v>20.8</v>
      </c>
    </row>
    <row r="24" spans="1:21" ht="15" customHeight="1">
      <c r="A24" s="257" t="s">
        <v>138</v>
      </c>
      <c r="B24" s="257" t="s">
        <v>192</v>
      </c>
      <c r="C24" s="259" t="s">
        <v>212</v>
      </c>
      <c r="D24" s="27" t="s">
        <v>89</v>
      </c>
      <c r="E24" s="70" t="s">
        <v>96</v>
      </c>
      <c r="F24" s="22">
        <v>11.764705882352942</v>
      </c>
      <c r="G24" s="22">
        <v>10</v>
      </c>
      <c r="H24" s="155">
        <v>2750</v>
      </c>
      <c r="I24" s="155">
        <v>2689</v>
      </c>
      <c r="J24" s="155"/>
      <c r="K24" s="159">
        <f t="shared" si="0"/>
        <v>2719.5</v>
      </c>
      <c r="L24" s="21">
        <v>1000</v>
      </c>
      <c r="M24" s="221">
        <f t="shared" si="1"/>
        <v>2.7195</v>
      </c>
      <c r="N24" s="222">
        <f t="shared" si="2"/>
        <v>31.994117647058825</v>
      </c>
      <c r="O24" s="22">
        <v>4.7</v>
      </c>
      <c r="P24" s="22">
        <v>7.0000000000000007E-2</v>
      </c>
      <c r="Q24" s="22">
        <v>0.01</v>
      </c>
      <c r="R24" s="22">
        <v>0.95</v>
      </c>
      <c r="S24" s="22">
        <v>2.7</v>
      </c>
      <c r="T24" s="22">
        <v>0.04</v>
      </c>
      <c r="U24" s="29">
        <v>3.5</v>
      </c>
    </row>
    <row r="25" spans="1:21" ht="15" customHeight="1">
      <c r="A25" s="260"/>
      <c r="B25" s="260"/>
      <c r="C25" s="259"/>
      <c r="D25" s="80" t="s">
        <v>101</v>
      </c>
      <c r="E25" s="70" t="s">
        <v>105</v>
      </c>
      <c r="F25" s="45">
        <v>18.181818181818183</v>
      </c>
      <c r="G25" s="49">
        <v>10</v>
      </c>
      <c r="H25" s="156">
        <v>3155</v>
      </c>
      <c r="I25" s="156">
        <v>3226</v>
      </c>
      <c r="J25" s="156"/>
      <c r="K25" s="159">
        <f t="shared" si="0"/>
        <v>3190.5</v>
      </c>
      <c r="L25" s="21">
        <v>1000</v>
      </c>
      <c r="M25" s="221">
        <f t="shared" si="1"/>
        <v>3.1905000000000001</v>
      </c>
      <c r="N25" s="222">
        <f t="shared" si="2"/>
        <v>58.009090909090915</v>
      </c>
      <c r="O25" s="47">
        <v>5.6</v>
      </c>
      <c r="P25" s="47">
        <v>0.06</v>
      </c>
      <c r="Q25" s="47">
        <v>0.01</v>
      </c>
      <c r="R25" s="47">
        <v>1.24</v>
      </c>
      <c r="S25" s="47">
        <v>1.6</v>
      </c>
      <c r="T25" s="47">
        <v>0.05</v>
      </c>
      <c r="U25" s="47">
        <v>0.3</v>
      </c>
    </row>
    <row r="26" spans="1:21">
      <c r="A26" s="260"/>
      <c r="B26" s="260"/>
      <c r="C26" s="259"/>
      <c r="D26" s="57" t="s">
        <v>63</v>
      </c>
      <c r="E26" s="70" t="s">
        <v>77</v>
      </c>
      <c r="F26" s="22">
        <v>10.526315789473685</v>
      </c>
      <c r="G26" s="22">
        <v>10</v>
      </c>
      <c r="H26" s="155">
        <v>4040</v>
      </c>
      <c r="I26" s="155">
        <v>2449</v>
      </c>
      <c r="J26" s="155"/>
      <c r="K26" s="159">
        <f t="shared" si="0"/>
        <v>3244.5</v>
      </c>
      <c r="L26" s="21">
        <v>1000</v>
      </c>
      <c r="M26" s="221">
        <f t="shared" si="1"/>
        <v>3.2444999999999999</v>
      </c>
      <c r="N26" s="222">
        <f t="shared" si="2"/>
        <v>34.152631578947371</v>
      </c>
      <c r="O26" s="22">
        <v>4</v>
      </c>
      <c r="P26" s="22">
        <v>0.14000000000000001</v>
      </c>
      <c r="Q26" s="22">
        <v>0.01</v>
      </c>
      <c r="R26" s="22">
        <v>0.77</v>
      </c>
      <c r="S26" s="22">
        <v>2.4</v>
      </c>
      <c r="T26" s="22">
        <v>0.03</v>
      </c>
      <c r="U26" s="29">
        <v>0.4</v>
      </c>
    </row>
    <row r="27" spans="1:21" s="135" customFormat="1">
      <c r="A27" s="260"/>
      <c r="B27" s="260"/>
      <c r="C27" s="259"/>
      <c r="D27" s="142" t="s">
        <v>233</v>
      </c>
      <c r="E27" s="179" t="s">
        <v>232</v>
      </c>
      <c r="F27" s="138">
        <v>17.647058823529413</v>
      </c>
      <c r="G27" s="139">
        <v>15</v>
      </c>
      <c r="H27" s="140">
        <v>1611</v>
      </c>
      <c r="I27" s="140">
        <v>1291</v>
      </c>
      <c r="J27" s="189"/>
      <c r="K27" s="161">
        <f t="shared" si="0"/>
        <v>1451</v>
      </c>
      <c r="L27" s="132">
        <v>1000</v>
      </c>
      <c r="M27" s="223">
        <f t="shared" si="1"/>
        <v>1.4510000000000001</v>
      </c>
      <c r="N27" s="224">
        <f t="shared" si="2"/>
        <v>25.60588235294118</v>
      </c>
      <c r="O27" s="141">
        <v>5.85</v>
      </c>
      <c r="P27" s="141">
        <v>0.21</v>
      </c>
      <c r="Q27" s="141">
        <v>4.4999999999999998E-2</v>
      </c>
      <c r="R27" s="141">
        <v>0.97499999999999998</v>
      </c>
      <c r="S27" s="141">
        <v>6.75</v>
      </c>
      <c r="T27" s="141">
        <v>0.09</v>
      </c>
      <c r="U27" s="141">
        <v>4.05</v>
      </c>
    </row>
    <row r="28" spans="1:21">
      <c r="A28" s="260"/>
      <c r="B28" s="260"/>
      <c r="C28" s="259"/>
      <c r="D28" s="27" t="s">
        <v>190</v>
      </c>
      <c r="E28" s="70" t="s">
        <v>191</v>
      </c>
      <c r="F28" s="22">
        <v>21.428571428571427</v>
      </c>
      <c r="G28" s="22">
        <v>15</v>
      </c>
      <c r="H28" s="155">
        <v>1474</v>
      </c>
      <c r="I28" s="155">
        <v>1474</v>
      </c>
      <c r="J28" s="155"/>
      <c r="K28" s="159">
        <f t="shared" si="0"/>
        <v>1474</v>
      </c>
      <c r="L28" s="21">
        <v>1000</v>
      </c>
      <c r="M28" s="221">
        <f t="shared" si="1"/>
        <v>1.474</v>
      </c>
      <c r="N28" s="222">
        <f t="shared" si="2"/>
        <v>31.585714285714282</v>
      </c>
      <c r="O28" s="22">
        <v>6</v>
      </c>
      <c r="P28" s="22">
        <v>0.27</v>
      </c>
      <c r="Q28" s="22">
        <v>4.4999999999999998E-2</v>
      </c>
      <c r="R28" s="22">
        <v>0.96</v>
      </c>
      <c r="S28" s="22">
        <v>6.6</v>
      </c>
      <c r="T28" s="22">
        <v>7.4999999999999997E-2</v>
      </c>
      <c r="U28" s="29">
        <v>2.7</v>
      </c>
    </row>
    <row r="29" spans="1:21" s="135" customFormat="1">
      <c r="A29" s="260"/>
      <c r="B29" s="260"/>
      <c r="C29" s="259" t="s">
        <v>215</v>
      </c>
      <c r="D29" s="143" t="s">
        <v>178</v>
      </c>
      <c r="E29" s="141" t="s">
        <v>179</v>
      </c>
      <c r="F29" s="146">
        <v>5</v>
      </c>
      <c r="G29" s="147">
        <v>5</v>
      </c>
      <c r="H29" s="131">
        <v>1496</v>
      </c>
      <c r="I29" s="131">
        <v>1940</v>
      </c>
      <c r="J29" s="163"/>
      <c r="K29" s="161">
        <f t="shared" si="0"/>
        <v>1718</v>
      </c>
      <c r="L29" s="132">
        <v>1000</v>
      </c>
      <c r="M29" s="223">
        <f t="shared" si="1"/>
        <v>1.718</v>
      </c>
      <c r="N29" s="224">
        <f t="shared" si="2"/>
        <v>8.59</v>
      </c>
      <c r="O29" s="141">
        <v>11.2</v>
      </c>
      <c r="P29" s="141">
        <v>0</v>
      </c>
      <c r="Q29" s="141">
        <v>0</v>
      </c>
      <c r="R29" s="141">
        <v>0.3</v>
      </c>
      <c r="S29" s="141">
        <v>0.35</v>
      </c>
      <c r="T29" s="141">
        <v>2.5000000000000001E-2</v>
      </c>
      <c r="U29" s="141">
        <v>0.25</v>
      </c>
    </row>
    <row r="30" spans="1:21">
      <c r="A30" s="260"/>
      <c r="B30" s="260"/>
      <c r="C30" s="259"/>
      <c r="D30" s="76" t="s">
        <v>180</v>
      </c>
      <c r="E30" s="47" t="s">
        <v>181</v>
      </c>
      <c r="F30" s="35">
        <v>1</v>
      </c>
      <c r="G30" s="36">
        <v>0.5</v>
      </c>
      <c r="H30" s="157">
        <v>1355</v>
      </c>
      <c r="I30" s="157">
        <v>1382</v>
      </c>
      <c r="J30" s="157"/>
      <c r="K30" s="159">
        <f t="shared" si="0"/>
        <v>1368.5</v>
      </c>
      <c r="L30" s="21">
        <v>1000</v>
      </c>
      <c r="M30" s="221">
        <f t="shared" si="1"/>
        <v>1.3685</v>
      </c>
      <c r="N30" s="222">
        <f t="shared" si="2"/>
        <v>1.3685</v>
      </c>
      <c r="O30" s="47">
        <v>0.22</v>
      </c>
      <c r="P30" s="47">
        <v>1.5E-3</v>
      </c>
      <c r="Q30" s="47">
        <v>1.5E-3</v>
      </c>
      <c r="R30" s="47">
        <v>4.6500000000000007E-2</v>
      </c>
      <c r="S30" s="47">
        <v>9.5000000000000001E-2</v>
      </c>
      <c r="T30" s="47">
        <v>2.5000000000000001E-3</v>
      </c>
      <c r="U30" s="47">
        <v>0.02</v>
      </c>
    </row>
    <row r="31" spans="1:21">
      <c r="A31" s="260"/>
      <c r="B31" s="260"/>
      <c r="C31" s="259"/>
      <c r="D31" s="76" t="s">
        <v>63</v>
      </c>
      <c r="E31" s="47" t="s">
        <v>77</v>
      </c>
      <c r="F31" s="35">
        <v>1.3157894736842106</v>
      </c>
      <c r="G31" s="36">
        <v>1.25</v>
      </c>
      <c r="H31" s="155">
        <v>4040</v>
      </c>
      <c r="I31" s="155">
        <v>2449</v>
      </c>
      <c r="J31" s="157"/>
      <c r="K31" s="159">
        <f t="shared" si="0"/>
        <v>3244.5</v>
      </c>
      <c r="L31" s="21">
        <v>1000</v>
      </c>
      <c r="M31" s="221">
        <f t="shared" si="1"/>
        <v>3.2444999999999999</v>
      </c>
      <c r="N31" s="222">
        <f t="shared" si="2"/>
        <v>4.2690789473684214</v>
      </c>
      <c r="O31" s="47">
        <v>0.5</v>
      </c>
      <c r="P31" s="47">
        <v>1.7500000000000002E-2</v>
      </c>
      <c r="Q31" s="47">
        <v>1.25E-3</v>
      </c>
      <c r="R31" s="47">
        <v>9.6250000000000002E-2</v>
      </c>
      <c r="S31" s="47">
        <v>0.3</v>
      </c>
      <c r="T31" s="47">
        <v>3.7499999999999999E-3</v>
      </c>
      <c r="U31" s="47">
        <v>0.05</v>
      </c>
    </row>
    <row r="32" spans="1:21">
      <c r="A32" s="260"/>
      <c r="B32" s="260"/>
      <c r="C32" s="259"/>
      <c r="D32" s="76" t="s">
        <v>59</v>
      </c>
      <c r="E32" s="47" t="s">
        <v>73</v>
      </c>
      <c r="F32" s="35">
        <v>2.9411764705882355</v>
      </c>
      <c r="G32" s="36">
        <v>2.5</v>
      </c>
      <c r="H32" s="157">
        <v>6066</v>
      </c>
      <c r="I32" s="157">
        <v>3377</v>
      </c>
      <c r="J32" s="157"/>
      <c r="K32" s="159">
        <f t="shared" si="0"/>
        <v>4721.5</v>
      </c>
      <c r="L32" s="21">
        <v>1000</v>
      </c>
      <c r="M32" s="221">
        <f t="shared" si="1"/>
        <v>4.7214999999999998</v>
      </c>
      <c r="N32" s="222">
        <f t="shared" si="2"/>
        <v>13.886764705882353</v>
      </c>
      <c r="O32" s="47">
        <v>0.875</v>
      </c>
      <c r="P32" s="47">
        <v>2.5000000000000001E-2</v>
      </c>
      <c r="Q32" s="47">
        <v>7.4999999999999997E-3</v>
      </c>
      <c r="R32" s="47">
        <v>0.1575</v>
      </c>
      <c r="S32" s="47">
        <v>0.17499999999999999</v>
      </c>
      <c r="T32" s="47">
        <v>0.01</v>
      </c>
      <c r="U32" s="47">
        <v>0.1</v>
      </c>
    </row>
    <row r="33" spans="1:21">
      <c r="A33" s="260"/>
      <c r="B33" s="260"/>
      <c r="C33" s="259"/>
      <c r="D33" s="76" t="s">
        <v>86</v>
      </c>
      <c r="E33" s="47" t="s">
        <v>93</v>
      </c>
      <c r="F33" s="35">
        <v>3.125</v>
      </c>
      <c r="G33" s="36">
        <v>2.5</v>
      </c>
      <c r="H33" s="157">
        <v>6066</v>
      </c>
      <c r="I33" s="157">
        <v>3377</v>
      </c>
      <c r="J33" s="157"/>
      <c r="K33" s="159">
        <f t="shared" si="0"/>
        <v>4721.5</v>
      </c>
      <c r="L33" s="21">
        <v>1000</v>
      </c>
      <c r="M33" s="221">
        <f t="shared" si="1"/>
        <v>4.7214999999999998</v>
      </c>
      <c r="N33" s="222">
        <f t="shared" si="2"/>
        <v>14.754687499999999</v>
      </c>
      <c r="O33" s="47">
        <v>0.7</v>
      </c>
      <c r="P33" s="47">
        <v>2.2499999999999999E-2</v>
      </c>
      <c r="Q33" s="47">
        <v>2.5000000000000001E-3</v>
      </c>
      <c r="R33" s="47">
        <v>0.1225</v>
      </c>
      <c r="S33" s="47">
        <v>0.27500000000000002</v>
      </c>
      <c r="T33" s="47">
        <v>0.01</v>
      </c>
      <c r="U33" s="47">
        <v>7.4999999999999997E-2</v>
      </c>
    </row>
    <row r="34" spans="1:21" s="135" customFormat="1">
      <c r="A34" s="260"/>
      <c r="B34" s="260"/>
      <c r="C34" s="259"/>
      <c r="D34" s="143" t="s">
        <v>56</v>
      </c>
      <c r="E34" s="141" t="s">
        <v>70</v>
      </c>
      <c r="F34" s="146">
        <v>1.6666666666666667</v>
      </c>
      <c r="G34" s="147">
        <v>1.5</v>
      </c>
      <c r="H34" s="148">
        <v>5304</v>
      </c>
      <c r="I34" s="148">
        <v>4575</v>
      </c>
      <c r="J34" s="163"/>
      <c r="K34" s="161">
        <f t="shared" si="0"/>
        <v>4939.5</v>
      </c>
      <c r="L34" s="132">
        <v>1000</v>
      </c>
      <c r="M34" s="223">
        <f t="shared" si="1"/>
        <v>4.9394999999999998</v>
      </c>
      <c r="N34" s="224">
        <f t="shared" si="2"/>
        <v>8.2324999999999999</v>
      </c>
      <c r="O34" s="141">
        <v>0.66</v>
      </c>
      <c r="P34" s="141">
        <v>3.4499999999999996E-2</v>
      </c>
      <c r="Q34" s="141">
        <v>8.9999999999999993E-3</v>
      </c>
      <c r="R34" s="141">
        <v>8.8500000000000009E-2</v>
      </c>
      <c r="S34" s="141">
        <v>1.23</v>
      </c>
      <c r="T34" s="141">
        <v>2.7000000000000003E-2</v>
      </c>
      <c r="U34" s="141">
        <v>0.69</v>
      </c>
    </row>
    <row r="35" spans="1:21">
      <c r="A35" s="260"/>
      <c r="B35" s="260"/>
      <c r="C35" s="259"/>
      <c r="D35" s="77" t="s">
        <v>67</v>
      </c>
      <c r="E35" s="47" t="s">
        <v>81</v>
      </c>
      <c r="F35" s="35">
        <v>1.5</v>
      </c>
      <c r="G35" s="36">
        <v>1.5</v>
      </c>
      <c r="H35" s="157">
        <v>3640</v>
      </c>
      <c r="I35" s="157">
        <v>3610</v>
      </c>
      <c r="J35" s="157"/>
      <c r="K35" s="159">
        <f t="shared" si="0"/>
        <v>3625</v>
      </c>
      <c r="L35" s="21">
        <v>1000</v>
      </c>
      <c r="M35" s="221">
        <f t="shared" si="1"/>
        <v>3.625</v>
      </c>
      <c r="N35" s="222">
        <f t="shared" si="2"/>
        <v>5.4375</v>
      </c>
      <c r="O35" s="47">
        <v>5.9550000000000001</v>
      </c>
      <c r="P35" s="47">
        <v>0</v>
      </c>
      <c r="Q35" s="47">
        <v>0</v>
      </c>
      <c r="R35" s="47">
        <v>1.4894999999999998</v>
      </c>
      <c r="S35" s="47">
        <v>0</v>
      </c>
      <c r="T35" s="47">
        <v>1.5000000000000002E-3</v>
      </c>
      <c r="U35" s="47">
        <v>0</v>
      </c>
    </row>
    <row r="36" spans="1:21">
      <c r="A36" s="261"/>
      <c r="B36" s="261"/>
      <c r="C36" s="259"/>
      <c r="D36" s="77" t="s">
        <v>69</v>
      </c>
      <c r="E36" s="47" t="s">
        <v>83</v>
      </c>
      <c r="F36" s="35">
        <v>1.25</v>
      </c>
      <c r="G36" s="36">
        <v>1.25</v>
      </c>
      <c r="H36" s="157">
        <v>7779</v>
      </c>
      <c r="I36" s="157">
        <v>7465</v>
      </c>
      <c r="J36" s="157"/>
      <c r="K36" s="159">
        <f t="shared" si="0"/>
        <v>7622</v>
      </c>
      <c r="L36" s="21">
        <v>1000</v>
      </c>
      <c r="M36" s="221">
        <f t="shared" si="1"/>
        <v>7.6219999999999999</v>
      </c>
      <c r="N36" s="222">
        <f t="shared" si="2"/>
        <v>9.5274999999999999</v>
      </c>
      <c r="O36" s="47">
        <v>11.25</v>
      </c>
      <c r="P36" s="47">
        <v>0</v>
      </c>
      <c r="Q36" s="47">
        <v>1.25</v>
      </c>
      <c r="R36" s="47">
        <v>0</v>
      </c>
      <c r="S36" s="47">
        <v>0</v>
      </c>
      <c r="T36" s="47">
        <v>0</v>
      </c>
      <c r="U36" s="47">
        <v>0</v>
      </c>
    </row>
    <row r="37" spans="1:21">
      <c r="A37" s="4" t="s">
        <v>141</v>
      </c>
      <c r="B37" s="4" t="s">
        <v>139</v>
      </c>
      <c r="C37" s="281" t="s">
        <v>170</v>
      </c>
      <c r="D37" s="30" t="s">
        <v>66</v>
      </c>
      <c r="E37" s="10" t="s">
        <v>80</v>
      </c>
      <c r="F37" s="33">
        <v>130</v>
      </c>
      <c r="G37" s="37">
        <v>65</v>
      </c>
      <c r="H37" s="188">
        <v>2845</v>
      </c>
      <c r="I37" s="188">
        <v>4833</v>
      </c>
      <c r="J37" s="188"/>
      <c r="K37" s="159">
        <f t="shared" si="0"/>
        <v>3839</v>
      </c>
      <c r="L37" s="21">
        <v>1000</v>
      </c>
      <c r="M37" s="221">
        <f t="shared" si="1"/>
        <v>3.839</v>
      </c>
      <c r="N37" s="222">
        <f t="shared" si="2"/>
        <v>499.07</v>
      </c>
      <c r="O37" s="21">
        <v>51.35</v>
      </c>
      <c r="P37" s="21">
        <v>0.39</v>
      </c>
      <c r="Q37" s="21">
        <v>0</v>
      </c>
      <c r="R37" s="22">
        <v>11.115</v>
      </c>
      <c r="S37" s="21">
        <v>9.75</v>
      </c>
      <c r="T37" s="22">
        <v>0.32500000000000001</v>
      </c>
      <c r="U37" s="32">
        <v>2.6</v>
      </c>
    </row>
    <row r="38" spans="1:21">
      <c r="A38" s="4" t="s">
        <v>144</v>
      </c>
      <c r="B38" s="4" t="s">
        <v>145</v>
      </c>
      <c r="C38" s="282"/>
      <c r="D38" s="30" t="s">
        <v>67</v>
      </c>
      <c r="E38" s="10" t="s">
        <v>81</v>
      </c>
      <c r="F38" s="22">
        <v>8</v>
      </c>
      <c r="G38" s="22">
        <v>8</v>
      </c>
      <c r="H38" s="157">
        <v>3640</v>
      </c>
      <c r="I38" s="157">
        <v>3610</v>
      </c>
      <c r="J38" s="155"/>
      <c r="K38" s="159">
        <f t="shared" si="0"/>
        <v>3625</v>
      </c>
      <c r="L38" s="21">
        <v>1000</v>
      </c>
      <c r="M38" s="221">
        <f t="shared" si="1"/>
        <v>3.625</v>
      </c>
      <c r="N38" s="222">
        <f t="shared" si="2"/>
        <v>29</v>
      </c>
      <c r="O38" s="22">
        <v>31.76</v>
      </c>
      <c r="P38" s="22">
        <v>0</v>
      </c>
      <c r="Q38" s="22">
        <v>0</v>
      </c>
      <c r="R38" s="22">
        <v>7.944</v>
      </c>
      <c r="S38" s="22">
        <v>0</v>
      </c>
      <c r="T38" s="22">
        <v>8.0000000000000002E-3</v>
      </c>
      <c r="U38" s="29">
        <v>0</v>
      </c>
    </row>
    <row r="39" spans="1:21" ht="29">
      <c r="A39" s="195" t="s">
        <v>146</v>
      </c>
      <c r="B39" s="195" t="s">
        <v>147</v>
      </c>
      <c r="C39" s="196" t="s">
        <v>156</v>
      </c>
      <c r="D39" s="30" t="s">
        <v>69</v>
      </c>
      <c r="E39" s="196" t="s">
        <v>83</v>
      </c>
      <c r="F39" s="22">
        <v>15</v>
      </c>
      <c r="G39" s="22">
        <v>15</v>
      </c>
      <c r="H39" s="157">
        <v>7779</v>
      </c>
      <c r="I39" s="157">
        <v>7465</v>
      </c>
      <c r="J39" s="155"/>
      <c r="K39" s="159">
        <f t="shared" ref="K39" si="3">AVERAGE(H39,I39,J39)</f>
        <v>7622</v>
      </c>
      <c r="L39" s="21">
        <v>1000</v>
      </c>
      <c r="M39" s="221">
        <f t="shared" ref="M39" si="4">+K39/L39</f>
        <v>7.6219999999999999</v>
      </c>
      <c r="N39" s="222">
        <f t="shared" ref="N39" si="5">F39*M39</f>
        <v>114.33</v>
      </c>
      <c r="O39" s="22"/>
      <c r="P39" s="22"/>
      <c r="Q39" s="22"/>
      <c r="R39" s="22"/>
      <c r="S39" s="22"/>
      <c r="T39" s="22"/>
      <c r="U39" s="29"/>
    </row>
    <row r="40" spans="1:21">
      <c r="A40" s="279" t="s">
        <v>23</v>
      </c>
      <c r="B40" s="279"/>
      <c r="C40" s="279"/>
      <c r="D40" s="279"/>
      <c r="E40" s="279"/>
      <c r="F40" s="279"/>
      <c r="G40" s="22"/>
      <c r="H40" s="157"/>
      <c r="I40" s="157"/>
      <c r="J40" s="155"/>
      <c r="K40" s="159"/>
      <c r="L40" s="21"/>
      <c r="M40" s="225">
        <f>SUM(M19:M39)</f>
        <v>100.6675</v>
      </c>
      <c r="N40" s="226">
        <f>SUM(N19:N39)</f>
        <v>2994.4204385152389</v>
      </c>
      <c r="O40" s="22"/>
      <c r="P40" s="22"/>
      <c r="Q40" s="22"/>
      <c r="R40" s="22"/>
      <c r="S40" s="22"/>
      <c r="T40" s="22"/>
      <c r="U40" s="28"/>
    </row>
    <row r="41" spans="1:21">
      <c r="A41" s="277"/>
      <c r="B41" s="277"/>
      <c r="C41" s="277"/>
      <c r="D41" s="277"/>
      <c r="E41" s="277"/>
      <c r="F41" s="277"/>
      <c r="G41" s="277"/>
      <c r="H41" s="277"/>
      <c r="I41" s="277"/>
      <c r="J41" s="277"/>
      <c r="K41" s="277"/>
      <c r="L41" s="277"/>
      <c r="M41" s="277"/>
      <c r="N41" s="277"/>
      <c r="O41" s="277"/>
      <c r="P41" s="277"/>
      <c r="Q41" s="277"/>
      <c r="R41" s="277"/>
      <c r="S41" s="278"/>
    </row>
    <row r="42" spans="1:21">
      <c r="A42" s="279" t="s">
        <v>24</v>
      </c>
      <c r="B42" s="279"/>
      <c r="C42" s="279"/>
      <c r="D42" s="279"/>
      <c r="E42" s="279"/>
      <c r="F42" s="279"/>
      <c r="G42" s="10"/>
      <c r="H42" s="168"/>
      <c r="I42" s="168"/>
      <c r="J42" s="168"/>
      <c r="K42" s="168"/>
      <c r="L42" s="168"/>
      <c r="M42" s="168"/>
      <c r="N42" s="168"/>
      <c r="O42" s="21">
        <v>2491</v>
      </c>
      <c r="P42" s="21">
        <v>87.2</v>
      </c>
      <c r="Q42" s="21">
        <v>83</v>
      </c>
      <c r="R42" s="21">
        <v>348.7</v>
      </c>
      <c r="S42" s="21">
        <v>1100</v>
      </c>
      <c r="T42" s="96">
        <v>9.5</v>
      </c>
      <c r="U42" s="96">
        <v>1500</v>
      </c>
    </row>
    <row r="43" spans="1:21">
      <c r="A43" s="279" t="s">
        <v>25</v>
      </c>
      <c r="B43" s="279"/>
      <c r="C43" s="279"/>
      <c r="D43" s="279"/>
      <c r="E43" s="279"/>
      <c r="F43" s="279"/>
      <c r="G43" s="10"/>
      <c r="H43" s="168"/>
      <c r="I43" s="168"/>
      <c r="J43" s="168"/>
      <c r="K43" s="168"/>
      <c r="L43" s="168"/>
      <c r="M43" s="168"/>
      <c r="N43" s="168"/>
      <c r="O43" s="39" t="e">
        <f>#REF!/O42</f>
        <v>#REF!</v>
      </c>
      <c r="P43" s="39" t="e">
        <f>#REF!/P42</f>
        <v>#REF!</v>
      </c>
      <c r="Q43" s="39" t="e">
        <f>#REF!/Q42</f>
        <v>#REF!</v>
      </c>
      <c r="R43" s="39" t="e">
        <f>#REF!/R42</f>
        <v>#REF!</v>
      </c>
      <c r="S43" s="39" t="e">
        <f>#REF!/S42</f>
        <v>#REF!</v>
      </c>
      <c r="T43" s="40" t="e">
        <f>#REF!/T42</f>
        <v>#REF!</v>
      </c>
      <c r="U43" s="40" t="e">
        <f>#REF!/U42</f>
        <v>#REF!</v>
      </c>
    </row>
    <row r="44" spans="1:21" s="7" customFormat="1">
      <c r="H44" s="169"/>
      <c r="I44" s="169"/>
      <c r="J44" s="169"/>
      <c r="K44" s="169"/>
      <c r="L44" s="169"/>
      <c r="M44" s="169"/>
      <c r="N44" s="169"/>
    </row>
    <row r="45" spans="1:21">
      <c r="A45" s="266" t="s">
        <v>26</v>
      </c>
      <c r="B45" s="266"/>
      <c r="C45" s="266"/>
      <c r="D45" s="267"/>
      <c r="E45" s="263" t="s">
        <v>172</v>
      </c>
      <c r="F45" s="264"/>
      <c r="G45" s="264"/>
      <c r="H45" s="264"/>
      <c r="I45" s="264"/>
      <c r="J45" s="264"/>
      <c r="K45" s="264"/>
      <c r="L45" s="264"/>
      <c r="M45" s="264"/>
      <c r="N45" s="264"/>
      <c r="O45" s="264"/>
      <c r="P45" s="264"/>
      <c r="Q45" s="264"/>
      <c r="R45" s="264"/>
      <c r="S45" s="264"/>
      <c r="T45" s="264"/>
      <c r="U45" s="265"/>
    </row>
    <row r="46" spans="1:21" ht="7.5" customHeight="1">
      <c r="A46" s="7"/>
      <c r="B46" s="7"/>
      <c r="C46" s="7"/>
      <c r="D46" s="13"/>
      <c r="E46" s="13"/>
      <c r="F46" s="13"/>
      <c r="G46" s="13"/>
      <c r="H46" s="13"/>
      <c r="I46" s="13"/>
      <c r="J46" s="13"/>
      <c r="K46" s="13"/>
      <c r="L46" s="13"/>
      <c r="M46" s="13"/>
      <c r="N46" s="13"/>
      <c r="O46" s="13"/>
      <c r="P46" s="13"/>
      <c r="Q46" s="13"/>
      <c r="R46" s="13"/>
      <c r="S46" s="13"/>
      <c r="T46" s="13"/>
    </row>
    <row r="47" spans="1:21">
      <c r="A47" s="7" t="s">
        <v>27</v>
      </c>
      <c r="B47" s="258"/>
      <c r="C47" s="258"/>
      <c r="D47" s="258"/>
      <c r="E47" s="258"/>
      <c r="F47" s="258"/>
      <c r="O47" s="266" t="s">
        <v>28</v>
      </c>
      <c r="P47" s="266"/>
      <c r="Q47" s="267"/>
      <c r="R47" s="258">
        <v>1143397777</v>
      </c>
      <c r="S47" s="258"/>
      <c r="T47" s="258"/>
      <c r="U47" s="258"/>
    </row>
  </sheetData>
  <mergeCells count="37">
    <mergeCell ref="A45:D45"/>
    <mergeCell ref="E45:U45"/>
    <mergeCell ref="B47:F47"/>
    <mergeCell ref="O47:Q47"/>
    <mergeCell ref="R47:U47"/>
    <mergeCell ref="G17:G18"/>
    <mergeCell ref="O17:U17"/>
    <mergeCell ref="A41:S41"/>
    <mergeCell ref="A42:F42"/>
    <mergeCell ref="A43:F43"/>
    <mergeCell ref="D17:D18"/>
    <mergeCell ref="E17:E18"/>
    <mergeCell ref="F17:F18"/>
    <mergeCell ref="C19:C20"/>
    <mergeCell ref="B19:B20"/>
    <mergeCell ref="A19:A20"/>
    <mergeCell ref="C21:C22"/>
    <mergeCell ref="B21:B22"/>
    <mergeCell ref="A21:A22"/>
    <mergeCell ref="C37:C38"/>
    <mergeCell ref="A40:F40"/>
    <mergeCell ref="A1:S1"/>
    <mergeCell ref="A3:B3"/>
    <mergeCell ref="C3:S3"/>
    <mergeCell ref="A5:B5"/>
    <mergeCell ref="C7:D7"/>
    <mergeCell ref="A24:A36"/>
    <mergeCell ref="B24:B36"/>
    <mergeCell ref="C24:C28"/>
    <mergeCell ref="C29:C36"/>
    <mergeCell ref="A9:B9"/>
    <mergeCell ref="C9:D9"/>
    <mergeCell ref="A11:B11"/>
    <mergeCell ref="B13:C13"/>
    <mergeCell ref="A17:A18"/>
    <mergeCell ref="B17:B18"/>
    <mergeCell ref="C17:C18"/>
  </mergeCells>
  <dataValidations count="5">
    <dataValidation type="list" allowBlank="1" showInputMessage="1" showErrorMessage="1" sqref="C7" xr:uid="{00000000-0002-0000-0F00-000000000000}">
      <formula1>"Indígena,Afrocolombiano,Palenquero,Raizal,Rrom,Sin Pertenencia Étnica"</formula1>
    </dataValidation>
    <dataValidation type="list" allowBlank="1" showInputMessage="1" showErrorMessage="1" sqref="C11" xr:uid="{00000000-0002-0000-0F00-000001000000}">
      <formula1>"Complemento JM/JT,Almuerzo"</formula1>
    </dataValidation>
    <dataValidation type="list" allowBlank="1" showInputMessage="1" showErrorMessage="1" sqref="B13:C13" xr:uid="{00000000-0002-0000-0F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0F00-000003000000}">
      <formula1>"Ración para Preparar en Sitio,Comida Caliente Transportada,Ración Industrializada"</formula1>
    </dataValidation>
    <dataValidation type="list" allowBlank="1" showInputMessage="1" showErrorMessage="1" sqref="C5" xr:uid="{00000000-0002-0000-0F00-000004000000}">
      <formula1>"Si,No"</formula1>
    </dataValidation>
  </dataValidations>
  <pageMargins left="0.71" right="0.71" top="0.75000000000000011" bottom="0.75000000000000011" header="0.31" footer="0.31"/>
  <pageSetup scale="53" fitToHeight="0"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G52"/>
  <sheetViews>
    <sheetView view="pageBreakPreview" topLeftCell="C14" zoomScale="80" zoomScaleNormal="80" zoomScaleSheetLayoutView="80" zoomScalePageLayoutView="150" workbookViewId="0">
      <selection activeCell="H47" sqref="H47"/>
    </sheetView>
  </sheetViews>
  <sheetFormatPr baseColWidth="10" defaultColWidth="11.453125" defaultRowHeight="14.5"/>
  <cols>
    <col min="1" max="1" width="21" style="2" customWidth="1"/>
    <col min="2" max="2" width="24.1796875" style="2" customWidth="1"/>
    <col min="3" max="3" width="19" style="2" customWidth="1"/>
    <col min="4" max="4" width="26.26953125" style="2" customWidth="1"/>
    <col min="5" max="5" width="14.453125" style="2" customWidth="1"/>
    <col min="6" max="6" width="11" style="2" customWidth="1"/>
    <col min="7" max="14" width="14.26953125" style="2" customWidth="1"/>
    <col min="15" max="18" width="14.1796875" style="2" hidden="1" customWidth="1"/>
    <col min="19" max="19" width="12" style="2" hidden="1" customWidth="1"/>
    <col min="20" max="20" width="11.54296875" style="2" hidden="1" customWidth="1"/>
    <col min="21" max="21" width="12"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70"/>
      <c r="I2" s="170"/>
      <c r="J2" s="170"/>
      <c r="K2" s="170"/>
      <c r="L2" s="170"/>
      <c r="M2" s="170"/>
      <c r="N2" s="170"/>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70"/>
      <c r="I4" s="170"/>
      <c r="J4" s="170"/>
      <c r="K4" s="170"/>
      <c r="L4" s="170"/>
      <c r="M4" s="170"/>
      <c r="N4" s="170"/>
      <c r="O4" s="1"/>
      <c r="P4" s="1"/>
      <c r="Q4" s="1"/>
      <c r="R4" s="1"/>
      <c r="S4" s="1"/>
    </row>
    <row r="5" spans="1:33" s="6" customFormat="1">
      <c r="A5" s="273" t="s">
        <v>2</v>
      </c>
      <c r="B5" s="273"/>
      <c r="C5" s="4" t="s">
        <v>50</v>
      </c>
      <c r="D5" s="1"/>
      <c r="E5" s="1"/>
      <c r="F5" s="1"/>
      <c r="G5" s="1"/>
      <c r="H5" s="170"/>
      <c r="I5" s="170"/>
      <c r="J5" s="170"/>
      <c r="K5" s="170"/>
      <c r="L5" s="170"/>
      <c r="M5" s="170"/>
      <c r="N5" s="170"/>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69"/>
      <c r="I7" s="169"/>
      <c r="J7" s="169"/>
      <c r="K7" s="169"/>
      <c r="L7" s="169"/>
      <c r="M7" s="169"/>
      <c r="N7" s="169"/>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69"/>
      <c r="I11" s="169"/>
      <c r="J11" s="169"/>
      <c r="K11" s="169"/>
      <c r="L11" s="169"/>
      <c r="M11" s="169"/>
      <c r="N11" s="169"/>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17</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67"/>
      <c r="I17" s="167"/>
      <c r="J17" s="167"/>
      <c r="K17" s="167"/>
      <c r="L17" s="167"/>
      <c r="M17" s="167"/>
      <c r="N17" s="167"/>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71" t="s">
        <v>245</v>
      </c>
      <c r="L18" s="171" t="s">
        <v>246</v>
      </c>
      <c r="M18" s="171" t="s">
        <v>247</v>
      </c>
      <c r="N18" s="171" t="s">
        <v>248</v>
      </c>
      <c r="O18" s="4" t="s">
        <v>16</v>
      </c>
      <c r="P18" s="4" t="s">
        <v>17</v>
      </c>
      <c r="Q18" s="4" t="s">
        <v>18</v>
      </c>
      <c r="R18" s="4" t="s">
        <v>19</v>
      </c>
      <c r="S18" s="4" t="s">
        <v>20</v>
      </c>
      <c r="T18" s="4" t="s">
        <v>21</v>
      </c>
      <c r="U18" s="4" t="s">
        <v>22</v>
      </c>
    </row>
    <row r="19" spans="1:21" ht="29">
      <c r="A19" s="257" t="s">
        <v>157</v>
      </c>
      <c r="B19" s="257" t="s">
        <v>132</v>
      </c>
      <c r="C19" s="280" t="s">
        <v>168</v>
      </c>
      <c r="D19" s="27" t="s">
        <v>84</v>
      </c>
      <c r="E19" s="70" t="s">
        <v>91</v>
      </c>
      <c r="F19" s="22">
        <v>61.111111111111114</v>
      </c>
      <c r="G19" s="22">
        <v>55</v>
      </c>
      <c r="H19" s="154">
        <v>474</v>
      </c>
      <c r="I19" s="114">
        <v>411</v>
      </c>
      <c r="J19" s="159"/>
      <c r="K19" s="159">
        <f>AVERAGE(H19,I19,J19)</f>
        <v>442.5</v>
      </c>
      <c r="L19" s="21">
        <v>1000</v>
      </c>
      <c r="M19" s="229">
        <f>+K19/L19</f>
        <v>0.4425</v>
      </c>
      <c r="N19" s="222">
        <f>F19*M19</f>
        <v>27.041666666666668</v>
      </c>
      <c r="O19" s="22">
        <v>81.95</v>
      </c>
      <c r="P19" s="22">
        <v>6.93</v>
      </c>
      <c r="Q19" s="22">
        <v>5.94</v>
      </c>
      <c r="R19" s="22">
        <v>0.16500000000000001</v>
      </c>
      <c r="S19" s="22">
        <v>29.15</v>
      </c>
      <c r="T19" s="22">
        <v>0.93500000000000005</v>
      </c>
      <c r="U19" s="29">
        <v>76.45</v>
      </c>
    </row>
    <row r="20" spans="1:21">
      <c r="A20" s="260"/>
      <c r="B20" s="260"/>
      <c r="C20" s="281"/>
      <c r="D20" s="27" t="s">
        <v>65</v>
      </c>
      <c r="E20" s="70" t="s">
        <v>79</v>
      </c>
      <c r="F20" s="22">
        <v>6.25</v>
      </c>
      <c r="G20" s="22">
        <v>5</v>
      </c>
      <c r="H20" s="155">
        <v>2276</v>
      </c>
      <c r="I20" s="155">
        <v>2226</v>
      </c>
      <c r="J20" s="155"/>
      <c r="K20" s="159">
        <f t="shared" ref="K20:K44" si="0">AVERAGE(H20,I20,J20)</f>
        <v>2251</v>
      </c>
      <c r="L20" s="21">
        <v>1001</v>
      </c>
      <c r="M20" s="229">
        <f t="shared" ref="M20:M44" si="1">+K20/L20</f>
        <v>2.2487512487512489</v>
      </c>
      <c r="N20" s="222">
        <f t="shared" ref="N20:N44" si="2">F20*M20</f>
        <v>14.054695304695306</v>
      </c>
      <c r="O20" s="22">
        <v>1.1499999999999999</v>
      </c>
      <c r="P20" s="22">
        <v>4.4999999999999998E-2</v>
      </c>
      <c r="Q20" s="22">
        <v>5.0000000000000001E-3</v>
      </c>
      <c r="R20" s="22">
        <v>0.20499999999999999</v>
      </c>
      <c r="S20" s="22">
        <v>0.45</v>
      </c>
      <c r="T20" s="22">
        <v>2.5000000000000001E-2</v>
      </c>
      <c r="U20" s="29">
        <v>0.3</v>
      </c>
    </row>
    <row r="21" spans="1:21">
      <c r="A21" s="261"/>
      <c r="B21" s="261"/>
      <c r="C21" s="282"/>
      <c r="D21" s="27" t="s">
        <v>63</v>
      </c>
      <c r="E21" s="70" t="s">
        <v>77</v>
      </c>
      <c r="F21" s="22">
        <v>2.1052631578947367</v>
      </c>
      <c r="G21" s="22">
        <v>2</v>
      </c>
      <c r="H21" s="155">
        <v>4040</v>
      </c>
      <c r="I21" s="155">
        <v>2449</v>
      </c>
      <c r="J21" s="155"/>
      <c r="K21" s="159">
        <f t="shared" si="0"/>
        <v>3244.5</v>
      </c>
      <c r="L21" s="21">
        <v>1002</v>
      </c>
      <c r="M21" s="229">
        <f t="shared" si="1"/>
        <v>3.2380239520958085</v>
      </c>
      <c r="N21" s="222">
        <f t="shared" si="2"/>
        <v>6.8168925307280173</v>
      </c>
      <c r="O21" s="22">
        <v>0.8</v>
      </c>
      <c r="P21" s="22">
        <v>2.7999999999999997E-2</v>
      </c>
      <c r="Q21" s="22">
        <v>2E-3</v>
      </c>
      <c r="R21" s="22">
        <v>0.154</v>
      </c>
      <c r="S21" s="22">
        <v>0.48</v>
      </c>
      <c r="T21" s="22">
        <v>6.0000000000000001E-3</v>
      </c>
      <c r="U21" s="29">
        <v>0.08</v>
      </c>
    </row>
    <row r="22" spans="1:21">
      <c r="A22" s="257" t="s">
        <v>157</v>
      </c>
      <c r="B22" s="257" t="s">
        <v>132</v>
      </c>
      <c r="C22" s="280" t="s">
        <v>213</v>
      </c>
      <c r="D22" s="27" t="s">
        <v>114</v>
      </c>
      <c r="E22" s="70" t="s">
        <v>116</v>
      </c>
      <c r="F22" s="22">
        <v>25</v>
      </c>
      <c r="G22" s="22">
        <v>25</v>
      </c>
      <c r="H22" s="155">
        <v>7250</v>
      </c>
      <c r="I22" s="155">
        <v>7250</v>
      </c>
      <c r="J22" s="155"/>
      <c r="K22" s="159">
        <f t="shared" si="0"/>
        <v>7250</v>
      </c>
      <c r="L22" s="21">
        <v>1003</v>
      </c>
      <c r="M22" s="229">
        <f t="shared" si="1"/>
        <v>7.2283150548354937</v>
      </c>
      <c r="N22" s="222">
        <f t="shared" si="2"/>
        <v>180.70787637088733</v>
      </c>
      <c r="O22" s="22">
        <v>96.75</v>
      </c>
      <c r="P22" s="22">
        <v>5.7750000000000004</v>
      </c>
      <c r="Q22" s="22">
        <v>0.22500000000000001</v>
      </c>
      <c r="R22" s="22">
        <v>15.25</v>
      </c>
      <c r="S22" s="22">
        <v>12.75</v>
      </c>
      <c r="T22" s="22">
        <v>1.8</v>
      </c>
      <c r="U22" s="28">
        <v>6.75</v>
      </c>
    </row>
    <row r="23" spans="1:21">
      <c r="A23" s="260"/>
      <c r="B23" s="260"/>
      <c r="C23" s="281"/>
      <c r="D23" s="27" t="s">
        <v>65</v>
      </c>
      <c r="E23" s="70" t="s">
        <v>79</v>
      </c>
      <c r="F23" s="22">
        <v>6.25</v>
      </c>
      <c r="G23" s="22">
        <v>5</v>
      </c>
      <c r="H23" s="155">
        <v>2276</v>
      </c>
      <c r="I23" s="155">
        <v>2226</v>
      </c>
      <c r="J23" s="155"/>
      <c r="K23" s="159">
        <f t="shared" si="0"/>
        <v>2251</v>
      </c>
      <c r="L23" s="21">
        <v>1004</v>
      </c>
      <c r="M23" s="229">
        <f t="shared" si="1"/>
        <v>2.2420318725099602</v>
      </c>
      <c r="N23" s="222">
        <f t="shared" si="2"/>
        <v>14.012699203187251</v>
      </c>
      <c r="O23" s="22">
        <v>1.1499999999999999</v>
      </c>
      <c r="P23" s="22">
        <v>4.4999999999999998E-2</v>
      </c>
      <c r="Q23" s="22">
        <v>5.0000000000000001E-3</v>
      </c>
      <c r="R23" s="22">
        <v>0.20499999999999999</v>
      </c>
      <c r="S23" s="22">
        <v>0.45</v>
      </c>
      <c r="T23" s="22">
        <v>2.5000000000000001E-2</v>
      </c>
      <c r="U23" s="29">
        <v>0.3</v>
      </c>
    </row>
    <row r="24" spans="1:21" s="135" customFormat="1">
      <c r="A24" s="260"/>
      <c r="B24" s="260"/>
      <c r="C24" s="281"/>
      <c r="D24" s="128" t="s">
        <v>56</v>
      </c>
      <c r="E24" s="129" t="s">
        <v>70</v>
      </c>
      <c r="F24" s="130">
        <v>2.2222222222222223</v>
      </c>
      <c r="G24" s="130">
        <v>2</v>
      </c>
      <c r="H24" s="160">
        <v>5304</v>
      </c>
      <c r="I24" s="160">
        <v>4575</v>
      </c>
      <c r="J24" s="160"/>
      <c r="K24" s="161">
        <f t="shared" si="0"/>
        <v>4939.5</v>
      </c>
      <c r="L24" s="132">
        <v>1005</v>
      </c>
      <c r="M24" s="230">
        <f t="shared" si="1"/>
        <v>4.9149253731343281</v>
      </c>
      <c r="N24" s="224">
        <f t="shared" si="2"/>
        <v>10.922056384742952</v>
      </c>
      <c r="O24" s="130">
        <v>0.88</v>
      </c>
      <c r="P24" s="130">
        <v>4.5999999999999999E-2</v>
      </c>
      <c r="Q24" s="130">
        <v>1.2E-2</v>
      </c>
      <c r="R24" s="130">
        <v>0.11800000000000001</v>
      </c>
      <c r="S24" s="130">
        <v>1.64</v>
      </c>
      <c r="T24" s="130">
        <v>3.6000000000000004E-2</v>
      </c>
      <c r="U24" s="145">
        <v>0.92</v>
      </c>
    </row>
    <row r="25" spans="1:21">
      <c r="A25" s="260"/>
      <c r="B25" s="260"/>
      <c r="C25" s="281"/>
      <c r="D25" s="27" t="s">
        <v>58</v>
      </c>
      <c r="E25" s="70" t="s">
        <v>72</v>
      </c>
      <c r="F25" s="22">
        <v>12.5</v>
      </c>
      <c r="G25" s="22">
        <v>5</v>
      </c>
      <c r="H25" s="155">
        <v>2519</v>
      </c>
      <c r="I25" s="155">
        <v>2766</v>
      </c>
      <c r="J25" s="155"/>
      <c r="K25" s="159">
        <f t="shared" si="0"/>
        <v>2642.5</v>
      </c>
      <c r="L25" s="21">
        <v>1006</v>
      </c>
      <c r="M25" s="229">
        <f t="shared" si="1"/>
        <v>2.6267395626242545</v>
      </c>
      <c r="N25" s="222">
        <f t="shared" si="2"/>
        <v>32.834244532803183</v>
      </c>
      <c r="O25" s="22">
        <v>1.85</v>
      </c>
      <c r="P25" s="22">
        <v>0.06</v>
      </c>
      <c r="Q25" s="22">
        <v>5.0000000000000001E-3</v>
      </c>
      <c r="R25" s="22">
        <v>0.31</v>
      </c>
      <c r="S25" s="22">
        <v>2.85</v>
      </c>
      <c r="T25" s="22">
        <v>2.5000000000000001E-2</v>
      </c>
      <c r="U25" s="29">
        <v>0.75</v>
      </c>
    </row>
    <row r="26" spans="1:21">
      <c r="A26" s="260"/>
      <c r="B26" s="260"/>
      <c r="C26" s="281"/>
      <c r="D26" s="27" t="s">
        <v>89</v>
      </c>
      <c r="E26" s="70" t="s">
        <v>96</v>
      </c>
      <c r="F26" s="22">
        <v>5.882352941176471</v>
      </c>
      <c r="G26" s="22">
        <v>5</v>
      </c>
      <c r="H26" s="155">
        <v>2750</v>
      </c>
      <c r="I26" s="155">
        <v>2689</v>
      </c>
      <c r="J26" s="155"/>
      <c r="K26" s="159">
        <f t="shared" si="0"/>
        <v>2719.5</v>
      </c>
      <c r="L26" s="21">
        <v>1007</v>
      </c>
      <c r="M26" s="229">
        <f t="shared" si="1"/>
        <v>2.7005958291956307</v>
      </c>
      <c r="N26" s="222">
        <f t="shared" si="2"/>
        <v>15.885857818797829</v>
      </c>
      <c r="O26" s="22">
        <v>2.35</v>
      </c>
      <c r="P26" s="22">
        <v>3.5000000000000003E-2</v>
      </c>
      <c r="Q26" s="22">
        <v>5.0000000000000001E-3</v>
      </c>
      <c r="R26" s="22">
        <v>0.47499999999999998</v>
      </c>
      <c r="S26" s="22">
        <v>1.35</v>
      </c>
      <c r="T26" s="22">
        <v>0.02</v>
      </c>
      <c r="U26" s="29">
        <v>1.75</v>
      </c>
    </row>
    <row r="27" spans="1:21" s="135" customFormat="1">
      <c r="A27" s="261"/>
      <c r="B27" s="261"/>
      <c r="C27" s="282"/>
      <c r="D27" s="128" t="s">
        <v>60</v>
      </c>
      <c r="E27" s="129" t="s">
        <v>74</v>
      </c>
      <c r="F27" s="130">
        <v>1.0526315789473684</v>
      </c>
      <c r="G27" s="130">
        <v>1</v>
      </c>
      <c r="H27" s="160">
        <v>9484</v>
      </c>
      <c r="I27" s="160">
        <v>9212</v>
      </c>
      <c r="J27" s="160"/>
      <c r="K27" s="161">
        <f t="shared" si="0"/>
        <v>9348</v>
      </c>
      <c r="L27" s="132">
        <v>1008</v>
      </c>
      <c r="M27" s="230">
        <f t="shared" si="1"/>
        <v>9.2738095238095237</v>
      </c>
      <c r="N27" s="224">
        <f t="shared" si="2"/>
        <v>9.761904761904761</v>
      </c>
      <c r="O27" s="130">
        <v>1.44</v>
      </c>
      <c r="P27" s="130">
        <v>4.7E-2</v>
      </c>
      <c r="Q27" s="130">
        <v>3.0000000000000001E-3</v>
      </c>
      <c r="R27" s="130">
        <v>0.29299999999999998</v>
      </c>
      <c r="S27" s="130">
        <v>0.4</v>
      </c>
      <c r="T27" s="130">
        <v>1.3000000000000001E-2</v>
      </c>
      <c r="U27" s="145">
        <v>0.19</v>
      </c>
    </row>
    <row r="28" spans="1:21" ht="43.5">
      <c r="A28" s="72" t="s">
        <v>135</v>
      </c>
      <c r="B28" s="72" t="s">
        <v>134</v>
      </c>
      <c r="C28" s="254" t="s">
        <v>216</v>
      </c>
      <c r="D28" s="27" t="s">
        <v>62</v>
      </c>
      <c r="E28" s="70" t="s">
        <v>76</v>
      </c>
      <c r="F28" s="22">
        <v>137.5</v>
      </c>
      <c r="G28" s="22">
        <v>110</v>
      </c>
      <c r="H28" s="155">
        <v>3004</v>
      </c>
      <c r="I28" s="155">
        <v>2219</v>
      </c>
      <c r="J28" s="155"/>
      <c r="K28" s="159">
        <f t="shared" si="0"/>
        <v>2611.5</v>
      </c>
      <c r="L28" s="21">
        <v>1009</v>
      </c>
      <c r="M28" s="229">
        <f t="shared" si="1"/>
        <v>2.5882061446977205</v>
      </c>
      <c r="N28" s="222">
        <f t="shared" si="2"/>
        <v>355.87834489593655</v>
      </c>
      <c r="O28" s="22">
        <v>81.400000000000006</v>
      </c>
      <c r="P28" s="22">
        <v>2.09</v>
      </c>
      <c r="Q28" s="22">
        <v>0.11</v>
      </c>
      <c r="R28" s="22">
        <v>16.829999999999998</v>
      </c>
      <c r="S28" s="22">
        <v>15.4</v>
      </c>
      <c r="T28" s="22">
        <v>0.33</v>
      </c>
      <c r="U28" s="28">
        <v>12.1</v>
      </c>
    </row>
    <row r="29" spans="1:21" ht="29">
      <c r="A29" s="72" t="s">
        <v>153</v>
      </c>
      <c r="B29" s="72" t="s">
        <v>143</v>
      </c>
      <c r="C29" s="262"/>
      <c r="D29" s="27" t="s">
        <v>87</v>
      </c>
      <c r="E29" s="70" t="s">
        <v>94</v>
      </c>
      <c r="F29" s="22">
        <v>35</v>
      </c>
      <c r="G29" s="22">
        <v>35</v>
      </c>
      <c r="H29" s="155">
        <v>15270</v>
      </c>
      <c r="I29" s="155">
        <v>16000</v>
      </c>
      <c r="J29" s="155"/>
      <c r="K29" s="159">
        <f t="shared" si="0"/>
        <v>15635</v>
      </c>
      <c r="L29" s="21">
        <v>1010</v>
      </c>
      <c r="M29" s="229">
        <f t="shared" si="1"/>
        <v>15.48019801980198</v>
      </c>
      <c r="N29" s="222">
        <f t="shared" si="2"/>
        <v>541.80693069306926</v>
      </c>
      <c r="O29" s="22">
        <v>106.05</v>
      </c>
      <c r="P29" s="22">
        <v>6.125</v>
      </c>
      <c r="Q29" s="22">
        <v>8.9250000000000007</v>
      </c>
      <c r="R29" s="22">
        <v>0.315</v>
      </c>
      <c r="S29" s="22">
        <v>274.05</v>
      </c>
      <c r="T29" s="22">
        <v>0.45500000000000002</v>
      </c>
      <c r="U29" s="28">
        <v>327.25</v>
      </c>
    </row>
    <row r="30" spans="1:21">
      <c r="A30" s="257" t="s">
        <v>133</v>
      </c>
      <c r="B30" s="257" t="s">
        <v>134</v>
      </c>
      <c r="C30" s="280" t="s">
        <v>240</v>
      </c>
      <c r="D30" s="27" t="s">
        <v>61</v>
      </c>
      <c r="E30" s="70" t="s">
        <v>75</v>
      </c>
      <c r="F30" s="22">
        <v>60</v>
      </c>
      <c r="G30" s="22">
        <v>60</v>
      </c>
      <c r="H30" s="155">
        <v>4133</v>
      </c>
      <c r="I30" s="155">
        <v>4061</v>
      </c>
      <c r="J30" s="155"/>
      <c r="K30" s="159">
        <f t="shared" si="0"/>
        <v>4097</v>
      </c>
      <c r="L30" s="21">
        <v>1011</v>
      </c>
      <c r="M30" s="229">
        <f t="shared" si="1"/>
        <v>4.0524233432245298</v>
      </c>
      <c r="N30" s="222">
        <f t="shared" si="2"/>
        <v>243.14540059347178</v>
      </c>
      <c r="O30" s="22">
        <v>211.8</v>
      </c>
      <c r="P30" s="22">
        <v>4.0199999999999996</v>
      </c>
      <c r="Q30" s="22">
        <v>0.24</v>
      </c>
      <c r="R30" s="22">
        <v>48.06</v>
      </c>
      <c r="S30" s="22">
        <v>5.4</v>
      </c>
      <c r="T30" s="22">
        <v>0.48</v>
      </c>
      <c r="U30" s="28">
        <v>1.2</v>
      </c>
    </row>
    <row r="31" spans="1:21" s="135" customFormat="1">
      <c r="A31" s="260"/>
      <c r="B31" s="260"/>
      <c r="C31" s="282"/>
      <c r="D31" s="128" t="s">
        <v>57</v>
      </c>
      <c r="E31" s="129" t="s">
        <v>71</v>
      </c>
      <c r="F31" s="165">
        <v>10</v>
      </c>
      <c r="G31" s="190">
        <v>9</v>
      </c>
      <c r="H31" s="160">
        <v>9484</v>
      </c>
      <c r="I31" s="160">
        <v>9212</v>
      </c>
      <c r="J31" s="191"/>
      <c r="K31" s="161">
        <f t="shared" si="0"/>
        <v>9348</v>
      </c>
      <c r="L31" s="132">
        <v>1012</v>
      </c>
      <c r="M31" s="230">
        <f t="shared" si="1"/>
        <v>9.2371541501976289</v>
      </c>
      <c r="N31" s="224">
        <f t="shared" si="2"/>
        <v>92.371541501976282</v>
      </c>
      <c r="O31" s="146">
        <v>3.78</v>
      </c>
      <c r="P31" s="146">
        <v>0.09</v>
      </c>
      <c r="Q31" s="146">
        <v>0.14400000000000002</v>
      </c>
      <c r="R31" s="146">
        <v>0.45899999999999996</v>
      </c>
      <c r="S31" s="146">
        <v>1.17</v>
      </c>
      <c r="T31" s="146">
        <v>0.09</v>
      </c>
      <c r="U31" s="146">
        <v>0.18</v>
      </c>
    </row>
    <row r="32" spans="1:21" ht="14.5" customHeight="1">
      <c r="A32" s="257" t="s">
        <v>183</v>
      </c>
      <c r="B32" s="257" t="s">
        <v>139</v>
      </c>
      <c r="C32" s="255" t="s">
        <v>209</v>
      </c>
      <c r="D32" s="27" t="s">
        <v>65</v>
      </c>
      <c r="E32" s="89" t="s">
        <v>79</v>
      </c>
      <c r="F32" s="22">
        <v>21.8</v>
      </c>
      <c r="G32" s="22">
        <v>21.5</v>
      </c>
      <c r="H32" s="155">
        <v>2276</v>
      </c>
      <c r="I32" s="155">
        <v>2226</v>
      </c>
      <c r="J32" s="155"/>
      <c r="K32" s="159">
        <f t="shared" si="0"/>
        <v>2251</v>
      </c>
      <c r="L32" s="21">
        <v>1013</v>
      </c>
      <c r="M32" s="229">
        <f t="shared" si="1"/>
        <v>2.2221125370187562</v>
      </c>
      <c r="N32" s="222">
        <f t="shared" si="2"/>
        <v>48.442053307008884</v>
      </c>
      <c r="O32" s="22">
        <v>5.2320000000000002</v>
      </c>
      <c r="P32" s="22">
        <v>0.47960000000000008</v>
      </c>
      <c r="Q32" s="22">
        <v>2.18E-2</v>
      </c>
      <c r="R32" s="22">
        <v>0.2</v>
      </c>
      <c r="S32" s="35">
        <v>0.02</v>
      </c>
      <c r="T32" s="35">
        <v>0.72</v>
      </c>
      <c r="U32" s="35">
        <v>15</v>
      </c>
    </row>
    <row r="33" spans="1:21">
      <c r="A33" s="260"/>
      <c r="B33" s="260"/>
      <c r="C33" s="255"/>
      <c r="D33" s="57" t="s">
        <v>63</v>
      </c>
      <c r="E33" s="89" t="s">
        <v>77</v>
      </c>
      <c r="F33" s="45">
        <v>16.842105263157894</v>
      </c>
      <c r="G33" s="48">
        <v>16</v>
      </c>
      <c r="H33" s="174">
        <v>4040</v>
      </c>
      <c r="I33" s="174">
        <v>2449</v>
      </c>
      <c r="J33" s="174"/>
      <c r="K33" s="159">
        <f t="shared" si="0"/>
        <v>3244.5</v>
      </c>
      <c r="L33" s="21">
        <v>1014</v>
      </c>
      <c r="M33" s="229">
        <f t="shared" si="1"/>
        <v>3.1997041420118344</v>
      </c>
      <c r="N33" s="222">
        <f t="shared" si="2"/>
        <v>53.889753970725629</v>
      </c>
      <c r="O33" s="46">
        <v>6.4</v>
      </c>
      <c r="P33" s="46">
        <v>0.22399999999999998</v>
      </c>
      <c r="Q33" s="46">
        <v>1.6E-2</v>
      </c>
      <c r="R33" s="46">
        <v>1.232</v>
      </c>
      <c r="S33" s="46">
        <v>3.84</v>
      </c>
      <c r="T33" s="46">
        <v>4.8000000000000001E-2</v>
      </c>
      <c r="U33" s="46">
        <v>64</v>
      </c>
    </row>
    <row r="34" spans="1:21">
      <c r="A34" s="261"/>
      <c r="B34" s="261"/>
      <c r="C34" s="255"/>
      <c r="D34" s="27" t="s">
        <v>108</v>
      </c>
      <c r="E34" s="89" t="s">
        <v>112</v>
      </c>
      <c r="F34" s="22">
        <v>28.6</v>
      </c>
      <c r="G34" s="22">
        <v>28.5</v>
      </c>
      <c r="H34" s="155">
        <v>2832</v>
      </c>
      <c r="I34" s="155">
        <v>2279</v>
      </c>
      <c r="J34" s="155"/>
      <c r="K34" s="159">
        <f t="shared" si="0"/>
        <v>2555.5</v>
      </c>
      <c r="L34" s="21">
        <v>1015</v>
      </c>
      <c r="M34" s="229">
        <f t="shared" si="1"/>
        <v>2.5177339901477831</v>
      </c>
      <c r="N34" s="222">
        <f t="shared" si="2"/>
        <v>72.007192118226598</v>
      </c>
      <c r="O34" s="22">
        <v>3.718</v>
      </c>
      <c r="P34" s="22">
        <v>0.31460000000000005</v>
      </c>
      <c r="Q34" s="22">
        <v>5.7200000000000008E-2</v>
      </c>
      <c r="R34" s="22">
        <v>0.54</v>
      </c>
      <c r="S34" s="35">
        <v>12.58</v>
      </c>
      <c r="T34" s="35">
        <v>0.28999999999999998</v>
      </c>
      <c r="U34" s="35">
        <v>2.57</v>
      </c>
    </row>
    <row r="35" spans="1:21" s="135" customFormat="1" ht="15" customHeight="1">
      <c r="A35" s="257" t="s">
        <v>183</v>
      </c>
      <c r="B35" s="257" t="s">
        <v>139</v>
      </c>
      <c r="C35" s="259" t="s">
        <v>197</v>
      </c>
      <c r="D35" s="178" t="s">
        <v>178</v>
      </c>
      <c r="E35" s="192" t="s">
        <v>179</v>
      </c>
      <c r="F35" s="165">
        <v>2.5</v>
      </c>
      <c r="G35" s="147">
        <v>2.5</v>
      </c>
      <c r="H35" s="163">
        <v>1496</v>
      </c>
      <c r="I35" s="163">
        <v>1940</v>
      </c>
      <c r="J35" s="163"/>
      <c r="K35" s="161">
        <f t="shared" si="0"/>
        <v>1718</v>
      </c>
      <c r="L35" s="132">
        <v>1016</v>
      </c>
      <c r="M35" s="230">
        <f t="shared" si="1"/>
        <v>1.6909448818897639</v>
      </c>
      <c r="N35" s="224">
        <f t="shared" si="2"/>
        <v>4.2273622047244093</v>
      </c>
      <c r="O35" s="141">
        <v>5.6</v>
      </c>
      <c r="P35" s="141">
        <v>0</v>
      </c>
      <c r="Q35" s="141">
        <v>0</v>
      </c>
      <c r="R35" s="141">
        <v>0.15</v>
      </c>
      <c r="S35" s="141">
        <v>0.17499999999999999</v>
      </c>
      <c r="T35" s="141">
        <v>1.2500000000000001E-2</v>
      </c>
      <c r="U35" s="141">
        <v>0.125</v>
      </c>
    </row>
    <row r="36" spans="1:21">
      <c r="A36" s="260"/>
      <c r="B36" s="260"/>
      <c r="C36" s="259"/>
      <c r="D36" s="74" t="s">
        <v>66</v>
      </c>
      <c r="E36" s="46" t="s">
        <v>80</v>
      </c>
      <c r="F36" s="33">
        <v>12</v>
      </c>
      <c r="G36" s="36">
        <v>6</v>
      </c>
      <c r="H36" s="157">
        <v>2845</v>
      </c>
      <c r="I36" s="157">
        <v>4833</v>
      </c>
      <c r="J36" s="157"/>
      <c r="K36" s="159">
        <f t="shared" si="0"/>
        <v>3839</v>
      </c>
      <c r="L36" s="21">
        <v>1017</v>
      </c>
      <c r="M36" s="229">
        <f t="shared" si="1"/>
        <v>3.7748279252704031</v>
      </c>
      <c r="N36" s="222">
        <f t="shared" si="2"/>
        <v>45.297935103244839</v>
      </c>
      <c r="O36" s="47">
        <v>4.74</v>
      </c>
      <c r="P36" s="47">
        <v>3.5999999999999997E-2</v>
      </c>
      <c r="Q36" s="47">
        <v>0</v>
      </c>
      <c r="R36" s="47">
        <v>1.026</v>
      </c>
      <c r="S36" s="47">
        <v>0.9</v>
      </c>
      <c r="T36" s="47">
        <v>0.03</v>
      </c>
      <c r="U36" s="47">
        <v>0.24</v>
      </c>
    </row>
    <row r="37" spans="1:21">
      <c r="A37" s="260"/>
      <c r="B37" s="260"/>
      <c r="C37" s="259"/>
      <c r="D37" s="74" t="s">
        <v>63</v>
      </c>
      <c r="E37" s="46" t="s">
        <v>77</v>
      </c>
      <c r="F37" s="33">
        <v>2.6315789473684212</v>
      </c>
      <c r="G37" s="36">
        <v>2.5</v>
      </c>
      <c r="H37" s="157">
        <v>4040</v>
      </c>
      <c r="I37" s="157">
        <v>2449</v>
      </c>
      <c r="J37" s="157"/>
      <c r="K37" s="159">
        <f t="shared" si="0"/>
        <v>3244.5</v>
      </c>
      <c r="L37" s="21">
        <v>1018</v>
      </c>
      <c r="M37" s="229">
        <f t="shared" si="1"/>
        <v>3.1871316306483299</v>
      </c>
      <c r="N37" s="222">
        <f t="shared" si="2"/>
        <v>8.3871885017061327</v>
      </c>
      <c r="O37" s="47">
        <v>1</v>
      </c>
      <c r="P37" s="47">
        <v>3.5000000000000003E-2</v>
      </c>
      <c r="Q37" s="47">
        <v>2.5000000000000001E-3</v>
      </c>
      <c r="R37" s="47">
        <v>0.1925</v>
      </c>
      <c r="S37" s="47">
        <v>0.6</v>
      </c>
      <c r="T37" s="47">
        <v>7.4999999999999997E-3</v>
      </c>
      <c r="U37" s="47">
        <v>0.1</v>
      </c>
    </row>
    <row r="38" spans="1:21" ht="14.5" customHeight="1">
      <c r="A38" s="260"/>
      <c r="B38" s="260"/>
      <c r="C38" s="259"/>
      <c r="D38" s="74" t="s">
        <v>59</v>
      </c>
      <c r="E38" s="46" t="s">
        <v>73</v>
      </c>
      <c r="F38" s="33">
        <v>3.5294117647058822</v>
      </c>
      <c r="G38" s="36">
        <v>3</v>
      </c>
      <c r="H38" s="157">
        <v>6066</v>
      </c>
      <c r="I38" s="157">
        <v>3377</v>
      </c>
      <c r="J38" s="157"/>
      <c r="K38" s="159">
        <f t="shared" si="0"/>
        <v>4721.5</v>
      </c>
      <c r="L38" s="21">
        <v>1019</v>
      </c>
      <c r="M38" s="229">
        <f t="shared" si="1"/>
        <v>4.6334641805691854</v>
      </c>
      <c r="N38" s="222">
        <f t="shared" si="2"/>
        <v>16.353402990244184</v>
      </c>
      <c r="O38" s="47">
        <v>1.05</v>
      </c>
      <c r="P38" s="47">
        <v>0.03</v>
      </c>
      <c r="Q38" s="47">
        <v>8.9999999999999993E-3</v>
      </c>
      <c r="R38" s="47">
        <v>0.18899999999999997</v>
      </c>
      <c r="S38" s="47">
        <v>0.21</v>
      </c>
      <c r="T38" s="47">
        <v>1.2000000000000002E-2</v>
      </c>
      <c r="U38" s="47">
        <v>0.12</v>
      </c>
    </row>
    <row r="39" spans="1:21" s="135" customFormat="1">
      <c r="A39" s="260"/>
      <c r="B39" s="260"/>
      <c r="C39" s="259"/>
      <c r="D39" s="180" t="s">
        <v>56</v>
      </c>
      <c r="E39" s="192" t="s">
        <v>70</v>
      </c>
      <c r="F39" s="165">
        <v>1.1111111111111112</v>
      </c>
      <c r="G39" s="147">
        <v>1</v>
      </c>
      <c r="H39" s="163">
        <v>5304</v>
      </c>
      <c r="I39" s="163">
        <v>4575</v>
      </c>
      <c r="J39" s="163"/>
      <c r="K39" s="161">
        <f t="shared" si="0"/>
        <v>4939.5</v>
      </c>
      <c r="L39" s="132">
        <v>1020</v>
      </c>
      <c r="M39" s="230">
        <f t="shared" si="1"/>
        <v>4.8426470588235295</v>
      </c>
      <c r="N39" s="224">
        <f t="shared" si="2"/>
        <v>5.3807189542483664</v>
      </c>
      <c r="O39" s="141">
        <v>0.44</v>
      </c>
      <c r="P39" s="141">
        <v>2.3E-2</v>
      </c>
      <c r="Q39" s="141">
        <v>6.0000000000000001E-3</v>
      </c>
      <c r="R39" s="141">
        <v>5.9000000000000004E-2</v>
      </c>
      <c r="S39" s="141">
        <v>0.82</v>
      </c>
      <c r="T39" s="141">
        <v>1.8000000000000002E-2</v>
      </c>
      <c r="U39" s="141">
        <v>0.46</v>
      </c>
    </row>
    <row r="40" spans="1:21">
      <c r="A40" s="261"/>
      <c r="B40" s="261"/>
      <c r="C40" s="259"/>
      <c r="D40" s="74" t="s">
        <v>67</v>
      </c>
      <c r="E40" s="46" t="s">
        <v>81</v>
      </c>
      <c r="F40" s="33">
        <v>1</v>
      </c>
      <c r="G40" s="36">
        <v>1</v>
      </c>
      <c r="H40" s="157">
        <v>3640</v>
      </c>
      <c r="I40" s="157">
        <v>3610</v>
      </c>
      <c r="J40" s="157"/>
      <c r="K40" s="159">
        <f t="shared" si="0"/>
        <v>3625</v>
      </c>
      <c r="L40" s="21">
        <v>1021</v>
      </c>
      <c r="M40" s="229">
        <f t="shared" si="1"/>
        <v>3.5504407443682666</v>
      </c>
      <c r="N40" s="222">
        <f t="shared" si="2"/>
        <v>3.5504407443682666</v>
      </c>
      <c r="O40" s="47">
        <v>3.97</v>
      </c>
      <c r="P40" s="47">
        <v>0</v>
      </c>
      <c r="Q40" s="47">
        <v>0</v>
      </c>
      <c r="R40" s="47">
        <v>0.99299999999999999</v>
      </c>
      <c r="S40" s="47">
        <v>0</v>
      </c>
      <c r="T40" s="47">
        <v>1E-3</v>
      </c>
      <c r="U40" s="47">
        <v>0</v>
      </c>
    </row>
    <row r="41" spans="1:21" s="135" customFormat="1">
      <c r="A41" s="149" t="s">
        <v>141</v>
      </c>
      <c r="B41" s="149" t="s">
        <v>139</v>
      </c>
      <c r="C41" s="259" t="s">
        <v>194</v>
      </c>
      <c r="D41" s="193" t="s">
        <v>120</v>
      </c>
      <c r="E41" s="129" t="s">
        <v>121</v>
      </c>
      <c r="F41" s="194">
        <v>130</v>
      </c>
      <c r="G41" s="130">
        <v>65</v>
      </c>
      <c r="H41" s="160">
        <v>2081</v>
      </c>
      <c r="I41" s="160">
        <v>2100</v>
      </c>
      <c r="J41" s="160"/>
      <c r="K41" s="161">
        <f t="shared" si="0"/>
        <v>2090.5</v>
      </c>
      <c r="L41" s="132">
        <v>1022</v>
      </c>
      <c r="M41" s="230">
        <f t="shared" si="1"/>
        <v>2.0454990215264188</v>
      </c>
      <c r="N41" s="224">
        <f t="shared" si="2"/>
        <v>265.91487279843443</v>
      </c>
      <c r="O41" s="130">
        <v>16.25</v>
      </c>
      <c r="P41" s="130">
        <v>0.45500000000000002</v>
      </c>
      <c r="Q41" s="130">
        <v>0</v>
      </c>
      <c r="R41" s="130">
        <v>3.25</v>
      </c>
      <c r="S41" s="130">
        <v>7.15</v>
      </c>
      <c r="T41" s="130">
        <v>0.26</v>
      </c>
      <c r="U41" s="145">
        <v>4.55</v>
      </c>
    </row>
    <row r="42" spans="1:21">
      <c r="A42" s="4" t="s">
        <v>144</v>
      </c>
      <c r="B42" s="4" t="s">
        <v>145</v>
      </c>
      <c r="C42" s="259"/>
      <c r="D42" s="103" t="s">
        <v>67</v>
      </c>
      <c r="E42" s="10" t="s">
        <v>81</v>
      </c>
      <c r="F42" s="62">
        <v>6</v>
      </c>
      <c r="G42" s="22">
        <v>6</v>
      </c>
      <c r="H42" s="155">
        <v>3640</v>
      </c>
      <c r="I42" s="155">
        <v>3610</v>
      </c>
      <c r="J42" s="155"/>
      <c r="K42" s="159">
        <f t="shared" si="0"/>
        <v>3625</v>
      </c>
      <c r="L42" s="21">
        <v>1023</v>
      </c>
      <c r="M42" s="229">
        <f t="shared" si="1"/>
        <v>3.5434995112414467</v>
      </c>
      <c r="N42" s="222">
        <f t="shared" si="2"/>
        <v>21.260997067448681</v>
      </c>
      <c r="O42" s="22">
        <v>23.82</v>
      </c>
      <c r="P42" s="22">
        <v>0</v>
      </c>
      <c r="Q42" s="22">
        <v>0</v>
      </c>
      <c r="R42" s="22">
        <v>5.9579999999999993</v>
      </c>
      <c r="S42" s="22">
        <v>0</v>
      </c>
      <c r="T42" s="22">
        <v>6.000000000000001E-3</v>
      </c>
      <c r="U42" s="29">
        <v>0</v>
      </c>
    </row>
    <row r="43" spans="1:21">
      <c r="A43" s="257" t="s">
        <v>146</v>
      </c>
      <c r="B43" s="257" t="s">
        <v>147</v>
      </c>
      <c r="C43" s="254" t="s">
        <v>148</v>
      </c>
      <c r="D43" s="30" t="s">
        <v>68</v>
      </c>
      <c r="E43" s="10" t="s">
        <v>82</v>
      </c>
      <c r="F43" s="22">
        <v>2</v>
      </c>
      <c r="G43" s="22">
        <v>2</v>
      </c>
      <c r="H43" s="155">
        <v>16138</v>
      </c>
      <c r="I43" s="155">
        <v>16184</v>
      </c>
      <c r="J43" s="155"/>
      <c r="K43" s="159">
        <f t="shared" si="0"/>
        <v>16161</v>
      </c>
      <c r="L43" s="21">
        <v>1024</v>
      </c>
      <c r="M43" s="229">
        <f t="shared" si="1"/>
        <v>15.7822265625</v>
      </c>
      <c r="N43" s="222">
        <f t="shared" si="2"/>
        <v>31.564453125</v>
      </c>
      <c r="O43" s="22">
        <v>14.64</v>
      </c>
      <c r="P43" s="22">
        <v>1.2E-2</v>
      </c>
      <c r="Q43" s="22">
        <v>1.6219999999999999</v>
      </c>
      <c r="R43" s="22">
        <v>0</v>
      </c>
      <c r="S43" s="22">
        <v>0.28000000000000003</v>
      </c>
      <c r="T43" s="22">
        <v>0</v>
      </c>
      <c r="U43" s="29">
        <v>17.54</v>
      </c>
    </row>
    <row r="44" spans="1:21" ht="34.5" customHeight="1">
      <c r="A44" s="261"/>
      <c r="B44" s="261"/>
      <c r="C44" s="262"/>
      <c r="D44" s="30" t="s">
        <v>69</v>
      </c>
      <c r="E44" s="10" t="s">
        <v>83</v>
      </c>
      <c r="F44" s="62">
        <v>11</v>
      </c>
      <c r="G44" s="22">
        <v>11</v>
      </c>
      <c r="H44" s="155">
        <v>7779</v>
      </c>
      <c r="I44" s="155">
        <v>7465</v>
      </c>
      <c r="J44" s="155"/>
      <c r="K44" s="159">
        <f t="shared" si="0"/>
        <v>7622</v>
      </c>
      <c r="L44" s="21">
        <v>1025</v>
      </c>
      <c r="M44" s="229">
        <f t="shared" si="1"/>
        <v>7.4360975609756101</v>
      </c>
      <c r="N44" s="222">
        <f t="shared" si="2"/>
        <v>81.797073170731707</v>
      </c>
      <c r="O44" s="22">
        <v>99</v>
      </c>
      <c r="P44" s="22">
        <v>0</v>
      </c>
      <c r="Q44" s="22">
        <v>11</v>
      </c>
      <c r="R44" s="22">
        <v>0</v>
      </c>
      <c r="S44" s="22">
        <v>0</v>
      </c>
      <c r="T44" s="22">
        <v>0</v>
      </c>
      <c r="U44" s="29">
        <v>0</v>
      </c>
    </row>
    <row r="45" spans="1:21">
      <c r="A45" s="277"/>
      <c r="B45" s="277"/>
      <c r="C45" s="277"/>
      <c r="D45" s="277"/>
      <c r="E45" s="277"/>
      <c r="F45" s="277"/>
      <c r="G45" s="277"/>
      <c r="H45" s="277"/>
      <c r="I45" s="277"/>
      <c r="J45" s="277"/>
      <c r="K45" s="277"/>
      <c r="L45" s="277"/>
      <c r="M45" s="277"/>
      <c r="N45" s="277"/>
      <c r="O45" s="277"/>
      <c r="P45" s="277"/>
      <c r="Q45" s="277"/>
      <c r="R45" s="277"/>
      <c r="S45" s="278"/>
    </row>
    <row r="46" spans="1:21">
      <c r="A46" s="279" t="s">
        <v>23</v>
      </c>
      <c r="B46" s="279"/>
      <c r="C46" s="279"/>
      <c r="D46" s="279"/>
      <c r="E46" s="279"/>
      <c r="F46" s="279"/>
      <c r="G46" s="10"/>
      <c r="H46" s="168"/>
      <c r="I46" s="168"/>
      <c r="J46" s="168"/>
      <c r="K46" s="168"/>
      <c r="L46" s="168"/>
      <c r="M46" s="226">
        <f>SUM(M18:M45)</f>
        <v>124.70000382186947</v>
      </c>
      <c r="N46" s="226">
        <f>SUM(N18:N45)</f>
        <v>2203.3135553149796</v>
      </c>
      <c r="O46" s="38">
        <f t="shared" ref="O46:U46" si="3">SUM(O19:O44)</f>
        <v>777.21</v>
      </c>
      <c r="P46" s="38">
        <f t="shared" si="3"/>
        <v>26.9452</v>
      </c>
      <c r="Q46" s="38">
        <f t="shared" si="3"/>
        <v>28.355499999999999</v>
      </c>
      <c r="R46" s="38">
        <f t="shared" si="3"/>
        <v>96.628499999999988</v>
      </c>
      <c r="S46" s="38">
        <f t="shared" si="3"/>
        <v>372.1149999999999</v>
      </c>
      <c r="T46" s="38">
        <f t="shared" si="3"/>
        <v>5.6450000000000005</v>
      </c>
      <c r="U46" s="38">
        <f t="shared" si="3"/>
        <v>532.92499999999995</v>
      </c>
    </row>
    <row r="47" spans="1:21">
      <c r="A47" s="279" t="s">
        <v>24</v>
      </c>
      <c r="B47" s="279"/>
      <c r="C47" s="279"/>
      <c r="D47" s="279"/>
      <c r="E47" s="279"/>
      <c r="F47" s="279"/>
      <c r="G47" s="10"/>
      <c r="H47" s="168"/>
      <c r="I47" s="168"/>
      <c r="J47" s="168"/>
      <c r="K47" s="168"/>
      <c r="L47" s="168"/>
      <c r="M47" s="168"/>
      <c r="N47" s="217"/>
      <c r="O47" s="21">
        <v>2491</v>
      </c>
      <c r="P47" s="21">
        <v>87.2</v>
      </c>
      <c r="Q47" s="21">
        <v>83</v>
      </c>
      <c r="R47" s="21">
        <v>348.7</v>
      </c>
      <c r="S47" s="21">
        <v>1100</v>
      </c>
      <c r="T47" s="96">
        <v>9.5</v>
      </c>
      <c r="U47" s="96">
        <v>1500</v>
      </c>
    </row>
    <row r="48" spans="1:21">
      <c r="A48" s="279" t="s">
        <v>25</v>
      </c>
      <c r="B48" s="279"/>
      <c r="C48" s="279"/>
      <c r="D48" s="279"/>
      <c r="E48" s="279"/>
      <c r="F48" s="279"/>
      <c r="G48" s="10"/>
      <c r="H48" s="168"/>
      <c r="I48" s="168"/>
      <c r="J48" s="168"/>
      <c r="K48" s="168"/>
      <c r="L48" s="168"/>
      <c r="M48" s="168"/>
      <c r="N48" s="168"/>
      <c r="O48" s="39">
        <f>O46/O47</f>
        <v>0.31200722601364916</v>
      </c>
      <c r="P48" s="39">
        <f t="shared" ref="P48:U48" si="4">P46/P47</f>
        <v>0.3090045871559633</v>
      </c>
      <c r="Q48" s="39">
        <f t="shared" si="4"/>
        <v>0.34163253012048189</v>
      </c>
      <c r="R48" s="39">
        <f t="shared" si="4"/>
        <v>0.27711069687410378</v>
      </c>
      <c r="S48" s="39">
        <f t="shared" si="4"/>
        <v>0.33828636363636355</v>
      </c>
      <c r="T48" s="40">
        <f t="shared" si="4"/>
        <v>0.59421052631578952</v>
      </c>
      <c r="U48" s="40">
        <f t="shared" si="4"/>
        <v>0.35528333333333328</v>
      </c>
    </row>
    <row r="49" spans="1:21" s="7" customFormat="1">
      <c r="H49" s="169"/>
      <c r="I49" s="169"/>
      <c r="J49" s="169"/>
      <c r="K49" s="169"/>
      <c r="L49" s="169"/>
      <c r="M49" s="169"/>
      <c r="N49" s="169"/>
    </row>
    <row r="50" spans="1:21">
      <c r="A50" s="266" t="s">
        <v>26</v>
      </c>
      <c r="B50" s="266"/>
      <c r="C50" s="266"/>
      <c r="D50" s="267"/>
      <c r="E50" s="263" t="s">
        <v>172</v>
      </c>
      <c r="F50" s="264"/>
      <c r="G50" s="264"/>
      <c r="H50" s="264"/>
      <c r="I50" s="264"/>
      <c r="J50" s="264"/>
      <c r="K50" s="264"/>
      <c r="L50" s="264"/>
      <c r="M50" s="264"/>
      <c r="N50" s="264"/>
      <c r="O50" s="264"/>
      <c r="P50" s="264"/>
      <c r="Q50" s="264"/>
      <c r="R50" s="264"/>
      <c r="S50" s="264"/>
      <c r="T50" s="264"/>
      <c r="U50" s="265"/>
    </row>
    <row r="51" spans="1:21" ht="7.5" customHeight="1">
      <c r="A51" s="7"/>
      <c r="B51" s="7"/>
      <c r="C51" s="7"/>
      <c r="D51" s="13"/>
      <c r="E51" s="13"/>
      <c r="F51" s="13"/>
      <c r="G51" s="13"/>
      <c r="H51" s="13"/>
      <c r="I51" s="13"/>
      <c r="J51" s="13"/>
      <c r="K51" s="13"/>
      <c r="L51" s="13"/>
      <c r="M51" s="13"/>
      <c r="N51" s="13"/>
      <c r="O51" s="13"/>
      <c r="P51" s="13"/>
      <c r="Q51" s="13"/>
      <c r="R51" s="13"/>
      <c r="S51" s="13"/>
      <c r="T51" s="13"/>
    </row>
    <row r="52" spans="1:21">
      <c r="A52" s="7" t="s">
        <v>27</v>
      </c>
      <c r="B52" s="258"/>
      <c r="C52" s="258"/>
      <c r="D52" s="258"/>
      <c r="E52" s="258"/>
      <c r="F52" s="258"/>
      <c r="O52" s="266" t="s">
        <v>28</v>
      </c>
      <c r="P52" s="266"/>
      <c r="Q52" s="267"/>
      <c r="R52" s="258">
        <v>1143397777</v>
      </c>
      <c r="S52" s="258"/>
      <c r="T52" s="258"/>
      <c r="U52" s="258"/>
    </row>
  </sheetData>
  <mergeCells count="46">
    <mergeCell ref="C28:C29"/>
    <mergeCell ref="A32:A34"/>
    <mergeCell ref="B32:B34"/>
    <mergeCell ref="C32:C34"/>
    <mergeCell ref="A35:A40"/>
    <mergeCell ref="B35:B40"/>
    <mergeCell ref="C35:C40"/>
    <mergeCell ref="A19:A21"/>
    <mergeCell ref="B19:B21"/>
    <mergeCell ref="C19:C21"/>
    <mergeCell ref="A22:A27"/>
    <mergeCell ref="B22:B27"/>
    <mergeCell ref="C22:C27"/>
    <mergeCell ref="A50:D50"/>
    <mergeCell ref="E50:U50"/>
    <mergeCell ref="B52:F52"/>
    <mergeCell ref="O52:Q52"/>
    <mergeCell ref="R52:U52"/>
    <mergeCell ref="G17:G18"/>
    <mergeCell ref="O17:U17"/>
    <mergeCell ref="A45:S45"/>
    <mergeCell ref="A47:F47"/>
    <mergeCell ref="A48:F48"/>
    <mergeCell ref="A46:F46"/>
    <mergeCell ref="D17:D18"/>
    <mergeCell ref="E17:E18"/>
    <mergeCell ref="F17:F18"/>
    <mergeCell ref="C30:C31"/>
    <mergeCell ref="C43:C44"/>
    <mergeCell ref="B43:B44"/>
    <mergeCell ref="C41:C42"/>
    <mergeCell ref="A43:A44"/>
    <mergeCell ref="A30:A31"/>
    <mergeCell ref="B30:B31"/>
    <mergeCell ref="A11:B11"/>
    <mergeCell ref="B13:C13"/>
    <mergeCell ref="A17:A18"/>
    <mergeCell ref="B17:B18"/>
    <mergeCell ref="C17:C18"/>
    <mergeCell ref="A9:B9"/>
    <mergeCell ref="C9:D9"/>
    <mergeCell ref="A1:S1"/>
    <mergeCell ref="A3:B3"/>
    <mergeCell ref="C3:S3"/>
    <mergeCell ref="A5:B5"/>
    <mergeCell ref="C7:D7"/>
  </mergeCells>
  <dataValidations disablePrompts="1" count="5">
    <dataValidation type="list" allowBlank="1" showInputMessage="1" showErrorMessage="1" sqref="C5" xr:uid="{00000000-0002-0000-1000-000000000000}">
      <formula1>"Si,No"</formula1>
    </dataValidation>
    <dataValidation type="list" allowBlank="1" showInputMessage="1" showErrorMessage="1" sqref="C9:D9" xr:uid="{00000000-0002-0000-1000-000001000000}">
      <formula1>"Ración para Preparar en Sitio,Comida Caliente Transportada,Ración Industrializada"</formula1>
    </dataValidation>
    <dataValidation type="list" allowBlank="1" showInputMessage="1" showErrorMessage="1" sqref="B13:C13" xr:uid="{00000000-0002-0000-10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00000000-0002-0000-1000-000003000000}">
      <formula1>"Complemento JM/JT,Almuerzo"</formula1>
    </dataValidation>
    <dataValidation type="list" allowBlank="1" showInputMessage="1" showErrorMessage="1" sqref="C7" xr:uid="{00000000-0002-0000-1000-000004000000}">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G50"/>
  <sheetViews>
    <sheetView view="pageBreakPreview" topLeftCell="A8" zoomScale="80" zoomScaleNormal="80" zoomScaleSheetLayoutView="80" zoomScalePageLayoutView="150" workbookViewId="0">
      <selection activeCell="D19" sqref="A19:XFD19"/>
    </sheetView>
  </sheetViews>
  <sheetFormatPr baseColWidth="10" defaultColWidth="11.453125" defaultRowHeight="14.5"/>
  <cols>
    <col min="1" max="1" width="21" style="2" customWidth="1"/>
    <col min="2" max="2" width="24.1796875" style="2" customWidth="1"/>
    <col min="3" max="3" width="18.1796875" style="2" customWidth="1"/>
    <col min="4" max="4" width="26.453125" style="2" customWidth="1"/>
    <col min="5" max="5" width="14.453125" style="2" customWidth="1"/>
    <col min="6" max="6" width="11" style="2" customWidth="1"/>
    <col min="7" max="14" width="14.26953125" style="2" customWidth="1"/>
    <col min="15" max="18" width="14.1796875" style="2" hidden="1" customWidth="1"/>
    <col min="19" max="19" width="12.7265625" style="2" hidden="1" customWidth="1"/>
    <col min="20" max="20" width="11.54296875" style="2" hidden="1" customWidth="1"/>
    <col min="21" max="21" width="11.816406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83"/>
      <c r="I2" s="183"/>
      <c r="J2" s="183"/>
      <c r="K2" s="183"/>
      <c r="L2" s="183"/>
      <c r="M2" s="183"/>
      <c r="N2" s="183"/>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83"/>
      <c r="I4" s="183"/>
      <c r="J4" s="183"/>
      <c r="K4" s="183"/>
      <c r="L4" s="183"/>
      <c r="M4" s="183"/>
      <c r="N4" s="183"/>
      <c r="O4" s="1"/>
      <c r="P4" s="1"/>
      <c r="Q4" s="1"/>
      <c r="R4" s="1"/>
      <c r="S4" s="1"/>
    </row>
    <row r="5" spans="1:33" s="6" customFormat="1">
      <c r="A5" s="273" t="s">
        <v>2</v>
      </c>
      <c r="B5" s="273"/>
      <c r="C5" s="4" t="s">
        <v>50</v>
      </c>
      <c r="D5" s="1"/>
      <c r="E5" s="1"/>
      <c r="F5" s="1"/>
      <c r="G5" s="1"/>
      <c r="H5" s="183"/>
      <c r="I5" s="183"/>
      <c r="J5" s="183"/>
      <c r="K5" s="183"/>
      <c r="L5" s="183"/>
      <c r="M5" s="183"/>
      <c r="N5" s="183"/>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86"/>
      <c r="I7" s="186"/>
      <c r="J7" s="186"/>
      <c r="K7" s="186"/>
      <c r="L7" s="186"/>
      <c r="M7" s="186"/>
      <c r="N7" s="18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86"/>
      <c r="I11" s="186"/>
      <c r="J11" s="186"/>
      <c r="K11" s="186"/>
      <c r="L11" s="186"/>
      <c r="M11" s="186"/>
      <c r="N11" s="18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18</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84"/>
      <c r="I17" s="184"/>
      <c r="J17" s="184"/>
      <c r="K17" s="184"/>
      <c r="L17" s="184"/>
      <c r="M17" s="184"/>
      <c r="N17" s="18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87" t="s">
        <v>245</v>
      </c>
      <c r="L18" s="187" t="s">
        <v>246</v>
      </c>
      <c r="M18" s="187" t="s">
        <v>247</v>
      </c>
      <c r="N18" s="187" t="s">
        <v>248</v>
      </c>
      <c r="O18" s="4" t="s">
        <v>16</v>
      </c>
      <c r="P18" s="4" t="s">
        <v>17</v>
      </c>
      <c r="Q18" s="4" t="s">
        <v>18</v>
      </c>
      <c r="R18" s="4" t="s">
        <v>19</v>
      </c>
      <c r="S18" s="4" t="s">
        <v>20</v>
      </c>
      <c r="T18" s="4" t="s">
        <v>21</v>
      </c>
      <c r="U18" s="4" t="s">
        <v>22</v>
      </c>
    </row>
    <row r="19" spans="1:21">
      <c r="A19" s="257" t="s">
        <v>157</v>
      </c>
      <c r="B19" s="257" t="s">
        <v>132</v>
      </c>
      <c r="C19" s="280" t="s">
        <v>207</v>
      </c>
      <c r="D19" s="27" t="s">
        <v>124</v>
      </c>
      <c r="E19" s="70" t="s">
        <v>126</v>
      </c>
      <c r="F19" s="22">
        <v>78</v>
      </c>
      <c r="G19" s="22">
        <v>78</v>
      </c>
      <c r="H19" s="154">
        <v>10717</v>
      </c>
      <c r="I19" s="114">
        <v>11308</v>
      </c>
      <c r="J19" s="159"/>
      <c r="K19" s="159">
        <f>AVERAGE(H19,I19,J19)</f>
        <v>11012.5</v>
      </c>
      <c r="L19" s="21">
        <v>1000</v>
      </c>
      <c r="M19" s="231">
        <f>+K19/L19</f>
        <v>11.012499999999999</v>
      </c>
      <c r="N19" s="111">
        <f>F19*M19</f>
        <v>858.97499999999991</v>
      </c>
      <c r="O19" s="22">
        <v>99.06</v>
      </c>
      <c r="P19" s="22">
        <v>18.875999999999998</v>
      </c>
      <c r="Q19" s="22">
        <v>2.34</v>
      </c>
      <c r="R19" s="22">
        <v>0.70200000000000007</v>
      </c>
      <c r="S19" s="22">
        <v>10.92</v>
      </c>
      <c r="T19" s="22">
        <v>0.78</v>
      </c>
      <c r="U19" s="28">
        <v>294.06</v>
      </c>
    </row>
    <row r="20" spans="1:21">
      <c r="A20" s="260"/>
      <c r="B20" s="260"/>
      <c r="C20" s="281"/>
      <c r="D20" s="27" t="s">
        <v>59</v>
      </c>
      <c r="E20" s="70" t="s">
        <v>73</v>
      </c>
      <c r="F20" s="22">
        <v>9.4117647058823533</v>
      </c>
      <c r="G20" s="22">
        <v>8</v>
      </c>
      <c r="H20" s="155">
        <v>6066</v>
      </c>
      <c r="I20" s="155">
        <v>3377</v>
      </c>
      <c r="J20" s="155"/>
      <c r="K20" s="159">
        <f t="shared" ref="K20:K42" si="0">AVERAGE(H20,I20,J20)</f>
        <v>4721.5</v>
      </c>
      <c r="L20" s="21">
        <v>1001</v>
      </c>
      <c r="M20" s="231">
        <f t="shared" ref="M20:M42" si="1">+K20/L20</f>
        <v>4.7167832167832167</v>
      </c>
      <c r="N20" s="111">
        <f t="shared" ref="N20:N42" si="2">F20*M20</f>
        <v>44.39325380501851</v>
      </c>
      <c r="O20" s="22">
        <v>2.8</v>
      </c>
      <c r="P20" s="22">
        <v>0.08</v>
      </c>
      <c r="Q20" s="22">
        <v>2.4E-2</v>
      </c>
      <c r="R20" s="22">
        <v>0.504</v>
      </c>
      <c r="S20" s="22">
        <v>0.56000000000000005</v>
      </c>
      <c r="T20" s="22">
        <v>3.2000000000000001E-2</v>
      </c>
      <c r="U20" s="28">
        <v>0.32</v>
      </c>
    </row>
    <row r="21" spans="1:21">
      <c r="A21" s="260"/>
      <c r="B21" s="260"/>
      <c r="C21" s="281"/>
      <c r="D21" s="27" t="s">
        <v>63</v>
      </c>
      <c r="E21" s="70" t="s">
        <v>77</v>
      </c>
      <c r="F21" s="22">
        <v>8</v>
      </c>
      <c r="G21" s="22">
        <v>7.6</v>
      </c>
      <c r="H21" s="155">
        <v>4040</v>
      </c>
      <c r="I21" s="155">
        <v>2449</v>
      </c>
      <c r="J21" s="155"/>
      <c r="K21" s="159">
        <f t="shared" si="0"/>
        <v>3244.5</v>
      </c>
      <c r="L21" s="21">
        <v>1002</v>
      </c>
      <c r="M21" s="231">
        <f t="shared" si="1"/>
        <v>3.2380239520958085</v>
      </c>
      <c r="N21" s="111">
        <f t="shared" si="2"/>
        <v>25.904191616766468</v>
      </c>
      <c r="O21" s="22">
        <v>3.04</v>
      </c>
      <c r="P21" s="22">
        <v>0.10639999999999999</v>
      </c>
      <c r="Q21" s="22">
        <v>7.6E-3</v>
      </c>
      <c r="R21" s="22">
        <v>0.58519999999999994</v>
      </c>
      <c r="S21" s="22">
        <v>1.8239999999999998</v>
      </c>
      <c r="T21" s="22">
        <v>2.2799999999999997E-2</v>
      </c>
      <c r="U21" s="29">
        <v>0.30399999999999999</v>
      </c>
    </row>
    <row r="22" spans="1:21">
      <c r="A22" s="260"/>
      <c r="B22" s="260"/>
      <c r="C22" s="281"/>
      <c r="D22" s="27" t="s">
        <v>89</v>
      </c>
      <c r="E22" s="70" t="s">
        <v>96</v>
      </c>
      <c r="F22" s="22">
        <v>2.3529411764705883</v>
      </c>
      <c r="G22" s="22">
        <v>2</v>
      </c>
      <c r="H22" s="155">
        <v>2750</v>
      </c>
      <c r="I22" s="155">
        <v>2689</v>
      </c>
      <c r="J22" s="155"/>
      <c r="K22" s="159">
        <f t="shared" si="0"/>
        <v>2719.5</v>
      </c>
      <c r="L22" s="21">
        <v>1003</v>
      </c>
      <c r="M22" s="231">
        <f t="shared" si="1"/>
        <v>2.7113659022931205</v>
      </c>
      <c r="N22" s="111">
        <f t="shared" si="2"/>
        <v>6.3796844759838134</v>
      </c>
      <c r="O22" s="22">
        <v>0.94</v>
      </c>
      <c r="P22" s="22">
        <v>1.3999999999999999E-2</v>
      </c>
      <c r="Q22" s="22">
        <v>2E-3</v>
      </c>
      <c r="R22" s="22">
        <v>0.19</v>
      </c>
      <c r="S22" s="22">
        <v>0.54</v>
      </c>
      <c r="T22" s="22">
        <v>8.0000000000000002E-3</v>
      </c>
      <c r="U22" s="29">
        <v>0.7</v>
      </c>
    </row>
    <row r="23" spans="1:21" s="135" customFormat="1">
      <c r="A23" s="260"/>
      <c r="B23" s="260"/>
      <c r="C23" s="281"/>
      <c r="D23" s="128" t="s">
        <v>56</v>
      </c>
      <c r="E23" s="129" t="s">
        <v>70</v>
      </c>
      <c r="F23" s="138">
        <v>0.44444444444444442</v>
      </c>
      <c r="G23" s="175">
        <v>0.4</v>
      </c>
      <c r="H23" s="176">
        <v>5304</v>
      </c>
      <c r="I23" s="176">
        <v>4575</v>
      </c>
      <c r="J23" s="176"/>
      <c r="K23" s="161">
        <f t="shared" si="0"/>
        <v>4939.5</v>
      </c>
      <c r="L23" s="132">
        <v>1004</v>
      </c>
      <c r="M23" s="232">
        <f t="shared" si="1"/>
        <v>4.9198207171314738</v>
      </c>
      <c r="N23" s="133">
        <f t="shared" si="2"/>
        <v>2.1865869853917661</v>
      </c>
      <c r="O23" s="141">
        <v>0.17600000000000002</v>
      </c>
      <c r="P23" s="141">
        <v>9.1999999999999998E-3</v>
      </c>
      <c r="Q23" s="141">
        <v>2.3999999999999998E-3</v>
      </c>
      <c r="R23" s="141">
        <v>2.3600000000000003E-2</v>
      </c>
      <c r="S23" s="141">
        <v>0.32800000000000007</v>
      </c>
      <c r="T23" s="141">
        <v>7.2000000000000007E-3</v>
      </c>
      <c r="U23" s="141">
        <v>0.18400000000000002</v>
      </c>
    </row>
    <row r="24" spans="1:21" s="135" customFormat="1">
      <c r="A24" s="261"/>
      <c r="B24" s="261"/>
      <c r="C24" s="282"/>
      <c r="D24" s="128" t="s">
        <v>60</v>
      </c>
      <c r="E24" s="129" t="s">
        <v>74</v>
      </c>
      <c r="F24" s="130">
        <v>1.0526315789473684</v>
      </c>
      <c r="G24" s="130">
        <v>1</v>
      </c>
      <c r="H24" s="160">
        <v>9484</v>
      </c>
      <c r="I24" s="160">
        <v>9212</v>
      </c>
      <c r="J24" s="160"/>
      <c r="K24" s="161">
        <f t="shared" si="0"/>
        <v>9348</v>
      </c>
      <c r="L24" s="132">
        <v>1005</v>
      </c>
      <c r="M24" s="232">
        <f t="shared" si="1"/>
        <v>9.3014925373134325</v>
      </c>
      <c r="N24" s="133">
        <f t="shared" si="2"/>
        <v>9.7910447761194028</v>
      </c>
      <c r="O24" s="130">
        <v>1.44</v>
      </c>
      <c r="P24" s="130">
        <v>4.7E-2</v>
      </c>
      <c r="Q24" s="130">
        <v>3.0000000000000001E-3</v>
      </c>
      <c r="R24" s="130">
        <v>0.29299999999999998</v>
      </c>
      <c r="S24" s="130">
        <v>0.4</v>
      </c>
      <c r="T24" s="130">
        <v>1.3000000000000001E-2</v>
      </c>
      <c r="U24" s="134">
        <v>0.19</v>
      </c>
    </row>
    <row r="25" spans="1:21">
      <c r="A25" s="257" t="s">
        <v>133</v>
      </c>
      <c r="B25" s="257" t="s">
        <v>134</v>
      </c>
      <c r="C25" s="280" t="s">
        <v>150</v>
      </c>
      <c r="D25" s="27" t="s">
        <v>61</v>
      </c>
      <c r="E25" s="10" t="s">
        <v>75</v>
      </c>
      <c r="F25" s="22">
        <v>60</v>
      </c>
      <c r="G25" s="22">
        <v>60</v>
      </c>
      <c r="H25" s="155">
        <v>4133</v>
      </c>
      <c r="I25" s="155">
        <v>4061</v>
      </c>
      <c r="J25" s="155"/>
      <c r="K25" s="159">
        <f t="shared" si="0"/>
        <v>4097</v>
      </c>
      <c r="L25" s="21">
        <v>1006</v>
      </c>
      <c r="M25" s="231">
        <f t="shared" si="1"/>
        <v>4.0725646123260439</v>
      </c>
      <c r="N25" s="111">
        <f t="shared" si="2"/>
        <v>244.35387673956262</v>
      </c>
      <c r="O25" s="22">
        <v>211.8</v>
      </c>
      <c r="P25" s="22">
        <v>4.0199999999999996</v>
      </c>
      <c r="Q25" s="22">
        <v>0.24</v>
      </c>
      <c r="R25" s="22">
        <v>48.06</v>
      </c>
      <c r="S25" s="22">
        <v>5.4</v>
      </c>
      <c r="T25" s="22">
        <v>0.48</v>
      </c>
      <c r="U25" s="28">
        <v>1.2</v>
      </c>
    </row>
    <row r="26" spans="1:21">
      <c r="A26" s="260"/>
      <c r="B26" s="260"/>
      <c r="C26" s="281"/>
      <c r="D26" s="27" t="s">
        <v>99</v>
      </c>
      <c r="E26" s="10" t="s">
        <v>103</v>
      </c>
      <c r="F26" s="22">
        <v>77.777777777777771</v>
      </c>
      <c r="G26" s="22">
        <v>35</v>
      </c>
      <c r="H26" s="155">
        <v>5720</v>
      </c>
      <c r="I26" s="155">
        <v>7466</v>
      </c>
      <c r="J26" s="155"/>
      <c r="K26" s="159">
        <f t="shared" si="0"/>
        <v>6593</v>
      </c>
      <c r="L26" s="21">
        <v>1007</v>
      </c>
      <c r="M26" s="231">
        <f t="shared" si="1"/>
        <v>6.5471698113207548</v>
      </c>
      <c r="N26" s="111">
        <f t="shared" si="2"/>
        <v>509.22431865828088</v>
      </c>
      <c r="O26" s="22">
        <v>140.69999999999999</v>
      </c>
      <c r="P26" s="22">
        <v>1.26</v>
      </c>
      <c r="Q26" s="22">
        <v>12.425000000000001</v>
      </c>
      <c r="R26" s="22">
        <v>4.41</v>
      </c>
      <c r="S26" s="22">
        <v>2.4500000000000002</v>
      </c>
      <c r="T26" s="22">
        <v>0.45500000000000002</v>
      </c>
      <c r="U26" s="28">
        <v>6.3</v>
      </c>
    </row>
    <row r="27" spans="1:21" ht="43.5">
      <c r="A27" s="4" t="s">
        <v>135</v>
      </c>
      <c r="B27" s="4" t="s">
        <v>134</v>
      </c>
      <c r="C27" s="10" t="s">
        <v>151</v>
      </c>
      <c r="D27" s="21" t="s">
        <v>100</v>
      </c>
      <c r="E27" s="10" t="s">
        <v>104</v>
      </c>
      <c r="F27" s="62">
        <v>97.222222222222229</v>
      </c>
      <c r="G27" s="22">
        <v>70</v>
      </c>
      <c r="H27" s="155">
        <v>2427</v>
      </c>
      <c r="I27" s="155">
        <v>1826</v>
      </c>
      <c r="J27" s="155"/>
      <c r="K27" s="159">
        <f t="shared" si="0"/>
        <v>2126.5</v>
      </c>
      <c r="L27" s="21">
        <v>1008</v>
      </c>
      <c r="M27" s="231">
        <f t="shared" si="1"/>
        <v>2.1096230158730158</v>
      </c>
      <c r="N27" s="111">
        <f t="shared" si="2"/>
        <v>205.10223765432099</v>
      </c>
      <c r="O27" s="22">
        <v>92.4</v>
      </c>
      <c r="P27" s="22">
        <v>0.77</v>
      </c>
      <c r="Q27" s="22">
        <v>0.14000000000000001</v>
      </c>
      <c r="R27" s="22">
        <v>21.21</v>
      </c>
      <c r="S27" s="22">
        <v>2.1</v>
      </c>
      <c r="T27" s="22">
        <v>0.35</v>
      </c>
      <c r="U27" s="29">
        <v>2.8</v>
      </c>
    </row>
    <row r="28" spans="1:21" ht="15" customHeight="1">
      <c r="A28" s="257" t="s">
        <v>138</v>
      </c>
      <c r="B28" s="257" t="s">
        <v>139</v>
      </c>
      <c r="C28" s="254" t="s">
        <v>236</v>
      </c>
      <c r="D28" s="21" t="s">
        <v>89</v>
      </c>
      <c r="E28" s="70" t="s">
        <v>96</v>
      </c>
      <c r="F28" s="22">
        <v>11.764705882352942</v>
      </c>
      <c r="G28" s="22">
        <v>10</v>
      </c>
      <c r="H28" s="155">
        <v>2750</v>
      </c>
      <c r="I28" s="155">
        <v>2689</v>
      </c>
      <c r="J28" s="155"/>
      <c r="K28" s="159">
        <f t="shared" si="0"/>
        <v>2719.5</v>
      </c>
      <c r="L28" s="21">
        <v>1009</v>
      </c>
      <c r="M28" s="231">
        <f t="shared" si="1"/>
        <v>2.6952428146679881</v>
      </c>
      <c r="N28" s="111">
        <f t="shared" si="2"/>
        <v>31.708738996093981</v>
      </c>
      <c r="O28" s="22">
        <v>4.7</v>
      </c>
      <c r="P28" s="22">
        <v>7.0000000000000007E-2</v>
      </c>
      <c r="Q28" s="22">
        <v>0.01</v>
      </c>
      <c r="R28" s="22">
        <v>0.95</v>
      </c>
      <c r="S28" s="22">
        <v>2.7</v>
      </c>
      <c r="T28" s="22">
        <v>0.04</v>
      </c>
      <c r="U28" s="29">
        <v>3.5</v>
      </c>
    </row>
    <row r="29" spans="1:21" ht="15" customHeight="1">
      <c r="A29" s="260"/>
      <c r="B29" s="260"/>
      <c r="C29" s="255"/>
      <c r="D29" s="57" t="s">
        <v>63</v>
      </c>
      <c r="E29" s="70" t="s">
        <v>77</v>
      </c>
      <c r="F29" s="22">
        <v>10.526315789473685</v>
      </c>
      <c r="G29" s="22">
        <v>10</v>
      </c>
      <c r="H29" s="155">
        <v>4040</v>
      </c>
      <c r="I29" s="155">
        <v>2449</v>
      </c>
      <c r="J29" s="155"/>
      <c r="K29" s="159">
        <f t="shared" si="0"/>
        <v>3244.5</v>
      </c>
      <c r="L29" s="21">
        <v>1010</v>
      </c>
      <c r="M29" s="231">
        <f t="shared" si="1"/>
        <v>3.2123762376237623</v>
      </c>
      <c r="N29" s="111">
        <f t="shared" si="2"/>
        <v>33.814486711829076</v>
      </c>
      <c r="O29" s="22">
        <v>4</v>
      </c>
      <c r="P29" s="22">
        <v>0.14000000000000001</v>
      </c>
      <c r="Q29" s="22">
        <v>0.01</v>
      </c>
      <c r="R29" s="22">
        <v>0.77</v>
      </c>
      <c r="S29" s="22">
        <v>2.4</v>
      </c>
      <c r="T29" s="22">
        <v>0.03</v>
      </c>
      <c r="U29" s="29">
        <v>0.4</v>
      </c>
    </row>
    <row r="30" spans="1:21">
      <c r="A30" s="260"/>
      <c r="B30" s="260"/>
      <c r="C30" s="255"/>
      <c r="D30" s="60" t="s">
        <v>195</v>
      </c>
      <c r="E30" s="70" t="s">
        <v>196</v>
      </c>
      <c r="F30" s="62">
        <v>25</v>
      </c>
      <c r="G30" s="22">
        <v>20</v>
      </c>
      <c r="H30" s="155">
        <v>1442</v>
      </c>
      <c r="I30" s="155">
        <v>2086</v>
      </c>
      <c r="J30" s="155"/>
      <c r="K30" s="159">
        <f t="shared" si="0"/>
        <v>1764</v>
      </c>
      <c r="L30" s="21">
        <v>1011</v>
      </c>
      <c r="M30" s="231">
        <f t="shared" si="1"/>
        <v>1.7448071216617211</v>
      </c>
      <c r="N30" s="111">
        <f t="shared" si="2"/>
        <v>43.620178041543028</v>
      </c>
      <c r="O30" s="22">
        <v>10.6</v>
      </c>
      <c r="P30" s="22">
        <v>0.28000000000000003</v>
      </c>
      <c r="Q30" s="22">
        <v>0.02</v>
      </c>
      <c r="R30" s="22">
        <v>2.06</v>
      </c>
      <c r="S30" s="22">
        <v>3.2</v>
      </c>
      <c r="T30" s="22">
        <v>0.16</v>
      </c>
      <c r="U30" s="29">
        <v>14.2</v>
      </c>
    </row>
    <row r="31" spans="1:21" s="135" customFormat="1">
      <c r="A31" s="260"/>
      <c r="B31" s="260"/>
      <c r="C31" s="259" t="s">
        <v>215</v>
      </c>
      <c r="D31" s="143" t="s">
        <v>178</v>
      </c>
      <c r="E31" s="162" t="s">
        <v>179</v>
      </c>
      <c r="F31" s="146">
        <v>5</v>
      </c>
      <c r="G31" s="147">
        <v>5</v>
      </c>
      <c r="H31" s="131">
        <v>1496</v>
      </c>
      <c r="I31" s="131">
        <v>1940</v>
      </c>
      <c r="J31" s="163"/>
      <c r="K31" s="161">
        <f t="shared" si="0"/>
        <v>1718</v>
      </c>
      <c r="L31" s="132">
        <v>1012</v>
      </c>
      <c r="M31" s="232">
        <f t="shared" si="1"/>
        <v>1.6976284584980237</v>
      </c>
      <c r="N31" s="133">
        <f t="shared" si="2"/>
        <v>8.4881422924901191</v>
      </c>
      <c r="O31" s="141">
        <v>11.2</v>
      </c>
      <c r="P31" s="141">
        <v>0</v>
      </c>
      <c r="Q31" s="141">
        <v>0</v>
      </c>
      <c r="R31" s="141">
        <v>0.3</v>
      </c>
      <c r="S31" s="141">
        <v>0.35</v>
      </c>
      <c r="T31" s="141">
        <v>2.5000000000000001E-2</v>
      </c>
      <c r="U31" s="141">
        <v>0.25</v>
      </c>
    </row>
    <row r="32" spans="1:21">
      <c r="A32" s="260"/>
      <c r="B32" s="260"/>
      <c r="C32" s="259"/>
      <c r="D32" s="76" t="s">
        <v>180</v>
      </c>
      <c r="E32" s="50" t="s">
        <v>181</v>
      </c>
      <c r="F32" s="35">
        <v>1</v>
      </c>
      <c r="G32" s="36">
        <v>0.5</v>
      </c>
      <c r="H32" s="157">
        <v>1355</v>
      </c>
      <c r="I32" s="157">
        <v>1382</v>
      </c>
      <c r="J32" s="157"/>
      <c r="K32" s="159">
        <f t="shared" si="0"/>
        <v>1368.5</v>
      </c>
      <c r="L32" s="21">
        <v>1013</v>
      </c>
      <c r="M32" s="231">
        <f t="shared" si="1"/>
        <v>1.3509378084896349</v>
      </c>
      <c r="N32" s="111">
        <f t="shared" si="2"/>
        <v>1.3509378084896349</v>
      </c>
      <c r="O32" s="47">
        <v>0.22</v>
      </c>
      <c r="P32" s="47">
        <v>1.5E-3</v>
      </c>
      <c r="Q32" s="47">
        <v>1.5E-3</v>
      </c>
      <c r="R32" s="47">
        <v>4.6500000000000007E-2</v>
      </c>
      <c r="S32" s="47">
        <v>9.5000000000000001E-2</v>
      </c>
      <c r="T32" s="47">
        <v>2.5000000000000001E-3</v>
      </c>
      <c r="U32" s="47">
        <v>0.02</v>
      </c>
    </row>
    <row r="33" spans="1:21">
      <c r="A33" s="260"/>
      <c r="B33" s="260"/>
      <c r="C33" s="259"/>
      <c r="D33" s="76" t="s">
        <v>63</v>
      </c>
      <c r="E33" s="50" t="s">
        <v>77</v>
      </c>
      <c r="F33" s="35">
        <v>1.3157894736842106</v>
      </c>
      <c r="G33" s="36">
        <v>1.25</v>
      </c>
      <c r="H33" s="157">
        <v>4040</v>
      </c>
      <c r="I33" s="157">
        <v>2449</v>
      </c>
      <c r="J33" s="157"/>
      <c r="K33" s="159">
        <f t="shared" si="0"/>
        <v>3244.5</v>
      </c>
      <c r="L33" s="21">
        <v>1014</v>
      </c>
      <c r="M33" s="231">
        <f t="shared" si="1"/>
        <v>3.1997041420118344</v>
      </c>
      <c r="N33" s="111">
        <f t="shared" si="2"/>
        <v>4.2101370289629401</v>
      </c>
      <c r="O33" s="47">
        <v>0.5</v>
      </c>
      <c r="P33" s="47">
        <v>1.7500000000000002E-2</v>
      </c>
      <c r="Q33" s="47">
        <v>1.25E-3</v>
      </c>
      <c r="R33" s="47">
        <v>9.6250000000000002E-2</v>
      </c>
      <c r="S33" s="47">
        <v>0.3</v>
      </c>
      <c r="T33" s="47">
        <v>3.7499999999999999E-3</v>
      </c>
      <c r="U33" s="47">
        <v>0.05</v>
      </c>
    </row>
    <row r="34" spans="1:21">
      <c r="A34" s="260"/>
      <c r="B34" s="260"/>
      <c r="C34" s="259"/>
      <c r="D34" s="76" t="s">
        <v>59</v>
      </c>
      <c r="E34" s="50" t="s">
        <v>73</v>
      </c>
      <c r="F34" s="35">
        <v>2.9411764705882355</v>
      </c>
      <c r="G34" s="36">
        <v>2.5</v>
      </c>
      <c r="H34" s="157">
        <v>6066</v>
      </c>
      <c r="I34" s="157">
        <v>3377</v>
      </c>
      <c r="J34" s="157"/>
      <c r="K34" s="159">
        <f t="shared" si="0"/>
        <v>4721.5</v>
      </c>
      <c r="L34" s="21">
        <v>1015</v>
      </c>
      <c r="M34" s="231">
        <f t="shared" si="1"/>
        <v>4.6517241379310343</v>
      </c>
      <c r="N34" s="111">
        <f t="shared" si="2"/>
        <v>13.681541582150102</v>
      </c>
      <c r="O34" s="47">
        <v>0.875</v>
      </c>
      <c r="P34" s="47">
        <v>2.5000000000000001E-2</v>
      </c>
      <c r="Q34" s="47">
        <v>7.4999999999999997E-3</v>
      </c>
      <c r="R34" s="47">
        <v>0.1575</v>
      </c>
      <c r="S34" s="47">
        <v>0.17499999999999999</v>
      </c>
      <c r="T34" s="47">
        <v>0.01</v>
      </c>
      <c r="U34" s="47">
        <v>0.1</v>
      </c>
    </row>
    <row r="35" spans="1:21">
      <c r="A35" s="260"/>
      <c r="B35" s="260"/>
      <c r="C35" s="259"/>
      <c r="D35" s="76" t="s">
        <v>86</v>
      </c>
      <c r="E35" s="50" t="s">
        <v>93</v>
      </c>
      <c r="F35" s="35">
        <v>3.125</v>
      </c>
      <c r="G35" s="36">
        <v>2.5</v>
      </c>
      <c r="H35" s="157">
        <v>6066</v>
      </c>
      <c r="I35" s="157">
        <v>3377</v>
      </c>
      <c r="J35" s="157"/>
      <c r="K35" s="159">
        <f t="shared" si="0"/>
        <v>4721.5</v>
      </c>
      <c r="L35" s="21">
        <v>1016</v>
      </c>
      <c r="M35" s="231">
        <f t="shared" si="1"/>
        <v>4.6471456692913389</v>
      </c>
      <c r="N35" s="111">
        <f t="shared" si="2"/>
        <v>14.522330216535433</v>
      </c>
      <c r="O35" s="47">
        <v>0.7</v>
      </c>
      <c r="P35" s="47">
        <v>2.2499999999999999E-2</v>
      </c>
      <c r="Q35" s="47">
        <v>2.5000000000000001E-3</v>
      </c>
      <c r="R35" s="47">
        <v>0.1225</v>
      </c>
      <c r="S35" s="47">
        <v>0.27500000000000002</v>
      </c>
      <c r="T35" s="47">
        <v>0.01</v>
      </c>
      <c r="U35" s="47">
        <v>7.4999999999999997E-2</v>
      </c>
    </row>
    <row r="36" spans="1:21" s="135" customFormat="1">
      <c r="A36" s="260"/>
      <c r="B36" s="260"/>
      <c r="C36" s="259"/>
      <c r="D36" s="143" t="s">
        <v>56</v>
      </c>
      <c r="E36" s="162" t="s">
        <v>70</v>
      </c>
      <c r="F36" s="146">
        <v>1.6666666666666667</v>
      </c>
      <c r="G36" s="147">
        <v>1.5</v>
      </c>
      <c r="H36" s="163">
        <v>5304</v>
      </c>
      <c r="I36" s="163">
        <v>4575</v>
      </c>
      <c r="J36" s="163"/>
      <c r="K36" s="161">
        <f t="shared" si="0"/>
        <v>4939.5</v>
      </c>
      <c r="L36" s="132">
        <v>1017</v>
      </c>
      <c r="M36" s="232">
        <f t="shared" si="1"/>
        <v>4.8569321533923304</v>
      </c>
      <c r="N36" s="133">
        <f t="shared" si="2"/>
        <v>8.0948869223205513</v>
      </c>
      <c r="O36" s="141">
        <v>0.66</v>
      </c>
      <c r="P36" s="141">
        <v>3.4499999999999996E-2</v>
      </c>
      <c r="Q36" s="141">
        <v>8.9999999999999993E-3</v>
      </c>
      <c r="R36" s="141">
        <v>8.8500000000000009E-2</v>
      </c>
      <c r="S36" s="141">
        <v>1.23</v>
      </c>
      <c r="T36" s="141">
        <v>2.7000000000000003E-2</v>
      </c>
      <c r="U36" s="141">
        <v>0.69</v>
      </c>
    </row>
    <row r="37" spans="1:21">
      <c r="A37" s="260"/>
      <c r="B37" s="260"/>
      <c r="C37" s="259"/>
      <c r="D37" s="77" t="s">
        <v>67</v>
      </c>
      <c r="E37" s="50" t="s">
        <v>81</v>
      </c>
      <c r="F37" s="35">
        <v>1.5</v>
      </c>
      <c r="G37" s="36">
        <v>1.5</v>
      </c>
      <c r="H37" s="157">
        <v>3640</v>
      </c>
      <c r="I37" s="157">
        <v>3610</v>
      </c>
      <c r="J37" s="157"/>
      <c r="K37" s="159">
        <f t="shared" si="0"/>
        <v>3625</v>
      </c>
      <c r="L37" s="21">
        <v>1018</v>
      </c>
      <c r="M37" s="231">
        <f t="shared" si="1"/>
        <v>3.5609037328094302</v>
      </c>
      <c r="N37" s="111">
        <f t="shared" si="2"/>
        <v>5.341355599214145</v>
      </c>
      <c r="O37" s="47">
        <v>5.9550000000000001</v>
      </c>
      <c r="P37" s="47">
        <v>0</v>
      </c>
      <c r="Q37" s="47">
        <v>0</v>
      </c>
      <c r="R37" s="47">
        <v>1.4894999999999998</v>
      </c>
      <c r="S37" s="47">
        <v>0</v>
      </c>
      <c r="T37" s="47">
        <v>1.5000000000000002E-3</v>
      </c>
      <c r="U37" s="47">
        <v>0</v>
      </c>
    </row>
    <row r="38" spans="1:21">
      <c r="A38" s="261"/>
      <c r="B38" s="261"/>
      <c r="C38" s="259"/>
      <c r="D38" s="77" t="s">
        <v>69</v>
      </c>
      <c r="E38" s="50" t="s">
        <v>83</v>
      </c>
      <c r="F38" s="35">
        <v>1.25</v>
      </c>
      <c r="G38" s="36">
        <v>1.25</v>
      </c>
      <c r="H38" s="157">
        <v>3640</v>
      </c>
      <c r="I38" s="157">
        <v>3610</v>
      </c>
      <c r="J38" s="157"/>
      <c r="K38" s="159">
        <f t="shared" si="0"/>
        <v>3625</v>
      </c>
      <c r="L38" s="21">
        <v>1019</v>
      </c>
      <c r="M38" s="231">
        <f t="shared" si="1"/>
        <v>3.5574092247301277</v>
      </c>
      <c r="N38" s="111">
        <f t="shared" si="2"/>
        <v>4.44676153091266</v>
      </c>
      <c r="O38" s="47">
        <v>11.25</v>
      </c>
      <c r="P38" s="47">
        <v>0</v>
      </c>
      <c r="Q38" s="47">
        <v>1.25</v>
      </c>
      <c r="R38" s="47">
        <v>0</v>
      </c>
      <c r="S38" s="47">
        <v>0</v>
      </c>
      <c r="T38" s="47">
        <v>0</v>
      </c>
      <c r="U38" s="47">
        <v>0</v>
      </c>
    </row>
    <row r="39" spans="1:21">
      <c r="A39" s="4" t="s">
        <v>141</v>
      </c>
      <c r="B39" s="4" t="s">
        <v>139</v>
      </c>
      <c r="C39" s="254" t="s">
        <v>173</v>
      </c>
      <c r="D39" s="54" t="s">
        <v>174</v>
      </c>
      <c r="E39" s="53" t="s">
        <v>175</v>
      </c>
      <c r="F39" s="22">
        <v>86.666666666666671</v>
      </c>
      <c r="G39" s="22">
        <v>65</v>
      </c>
      <c r="H39" s="155">
        <v>3513</v>
      </c>
      <c r="I39" s="155">
        <v>3163</v>
      </c>
      <c r="J39" s="155"/>
      <c r="K39" s="159">
        <f t="shared" si="0"/>
        <v>3338</v>
      </c>
      <c r="L39" s="21">
        <v>1020</v>
      </c>
      <c r="M39" s="231">
        <f t="shared" si="1"/>
        <v>3.2725490196078431</v>
      </c>
      <c r="N39" s="111">
        <f t="shared" si="2"/>
        <v>283.62091503267976</v>
      </c>
      <c r="O39" s="22">
        <v>46.15</v>
      </c>
      <c r="P39" s="22">
        <v>0.58499999999999996</v>
      </c>
      <c r="Q39" s="22">
        <v>0.19500000000000001</v>
      </c>
      <c r="R39" s="22">
        <v>8.7100000000000009</v>
      </c>
      <c r="S39" s="22">
        <v>8.4499999999999993</v>
      </c>
      <c r="T39" s="41">
        <v>0.19500000000000001</v>
      </c>
      <c r="U39" s="29">
        <v>1.95</v>
      </c>
    </row>
    <row r="40" spans="1:21">
      <c r="A40" s="4" t="s">
        <v>144</v>
      </c>
      <c r="B40" s="4" t="s">
        <v>145</v>
      </c>
      <c r="C40" s="255"/>
      <c r="D40" s="30" t="s">
        <v>67</v>
      </c>
      <c r="E40" s="10" t="s">
        <v>81</v>
      </c>
      <c r="F40" s="22">
        <v>8</v>
      </c>
      <c r="G40" s="22">
        <v>8</v>
      </c>
      <c r="H40" s="155">
        <v>3640</v>
      </c>
      <c r="I40" s="155">
        <v>3610</v>
      </c>
      <c r="J40" s="155"/>
      <c r="K40" s="159">
        <f t="shared" si="0"/>
        <v>3625</v>
      </c>
      <c r="L40" s="21">
        <v>1021</v>
      </c>
      <c r="M40" s="231">
        <f t="shared" si="1"/>
        <v>3.5504407443682666</v>
      </c>
      <c r="N40" s="111">
        <f t="shared" si="2"/>
        <v>28.403525954946133</v>
      </c>
      <c r="O40" s="22">
        <v>31.76</v>
      </c>
      <c r="P40" s="22">
        <v>0</v>
      </c>
      <c r="Q40" s="22">
        <v>0</v>
      </c>
      <c r="R40" s="22">
        <v>7.944</v>
      </c>
      <c r="S40" s="22">
        <v>0</v>
      </c>
      <c r="T40" s="22">
        <v>8.0000000000000002E-3</v>
      </c>
      <c r="U40" s="29">
        <v>0</v>
      </c>
    </row>
    <row r="41" spans="1:21" s="135" customFormat="1" ht="29">
      <c r="A41" s="149" t="s">
        <v>153</v>
      </c>
      <c r="B41" s="149" t="s">
        <v>143</v>
      </c>
      <c r="C41" s="262"/>
      <c r="D41" s="182" t="s">
        <v>176</v>
      </c>
      <c r="E41" s="162" t="s">
        <v>177</v>
      </c>
      <c r="F41" s="165">
        <v>13</v>
      </c>
      <c r="G41" s="147">
        <v>13</v>
      </c>
      <c r="H41" s="163"/>
      <c r="I41" s="163"/>
      <c r="J41" s="163"/>
      <c r="K41" s="161" t="e">
        <f t="shared" si="0"/>
        <v>#DIV/0!</v>
      </c>
      <c r="L41" s="132">
        <v>1022</v>
      </c>
      <c r="M41" s="232" t="e">
        <f t="shared" si="1"/>
        <v>#DIV/0!</v>
      </c>
      <c r="N41" s="133" t="e">
        <f t="shared" si="2"/>
        <v>#DIV/0!</v>
      </c>
      <c r="O41" s="141">
        <v>64.87</v>
      </c>
      <c r="P41" s="141">
        <v>3.4190000000000005</v>
      </c>
      <c r="Q41" s="141">
        <v>3.4580000000000002</v>
      </c>
      <c r="R41" s="141">
        <v>4.992</v>
      </c>
      <c r="S41" s="141">
        <v>122.2</v>
      </c>
      <c r="T41" s="141">
        <v>6.5000000000000002E-2</v>
      </c>
      <c r="U41" s="141">
        <v>47.97</v>
      </c>
    </row>
    <row r="42" spans="1:21" ht="29">
      <c r="A42" s="4" t="s">
        <v>146</v>
      </c>
      <c r="B42" s="4" t="s">
        <v>147</v>
      </c>
      <c r="C42" s="10" t="s">
        <v>156</v>
      </c>
      <c r="D42" s="30" t="s">
        <v>69</v>
      </c>
      <c r="E42" s="10" t="s">
        <v>83</v>
      </c>
      <c r="F42" s="33">
        <v>10</v>
      </c>
      <c r="G42" s="36">
        <v>10</v>
      </c>
      <c r="H42" s="157">
        <v>7779</v>
      </c>
      <c r="I42" s="157">
        <v>7465</v>
      </c>
      <c r="J42" s="157"/>
      <c r="K42" s="159">
        <f t="shared" si="0"/>
        <v>7622</v>
      </c>
      <c r="L42" s="21">
        <v>1023</v>
      </c>
      <c r="M42" s="231">
        <f t="shared" si="1"/>
        <v>7.4506353861192567</v>
      </c>
      <c r="N42" s="111">
        <f t="shared" si="2"/>
        <v>74.506353861192565</v>
      </c>
      <c r="O42" s="47">
        <v>90</v>
      </c>
      <c r="P42" s="47">
        <v>0</v>
      </c>
      <c r="Q42" s="47">
        <v>10</v>
      </c>
      <c r="R42" s="47">
        <v>0</v>
      </c>
      <c r="S42" s="47">
        <v>0</v>
      </c>
      <c r="T42" s="47">
        <v>0</v>
      </c>
      <c r="U42" s="47">
        <v>0</v>
      </c>
    </row>
    <row r="43" spans="1:21">
      <c r="A43" s="277"/>
      <c r="B43" s="277"/>
      <c r="C43" s="277"/>
      <c r="D43" s="277"/>
      <c r="E43" s="277"/>
      <c r="F43" s="277"/>
      <c r="G43" s="277"/>
      <c r="H43" s="277"/>
      <c r="I43" s="277"/>
      <c r="J43" s="277"/>
      <c r="K43" s="277"/>
      <c r="L43" s="277"/>
      <c r="M43" s="277"/>
      <c r="N43" s="277"/>
      <c r="O43" s="277"/>
      <c r="P43" s="277"/>
      <c r="Q43" s="277"/>
      <c r="R43" s="277"/>
      <c r="S43" s="278"/>
    </row>
    <row r="44" spans="1:21">
      <c r="A44" s="279" t="s">
        <v>23</v>
      </c>
      <c r="B44" s="279"/>
      <c r="C44" s="279"/>
      <c r="D44" s="279"/>
      <c r="E44" s="279"/>
      <c r="F44" s="279"/>
      <c r="G44" s="10"/>
      <c r="H44" s="185"/>
      <c r="I44" s="185"/>
      <c r="J44" s="185"/>
      <c r="K44" s="185"/>
      <c r="L44" s="185"/>
      <c r="M44" s="217" t="e">
        <f>SUM(M19:M42)</f>
        <v>#DIV/0!</v>
      </c>
      <c r="N44" s="217" t="e">
        <f>SUM(N19:N42)</f>
        <v>#DIV/0!</v>
      </c>
      <c r="O44" s="38">
        <f>SUM(O19:O42)</f>
        <v>835.79600000000016</v>
      </c>
      <c r="P44" s="38">
        <f t="shared" ref="P44:U44" si="3">SUM(P19:P42)</f>
        <v>29.7776</v>
      </c>
      <c r="Q44" s="38">
        <f t="shared" si="3"/>
        <v>30.14875</v>
      </c>
      <c r="R44" s="38">
        <f t="shared" si="3"/>
        <v>103.70455000000001</v>
      </c>
      <c r="S44" s="38">
        <f t="shared" si="3"/>
        <v>165.89699999999999</v>
      </c>
      <c r="T44" s="38">
        <f t="shared" si="3"/>
        <v>2.7257499999999997</v>
      </c>
      <c r="U44" s="38">
        <f t="shared" si="3"/>
        <v>375.26299999999992</v>
      </c>
    </row>
    <row r="45" spans="1:21">
      <c r="A45" s="279" t="s">
        <v>24</v>
      </c>
      <c r="B45" s="279"/>
      <c r="C45" s="279"/>
      <c r="D45" s="279"/>
      <c r="E45" s="279"/>
      <c r="F45" s="279"/>
      <c r="G45" s="10"/>
      <c r="H45" s="185"/>
      <c r="I45" s="185"/>
      <c r="J45" s="185"/>
      <c r="K45" s="185"/>
      <c r="L45" s="185"/>
      <c r="M45" s="185"/>
      <c r="N45" s="185"/>
      <c r="O45" s="21">
        <v>2491</v>
      </c>
      <c r="P45" s="21">
        <v>87.2</v>
      </c>
      <c r="Q45" s="21">
        <v>83</v>
      </c>
      <c r="R45" s="21">
        <v>348.7</v>
      </c>
      <c r="S45" s="21">
        <v>1100</v>
      </c>
      <c r="T45" s="96">
        <v>9.5</v>
      </c>
      <c r="U45" s="96">
        <v>1500</v>
      </c>
    </row>
    <row r="46" spans="1:21">
      <c r="A46" s="279" t="s">
        <v>25</v>
      </c>
      <c r="B46" s="279"/>
      <c r="C46" s="279"/>
      <c r="D46" s="279"/>
      <c r="E46" s="279"/>
      <c r="F46" s="279"/>
      <c r="G46" s="10"/>
      <c r="H46" s="185"/>
      <c r="I46" s="185"/>
      <c r="J46" s="185"/>
      <c r="K46" s="185"/>
      <c r="L46" s="185"/>
      <c r="M46" s="185"/>
      <c r="N46" s="185"/>
      <c r="O46" s="39">
        <f>O44/O45</f>
        <v>0.33552629466077888</v>
      </c>
      <c r="P46" s="39">
        <f t="shared" ref="P46:U46" si="4">P44/P45</f>
        <v>0.34148623853211008</v>
      </c>
      <c r="Q46" s="39">
        <f t="shared" si="4"/>
        <v>0.3632379518072289</v>
      </c>
      <c r="R46" s="87">
        <f t="shared" si="4"/>
        <v>0.29740335531975914</v>
      </c>
      <c r="S46" s="39">
        <f t="shared" si="4"/>
        <v>0.15081545454545453</v>
      </c>
      <c r="T46" s="40">
        <f t="shared" si="4"/>
        <v>0.28692105263157891</v>
      </c>
      <c r="U46" s="40">
        <f t="shared" si="4"/>
        <v>0.25017533333333331</v>
      </c>
    </row>
    <row r="47" spans="1:21" s="7" customFormat="1">
      <c r="H47" s="186"/>
      <c r="I47" s="186"/>
      <c r="J47" s="186"/>
      <c r="K47" s="186"/>
      <c r="L47" s="186"/>
      <c r="M47" s="186"/>
      <c r="N47" s="186"/>
    </row>
    <row r="48" spans="1:21">
      <c r="A48" s="266" t="s">
        <v>26</v>
      </c>
      <c r="B48" s="266"/>
      <c r="C48" s="266"/>
      <c r="D48" s="267"/>
      <c r="E48" s="263" t="s">
        <v>172</v>
      </c>
      <c r="F48" s="264"/>
      <c r="G48" s="264"/>
      <c r="H48" s="264"/>
      <c r="I48" s="264"/>
      <c r="J48" s="264"/>
      <c r="K48" s="264"/>
      <c r="L48" s="264"/>
      <c r="M48" s="264"/>
      <c r="N48" s="264"/>
      <c r="O48" s="264"/>
      <c r="P48" s="264"/>
      <c r="Q48" s="264"/>
      <c r="R48" s="264"/>
      <c r="S48" s="264"/>
      <c r="T48" s="264"/>
      <c r="U48" s="265"/>
    </row>
    <row r="49" spans="1:21" ht="7.5" customHeight="1">
      <c r="A49" s="7"/>
      <c r="B49" s="7"/>
      <c r="C49" s="7"/>
      <c r="D49" s="13"/>
      <c r="E49" s="13"/>
      <c r="F49" s="13"/>
      <c r="G49" s="13"/>
      <c r="H49" s="13"/>
      <c r="I49" s="13"/>
      <c r="J49" s="13"/>
      <c r="K49" s="13"/>
      <c r="L49" s="13"/>
      <c r="M49" s="13"/>
      <c r="N49" s="13"/>
      <c r="O49" s="13"/>
      <c r="P49" s="13"/>
      <c r="Q49" s="13"/>
      <c r="R49" s="13"/>
      <c r="S49" s="13"/>
      <c r="T49" s="13"/>
    </row>
    <row r="50" spans="1:21">
      <c r="A50" s="7" t="s">
        <v>27</v>
      </c>
      <c r="B50" s="258"/>
      <c r="C50" s="258"/>
      <c r="D50" s="258"/>
      <c r="E50" s="258"/>
      <c r="F50" s="258"/>
      <c r="O50" s="266" t="s">
        <v>28</v>
      </c>
      <c r="P50" s="266"/>
      <c r="Q50" s="267"/>
      <c r="R50" s="258">
        <v>1143397777</v>
      </c>
      <c r="S50" s="258"/>
      <c r="T50" s="258"/>
      <c r="U50" s="258"/>
    </row>
  </sheetData>
  <mergeCells count="37">
    <mergeCell ref="C28:C30"/>
    <mergeCell ref="C31:C38"/>
    <mergeCell ref="A48:D48"/>
    <mergeCell ref="E48:U48"/>
    <mergeCell ref="B50:F50"/>
    <mergeCell ref="O50:Q50"/>
    <mergeCell ref="R50:U50"/>
    <mergeCell ref="A28:A38"/>
    <mergeCell ref="B28:B38"/>
    <mergeCell ref="G17:G18"/>
    <mergeCell ref="O17:U17"/>
    <mergeCell ref="A43:S43"/>
    <mergeCell ref="A45:F45"/>
    <mergeCell ref="A46:F46"/>
    <mergeCell ref="A44:F44"/>
    <mergeCell ref="D17:D18"/>
    <mergeCell ref="E17:E18"/>
    <mergeCell ref="F17:F18"/>
    <mergeCell ref="C25:C26"/>
    <mergeCell ref="B25:B26"/>
    <mergeCell ref="C39:C41"/>
    <mergeCell ref="A25:A26"/>
    <mergeCell ref="A19:A24"/>
    <mergeCell ref="B19:B24"/>
    <mergeCell ref="C19:C24"/>
    <mergeCell ref="A1:S1"/>
    <mergeCell ref="A3:B3"/>
    <mergeCell ref="C3:S3"/>
    <mergeCell ref="A5:B5"/>
    <mergeCell ref="C7:D7"/>
    <mergeCell ref="A9:B9"/>
    <mergeCell ref="C9:D9"/>
    <mergeCell ref="A11:B11"/>
    <mergeCell ref="B13:C13"/>
    <mergeCell ref="A17:A18"/>
    <mergeCell ref="B17:B18"/>
    <mergeCell ref="C17:C18"/>
  </mergeCells>
  <dataValidations disablePrompts="1" count="5">
    <dataValidation type="list" allowBlank="1" showInputMessage="1" showErrorMessage="1" sqref="C7" xr:uid="{00000000-0002-0000-1100-000000000000}">
      <formula1>"Indígena,Afrocolombiano,Palenquero,Raizal,Rrom,Sin Pertenencia Étnica"</formula1>
    </dataValidation>
    <dataValidation type="list" allowBlank="1" showInputMessage="1" showErrorMessage="1" sqref="C11" xr:uid="{00000000-0002-0000-1100-000001000000}">
      <formula1>"Complemento JM/JT,Almuerzo"</formula1>
    </dataValidation>
    <dataValidation type="list" allowBlank="1" showInputMessage="1" showErrorMessage="1" sqref="B13:C13" xr:uid="{00000000-0002-0000-11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1100-000003000000}">
      <formula1>"Ración para Preparar en Sitio,Comida Caliente Transportada,Ración Industrializada"</formula1>
    </dataValidation>
    <dataValidation type="list" allowBlank="1" showInputMessage="1" showErrorMessage="1" sqref="C5" xr:uid="{00000000-0002-0000-1100-000004000000}">
      <formula1>"Si,No"</formula1>
    </dataValidation>
  </dataValidations>
  <pageMargins left="0.71" right="0.71" top="0.75000000000000011" bottom="0.75000000000000011" header="0.31" footer="0.31"/>
  <pageSetup scale="53" fitToHeight="0"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96AE5-58B5-4BA6-B4C0-73EA1F51E542}">
  <sheetPr>
    <pageSetUpPr fitToPage="1"/>
  </sheetPr>
  <dimension ref="A1:AG43"/>
  <sheetViews>
    <sheetView view="pageBreakPreview" topLeftCell="A13" zoomScale="80" zoomScaleNormal="80" zoomScaleSheetLayoutView="80" zoomScalePageLayoutView="150" workbookViewId="0">
      <selection activeCell="H37" sqref="H37"/>
    </sheetView>
  </sheetViews>
  <sheetFormatPr baseColWidth="10" defaultColWidth="11.453125" defaultRowHeight="14.5"/>
  <cols>
    <col min="1" max="1" width="21" style="2" customWidth="1"/>
    <col min="2" max="2" width="24.1796875" style="2" customWidth="1"/>
    <col min="3" max="3" width="18.453125" style="2" customWidth="1"/>
    <col min="4" max="4" width="25.54296875" style="2" customWidth="1"/>
    <col min="5" max="5" width="14.453125" style="2" customWidth="1"/>
    <col min="6" max="6" width="11" style="2" customWidth="1"/>
    <col min="7" max="14" width="14.26953125" style="2" customWidth="1"/>
    <col min="15" max="17" width="14.1796875" style="2" hidden="1" customWidth="1"/>
    <col min="18" max="18" width="12.81640625" style="2" hidden="1" customWidth="1"/>
    <col min="19" max="19" width="14.1796875" style="2" hidden="1" customWidth="1"/>
    <col min="20" max="20" width="12.1796875" style="2" hidden="1" customWidth="1"/>
    <col min="21" max="21" width="11.8164062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90"/>
      <c r="B2" s="90"/>
      <c r="C2" s="90"/>
      <c r="D2" s="90"/>
      <c r="E2" s="90"/>
      <c r="F2" s="90"/>
      <c r="G2" s="90"/>
      <c r="H2" s="183"/>
      <c r="I2" s="183"/>
      <c r="J2" s="183"/>
      <c r="K2" s="183"/>
      <c r="L2" s="183"/>
      <c r="M2" s="183"/>
      <c r="N2" s="183"/>
      <c r="O2" s="90"/>
      <c r="P2" s="90"/>
      <c r="Q2" s="90"/>
      <c r="R2" s="90"/>
      <c r="S2" s="90"/>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92"/>
      <c r="B4" s="92"/>
      <c r="C4" s="90"/>
      <c r="D4" s="90"/>
      <c r="E4" s="90"/>
      <c r="F4" s="90"/>
      <c r="G4" s="90"/>
      <c r="H4" s="183"/>
      <c r="I4" s="183"/>
      <c r="J4" s="183"/>
      <c r="K4" s="183"/>
      <c r="L4" s="183"/>
      <c r="M4" s="183"/>
      <c r="N4" s="183"/>
      <c r="O4" s="90"/>
      <c r="P4" s="90"/>
      <c r="Q4" s="90"/>
      <c r="R4" s="90"/>
      <c r="S4" s="90"/>
    </row>
    <row r="5" spans="1:33" s="6" customFormat="1">
      <c r="A5" s="273" t="s">
        <v>2</v>
      </c>
      <c r="B5" s="273"/>
      <c r="C5" s="91" t="s">
        <v>50</v>
      </c>
      <c r="D5" s="90"/>
      <c r="E5" s="90"/>
      <c r="F5" s="90"/>
      <c r="G5" s="90"/>
      <c r="H5" s="183"/>
      <c r="I5" s="183"/>
      <c r="J5" s="183"/>
      <c r="K5" s="183"/>
      <c r="L5" s="183"/>
      <c r="M5" s="183"/>
      <c r="N5" s="183"/>
      <c r="O5" s="90"/>
      <c r="P5" s="90"/>
      <c r="Q5" s="90"/>
      <c r="R5" s="90"/>
      <c r="S5" s="90"/>
    </row>
    <row r="6" spans="1:33" s="8" customFormat="1" ht="6.75" customHeight="1">
      <c r="A6" s="92"/>
      <c r="B6" s="9"/>
      <c r="C6" s="9"/>
      <c r="D6" s="9"/>
      <c r="E6" s="9"/>
      <c r="F6" s="9"/>
      <c r="G6" s="9"/>
      <c r="H6" s="9"/>
      <c r="I6" s="9"/>
      <c r="J6" s="9"/>
      <c r="K6" s="9"/>
      <c r="L6" s="9"/>
      <c r="M6" s="9"/>
      <c r="N6" s="9"/>
      <c r="O6" s="9"/>
      <c r="P6" s="9"/>
      <c r="Q6" s="9"/>
      <c r="R6" s="92"/>
      <c r="S6" s="92"/>
      <c r="T6" s="2"/>
      <c r="U6" s="2"/>
      <c r="V6" s="2"/>
      <c r="W6" s="2"/>
      <c r="X6" s="95"/>
      <c r="Y6" s="95"/>
      <c r="Z6" s="95"/>
      <c r="AA6" s="95"/>
      <c r="AB6" s="95"/>
      <c r="AC6" s="95"/>
      <c r="AD6" s="95"/>
      <c r="AE6" s="95"/>
      <c r="AF6" s="95"/>
      <c r="AG6" s="95"/>
    </row>
    <row r="7" spans="1:33" s="8" customFormat="1">
      <c r="A7" s="92" t="s">
        <v>3</v>
      </c>
      <c r="B7" s="92"/>
      <c r="C7" s="256" t="s">
        <v>51</v>
      </c>
      <c r="D7" s="256"/>
      <c r="E7" s="2"/>
      <c r="F7" s="2"/>
      <c r="G7" s="95"/>
      <c r="H7" s="186"/>
      <c r="I7" s="186"/>
      <c r="J7" s="186"/>
      <c r="K7" s="186"/>
      <c r="L7" s="186"/>
      <c r="M7" s="186"/>
      <c r="N7" s="186"/>
      <c r="O7" s="95"/>
      <c r="P7" s="95"/>
      <c r="Q7" s="95"/>
      <c r="R7" s="95"/>
      <c r="S7" s="95"/>
      <c r="T7" s="95"/>
      <c r="U7" s="95"/>
      <c r="V7" s="95"/>
      <c r="W7" s="95"/>
    </row>
    <row r="8" spans="1:33" s="8" customFormat="1" ht="9" customHeight="1">
      <c r="A8" s="92"/>
      <c r="B8" s="9"/>
      <c r="C8" s="9"/>
      <c r="D8" s="9"/>
      <c r="E8" s="9"/>
      <c r="F8" s="9"/>
      <c r="G8" s="9"/>
      <c r="H8" s="9"/>
      <c r="I8" s="9"/>
      <c r="J8" s="9"/>
      <c r="K8" s="9"/>
      <c r="L8" s="9"/>
      <c r="M8" s="9"/>
      <c r="N8" s="9"/>
      <c r="O8" s="9"/>
      <c r="P8" s="9"/>
      <c r="Q8" s="9"/>
      <c r="R8" s="92"/>
      <c r="S8" s="92"/>
      <c r="T8" s="2"/>
      <c r="U8" s="2"/>
      <c r="V8" s="2"/>
      <c r="W8" s="2"/>
      <c r="X8" s="95"/>
      <c r="Y8" s="95"/>
      <c r="Z8" s="95"/>
      <c r="AA8" s="95"/>
      <c r="AB8" s="95"/>
      <c r="AC8" s="95"/>
      <c r="AD8" s="95"/>
      <c r="AE8" s="95"/>
      <c r="AF8" s="95"/>
      <c r="AG8" s="95"/>
    </row>
    <row r="9" spans="1:33" s="8" customFormat="1">
      <c r="A9" s="273" t="s">
        <v>4</v>
      </c>
      <c r="B9" s="273"/>
      <c r="C9" s="256" t="s">
        <v>52</v>
      </c>
      <c r="D9" s="256"/>
      <c r="E9" s="9"/>
      <c r="F9" s="9"/>
      <c r="G9" s="9"/>
      <c r="H9" s="9"/>
      <c r="I9" s="9"/>
      <c r="J9" s="9"/>
      <c r="K9" s="9"/>
      <c r="L9" s="9"/>
      <c r="M9" s="9"/>
      <c r="N9" s="9"/>
      <c r="O9" s="9"/>
      <c r="P9" s="9"/>
      <c r="Q9" s="9"/>
      <c r="R9" s="92"/>
      <c r="S9" s="92"/>
      <c r="T9" s="2"/>
      <c r="U9" s="2"/>
      <c r="V9" s="2"/>
      <c r="W9" s="2"/>
      <c r="X9" s="95"/>
      <c r="Y9" s="95"/>
      <c r="Z9" s="95"/>
      <c r="AA9" s="95"/>
      <c r="AB9" s="95"/>
      <c r="AC9" s="95"/>
      <c r="AD9" s="95"/>
      <c r="AE9" s="95"/>
      <c r="AF9" s="95"/>
      <c r="AG9" s="95"/>
    </row>
    <row r="10" spans="1:33" s="8" customFormat="1" ht="9" customHeight="1">
      <c r="A10" s="92"/>
      <c r="B10" s="9"/>
      <c r="C10" s="9"/>
      <c r="D10" s="9"/>
      <c r="E10" s="9"/>
      <c r="F10" s="9"/>
      <c r="G10" s="9"/>
      <c r="H10" s="9"/>
      <c r="I10" s="9"/>
      <c r="J10" s="9"/>
      <c r="K10" s="9"/>
      <c r="L10" s="9"/>
      <c r="M10" s="9"/>
      <c r="N10" s="9"/>
      <c r="O10" s="9"/>
      <c r="P10" s="9"/>
      <c r="Q10" s="9"/>
      <c r="R10" s="92"/>
      <c r="S10" s="92"/>
      <c r="T10" s="2"/>
      <c r="U10" s="2"/>
      <c r="V10" s="2"/>
      <c r="W10" s="2"/>
      <c r="X10" s="95"/>
      <c r="Y10" s="95"/>
      <c r="Z10" s="95"/>
      <c r="AA10" s="95"/>
      <c r="AB10" s="95"/>
      <c r="AC10" s="95"/>
      <c r="AD10" s="95"/>
      <c r="AE10" s="95"/>
      <c r="AF10" s="95"/>
      <c r="AG10" s="95"/>
    </row>
    <row r="11" spans="1:33" s="8" customFormat="1">
      <c r="A11" s="272" t="s">
        <v>5</v>
      </c>
      <c r="B11" s="272"/>
      <c r="C11" s="18" t="s">
        <v>53</v>
      </c>
      <c r="D11" s="95"/>
      <c r="E11" s="95"/>
      <c r="F11" s="95"/>
      <c r="G11" s="95"/>
      <c r="H11" s="186"/>
      <c r="I11" s="186"/>
      <c r="J11" s="186"/>
      <c r="K11" s="186"/>
      <c r="L11" s="186"/>
      <c r="M11" s="186"/>
      <c r="N11" s="186"/>
      <c r="O11" s="95"/>
      <c r="P11" s="95"/>
    </row>
    <row r="12" spans="1:33" s="8" customFormat="1" ht="8.25" customHeight="1">
      <c r="A12" s="92"/>
      <c r="B12" s="9"/>
      <c r="C12" s="9"/>
      <c r="D12" s="9"/>
      <c r="E12" s="9"/>
      <c r="F12" s="9"/>
      <c r="G12" s="9"/>
      <c r="H12" s="9"/>
      <c r="I12" s="9"/>
      <c r="J12" s="9"/>
      <c r="K12" s="9"/>
      <c r="L12" s="9"/>
      <c r="M12" s="9"/>
      <c r="N12" s="9"/>
      <c r="O12" s="9"/>
      <c r="P12" s="9"/>
      <c r="Q12" s="9"/>
      <c r="R12" s="92"/>
      <c r="S12" s="92"/>
      <c r="T12" s="2"/>
      <c r="U12" s="2"/>
      <c r="V12" s="2"/>
      <c r="W12" s="2"/>
      <c r="X12" s="95"/>
      <c r="Y12" s="95"/>
      <c r="Z12" s="95"/>
      <c r="AA12" s="95"/>
      <c r="AB12" s="95"/>
      <c r="AC12" s="95"/>
      <c r="AD12" s="95"/>
      <c r="AE12" s="95"/>
      <c r="AF12" s="95"/>
      <c r="AG12" s="95"/>
    </row>
    <row r="13" spans="1:33" s="8" customFormat="1">
      <c r="A13" s="12" t="s">
        <v>6</v>
      </c>
      <c r="B13" s="274" t="s">
        <v>241</v>
      </c>
      <c r="C13" s="274"/>
      <c r="D13" s="9"/>
      <c r="E13" s="9"/>
      <c r="F13" s="9"/>
      <c r="G13" s="9"/>
      <c r="H13" s="9"/>
      <c r="I13" s="9"/>
      <c r="J13" s="9"/>
      <c r="K13" s="9"/>
      <c r="L13" s="9"/>
      <c r="M13" s="9"/>
      <c r="N13" s="9"/>
      <c r="O13" s="9"/>
      <c r="P13" s="9"/>
      <c r="Q13" s="9"/>
      <c r="R13" s="92"/>
      <c r="S13" s="92"/>
      <c r="T13" s="2"/>
      <c r="U13" s="2"/>
      <c r="V13" s="2"/>
      <c r="W13" s="2"/>
      <c r="X13" s="95"/>
      <c r="Y13" s="95"/>
      <c r="Z13" s="95"/>
      <c r="AA13" s="95"/>
      <c r="AB13" s="95"/>
      <c r="AC13" s="95"/>
      <c r="AD13" s="95"/>
      <c r="AE13" s="95"/>
      <c r="AF13" s="95"/>
      <c r="AG13" s="95"/>
    </row>
    <row r="14" spans="1:33" s="8" customFormat="1" ht="8.25" customHeight="1">
      <c r="A14" s="92"/>
      <c r="B14" s="9"/>
      <c r="C14" s="9"/>
      <c r="D14" s="9"/>
      <c r="E14" s="9"/>
      <c r="F14" s="9"/>
      <c r="G14" s="9"/>
      <c r="H14" s="9"/>
      <c r="I14" s="9"/>
      <c r="J14" s="9"/>
      <c r="K14" s="9"/>
      <c r="L14" s="9"/>
      <c r="M14" s="9"/>
      <c r="N14" s="9"/>
      <c r="O14" s="9"/>
      <c r="P14" s="9"/>
      <c r="Q14" s="9"/>
      <c r="R14" s="92"/>
      <c r="S14" s="92"/>
      <c r="T14" s="2"/>
      <c r="U14" s="2"/>
      <c r="V14" s="2"/>
      <c r="W14" s="2"/>
      <c r="X14" s="95"/>
      <c r="Y14" s="95"/>
      <c r="Z14" s="95"/>
      <c r="AA14" s="95"/>
      <c r="AB14" s="95"/>
      <c r="AC14" s="95"/>
      <c r="AD14" s="95"/>
      <c r="AE14" s="95"/>
      <c r="AF14" s="95"/>
      <c r="AG14" s="95"/>
    </row>
    <row r="15" spans="1:33">
      <c r="A15" s="11" t="s">
        <v>7</v>
      </c>
      <c r="B15" s="91">
        <v>6</v>
      </c>
      <c r="C15" s="11"/>
      <c r="D15" s="11"/>
      <c r="E15" s="11"/>
      <c r="F15" s="11"/>
      <c r="G15" s="11"/>
      <c r="H15" s="11"/>
      <c r="I15" s="11"/>
      <c r="J15" s="11"/>
      <c r="K15" s="11"/>
      <c r="L15" s="11"/>
      <c r="M15" s="11"/>
      <c r="N15" s="11"/>
      <c r="O15" s="11"/>
      <c r="P15" s="11"/>
      <c r="Q15" s="11"/>
      <c r="R15" s="11"/>
      <c r="S15" s="11"/>
    </row>
    <row r="16" spans="1:33" s="8" customFormat="1">
      <c r="A16" s="92"/>
      <c r="B16" s="9"/>
      <c r="C16" s="9"/>
      <c r="D16" s="9"/>
      <c r="E16" s="9"/>
      <c r="F16" s="9"/>
      <c r="G16" s="9"/>
      <c r="H16" s="9"/>
      <c r="I16" s="9"/>
      <c r="J16" s="9"/>
      <c r="K16" s="9"/>
      <c r="L16" s="9"/>
      <c r="M16" s="9"/>
      <c r="N16" s="9"/>
      <c r="O16" s="9"/>
      <c r="P16" s="9"/>
      <c r="Q16" s="9"/>
      <c r="R16" s="92"/>
      <c r="S16" s="92"/>
      <c r="T16" s="2"/>
      <c r="U16" s="2"/>
      <c r="V16" s="2"/>
      <c r="W16" s="2"/>
      <c r="X16" s="95"/>
      <c r="Y16" s="95"/>
      <c r="Z16" s="95"/>
      <c r="AA16" s="95"/>
      <c r="AB16" s="95"/>
      <c r="AC16" s="95"/>
      <c r="AD16" s="95"/>
      <c r="AE16" s="95"/>
      <c r="AF16" s="95"/>
      <c r="AG16" s="95"/>
    </row>
    <row r="17" spans="1:21">
      <c r="A17" s="256" t="s">
        <v>8</v>
      </c>
      <c r="B17" s="256" t="s">
        <v>9</v>
      </c>
      <c r="C17" s="256" t="s">
        <v>10</v>
      </c>
      <c r="D17" s="256" t="s">
        <v>11</v>
      </c>
      <c r="E17" s="256" t="s">
        <v>12</v>
      </c>
      <c r="F17" s="256" t="s">
        <v>13</v>
      </c>
      <c r="G17" s="256" t="s">
        <v>14</v>
      </c>
      <c r="H17" s="184"/>
      <c r="I17" s="184"/>
      <c r="J17" s="184"/>
      <c r="K17" s="184"/>
      <c r="L17" s="184"/>
      <c r="M17" s="184"/>
      <c r="N17" s="18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87" t="s">
        <v>245</v>
      </c>
      <c r="L18" s="187" t="s">
        <v>246</v>
      </c>
      <c r="M18" s="187" t="s">
        <v>247</v>
      </c>
      <c r="N18" s="187" t="s">
        <v>248</v>
      </c>
      <c r="O18" s="91" t="s">
        <v>16</v>
      </c>
      <c r="P18" s="91" t="s">
        <v>17</v>
      </c>
      <c r="Q18" s="91" t="s">
        <v>18</v>
      </c>
      <c r="R18" s="91" t="s">
        <v>19</v>
      </c>
      <c r="S18" s="91" t="s">
        <v>20</v>
      </c>
      <c r="T18" s="91" t="s">
        <v>21</v>
      </c>
      <c r="U18" s="91" t="s">
        <v>22</v>
      </c>
    </row>
    <row r="19" spans="1:21" ht="29" customHeight="1">
      <c r="A19" s="257" t="s">
        <v>157</v>
      </c>
      <c r="B19" s="257" t="s">
        <v>132</v>
      </c>
      <c r="C19" s="254" t="s">
        <v>219</v>
      </c>
      <c r="D19" s="27" t="s">
        <v>98</v>
      </c>
      <c r="E19" s="94" t="s">
        <v>186</v>
      </c>
      <c r="F19" s="22">
        <v>78</v>
      </c>
      <c r="G19" s="22">
        <v>78</v>
      </c>
      <c r="H19" s="154">
        <v>45300</v>
      </c>
      <c r="I19" s="114">
        <v>44638</v>
      </c>
      <c r="J19" s="159"/>
      <c r="K19" s="159">
        <f>AVERAGE(H19,I19,J19)</f>
        <v>44969</v>
      </c>
      <c r="L19" s="21">
        <v>1000</v>
      </c>
      <c r="M19" s="221">
        <f>+K19/L19</f>
        <v>44.969000000000001</v>
      </c>
      <c r="N19" s="222">
        <f>F19*M19</f>
        <v>3507.5819999999999</v>
      </c>
      <c r="O19" s="22">
        <v>108.42</v>
      </c>
      <c r="P19" s="22">
        <v>17.004000000000001</v>
      </c>
      <c r="Q19" s="22">
        <v>4.4460000000000006</v>
      </c>
      <c r="R19" s="22">
        <v>0</v>
      </c>
      <c r="S19" s="22">
        <v>4.68</v>
      </c>
      <c r="T19" s="22">
        <v>2.1060000000000003</v>
      </c>
      <c r="U19" s="28">
        <v>39.78</v>
      </c>
    </row>
    <row r="20" spans="1:21" s="135" customFormat="1">
      <c r="A20" s="260"/>
      <c r="B20" s="260"/>
      <c r="C20" s="255"/>
      <c r="D20" s="132" t="s">
        <v>56</v>
      </c>
      <c r="E20" s="129" t="s">
        <v>70</v>
      </c>
      <c r="F20" s="165">
        <v>0.44444444444444442</v>
      </c>
      <c r="G20" s="197">
        <v>0.4</v>
      </c>
      <c r="H20" s="176">
        <v>5304</v>
      </c>
      <c r="I20" s="176">
        <v>4575</v>
      </c>
      <c r="J20" s="191"/>
      <c r="K20" s="161">
        <f t="shared" ref="K20:K34" si="0">AVERAGE(H20,I20,J20)</f>
        <v>4939.5</v>
      </c>
      <c r="L20" s="132">
        <v>1001</v>
      </c>
      <c r="M20" s="223">
        <f t="shared" ref="M20:M34" si="1">+K20/L20</f>
        <v>4.9345654345654344</v>
      </c>
      <c r="N20" s="224">
        <f t="shared" ref="N20:N34" si="2">F20*M20</f>
        <v>2.1931401931401928</v>
      </c>
      <c r="O20" s="141">
        <v>0.17600000000000002</v>
      </c>
      <c r="P20" s="141">
        <v>9.1999999999999998E-3</v>
      </c>
      <c r="Q20" s="141">
        <v>2.3999999999999998E-3</v>
      </c>
      <c r="R20" s="141">
        <v>2.3600000000000003E-2</v>
      </c>
      <c r="S20" s="141">
        <v>0.32800000000000007</v>
      </c>
      <c r="T20" s="141">
        <v>7.2000000000000007E-3</v>
      </c>
      <c r="U20" s="141">
        <v>0.18400000000000002</v>
      </c>
    </row>
    <row r="21" spans="1:21">
      <c r="A21" s="260"/>
      <c r="B21" s="260"/>
      <c r="C21" s="255"/>
      <c r="D21" s="21" t="s">
        <v>63</v>
      </c>
      <c r="E21" s="94" t="s">
        <v>77</v>
      </c>
      <c r="F21" s="22">
        <v>8</v>
      </c>
      <c r="G21" s="22">
        <v>7.6</v>
      </c>
      <c r="H21" s="155">
        <v>4040</v>
      </c>
      <c r="I21" s="155">
        <v>2449</v>
      </c>
      <c r="J21" s="155"/>
      <c r="K21" s="159">
        <f t="shared" si="0"/>
        <v>3244.5</v>
      </c>
      <c r="L21" s="21">
        <v>1002</v>
      </c>
      <c r="M21" s="221">
        <f t="shared" si="1"/>
        <v>3.2380239520958085</v>
      </c>
      <c r="N21" s="222">
        <f t="shared" si="2"/>
        <v>25.904191616766468</v>
      </c>
      <c r="O21" s="22">
        <v>3.04</v>
      </c>
      <c r="P21" s="22">
        <v>0.10639999999999999</v>
      </c>
      <c r="Q21" s="22">
        <v>7.6E-3</v>
      </c>
      <c r="R21" s="22">
        <v>0.58519999999999994</v>
      </c>
      <c r="S21" s="22">
        <v>1.8239999999999998</v>
      </c>
      <c r="T21" s="22">
        <v>2.2799999999999997E-2</v>
      </c>
      <c r="U21" s="29">
        <v>0.30399999999999999</v>
      </c>
    </row>
    <row r="22" spans="1:21" s="135" customFormat="1">
      <c r="A22" s="260"/>
      <c r="B22" s="260"/>
      <c r="C22" s="255"/>
      <c r="D22" s="199" t="s">
        <v>128</v>
      </c>
      <c r="E22" s="179" t="s">
        <v>129</v>
      </c>
      <c r="F22" s="165">
        <v>10</v>
      </c>
      <c r="G22" s="147">
        <v>10</v>
      </c>
      <c r="H22" s="163"/>
      <c r="I22" s="163"/>
      <c r="J22" s="163"/>
      <c r="K22" s="161" t="e">
        <f t="shared" si="0"/>
        <v>#DIV/0!</v>
      </c>
      <c r="L22" s="132">
        <v>1003</v>
      </c>
      <c r="M22" s="223" t="e">
        <f t="shared" si="1"/>
        <v>#DIV/0!</v>
      </c>
      <c r="N22" s="224" t="e">
        <f t="shared" si="2"/>
        <v>#DIV/0!</v>
      </c>
      <c r="O22" s="141">
        <v>15.2</v>
      </c>
      <c r="P22" s="141">
        <v>0.34</v>
      </c>
      <c r="Q22" s="141">
        <v>0.12</v>
      </c>
      <c r="R22" s="141">
        <v>3.05</v>
      </c>
      <c r="S22" s="141">
        <v>0.5</v>
      </c>
      <c r="T22" s="141">
        <v>0.08</v>
      </c>
      <c r="U22" s="141">
        <v>0.3</v>
      </c>
    </row>
    <row r="23" spans="1:21" s="135" customFormat="1">
      <c r="A23" s="260"/>
      <c r="B23" s="260"/>
      <c r="C23" s="255"/>
      <c r="D23" s="132" t="s">
        <v>60</v>
      </c>
      <c r="E23" s="129" t="s">
        <v>74</v>
      </c>
      <c r="F23" s="130">
        <v>1.0526315789473684</v>
      </c>
      <c r="G23" s="130">
        <v>1</v>
      </c>
      <c r="H23" s="160">
        <v>9484</v>
      </c>
      <c r="I23" s="160">
        <v>9212</v>
      </c>
      <c r="J23" s="160"/>
      <c r="K23" s="161">
        <f t="shared" si="0"/>
        <v>9348</v>
      </c>
      <c r="L23" s="132">
        <v>1004</v>
      </c>
      <c r="M23" s="223">
        <f t="shared" si="1"/>
        <v>9.3107569721115535</v>
      </c>
      <c r="N23" s="224">
        <f t="shared" si="2"/>
        <v>9.8007968127490024</v>
      </c>
      <c r="O23" s="130">
        <v>1.44</v>
      </c>
      <c r="P23" s="130">
        <v>4.7E-2</v>
      </c>
      <c r="Q23" s="130">
        <v>3.0000000000000001E-3</v>
      </c>
      <c r="R23" s="130">
        <v>0.29299999999999998</v>
      </c>
      <c r="S23" s="130">
        <v>0.4</v>
      </c>
      <c r="T23" s="130">
        <v>1.3000000000000001E-2</v>
      </c>
      <c r="U23" s="145">
        <v>0.19</v>
      </c>
    </row>
    <row r="24" spans="1:21">
      <c r="A24" s="261"/>
      <c r="B24" s="261"/>
      <c r="C24" s="255"/>
      <c r="D24" s="21" t="s">
        <v>89</v>
      </c>
      <c r="E24" s="94" t="s">
        <v>96</v>
      </c>
      <c r="F24" s="22">
        <v>11.764705882352942</v>
      </c>
      <c r="G24" s="22">
        <v>10</v>
      </c>
      <c r="H24" s="155">
        <v>2750</v>
      </c>
      <c r="I24" s="155">
        <v>2689</v>
      </c>
      <c r="J24" s="155"/>
      <c r="K24" s="159">
        <f t="shared" si="0"/>
        <v>2719.5</v>
      </c>
      <c r="L24" s="21">
        <v>1005</v>
      </c>
      <c r="M24" s="221">
        <f t="shared" si="1"/>
        <v>2.7059701492537314</v>
      </c>
      <c r="N24" s="222">
        <f t="shared" si="2"/>
        <v>31.834942932396842</v>
      </c>
      <c r="O24" s="22">
        <v>4.7</v>
      </c>
      <c r="P24" s="22">
        <v>7.0000000000000007E-2</v>
      </c>
      <c r="Q24" s="22">
        <v>0.01</v>
      </c>
      <c r="R24" s="22">
        <v>0.95</v>
      </c>
      <c r="S24" s="22">
        <v>2.7</v>
      </c>
      <c r="T24" s="22">
        <v>0.04</v>
      </c>
      <c r="U24" s="29">
        <v>3.5</v>
      </c>
    </row>
    <row r="25" spans="1:21">
      <c r="A25" s="257" t="s">
        <v>133</v>
      </c>
      <c r="B25" s="257" t="s">
        <v>139</v>
      </c>
      <c r="C25" s="259" t="s">
        <v>220</v>
      </c>
      <c r="D25" s="21" t="s">
        <v>63</v>
      </c>
      <c r="E25" s="94" t="s">
        <v>77</v>
      </c>
      <c r="F25" s="22">
        <v>8</v>
      </c>
      <c r="G25" s="22">
        <v>7.6</v>
      </c>
      <c r="H25" s="155">
        <v>4040</v>
      </c>
      <c r="I25" s="155">
        <v>2449</v>
      </c>
      <c r="J25" s="155"/>
      <c r="K25" s="159">
        <f t="shared" si="0"/>
        <v>3244.5</v>
      </c>
      <c r="L25" s="21">
        <v>1006</v>
      </c>
      <c r="M25" s="221">
        <f t="shared" si="1"/>
        <v>3.2251491053677932</v>
      </c>
      <c r="N25" s="222">
        <f t="shared" si="2"/>
        <v>25.801192842942346</v>
      </c>
      <c r="O25" s="22">
        <v>3.04</v>
      </c>
      <c r="P25" s="22">
        <v>0.10639999999999999</v>
      </c>
      <c r="Q25" s="22">
        <v>7.6E-3</v>
      </c>
      <c r="R25" s="22">
        <v>0.58519999999999994</v>
      </c>
      <c r="S25" s="22">
        <v>1.8239999999999998</v>
      </c>
      <c r="T25" s="22">
        <v>2.2799999999999997E-2</v>
      </c>
      <c r="U25" s="29">
        <v>0.30399999999999999</v>
      </c>
    </row>
    <row r="26" spans="1:21" s="135" customFormat="1">
      <c r="A26" s="260"/>
      <c r="B26" s="260"/>
      <c r="C26" s="259"/>
      <c r="D26" s="132" t="s">
        <v>60</v>
      </c>
      <c r="E26" s="129" t="s">
        <v>74</v>
      </c>
      <c r="F26" s="130">
        <v>1.0526315789473684</v>
      </c>
      <c r="G26" s="130">
        <v>1</v>
      </c>
      <c r="H26" s="160">
        <v>9484</v>
      </c>
      <c r="I26" s="160">
        <v>9212</v>
      </c>
      <c r="J26" s="160"/>
      <c r="K26" s="161">
        <f t="shared" si="0"/>
        <v>9348</v>
      </c>
      <c r="L26" s="132">
        <v>1007</v>
      </c>
      <c r="M26" s="223">
        <f t="shared" si="1"/>
        <v>9.2830188679245289</v>
      </c>
      <c r="N26" s="224">
        <f t="shared" si="2"/>
        <v>9.7715988083416097</v>
      </c>
      <c r="O26" s="130">
        <v>1.44</v>
      </c>
      <c r="P26" s="130">
        <v>4.7E-2</v>
      </c>
      <c r="Q26" s="130">
        <v>3.0000000000000001E-3</v>
      </c>
      <c r="R26" s="130">
        <v>0.29299999999999998</v>
      </c>
      <c r="S26" s="130">
        <v>0.4</v>
      </c>
      <c r="T26" s="130">
        <v>1.3000000000000001E-2</v>
      </c>
      <c r="U26" s="145">
        <v>0.19</v>
      </c>
    </row>
    <row r="27" spans="1:21">
      <c r="A27" s="260"/>
      <c r="B27" s="260"/>
      <c r="C27" s="259"/>
      <c r="D27" s="21" t="s">
        <v>65</v>
      </c>
      <c r="E27" s="94" t="s">
        <v>79</v>
      </c>
      <c r="F27" s="22">
        <v>25</v>
      </c>
      <c r="G27" s="22">
        <v>20</v>
      </c>
      <c r="H27" s="155">
        <v>2276</v>
      </c>
      <c r="I27" s="155">
        <v>2226</v>
      </c>
      <c r="J27" s="155"/>
      <c r="K27" s="159">
        <f t="shared" si="0"/>
        <v>2251</v>
      </c>
      <c r="L27" s="21">
        <v>1008</v>
      </c>
      <c r="M27" s="221">
        <f t="shared" si="1"/>
        <v>2.2331349206349205</v>
      </c>
      <c r="N27" s="222">
        <f t="shared" si="2"/>
        <v>55.828373015873012</v>
      </c>
      <c r="O27" s="22">
        <v>4.5999999999999996</v>
      </c>
      <c r="P27" s="22">
        <v>0.18</v>
      </c>
      <c r="Q27" s="22">
        <v>0.02</v>
      </c>
      <c r="R27" s="22">
        <v>0.82</v>
      </c>
      <c r="S27" s="22">
        <v>1.8</v>
      </c>
      <c r="T27" s="22">
        <v>0.1</v>
      </c>
      <c r="U27" s="29">
        <v>1.2</v>
      </c>
    </row>
    <row r="28" spans="1:21" ht="29" customHeight="1">
      <c r="A28" s="261"/>
      <c r="B28" s="91" t="s">
        <v>136</v>
      </c>
      <c r="C28" s="259"/>
      <c r="D28" s="21" t="s">
        <v>184</v>
      </c>
      <c r="E28" s="94" t="s">
        <v>187</v>
      </c>
      <c r="F28" s="33">
        <v>60</v>
      </c>
      <c r="G28" s="34">
        <v>60</v>
      </c>
      <c r="H28" s="198">
        <v>6583</v>
      </c>
      <c r="I28" s="198">
        <v>6583</v>
      </c>
      <c r="J28" s="198"/>
      <c r="K28" s="159">
        <f t="shared" si="0"/>
        <v>6583</v>
      </c>
      <c r="L28" s="21">
        <v>1009</v>
      </c>
      <c r="M28" s="221">
        <f t="shared" si="1"/>
        <v>6.5242814667988105</v>
      </c>
      <c r="N28" s="222">
        <f t="shared" si="2"/>
        <v>391.45688800792863</v>
      </c>
      <c r="O28" s="47">
        <v>222.6</v>
      </c>
      <c r="P28" s="47">
        <v>7.8</v>
      </c>
      <c r="Q28" s="47">
        <v>0.9</v>
      </c>
      <c r="R28" s="47">
        <v>44.82</v>
      </c>
      <c r="S28" s="47">
        <v>15</v>
      </c>
      <c r="T28" s="47">
        <v>2.34</v>
      </c>
      <c r="U28" s="47">
        <v>3.6</v>
      </c>
    </row>
    <row r="29" spans="1:21" ht="29">
      <c r="A29" s="91" t="s">
        <v>153</v>
      </c>
      <c r="B29" s="91" t="s">
        <v>143</v>
      </c>
      <c r="C29" s="259"/>
      <c r="D29" s="21" t="s">
        <v>185</v>
      </c>
      <c r="E29" s="94" t="s">
        <v>188</v>
      </c>
      <c r="F29" s="22">
        <v>35</v>
      </c>
      <c r="G29" s="22">
        <v>35</v>
      </c>
      <c r="H29" s="155">
        <v>15270</v>
      </c>
      <c r="I29" s="155">
        <v>16000</v>
      </c>
      <c r="J29" s="155"/>
      <c r="K29" s="159">
        <f t="shared" si="0"/>
        <v>15635</v>
      </c>
      <c r="L29" s="21">
        <v>1010</v>
      </c>
      <c r="M29" s="221">
        <f t="shared" si="1"/>
        <v>15.48019801980198</v>
      </c>
      <c r="N29" s="222">
        <f t="shared" si="2"/>
        <v>541.80693069306926</v>
      </c>
      <c r="O29" s="22">
        <v>106.05</v>
      </c>
      <c r="P29" s="22">
        <v>6.125</v>
      </c>
      <c r="Q29" s="22">
        <v>8.9250000000000007</v>
      </c>
      <c r="R29" s="22">
        <v>0.315</v>
      </c>
      <c r="S29" s="22">
        <v>274.05</v>
      </c>
      <c r="T29" s="22">
        <v>0.45500000000000002</v>
      </c>
      <c r="U29" s="29">
        <v>327.25</v>
      </c>
    </row>
    <row r="30" spans="1:21" ht="43.5">
      <c r="A30" s="91" t="s">
        <v>135</v>
      </c>
      <c r="B30" s="91" t="s">
        <v>136</v>
      </c>
      <c r="C30" s="93" t="s">
        <v>221</v>
      </c>
      <c r="D30" s="59" t="s">
        <v>62</v>
      </c>
      <c r="E30" s="58" t="s">
        <v>76</v>
      </c>
      <c r="F30" s="33">
        <v>150</v>
      </c>
      <c r="G30" s="34">
        <v>120</v>
      </c>
      <c r="H30" s="198">
        <v>3004</v>
      </c>
      <c r="I30" s="198">
        <v>2219</v>
      </c>
      <c r="J30" s="198"/>
      <c r="K30" s="159">
        <f t="shared" si="0"/>
        <v>2611.5</v>
      </c>
      <c r="L30" s="21">
        <v>1011</v>
      </c>
      <c r="M30" s="221">
        <f t="shared" si="1"/>
        <v>2.5830860534124631</v>
      </c>
      <c r="N30" s="222">
        <f t="shared" si="2"/>
        <v>387.46290801186944</v>
      </c>
      <c r="O30" s="47">
        <v>88.8</v>
      </c>
      <c r="P30" s="47">
        <v>2.2799999999999998</v>
      </c>
      <c r="Q30" s="47">
        <v>0.12</v>
      </c>
      <c r="R30" s="47">
        <v>18.36</v>
      </c>
      <c r="S30" s="47">
        <v>16.8</v>
      </c>
      <c r="T30" s="47">
        <v>0.36</v>
      </c>
      <c r="U30" s="47">
        <v>13.2</v>
      </c>
    </row>
    <row r="31" spans="1:21">
      <c r="A31" s="91" t="s">
        <v>141</v>
      </c>
      <c r="B31" s="91" t="s">
        <v>139</v>
      </c>
      <c r="C31" s="259" t="s">
        <v>152</v>
      </c>
      <c r="D31" s="21" t="s">
        <v>101</v>
      </c>
      <c r="E31" s="94" t="s">
        <v>105</v>
      </c>
      <c r="F31" s="45">
        <v>118.18181818181819</v>
      </c>
      <c r="G31" s="49">
        <v>65</v>
      </c>
      <c r="H31" s="156">
        <v>3155</v>
      </c>
      <c r="I31" s="156">
        <v>3226</v>
      </c>
      <c r="J31" s="156"/>
      <c r="K31" s="159">
        <f t="shared" si="0"/>
        <v>3190.5</v>
      </c>
      <c r="L31" s="21">
        <v>1012</v>
      </c>
      <c r="M31" s="221">
        <f t="shared" si="1"/>
        <v>3.1526679841897232</v>
      </c>
      <c r="N31" s="222">
        <f t="shared" si="2"/>
        <v>372.58803449514915</v>
      </c>
      <c r="O31" s="47">
        <v>36.4</v>
      </c>
      <c r="P31" s="47">
        <v>0.39</v>
      </c>
      <c r="Q31" s="47">
        <v>6.5000000000000002E-2</v>
      </c>
      <c r="R31" s="47">
        <v>8.06</v>
      </c>
      <c r="S31" s="47">
        <v>10.4</v>
      </c>
      <c r="T31" s="47">
        <v>0.32500000000000001</v>
      </c>
      <c r="U31" s="47">
        <v>1.95</v>
      </c>
    </row>
    <row r="32" spans="1:21">
      <c r="A32" s="91" t="s">
        <v>144</v>
      </c>
      <c r="B32" s="91" t="s">
        <v>145</v>
      </c>
      <c r="C32" s="259"/>
      <c r="D32" s="21" t="s">
        <v>67</v>
      </c>
      <c r="E32" s="94" t="s">
        <v>81</v>
      </c>
      <c r="F32" s="22">
        <v>8</v>
      </c>
      <c r="G32" s="22">
        <v>8</v>
      </c>
      <c r="H32" s="155">
        <v>3640</v>
      </c>
      <c r="I32" s="155">
        <v>3610</v>
      </c>
      <c r="J32" s="155"/>
      <c r="K32" s="159">
        <f t="shared" si="0"/>
        <v>3625</v>
      </c>
      <c r="L32" s="21">
        <v>1013</v>
      </c>
      <c r="M32" s="221">
        <f t="shared" si="1"/>
        <v>3.5784797630799603</v>
      </c>
      <c r="N32" s="222">
        <f t="shared" si="2"/>
        <v>28.627838104639682</v>
      </c>
      <c r="O32" s="22">
        <v>31.76</v>
      </c>
      <c r="P32" s="22">
        <v>0</v>
      </c>
      <c r="Q32" s="22">
        <v>0</v>
      </c>
      <c r="R32" s="22">
        <v>7.944</v>
      </c>
      <c r="S32" s="22">
        <v>0</v>
      </c>
      <c r="T32" s="22">
        <v>8.0000000000000002E-3</v>
      </c>
      <c r="U32" s="29">
        <v>0</v>
      </c>
    </row>
    <row r="33" spans="1:21">
      <c r="A33" s="284" t="s">
        <v>146</v>
      </c>
      <c r="B33" s="257" t="s">
        <v>147</v>
      </c>
      <c r="C33" s="255" t="s">
        <v>156</v>
      </c>
      <c r="D33" s="21" t="s">
        <v>68</v>
      </c>
      <c r="E33" s="94" t="s">
        <v>82</v>
      </c>
      <c r="F33" s="22">
        <v>2</v>
      </c>
      <c r="G33" s="22">
        <v>2</v>
      </c>
      <c r="H33" s="155">
        <v>16138</v>
      </c>
      <c r="I33" s="155">
        <v>16184</v>
      </c>
      <c r="J33" s="155"/>
      <c r="K33" s="159">
        <f t="shared" si="0"/>
        <v>16161</v>
      </c>
      <c r="L33" s="21">
        <v>1014</v>
      </c>
      <c r="M33" s="221">
        <f t="shared" si="1"/>
        <v>15.937869822485206</v>
      </c>
      <c r="N33" s="222">
        <f t="shared" si="2"/>
        <v>31.875739644970412</v>
      </c>
      <c r="O33" s="22">
        <v>14.64</v>
      </c>
      <c r="P33" s="22">
        <v>1.2E-2</v>
      </c>
      <c r="Q33" s="22">
        <v>1.6219999999999999</v>
      </c>
      <c r="R33" s="22">
        <v>0</v>
      </c>
      <c r="S33" s="22">
        <v>0.28000000000000003</v>
      </c>
      <c r="T33" s="22">
        <v>0</v>
      </c>
      <c r="U33" s="29">
        <v>17.54</v>
      </c>
    </row>
    <row r="34" spans="1:21">
      <c r="A34" s="285"/>
      <c r="B34" s="261"/>
      <c r="C34" s="262"/>
      <c r="D34" s="27" t="s">
        <v>69</v>
      </c>
      <c r="E34" s="94" t="s">
        <v>83</v>
      </c>
      <c r="F34" s="33">
        <v>10</v>
      </c>
      <c r="G34" s="36">
        <v>10</v>
      </c>
      <c r="H34" s="157">
        <v>7779</v>
      </c>
      <c r="I34" s="157">
        <v>7465</v>
      </c>
      <c r="J34" s="157"/>
      <c r="K34" s="159">
        <f t="shared" si="0"/>
        <v>7622</v>
      </c>
      <c r="L34" s="21">
        <v>1015</v>
      </c>
      <c r="M34" s="221">
        <f t="shared" si="1"/>
        <v>7.5093596059113299</v>
      </c>
      <c r="N34" s="222">
        <f t="shared" si="2"/>
        <v>75.093596059113295</v>
      </c>
      <c r="O34" s="47">
        <v>90</v>
      </c>
      <c r="P34" s="47">
        <v>0</v>
      </c>
      <c r="Q34" s="47">
        <v>10</v>
      </c>
      <c r="R34" s="47">
        <v>0</v>
      </c>
      <c r="S34" s="47">
        <v>0</v>
      </c>
      <c r="T34" s="47">
        <v>0</v>
      </c>
      <c r="U34" s="47">
        <v>0</v>
      </c>
    </row>
    <row r="35" spans="1:21">
      <c r="A35" s="200"/>
      <c r="B35" s="201"/>
      <c r="C35" s="279" t="s">
        <v>23</v>
      </c>
      <c r="D35" s="279"/>
      <c r="E35" s="279"/>
      <c r="F35" s="279"/>
      <c r="G35" s="279"/>
      <c r="H35" s="279"/>
      <c r="I35" s="205"/>
      <c r="J35" s="205"/>
      <c r="K35" s="206"/>
      <c r="L35" s="207"/>
      <c r="M35" s="228" t="e">
        <f>SUM(M19:M34)</f>
        <v>#DIV/0!</v>
      </c>
      <c r="N35" s="228" t="e">
        <f>SUM(N19:N34)</f>
        <v>#DIV/0!</v>
      </c>
      <c r="O35" s="209"/>
      <c r="P35" s="209"/>
      <c r="Q35" s="209"/>
      <c r="R35" s="209"/>
      <c r="S35" s="210"/>
      <c r="T35" s="209"/>
      <c r="U35" s="209"/>
    </row>
    <row r="36" spans="1:21">
      <c r="A36" s="277"/>
      <c r="B36" s="277"/>
      <c r="C36" s="277"/>
      <c r="D36" s="277"/>
      <c r="E36" s="277"/>
      <c r="F36" s="277"/>
      <c r="G36" s="277"/>
      <c r="H36" s="277"/>
      <c r="I36" s="277"/>
      <c r="J36" s="277"/>
      <c r="K36" s="277"/>
      <c r="L36" s="277"/>
      <c r="M36" s="277"/>
      <c r="N36" s="277"/>
      <c r="O36" s="277"/>
      <c r="P36" s="277"/>
      <c r="Q36" s="277"/>
      <c r="R36" s="277"/>
      <c r="S36" s="278"/>
    </row>
    <row r="37" spans="1:21">
      <c r="A37" s="279" t="s">
        <v>23</v>
      </c>
      <c r="B37" s="279"/>
      <c r="C37" s="279"/>
      <c r="D37" s="279"/>
      <c r="E37" s="279"/>
      <c r="F37" s="279"/>
      <c r="G37" s="94"/>
      <c r="H37" s="185"/>
      <c r="I37" s="185"/>
      <c r="J37" s="185"/>
      <c r="K37" s="185"/>
      <c r="L37" s="185"/>
      <c r="M37" s="185"/>
      <c r="N37" s="185"/>
      <c r="O37" s="38">
        <f t="shared" ref="O37:U37" si="3">SUM(O19:O34)</f>
        <v>732.30599999999993</v>
      </c>
      <c r="P37" s="38">
        <f t="shared" si="3"/>
        <v>34.517000000000003</v>
      </c>
      <c r="Q37" s="38">
        <f t="shared" si="3"/>
        <v>26.2516</v>
      </c>
      <c r="R37" s="38">
        <f t="shared" si="3"/>
        <v>86.099000000000004</v>
      </c>
      <c r="S37" s="38">
        <f t="shared" si="3"/>
        <v>330.98599999999999</v>
      </c>
      <c r="T37" s="38">
        <f t="shared" si="3"/>
        <v>5.8928000000000011</v>
      </c>
      <c r="U37" s="38">
        <f t="shared" si="3"/>
        <v>409.49200000000002</v>
      </c>
    </row>
    <row r="38" spans="1:21">
      <c r="A38" s="279" t="s">
        <v>24</v>
      </c>
      <c r="B38" s="279"/>
      <c r="C38" s="279"/>
      <c r="D38" s="279"/>
      <c r="E38" s="279"/>
      <c r="F38" s="279"/>
      <c r="G38" s="94"/>
      <c r="H38" s="185"/>
      <c r="I38" s="185"/>
      <c r="J38" s="185"/>
      <c r="K38" s="185"/>
      <c r="L38" s="185"/>
      <c r="M38" s="185"/>
      <c r="N38" s="185"/>
      <c r="O38" s="21">
        <v>2491</v>
      </c>
      <c r="P38" s="21">
        <v>87.2</v>
      </c>
      <c r="Q38" s="21">
        <v>83</v>
      </c>
      <c r="R38" s="21">
        <v>348.7</v>
      </c>
      <c r="S38" s="21">
        <v>1100</v>
      </c>
      <c r="T38" s="96">
        <v>9.5</v>
      </c>
      <c r="U38" s="96">
        <v>1500</v>
      </c>
    </row>
    <row r="39" spans="1:21">
      <c r="A39" s="279" t="s">
        <v>25</v>
      </c>
      <c r="B39" s="279"/>
      <c r="C39" s="279"/>
      <c r="D39" s="279"/>
      <c r="E39" s="279"/>
      <c r="F39" s="279"/>
      <c r="G39" s="94"/>
      <c r="H39" s="185"/>
      <c r="I39" s="185"/>
      <c r="J39" s="185"/>
      <c r="K39" s="185"/>
      <c r="L39" s="185"/>
      <c r="M39" s="185"/>
      <c r="N39" s="185"/>
      <c r="O39" s="39">
        <f>O37/O38</f>
        <v>0.29398073063026892</v>
      </c>
      <c r="P39" s="39">
        <f t="shared" ref="P39:U39" si="4">P37/P38</f>
        <v>0.39583715596330277</v>
      </c>
      <c r="Q39" s="39">
        <f t="shared" si="4"/>
        <v>0.31628433734939759</v>
      </c>
      <c r="R39" s="39">
        <f t="shared" si="4"/>
        <v>0.24691425293948954</v>
      </c>
      <c r="S39" s="39">
        <f t="shared" si="4"/>
        <v>0.30089636363636363</v>
      </c>
      <c r="T39" s="40">
        <f t="shared" si="4"/>
        <v>0.62029473684210534</v>
      </c>
      <c r="U39" s="40">
        <f t="shared" si="4"/>
        <v>0.27299466666666666</v>
      </c>
    </row>
    <row r="40" spans="1:21" s="95" customFormat="1">
      <c r="H40" s="186"/>
      <c r="I40" s="186"/>
      <c r="J40" s="186"/>
      <c r="K40" s="186"/>
      <c r="L40" s="186"/>
      <c r="M40" s="186"/>
      <c r="N40" s="186"/>
    </row>
    <row r="41" spans="1:21">
      <c r="A41" s="266" t="s">
        <v>26</v>
      </c>
      <c r="B41" s="266"/>
      <c r="C41" s="266"/>
      <c r="D41" s="267"/>
      <c r="E41" s="263" t="s">
        <v>172</v>
      </c>
      <c r="F41" s="264"/>
      <c r="G41" s="264"/>
      <c r="H41" s="264"/>
      <c r="I41" s="264"/>
      <c r="J41" s="264"/>
      <c r="K41" s="264"/>
      <c r="L41" s="264"/>
      <c r="M41" s="264"/>
      <c r="N41" s="264"/>
      <c r="O41" s="264"/>
      <c r="P41" s="264"/>
      <c r="Q41" s="264"/>
      <c r="R41" s="264"/>
      <c r="S41" s="264"/>
      <c r="T41" s="264"/>
      <c r="U41" s="265"/>
    </row>
    <row r="42" spans="1:21" ht="7.5" customHeight="1">
      <c r="A42" s="95"/>
      <c r="B42" s="95"/>
      <c r="C42" s="95"/>
      <c r="D42" s="13"/>
      <c r="E42" s="13"/>
      <c r="F42" s="13"/>
      <c r="G42" s="13"/>
      <c r="H42" s="13"/>
      <c r="I42" s="13"/>
      <c r="J42" s="13"/>
      <c r="K42" s="13"/>
      <c r="L42" s="13"/>
      <c r="M42" s="13"/>
      <c r="N42" s="13"/>
      <c r="O42" s="13"/>
      <c r="P42" s="13"/>
      <c r="Q42" s="13"/>
      <c r="R42" s="13"/>
      <c r="S42" s="13"/>
      <c r="T42" s="13"/>
    </row>
    <row r="43" spans="1:21">
      <c r="A43" s="95" t="s">
        <v>27</v>
      </c>
      <c r="B43" s="258"/>
      <c r="C43" s="258"/>
      <c r="D43" s="258"/>
      <c r="E43" s="258"/>
      <c r="F43" s="258"/>
      <c r="O43" s="266" t="s">
        <v>28</v>
      </c>
      <c r="P43" s="266"/>
      <c r="Q43" s="267"/>
      <c r="R43" s="258">
        <v>1143397777</v>
      </c>
      <c r="S43" s="258"/>
      <c r="T43" s="258"/>
      <c r="U43" s="258"/>
    </row>
  </sheetData>
  <mergeCells count="37">
    <mergeCell ref="B43:F43"/>
    <mergeCell ref="O43:Q43"/>
    <mergeCell ref="R43:U43"/>
    <mergeCell ref="A36:S36"/>
    <mergeCell ref="A37:F37"/>
    <mergeCell ref="A38:F38"/>
    <mergeCell ref="A39:F39"/>
    <mergeCell ref="A41:D41"/>
    <mergeCell ref="E41:U41"/>
    <mergeCell ref="A25:A28"/>
    <mergeCell ref="B25:B27"/>
    <mergeCell ref="C25:C29"/>
    <mergeCell ref="C31:C32"/>
    <mergeCell ref="A33:A34"/>
    <mergeCell ref="B33:B34"/>
    <mergeCell ref="C33:C34"/>
    <mergeCell ref="O17:U17"/>
    <mergeCell ref="A19:A24"/>
    <mergeCell ref="B19:B24"/>
    <mergeCell ref="C19:C24"/>
    <mergeCell ref="D17:D18"/>
    <mergeCell ref="C35:H35"/>
    <mergeCell ref="A9:B9"/>
    <mergeCell ref="C9:D9"/>
    <mergeCell ref="A1:S1"/>
    <mergeCell ref="A3:B3"/>
    <mergeCell ref="C3:S3"/>
    <mergeCell ref="A5:B5"/>
    <mergeCell ref="C7:D7"/>
    <mergeCell ref="A11:B11"/>
    <mergeCell ref="B13:C13"/>
    <mergeCell ref="A17:A18"/>
    <mergeCell ref="B17:B18"/>
    <mergeCell ref="C17:C18"/>
    <mergeCell ref="E17:E18"/>
    <mergeCell ref="F17:F18"/>
    <mergeCell ref="G17:G18"/>
  </mergeCells>
  <dataValidations count="5">
    <dataValidation type="list" allowBlank="1" showInputMessage="1" showErrorMessage="1" sqref="C5" xr:uid="{E626A826-A8EE-460F-8D4F-3493CEDC1747}">
      <formula1>"Si,No"</formula1>
    </dataValidation>
    <dataValidation type="list" allowBlank="1" showInputMessage="1" showErrorMessage="1" sqref="C9:D9" xr:uid="{EB0BC9A5-BD7C-4477-8294-C98F69BACDBD}">
      <formula1>"Ración para Preparar en Sitio,Comida Caliente Transportada,Ración Industrializada"</formula1>
    </dataValidation>
    <dataValidation type="list" allowBlank="1" showInputMessage="1" showErrorMessage="1" sqref="B13:C13" xr:uid="{1B5FDB3E-5F25-4D46-A3F3-528887ED31CD}">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11" xr:uid="{FB26735F-EF6A-42F2-9C07-14C82F8CFAF2}">
      <formula1>"Complemento JM/JT,Almuerzo"</formula1>
    </dataValidation>
    <dataValidation type="list" allowBlank="1" showInputMessage="1" showErrorMessage="1" sqref="C7" xr:uid="{84131BC2-CB6F-44FE-BABE-55C3C0718759}">
      <formula1>"Indígena,Afrocolombiano,Palenquero,Raizal,Rrom,Sin Pertenencia Étnica"</formula1>
    </dataValidation>
  </dataValidations>
  <pageMargins left="0.71" right="0.71" top="0.75000000000000011" bottom="0.75000000000000011" header="0.31" footer="0.31"/>
  <pageSetup scale="53" fitToHeight="0"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AG48"/>
  <sheetViews>
    <sheetView view="pageBreakPreview" topLeftCell="A6" zoomScale="80" zoomScaleNormal="80" zoomScaleSheetLayoutView="80" zoomScalePageLayoutView="150" workbookViewId="0">
      <selection activeCell="H19" sqref="H19:I19"/>
    </sheetView>
  </sheetViews>
  <sheetFormatPr baseColWidth="10" defaultColWidth="11.453125" defaultRowHeight="14.5"/>
  <cols>
    <col min="1" max="1" width="16.81640625" style="2" customWidth="1"/>
    <col min="2" max="2" width="18.26953125" style="2" customWidth="1"/>
    <col min="3" max="3" width="16" style="2" customWidth="1"/>
    <col min="4" max="4" width="26.54296875" style="2" customWidth="1"/>
    <col min="5" max="5" width="14.453125" style="2" customWidth="1"/>
    <col min="6" max="6" width="11" style="2" customWidth="1"/>
    <col min="7" max="14" width="14.26953125" style="2" customWidth="1"/>
    <col min="15" max="21" width="14.1796875" style="2" hidden="1" customWidth="1"/>
    <col min="22" max="16384" width="11.453125" style="2"/>
  </cols>
  <sheetData>
    <row r="1" spans="1:33" s="6" customFormat="1">
      <c r="A1" s="271" t="s">
        <v>0</v>
      </c>
      <c r="B1" s="271"/>
      <c r="C1" s="271"/>
      <c r="D1" s="271"/>
      <c r="E1" s="271"/>
      <c r="F1" s="271"/>
      <c r="G1" s="271"/>
      <c r="H1" s="271"/>
      <c r="I1" s="271"/>
      <c r="J1" s="271"/>
      <c r="K1" s="271"/>
      <c r="L1" s="271"/>
      <c r="M1" s="271"/>
      <c r="N1" s="271"/>
      <c r="O1" s="271"/>
      <c r="P1" s="271"/>
      <c r="Q1" s="271"/>
      <c r="R1" s="271"/>
      <c r="S1" s="271"/>
    </row>
    <row r="2" spans="1:33" s="6" customFormat="1">
      <c r="A2" s="1"/>
      <c r="B2" s="1"/>
      <c r="C2" s="1"/>
      <c r="D2" s="1"/>
      <c r="E2" s="1"/>
      <c r="F2" s="1"/>
      <c r="G2" s="1"/>
      <c r="H2" s="183"/>
      <c r="I2" s="183"/>
      <c r="J2" s="183"/>
      <c r="K2" s="183"/>
      <c r="L2" s="183"/>
      <c r="M2" s="183"/>
      <c r="N2" s="183"/>
      <c r="O2" s="1"/>
      <c r="P2" s="1"/>
      <c r="Q2" s="1"/>
      <c r="R2" s="1"/>
      <c r="S2" s="1"/>
    </row>
    <row r="3" spans="1:33" s="6" customFormat="1">
      <c r="A3" s="273" t="s">
        <v>1</v>
      </c>
      <c r="B3" s="273"/>
      <c r="C3" s="256" t="s">
        <v>54</v>
      </c>
      <c r="D3" s="256"/>
      <c r="E3" s="256"/>
      <c r="F3" s="256"/>
      <c r="G3" s="256"/>
      <c r="H3" s="256"/>
      <c r="I3" s="256"/>
      <c r="J3" s="256"/>
      <c r="K3" s="256"/>
      <c r="L3" s="256"/>
      <c r="M3" s="256"/>
      <c r="N3" s="256"/>
      <c r="O3" s="256"/>
      <c r="P3" s="256"/>
      <c r="Q3" s="256"/>
      <c r="R3" s="256"/>
      <c r="S3" s="256"/>
    </row>
    <row r="4" spans="1:33" s="6" customFormat="1" ht="7.5" customHeight="1">
      <c r="A4" s="5"/>
      <c r="B4" s="5"/>
      <c r="C4" s="1"/>
      <c r="D4" s="1"/>
      <c r="E4" s="1"/>
      <c r="F4" s="1"/>
      <c r="G4" s="1"/>
      <c r="H4" s="183"/>
      <c r="I4" s="183"/>
      <c r="J4" s="183"/>
      <c r="K4" s="183"/>
      <c r="L4" s="183"/>
      <c r="M4" s="183"/>
      <c r="N4" s="183"/>
      <c r="O4" s="1"/>
      <c r="P4" s="1"/>
      <c r="Q4" s="1"/>
      <c r="R4" s="1"/>
      <c r="S4" s="1"/>
    </row>
    <row r="5" spans="1:33" s="6" customFormat="1">
      <c r="A5" s="273" t="s">
        <v>2</v>
      </c>
      <c r="B5" s="273"/>
      <c r="C5" s="4" t="s">
        <v>50</v>
      </c>
      <c r="D5" s="1"/>
      <c r="E5" s="1"/>
      <c r="F5" s="1"/>
      <c r="G5" s="1"/>
      <c r="H5" s="183"/>
      <c r="I5" s="183"/>
      <c r="J5" s="183"/>
      <c r="K5" s="183"/>
      <c r="L5" s="183"/>
      <c r="M5" s="183"/>
      <c r="N5" s="183"/>
      <c r="O5" s="1"/>
      <c r="P5" s="1"/>
      <c r="Q5" s="1"/>
      <c r="R5" s="1"/>
      <c r="S5" s="1"/>
    </row>
    <row r="6" spans="1:33" s="8" customFormat="1" ht="6.75" customHeight="1">
      <c r="A6" s="5"/>
      <c r="B6" s="9"/>
      <c r="C6" s="9"/>
      <c r="D6" s="9"/>
      <c r="E6" s="9"/>
      <c r="F6" s="9"/>
      <c r="G6" s="9"/>
      <c r="H6" s="9"/>
      <c r="I6" s="9"/>
      <c r="J6" s="9"/>
      <c r="K6" s="9"/>
      <c r="L6" s="9"/>
      <c r="M6" s="9"/>
      <c r="N6" s="9"/>
      <c r="O6" s="9"/>
      <c r="P6" s="9"/>
      <c r="Q6" s="9"/>
      <c r="R6" s="5"/>
      <c r="S6" s="5"/>
      <c r="T6" s="2"/>
      <c r="U6" s="2"/>
      <c r="V6" s="2"/>
      <c r="W6" s="2"/>
      <c r="X6" s="7"/>
      <c r="Y6" s="7"/>
      <c r="Z6" s="7"/>
      <c r="AA6" s="7"/>
      <c r="AB6" s="7"/>
      <c r="AC6" s="7"/>
      <c r="AD6" s="7"/>
      <c r="AE6" s="7"/>
      <c r="AF6" s="7"/>
      <c r="AG6" s="7"/>
    </row>
    <row r="7" spans="1:33" s="8" customFormat="1">
      <c r="A7" s="5" t="s">
        <v>3</v>
      </c>
      <c r="B7" s="5"/>
      <c r="C7" s="256" t="s">
        <v>51</v>
      </c>
      <c r="D7" s="256"/>
      <c r="E7" s="2"/>
      <c r="F7" s="2"/>
      <c r="G7" s="7"/>
      <c r="H7" s="186"/>
      <c r="I7" s="186"/>
      <c r="J7" s="186"/>
      <c r="K7" s="186"/>
      <c r="L7" s="186"/>
      <c r="M7" s="186"/>
      <c r="N7" s="186"/>
      <c r="O7" s="7"/>
      <c r="P7" s="7"/>
      <c r="Q7" s="7"/>
      <c r="R7" s="7"/>
      <c r="S7" s="7"/>
      <c r="T7" s="7"/>
      <c r="U7" s="7"/>
      <c r="V7" s="7"/>
      <c r="W7" s="7"/>
    </row>
    <row r="8" spans="1:33" s="8" customFormat="1" ht="9" customHeight="1">
      <c r="A8" s="5"/>
      <c r="B8" s="9"/>
      <c r="C8" s="9"/>
      <c r="D8" s="9"/>
      <c r="E8" s="9"/>
      <c r="F8" s="9"/>
      <c r="G8" s="9"/>
      <c r="H8" s="9"/>
      <c r="I8" s="9"/>
      <c r="J8" s="9"/>
      <c r="K8" s="9"/>
      <c r="L8" s="9"/>
      <c r="M8" s="9"/>
      <c r="N8" s="9"/>
      <c r="O8" s="9"/>
      <c r="P8" s="9"/>
      <c r="Q8" s="9"/>
      <c r="R8" s="5"/>
      <c r="S8" s="5"/>
      <c r="T8" s="2"/>
      <c r="U8" s="2"/>
      <c r="V8" s="2"/>
      <c r="W8" s="2"/>
      <c r="X8" s="7"/>
      <c r="Y8" s="7"/>
      <c r="Z8" s="7"/>
      <c r="AA8" s="7"/>
      <c r="AB8" s="7"/>
      <c r="AC8" s="7"/>
      <c r="AD8" s="7"/>
      <c r="AE8" s="7"/>
      <c r="AF8" s="7"/>
      <c r="AG8" s="7"/>
    </row>
    <row r="9" spans="1:33" s="8" customFormat="1">
      <c r="A9" s="273" t="s">
        <v>4</v>
      </c>
      <c r="B9" s="273"/>
      <c r="C9" s="256" t="s">
        <v>52</v>
      </c>
      <c r="D9" s="256"/>
      <c r="E9" s="9"/>
      <c r="F9" s="9"/>
      <c r="G9" s="9"/>
      <c r="H9" s="9"/>
      <c r="I9" s="9"/>
      <c r="J9" s="9"/>
      <c r="K9" s="9"/>
      <c r="L9" s="9"/>
      <c r="M9" s="9"/>
      <c r="N9" s="9"/>
      <c r="O9" s="9"/>
      <c r="P9" s="9"/>
      <c r="Q9" s="9"/>
      <c r="R9" s="5"/>
      <c r="S9" s="5"/>
      <c r="T9" s="2"/>
      <c r="U9" s="2"/>
      <c r="V9" s="2"/>
      <c r="W9" s="2"/>
      <c r="X9" s="7"/>
      <c r="Y9" s="7"/>
      <c r="Z9" s="7"/>
      <c r="AA9" s="7"/>
      <c r="AB9" s="7"/>
      <c r="AC9" s="7"/>
      <c r="AD9" s="7"/>
      <c r="AE9" s="7"/>
      <c r="AF9" s="7"/>
      <c r="AG9" s="7"/>
    </row>
    <row r="10" spans="1:33" s="8" customFormat="1" ht="9" customHeight="1">
      <c r="A10" s="5"/>
      <c r="B10" s="9"/>
      <c r="C10" s="9"/>
      <c r="D10" s="9"/>
      <c r="E10" s="9"/>
      <c r="F10" s="9"/>
      <c r="G10" s="9"/>
      <c r="H10" s="9"/>
      <c r="I10" s="9"/>
      <c r="J10" s="9"/>
      <c r="K10" s="9"/>
      <c r="L10" s="9"/>
      <c r="M10" s="9"/>
      <c r="N10" s="9"/>
      <c r="O10" s="9"/>
      <c r="P10" s="9"/>
      <c r="Q10" s="9"/>
      <c r="R10" s="5"/>
      <c r="S10" s="5"/>
      <c r="T10" s="2"/>
      <c r="U10" s="2"/>
      <c r="V10" s="2"/>
      <c r="W10" s="2"/>
      <c r="X10" s="7"/>
      <c r="Y10" s="7"/>
      <c r="Z10" s="7"/>
      <c r="AA10" s="7"/>
      <c r="AB10" s="7"/>
      <c r="AC10" s="7"/>
      <c r="AD10" s="7"/>
      <c r="AE10" s="7"/>
      <c r="AF10" s="7"/>
      <c r="AG10" s="7"/>
    </row>
    <row r="11" spans="1:33" s="8" customFormat="1">
      <c r="A11" s="272" t="s">
        <v>5</v>
      </c>
      <c r="B11" s="272"/>
      <c r="C11" s="18" t="s">
        <v>53</v>
      </c>
      <c r="D11" s="7"/>
      <c r="E11" s="7"/>
      <c r="F11" s="7"/>
      <c r="G11" s="7"/>
      <c r="H11" s="186"/>
      <c r="I11" s="186"/>
      <c r="J11" s="186"/>
      <c r="K11" s="186"/>
      <c r="L11" s="186"/>
      <c r="M11" s="186"/>
      <c r="N11" s="186"/>
      <c r="O11" s="7"/>
      <c r="P11" s="7"/>
    </row>
    <row r="12" spans="1:33" s="8" customFormat="1" ht="8.25" customHeight="1">
      <c r="A12" s="5"/>
      <c r="B12" s="9"/>
      <c r="C12" s="9"/>
      <c r="D12" s="9"/>
      <c r="E12" s="9"/>
      <c r="F12" s="9"/>
      <c r="G12" s="9"/>
      <c r="H12" s="9"/>
      <c r="I12" s="9"/>
      <c r="J12" s="9"/>
      <c r="K12" s="9"/>
      <c r="L12" s="9"/>
      <c r="M12" s="9"/>
      <c r="N12" s="9"/>
      <c r="O12" s="9"/>
      <c r="P12" s="9"/>
      <c r="Q12" s="9"/>
      <c r="R12" s="5"/>
      <c r="S12" s="5"/>
      <c r="T12" s="2"/>
      <c r="U12" s="2"/>
      <c r="V12" s="2"/>
      <c r="W12" s="2"/>
      <c r="X12" s="7"/>
      <c r="Y12" s="7"/>
      <c r="Z12" s="7"/>
      <c r="AA12" s="7"/>
      <c r="AB12" s="7"/>
      <c r="AC12" s="7"/>
      <c r="AD12" s="7"/>
      <c r="AE12" s="7"/>
      <c r="AF12" s="7"/>
      <c r="AG12" s="7"/>
    </row>
    <row r="13" spans="1:33" s="8" customFormat="1">
      <c r="A13" s="12" t="s">
        <v>6</v>
      </c>
      <c r="B13" s="274" t="s">
        <v>241</v>
      </c>
      <c r="C13" s="274"/>
      <c r="D13" s="9"/>
      <c r="E13" s="9"/>
      <c r="F13" s="9"/>
      <c r="G13" s="9"/>
      <c r="H13" s="9"/>
      <c r="I13" s="9"/>
      <c r="J13" s="9"/>
      <c r="K13" s="9"/>
      <c r="L13" s="9"/>
      <c r="M13" s="9"/>
      <c r="N13" s="9"/>
      <c r="O13" s="9"/>
      <c r="P13" s="9"/>
      <c r="Q13" s="9"/>
      <c r="R13" s="5"/>
      <c r="S13" s="5"/>
      <c r="T13" s="2"/>
      <c r="U13" s="2"/>
      <c r="V13" s="2"/>
      <c r="W13" s="2"/>
      <c r="X13" s="7"/>
      <c r="Y13" s="7"/>
      <c r="Z13" s="7"/>
      <c r="AA13" s="7"/>
      <c r="AB13" s="7"/>
      <c r="AC13" s="7"/>
      <c r="AD13" s="7"/>
      <c r="AE13" s="7"/>
      <c r="AF13" s="7"/>
      <c r="AG13" s="7"/>
    </row>
    <row r="14" spans="1:33" s="8" customFormat="1" ht="8.25" customHeight="1">
      <c r="A14" s="5"/>
      <c r="B14" s="9"/>
      <c r="C14" s="9"/>
      <c r="D14" s="9"/>
      <c r="E14" s="9"/>
      <c r="F14" s="9"/>
      <c r="G14" s="9"/>
      <c r="H14" s="9"/>
      <c r="I14" s="9"/>
      <c r="J14" s="9"/>
      <c r="K14" s="9"/>
      <c r="L14" s="9"/>
      <c r="M14" s="9"/>
      <c r="N14" s="9"/>
      <c r="O14" s="9"/>
      <c r="P14" s="9"/>
      <c r="Q14" s="9"/>
      <c r="R14" s="5"/>
      <c r="S14" s="5"/>
      <c r="T14" s="2"/>
      <c r="U14" s="2"/>
      <c r="V14" s="2"/>
      <c r="W14" s="2"/>
      <c r="X14" s="7"/>
      <c r="Y14" s="7"/>
      <c r="Z14" s="7"/>
      <c r="AA14" s="7"/>
      <c r="AB14" s="7"/>
      <c r="AC14" s="7"/>
      <c r="AD14" s="7"/>
      <c r="AE14" s="7"/>
      <c r="AF14" s="7"/>
      <c r="AG14" s="7"/>
    </row>
    <row r="15" spans="1:33">
      <c r="A15" s="11" t="s">
        <v>7</v>
      </c>
      <c r="B15" s="4">
        <v>20</v>
      </c>
      <c r="C15" s="11"/>
      <c r="D15" s="11"/>
      <c r="E15" s="11"/>
      <c r="F15" s="11"/>
      <c r="G15" s="11"/>
      <c r="H15" s="11"/>
      <c r="I15" s="11"/>
      <c r="J15" s="11"/>
      <c r="K15" s="11"/>
      <c r="L15" s="11"/>
      <c r="M15" s="11"/>
      <c r="N15" s="11"/>
      <c r="O15" s="11"/>
      <c r="P15" s="11"/>
      <c r="Q15" s="11"/>
      <c r="R15" s="11"/>
      <c r="S15" s="11"/>
    </row>
    <row r="16" spans="1:33" s="8" customFormat="1">
      <c r="A16" s="5"/>
      <c r="B16" s="9"/>
      <c r="C16" s="9"/>
      <c r="D16" s="9"/>
      <c r="E16" s="9"/>
      <c r="F16" s="9"/>
      <c r="G16" s="9"/>
      <c r="H16" s="9"/>
      <c r="I16" s="9"/>
      <c r="J16" s="9"/>
      <c r="K16" s="9"/>
      <c r="L16" s="9"/>
      <c r="M16" s="9"/>
      <c r="N16" s="9"/>
      <c r="O16" s="9"/>
      <c r="P16" s="9"/>
      <c r="Q16" s="9"/>
      <c r="R16" s="5"/>
      <c r="S16" s="5"/>
      <c r="T16" s="2"/>
      <c r="U16" s="2"/>
      <c r="V16" s="2"/>
      <c r="W16" s="2"/>
      <c r="X16" s="7"/>
      <c r="Y16" s="7"/>
      <c r="Z16" s="7"/>
      <c r="AA16" s="7"/>
      <c r="AB16" s="7"/>
      <c r="AC16" s="7"/>
      <c r="AD16" s="7"/>
      <c r="AE16" s="7"/>
      <c r="AF16" s="7"/>
      <c r="AG16" s="7"/>
    </row>
    <row r="17" spans="1:21">
      <c r="A17" s="256" t="s">
        <v>8</v>
      </c>
      <c r="B17" s="256" t="s">
        <v>9</v>
      </c>
      <c r="C17" s="256" t="s">
        <v>10</v>
      </c>
      <c r="D17" s="256" t="s">
        <v>11</v>
      </c>
      <c r="E17" s="256" t="s">
        <v>12</v>
      </c>
      <c r="F17" s="256" t="s">
        <v>13</v>
      </c>
      <c r="G17" s="256" t="s">
        <v>14</v>
      </c>
      <c r="H17" s="184"/>
      <c r="I17" s="184"/>
      <c r="J17" s="184"/>
      <c r="K17" s="184"/>
      <c r="L17" s="184"/>
      <c r="M17" s="184"/>
      <c r="N17" s="184"/>
      <c r="O17" s="256" t="s">
        <v>15</v>
      </c>
      <c r="P17" s="256"/>
      <c r="Q17" s="256"/>
      <c r="R17" s="256"/>
      <c r="S17" s="256"/>
      <c r="T17" s="256"/>
      <c r="U17" s="256"/>
    </row>
    <row r="18" spans="1:21" ht="43.5">
      <c r="A18" s="256"/>
      <c r="B18" s="256"/>
      <c r="C18" s="256"/>
      <c r="D18" s="256"/>
      <c r="E18" s="256"/>
      <c r="F18" s="256"/>
      <c r="G18" s="256"/>
      <c r="H18" s="112" t="s">
        <v>242</v>
      </c>
      <c r="I18" s="112" t="s">
        <v>243</v>
      </c>
      <c r="J18" s="112" t="s">
        <v>244</v>
      </c>
      <c r="K18" s="187" t="s">
        <v>245</v>
      </c>
      <c r="L18" s="187" t="s">
        <v>246</v>
      </c>
      <c r="M18" s="187" t="s">
        <v>247</v>
      </c>
      <c r="N18" s="187" t="s">
        <v>248</v>
      </c>
      <c r="O18" s="4" t="s">
        <v>16</v>
      </c>
      <c r="P18" s="4" t="s">
        <v>17</v>
      </c>
      <c r="Q18" s="4" t="s">
        <v>18</v>
      </c>
      <c r="R18" s="4" t="s">
        <v>19</v>
      </c>
      <c r="S18" s="4" t="s">
        <v>20</v>
      </c>
      <c r="T18" s="4" t="s">
        <v>21</v>
      </c>
      <c r="U18" s="4" t="s">
        <v>22</v>
      </c>
    </row>
    <row r="19" spans="1:21">
      <c r="A19" s="284" t="s">
        <v>157</v>
      </c>
      <c r="B19" s="257" t="s">
        <v>132</v>
      </c>
      <c r="C19" s="254" t="s">
        <v>239</v>
      </c>
      <c r="D19" s="30" t="s">
        <v>130</v>
      </c>
      <c r="E19" s="10" t="s">
        <v>55</v>
      </c>
      <c r="F19" s="22">
        <v>95.121951219512198</v>
      </c>
      <c r="G19" s="22">
        <v>78</v>
      </c>
      <c r="H19" s="154">
        <v>12900</v>
      </c>
      <c r="I19" s="114">
        <v>12881</v>
      </c>
      <c r="J19" s="159"/>
      <c r="K19" s="159">
        <f>AVERAGE(H19,I19,J19)</f>
        <v>12890.5</v>
      </c>
      <c r="L19" s="21">
        <v>1000</v>
      </c>
      <c r="M19" s="221">
        <f>+K19/L19</f>
        <v>12.890499999999999</v>
      </c>
      <c r="N19" s="222">
        <f>F19*M19</f>
        <v>1226.169512195122</v>
      </c>
      <c r="O19" s="22">
        <v>84.24</v>
      </c>
      <c r="P19" s="22">
        <v>18.954000000000001</v>
      </c>
      <c r="Q19" s="22">
        <v>0.78</v>
      </c>
      <c r="R19" s="22">
        <v>0.39</v>
      </c>
      <c r="S19" s="104">
        <v>3.9</v>
      </c>
      <c r="T19" s="104">
        <v>0.70200000000000007</v>
      </c>
      <c r="U19" s="104">
        <v>31.98</v>
      </c>
    </row>
    <row r="20" spans="1:21">
      <c r="A20" s="286"/>
      <c r="B20" s="260"/>
      <c r="C20" s="255"/>
      <c r="D20" s="27" t="s">
        <v>63</v>
      </c>
      <c r="E20" s="78" t="s">
        <v>77</v>
      </c>
      <c r="F20" s="22">
        <v>8</v>
      </c>
      <c r="G20" s="22">
        <v>7.6</v>
      </c>
      <c r="H20" s="155">
        <v>4040</v>
      </c>
      <c r="I20" s="155">
        <v>2449</v>
      </c>
      <c r="J20" s="155"/>
      <c r="K20" s="159">
        <f t="shared" ref="K20:K40" si="0">AVERAGE(H20,I20,J20)</f>
        <v>3244.5</v>
      </c>
      <c r="L20" s="21">
        <v>1001</v>
      </c>
      <c r="M20" s="221">
        <f t="shared" ref="M20:M40" si="1">+K20/L20</f>
        <v>3.2412587412587412</v>
      </c>
      <c r="N20" s="222">
        <f t="shared" ref="N20:N40" si="2">F20*M20</f>
        <v>25.93006993006993</v>
      </c>
      <c r="O20" s="22">
        <v>3.04</v>
      </c>
      <c r="P20" s="22">
        <v>0.10639999999999999</v>
      </c>
      <c r="Q20" s="22">
        <v>7.6E-3</v>
      </c>
      <c r="R20" s="22">
        <v>0.58519999999999994</v>
      </c>
      <c r="S20" s="22">
        <v>1.8239999999999998</v>
      </c>
      <c r="T20" s="22">
        <v>2.2799999999999997E-2</v>
      </c>
      <c r="U20" s="29">
        <v>0.30399999999999999</v>
      </c>
    </row>
    <row r="21" spans="1:21">
      <c r="A21" s="286"/>
      <c r="B21" s="260"/>
      <c r="C21" s="255"/>
      <c r="D21" s="27" t="s">
        <v>89</v>
      </c>
      <c r="E21" s="78" t="s">
        <v>96</v>
      </c>
      <c r="F21" s="22">
        <v>2.3529411764705883</v>
      </c>
      <c r="G21" s="22">
        <v>2</v>
      </c>
      <c r="H21" s="155">
        <v>2750</v>
      </c>
      <c r="I21" s="155">
        <v>2689</v>
      </c>
      <c r="J21" s="155"/>
      <c r="K21" s="159">
        <f t="shared" si="0"/>
        <v>2719.5</v>
      </c>
      <c r="L21" s="21">
        <v>1002</v>
      </c>
      <c r="M21" s="221">
        <f t="shared" si="1"/>
        <v>2.7140718562874251</v>
      </c>
      <c r="N21" s="222">
        <f t="shared" si="2"/>
        <v>6.3860514265586472</v>
      </c>
      <c r="O21" s="22">
        <v>0.94</v>
      </c>
      <c r="P21" s="22">
        <v>1.3999999999999999E-2</v>
      </c>
      <c r="Q21" s="22">
        <v>2E-3</v>
      </c>
      <c r="R21" s="22">
        <v>0.19</v>
      </c>
      <c r="S21" s="22">
        <v>0.54</v>
      </c>
      <c r="T21" s="22">
        <v>8.0000000000000002E-3</v>
      </c>
      <c r="U21" s="29">
        <v>0.7</v>
      </c>
    </row>
    <row r="22" spans="1:21" s="135" customFormat="1">
      <c r="A22" s="286"/>
      <c r="B22" s="260"/>
      <c r="C22" s="255"/>
      <c r="D22" s="128" t="s">
        <v>56</v>
      </c>
      <c r="E22" s="129" t="s">
        <v>70</v>
      </c>
      <c r="F22" s="138">
        <v>0.44444444444444442</v>
      </c>
      <c r="G22" s="175">
        <v>0.4</v>
      </c>
      <c r="H22" s="176">
        <v>5304</v>
      </c>
      <c r="I22" s="176">
        <v>4575</v>
      </c>
      <c r="J22" s="176"/>
      <c r="K22" s="161">
        <f t="shared" si="0"/>
        <v>4939.5</v>
      </c>
      <c r="L22" s="132">
        <v>1003</v>
      </c>
      <c r="M22" s="223">
        <f t="shared" si="1"/>
        <v>4.9247258225324027</v>
      </c>
      <c r="N22" s="224">
        <f t="shared" si="2"/>
        <v>2.1887670322366235</v>
      </c>
      <c r="O22" s="141">
        <v>0.17600000000000002</v>
      </c>
      <c r="P22" s="141">
        <v>9.1999999999999998E-3</v>
      </c>
      <c r="Q22" s="141">
        <v>2.3999999999999998E-3</v>
      </c>
      <c r="R22" s="141">
        <v>2.3600000000000003E-2</v>
      </c>
      <c r="S22" s="141">
        <v>0.32800000000000007</v>
      </c>
      <c r="T22" s="141">
        <v>7.2000000000000007E-3</v>
      </c>
      <c r="U22" s="141">
        <v>0.18400000000000002</v>
      </c>
    </row>
    <row r="23" spans="1:21">
      <c r="A23" s="286"/>
      <c r="B23" s="260"/>
      <c r="C23" s="255"/>
      <c r="D23" s="30" t="s">
        <v>59</v>
      </c>
      <c r="E23" s="10" t="s">
        <v>73</v>
      </c>
      <c r="F23" s="22">
        <v>9.4117647058823533</v>
      </c>
      <c r="G23" s="21">
        <v>8</v>
      </c>
      <c r="H23" s="155">
        <v>6066</v>
      </c>
      <c r="I23" s="155">
        <v>3377</v>
      </c>
      <c r="J23" s="155"/>
      <c r="K23" s="159">
        <f t="shared" si="0"/>
        <v>4721.5</v>
      </c>
      <c r="L23" s="21">
        <v>1004</v>
      </c>
      <c r="M23" s="221">
        <f t="shared" si="1"/>
        <v>4.7026892430278888</v>
      </c>
      <c r="N23" s="222">
        <f t="shared" si="2"/>
        <v>44.260604640262486</v>
      </c>
      <c r="O23" s="21">
        <v>2.8</v>
      </c>
      <c r="P23" s="21">
        <v>0.08</v>
      </c>
      <c r="Q23" s="21">
        <v>2.4E-2</v>
      </c>
      <c r="R23" s="21">
        <v>0.504</v>
      </c>
      <c r="S23" s="21">
        <v>0.56000000000000005</v>
      </c>
      <c r="T23" s="21">
        <v>3.2000000000000001E-2</v>
      </c>
      <c r="U23" s="23">
        <v>0.32</v>
      </c>
    </row>
    <row r="24" spans="1:21" s="135" customFormat="1">
      <c r="A24" s="285"/>
      <c r="B24" s="261"/>
      <c r="C24" s="262"/>
      <c r="D24" s="181" t="s">
        <v>60</v>
      </c>
      <c r="E24" s="129" t="s">
        <v>74</v>
      </c>
      <c r="F24" s="130">
        <v>1.0526315789473684</v>
      </c>
      <c r="G24" s="132">
        <v>1</v>
      </c>
      <c r="H24" s="160">
        <v>9484</v>
      </c>
      <c r="I24" s="160">
        <v>9212</v>
      </c>
      <c r="J24" s="160"/>
      <c r="K24" s="161">
        <f t="shared" si="0"/>
        <v>9348</v>
      </c>
      <c r="L24" s="132">
        <v>1005</v>
      </c>
      <c r="M24" s="223">
        <f t="shared" si="1"/>
        <v>9.3014925373134325</v>
      </c>
      <c r="N24" s="224">
        <f t="shared" si="2"/>
        <v>9.7910447761194028</v>
      </c>
      <c r="O24" s="132">
        <v>1.44</v>
      </c>
      <c r="P24" s="132">
        <v>4.7E-2</v>
      </c>
      <c r="Q24" s="132">
        <v>3.0000000000000001E-3</v>
      </c>
      <c r="R24" s="132">
        <v>0.29299999999999998</v>
      </c>
      <c r="S24" s="132">
        <v>0.4</v>
      </c>
      <c r="T24" s="132">
        <v>1.3000000000000001E-2</v>
      </c>
      <c r="U24" s="211">
        <v>0.19</v>
      </c>
    </row>
    <row r="25" spans="1:21">
      <c r="A25" s="257" t="s">
        <v>157</v>
      </c>
      <c r="B25" s="257" t="s">
        <v>132</v>
      </c>
      <c r="C25" s="280" t="s">
        <v>161</v>
      </c>
      <c r="D25" s="27" t="s">
        <v>88</v>
      </c>
      <c r="E25" s="70" t="s">
        <v>95</v>
      </c>
      <c r="F25" s="22">
        <v>30</v>
      </c>
      <c r="G25" s="22">
        <v>30</v>
      </c>
      <c r="H25" s="155">
        <v>8225</v>
      </c>
      <c r="I25" s="155">
        <v>8156</v>
      </c>
      <c r="J25" s="155"/>
      <c r="K25" s="159">
        <f t="shared" si="0"/>
        <v>8190.5</v>
      </c>
      <c r="L25" s="21">
        <v>1006</v>
      </c>
      <c r="M25" s="221">
        <f t="shared" si="1"/>
        <v>8.141650099403579</v>
      </c>
      <c r="N25" s="222">
        <f t="shared" si="2"/>
        <v>244.24950298210737</v>
      </c>
      <c r="O25" s="22">
        <v>115.8</v>
      </c>
      <c r="P25" s="22">
        <v>6.84</v>
      </c>
      <c r="Q25" s="22">
        <v>0.45</v>
      </c>
      <c r="R25" s="22">
        <v>18.12</v>
      </c>
      <c r="S25" s="22">
        <v>35.700000000000003</v>
      </c>
      <c r="T25" s="22">
        <v>1.59</v>
      </c>
      <c r="U25" s="29">
        <v>3</v>
      </c>
    </row>
    <row r="26" spans="1:21">
      <c r="A26" s="260"/>
      <c r="B26" s="260"/>
      <c r="C26" s="281"/>
      <c r="D26" s="27" t="s">
        <v>65</v>
      </c>
      <c r="E26" s="70" t="s">
        <v>79</v>
      </c>
      <c r="F26" s="22">
        <v>6.25</v>
      </c>
      <c r="G26" s="22">
        <v>5</v>
      </c>
      <c r="H26" s="155">
        <v>2276</v>
      </c>
      <c r="I26" s="155">
        <v>2226</v>
      </c>
      <c r="J26" s="155"/>
      <c r="K26" s="159">
        <f t="shared" si="0"/>
        <v>2251</v>
      </c>
      <c r="L26" s="21">
        <v>1007</v>
      </c>
      <c r="M26" s="221">
        <f t="shared" si="1"/>
        <v>2.2353525322740815</v>
      </c>
      <c r="N26" s="222">
        <f t="shared" si="2"/>
        <v>13.970953326713008</v>
      </c>
      <c r="O26" s="22">
        <v>1.1499999999999999</v>
      </c>
      <c r="P26" s="22">
        <v>4.4999999999999998E-2</v>
      </c>
      <c r="Q26" s="22">
        <v>5.0000000000000001E-3</v>
      </c>
      <c r="R26" s="22">
        <v>0.20499999999999999</v>
      </c>
      <c r="S26" s="22">
        <v>0.45</v>
      </c>
      <c r="T26" s="22">
        <v>2.5000000000000001E-2</v>
      </c>
      <c r="U26" s="29">
        <v>0.3</v>
      </c>
    </row>
    <row r="27" spans="1:21" s="135" customFormat="1">
      <c r="A27" s="260"/>
      <c r="B27" s="260"/>
      <c r="C27" s="281"/>
      <c r="D27" s="181" t="s">
        <v>56</v>
      </c>
      <c r="E27" s="129" t="s">
        <v>70</v>
      </c>
      <c r="F27" s="130">
        <v>2.2222222222222223</v>
      </c>
      <c r="G27" s="130">
        <v>2</v>
      </c>
      <c r="H27" s="176">
        <v>5304</v>
      </c>
      <c r="I27" s="176">
        <v>4575</v>
      </c>
      <c r="J27" s="160"/>
      <c r="K27" s="161">
        <f t="shared" si="0"/>
        <v>4939.5</v>
      </c>
      <c r="L27" s="132">
        <v>1008</v>
      </c>
      <c r="M27" s="223">
        <f t="shared" si="1"/>
        <v>4.9002976190476186</v>
      </c>
      <c r="N27" s="224">
        <f t="shared" si="2"/>
        <v>10.889550264550264</v>
      </c>
      <c r="O27" s="130">
        <v>0.88</v>
      </c>
      <c r="P27" s="130">
        <v>4.5999999999999999E-2</v>
      </c>
      <c r="Q27" s="130">
        <v>1.2E-2</v>
      </c>
      <c r="R27" s="130">
        <v>0.11800000000000001</v>
      </c>
      <c r="S27" s="130">
        <v>1.64</v>
      </c>
      <c r="T27" s="130">
        <v>3.6000000000000004E-2</v>
      </c>
      <c r="U27" s="145">
        <v>0.92</v>
      </c>
    </row>
    <row r="28" spans="1:21">
      <c r="A28" s="260"/>
      <c r="B28" s="260"/>
      <c r="C28" s="281"/>
      <c r="D28" s="30" t="s">
        <v>58</v>
      </c>
      <c r="E28" s="70" t="s">
        <v>72</v>
      </c>
      <c r="F28" s="45">
        <v>5</v>
      </c>
      <c r="G28" s="49">
        <v>2</v>
      </c>
      <c r="H28" s="156">
        <v>2519</v>
      </c>
      <c r="I28" s="156">
        <v>2766</v>
      </c>
      <c r="J28" s="156"/>
      <c r="K28" s="159">
        <f t="shared" si="0"/>
        <v>2642.5</v>
      </c>
      <c r="L28" s="21">
        <v>1009</v>
      </c>
      <c r="M28" s="221">
        <f t="shared" si="1"/>
        <v>2.6189296333002972</v>
      </c>
      <c r="N28" s="222">
        <f t="shared" si="2"/>
        <v>13.094648166501486</v>
      </c>
      <c r="O28" s="47">
        <v>0.74</v>
      </c>
      <c r="P28" s="47">
        <v>2.4E-2</v>
      </c>
      <c r="Q28" s="47">
        <v>2E-3</v>
      </c>
      <c r="R28" s="47">
        <v>0.124</v>
      </c>
      <c r="S28" s="47">
        <v>1.1399999999999999</v>
      </c>
      <c r="T28" s="47">
        <v>0.01</v>
      </c>
      <c r="U28" s="47">
        <v>0.3</v>
      </c>
    </row>
    <row r="29" spans="1:21">
      <c r="A29" s="260"/>
      <c r="B29" s="260"/>
      <c r="C29" s="281"/>
      <c r="D29" s="30" t="s">
        <v>89</v>
      </c>
      <c r="E29" s="70" t="s">
        <v>96</v>
      </c>
      <c r="F29" s="22">
        <v>5.882352941176471</v>
      </c>
      <c r="G29" s="22">
        <v>5</v>
      </c>
      <c r="H29" s="155">
        <v>2750</v>
      </c>
      <c r="I29" s="155">
        <v>2689</v>
      </c>
      <c r="J29" s="155"/>
      <c r="K29" s="159">
        <f t="shared" si="0"/>
        <v>2719.5</v>
      </c>
      <c r="L29" s="21">
        <v>1010</v>
      </c>
      <c r="M29" s="221">
        <f t="shared" si="1"/>
        <v>2.6925742574257425</v>
      </c>
      <c r="N29" s="222">
        <f t="shared" si="2"/>
        <v>15.838672102504368</v>
      </c>
      <c r="O29" s="22">
        <v>2.35</v>
      </c>
      <c r="P29" s="22">
        <v>3.5000000000000003E-2</v>
      </c>
      <c r="Q29" s="22">
        <v>5.0000000000000001E-3</v>
      </c>
      <c r="R29" s="22">
        <v>0.47499999999999998</v>
      </c>
      <c r="S29" s="22">
        <v>1.35</v>
      </c>
      <c r="T29" s="22">
        <v>0.02</v>
      </c>
      <c r="U29" s="29">
        <v>1.75</v>
      </c>
    </row>
    <row r="30" spans="1:21" s="135" customFormat="1">
      <c r="A30" s="261"/>
      <c r="B30" s="261"/>
      <c r="C30" s="282"/>
      <c r="D30" s="181" t="s">
        <v>60</v>
      </c>
      <c r="E30" s="129" t="s">
        <v>74</v>
      </c>
      <c r="F30" s="130">
        <v>1.0526315789473684</v>
      </c>
      <c r="G30" s="130">
        <v>1</v>
      </c>
      <c r="H30" s="160">
        <v>9484</v>
      </c>
      <c r="I30" s="160">
        <v>9212</v>
      </c>
      <c r="J30" s="160"/>
      <c r="K30" s="161">
        <f t="shared" si="0"/>
        <v>9348</v>
      </c>
      <c r="L30" s="132">
        <v>1011</v>
      </c>
      <c r="M30" s="223">
        <f t="shared" si="1"/>
        <v>9.2462908011869445</v>
      </c>
      <c r="N30" s="224">
        <f t="shared" si="2"/>
        <v>9.732937685459941</v>
      </c>
      <c r="O30" s="130">
        <v>1.44</v>
      </c>
      <c r="P30" s="130">
        <v>4.7E-2</v>
      </c>
      <c r="Q30" s="130">
        <v>3.0000000000000001E-3</v>
      </c>
      <c r="R30" s="130">
        <v>0.29299999999999998</v>
      </c>
      <c r="S30" s="130">
        <v>0.4</v>
      </c>
      <c r="T30" s="130">
        <v>1.3000000000000001E-2</v>
      </c>
      <c r="U30" s="145">
        <v>0.19</v>
      </c>
    </row>
    <row r="31" spans="1:21">
      <c r="A31" s="284" t="s">
        <v>133</v>
      </c>
      <c r="B31" s="257" t="s">
        <v>134</v>
      </c>
      <c r="C31" s="254" t="s">
        <v>158</v>
      </c>
      <c r="D31" s="30" t="s">
        <v>61</v>
      </c>
      <c r="E31" s="10" t="s">
        <v>75</v>
      </c>
      <c r="F31" s="22">
        <v>60</v>
      </c>
      <c r="G31" s="22">
        <v>60</v>
      </c>
      <c r="H31" s="155">
        <v>4133</v>
      </c>
      <c r="I31" s="155">
        <v>4061</v>
      </c>
      <c r="J31" s="155"/>
      <c r="K31" s="159">
        <f t="shared" si="0"/>
        <v>4097</v>
      </c>
      <c r="L31" s="21">
        <v>1012</v>
      </c>
      <c r="M31" s="221">
        <f t="shared" si="1"/>
        <v>4.0484189723320156</v>
      </c>
      <c r="N31" s="222">
        <f t="shared" si="2"/>
        <v>242.90513833992094</v>
      </c>
      <c r="O31" s="22">
        <v>211.8</v>
      </c>
      <c r="P31" s="22">
        <v>4.0199999999999996</v>
      </c>
      <c r="Q31" s="22">
        <v>0.24</v>
      </c>
      <c r="R31" s="22">
        <v>48.06</v>
      </c>
      <c r="S31" s="22">
        <v>5.4</v>
      </c>
      <c r="T31" s="22">
        <v>0.48</v>
      </c>
      <c r="U31" s="28">
        <v>1.2</v>
      </c>
    </row>
    <row r="32" spans="1:21" s="135" customFormat="1">
      <c r="A32" s="285"/>
      <c r="B32" s="261"/>
      <c r="C32" s="262"/>
      <c r="D32" s="181" t="s">
        <v>60</v>
      </c>
      <c r="E32" s="129" t="s">
        <v>74</v>
      </c>
      <c r="F32" s="212">
        <v>2.1052631578947367</v>
      </c>
      <c r="G32" s="132">
        <v>2</v>
      </c>
      <c r="H32" s="160">
        <v>9484</v>
      </c>
      <c r="I32" s="160">
        <v>9212</v>
      </c>
      <c r="J32" s="160"/>
      <c r="K32" s="161">
        <f t="shared" si="0"/>
        <v>9348</v>
      </c>
      <c r="L32" s="132">
        <v>1013</v>
      </c>
      <c r="M32" s="223">
        <f t="shared" si="1"/>
        <v>9.2280355380059227</v>
      </c>
      <c r="N32" s="224">
        <f t="shared" si="2"/>
        <v>19.427443237907205</v>
      </c>
      <c r="O32" s="132">
        <v>2.88</v>
      </c>
      <c r="P32" s="132">
        <v>9.4E-2</v>
      </c>
      <c r="Q32" s="132">
        <v>6.0000000000000001E-3</v>
      </c>
      <c r="R32" s="132">
        <v>0.58599999999999997</v>
      </c>
      <c r="S32" s="132">
        <v>0.8</v>
      </c>
      <c r="T32" s="132">
        <v>2.6000000000000002E-2</v>
      </c>
      <c r="U32" s="211">
        <v>0.38</v>
      </c>
    </row>
    <row r="33" spans="1:21">
      <c r="A33" s="257" t="s">
        <v>138</v>
      </c>
      <c r="B33" s="257" t="s">
        <v>139</v>
      </c>
      <c r="C33" s="254" t="s">
        <v>206</v>
      </c>
      <c r="D33" s="27" t="s">
        <v>65</v>
      </c>
      <c r="E33" s="70" t="s">
        <v>79</v>
      </c>
      <c r="F33" s="22">
        <v>21.8</v>
      </c>
      <c r="G33" s="22">
        <v>21.5</v>
      </c>
      <c r="H33" s="155">
        <v>2276</v>
      </c>
      <c r="I33" s="155">
        <v>2226</v>
      </c>
      <c r="J33" s="155"/>
      <c r="K33" s="159">
        <f t="shared" si="0"/>
        <v>2251</v>
      </c>
      <c r="L33" s="21">
        <v>1014</v>
      </c>
      <c r="M33" s="221">
        <f t="shared" si="1"/>
        <v>2.2199211045364891</v>
      </c>
      <c r="N33" s="222">
        <f t="shared" si="2"/>
        <v>48.394280078895463</v>
      </c>
      <c r="O33" s="22">
        <v>5.2320000000000002</v>
      </c>
      <c r="P33" s="22">
        <v>0.47960000000000008</v>
      </c>
      <c r="Q33" s="22">
        <v>2.18E-2</v>
      </c>
      <c r="R33" s="22">
        <v>0.2</v>
      </c>
      <c r="S33" s="35">
        <v>0.02</v>
      </c>
      <c r="T33" s="35">
        <v>0.72</v>
      </c>
      <c r="U33" s="35">
        <v>15</v>
      </c>
    </row>
    <row r="34" spans="1:21">
      <c r="A34" s="260"/>
      <c r="B34" s="260"/>
      <c r="C34" s="255"/>
      <c r="D34" s="80" t="s">
        <v>107</v>
      </c>
      <c r="E34" s="101" t="s">
        <v>111</v>
      </c>
      <c r="F34" s="45">
        <v>13.333333333333334</v>
      </c>
      <c r="G34" s="49">
        <v>10</v>
      </c>
      <c r="H34" s="156">
        <v>1308</v>
      </c>
      <c r="I34" s="156">
        <v>2315</v>
      </c>
      <c r="J34" s="156"/>
      <c r="K34" s="159">
        <f t="shared" si="0"/>
        <v>1811.5</v>
      </c>
      <c r="L34" s="21">
        <v>1015</v>
      </c>
      <c r="M34" s="221">
        <f t="shared" si="1"/>
        <v>1.7847290640394089</v>
      </c>
      <c r="N34" s="222">
        <f t="shared" si="2"/>
        <v>23.796387520525453</v>
      </c>
      <c r="O34" s="47">
        <v>1.4</v>
      </c>
      <c r="P34" s="47">
        <v>0.05</v>
      </c>
      <c r="Q34" s="47">
        <v>0.01</v>
      </c>
      <c r="R34" s="47">
        <v>0.23</v>
      </c>
      <c r="S34" s="47">
        <v>1.8</v>
      </c>
      <c r="T34" s="47">
        <v>0.03</v>
      </c>
      <c r="U34" s="47">
        <v>0.2</v>
      </c>
    </row>
    <row r="35" spans="1:21">
      <c r="A35" s="260"/>
      <c r="B35" s="260"/>
      <c r="C35" s="255"/>
      <c r="D35" s="80" t="s">
        <v>217</v>
      </c>
      <c r="E35" s="101" t="s">
        <v>218</v>
      </c>
      <c r="F35" s="45">
        <v>23.529411764705884</v>
      </c>
      <c r="G35" s="49">
        <v>20</v>
      </c>
      <c r="H35" s="156">
        <v>8644</v>
      </c>
      <c r="I35" s="156">
        <v>9283</v>
      </c>
      <c r="J35" s="156"/>
      <c r="K35" s="159">
        <f t="shared" si="0"/>
        <v>8963.5</v>
      </c>
      <c r="L35" s="21">
        <v>1016</v>
      </c>
      <c r="M35" s="221">
        <f t="shared" si="1"/>
        <v>8.8223425196850389</v>
      </c>
      <c r="N35" s="222">
        <f t="shared" si="2"/>
        <v>207.58452987494212</v>
      </c>
      <c r="O35" s="47">
        <v>14.4</v>
      </c>
      <c r="P35" s="47">
        <v>0.06</v>
      </c>
      <c r="Q35" s="47">
        <v>0.04</v>
      </c>
      <c r="R35" s="47">
        <v>3.3</v>
      </c>
      <c r="S35" s="47">
        <v>3.2</v>
      </c>
      <c r="T35" s="47">
        <v>0.06</v>
      </c>
      <c r="U35" s="47">
        <v>0.4</v>
      </c>
    </row>
    <row r="36" spans="1:21">
      <c r="A36" s="261"/>
      <c r="B36" s="261"/>
      <c r="C36" s="262"/>
      <c r="D36" s="27" t="s">
        <v>108</v>
      </c>
      <c r="E36" s="70" t="s">
        <v>112</v>
      </c>
      <c r="F36" s="22">
        <v>28.6</v>
      </c>
      <c r="G36" s="22">
        <v>28.5</v>
      </c>
      <c r="H36" s="155">
        <v>2832</v>
      </c>
      <c r="I36" s="155">
        <v>2279</v>
      </c>
      <c r="J36" s="155"/>
      <c r="K36" s="159">
        <f t="shared" si="0"/>
        <v>2555.5</v>
      </c>
      <c r="L36" s="21">
        <v>1017</v>
      </c>
      <c r="M36" s="221">
        <f t="shared" si="1"/>
        <v>2.5127826941986235</v>
      </c>
      <c r="N36" s="222">
        <f t="shared" si="2"/>
        <v>71.86558505408064</v>
      </c>
      <c r="O36" s="22">
        <v>3.718</v>
      </c>
      <c r="P36" s="22">
        <v>0.31460000000000005</v>
      </c>
      <c r="Q36" s="22">
        <v>5.7200000000000008E-2</v>
      </c>
      <c r="R36" s="22">
        <v>0.54</v>
      </c>
      <c r="S36" s="35">
        <v>12.58</v>
      </c>
      <c r="T36" s="35">
        <v>0.28999999999999998</v>
      </c>
      <c r="U36" s="35">
        <v>2.57</v>
      </c>
    </row>
    <row r="37" spans="1:21" ht="38" customHeight="1">
      <c r="A37" s="4" t="s">
        <v>135</v>
      </c>
      <c r="B37" s="4" t="s">
        <v>134</v>
      </c>
      <c r="C37" s="10" t="s">
        <v>151</v>
      </c>
      <c r="D37" s="27" t="s">
        <v>100</v>
      </c>
      <c r="E37" s="10" t="s">
        <v>104</v>
      </c>
      <c r="F37" s="35">
        <v>125</v>
      </c>
      <c r="G37" s="36">
        <v>90</v>
      </c>
      <c r="H37" s="157">
        <v>2427</v>
      </c>
      <c r="I37" s="157">
        <v>1826</v>
      </c>
      <c r="J37" s="157"/>
      <c r="K37" s="159">
        <f t="shared" si="0"/>
        <v>2126.5</v>
      </c>
      <c r="L37" s="21">
        <v>1018</v>
      </c>
      <c r="M37" s="221">
        <f t="shared" si="1"/>
        <v>2.088899803536346</v>
      </c>
      <c r="N37" s="222">
        <f t="shared" si="2"/>
        <v>261.11247544204326</v>
      </c>
      <c r="O37" s="47">
        <v>118.8</v>
      </c>
      <c r="P37" s="47">
        <v>0.9900000000000001</v>
      </c>
      <c r="Q37" s="47">
        <v>0.18</v>
      </c>
      <c r="R37" s="47">
        <v>27.27</v>
      </c>
      <c r="S37" s="47">
        <v>2.7</v>
      </c>
      <c r="T37" s="47">
        <v>0.45</v>
      </c>
      <c r="U37" s="47">
        <v>3.6</v>
      </c>
    </row>
    <row r="38" spans="1:21" s="135" customFormat="1" ht="29">
      <c r="A38" s="149" t="s">
        <v>141</v>
      </c>
      <c r="B38" s="149" t="s">
        <v>139</v>
      </c>
      <c r="C38" s="280" t="s">
        <v>149</v>
      </c>
      <c r="D38" s="181" t="s">
        <v>90</v>
      </c>
      <c r="E38" s="129" t="s">
        <v>97</v>
      </c>
      <c r="F38" s="213">
        <v>162.5</v>
      </c>
      <c r="G38" s="213">
        <v>65</v>
      </c>
      <c r="H38" s="160">
        <v>1680</v>
      </c>
      <c r="I38" s="160">
        <v>2043</v>
      </c>
      <c r="J38" s="214"/>
      <c r="K38" s="161">
        <f t="shared" si="0"/>
        <v>1861.5</v>
      </c>
      <c r="L38" s="132">
        <v>1019</v>
      </c>
      <c r="M38" s="223">
        <f t="shared" si="1"/>
        <v>1.8267909715407262</v>
      </c>
      <c r="N38" s="224">
        <f t="shared" si="2"/>
        <v>296.85353287536799</v>
      </c>
      <c r="O38" s="213">
        <v>11.05</v>
      </c>
      <c r="P38" s="213">
        <v>0.26</v>
      </c>
      <c r="Q38" s="213">
        <v>0</v>
      </c>
      <c r="R38" s="213">
        <v>2.4049999999999998</v>
      </c>
      <c r="S38" s="213">
        <v>2.6</v>
      </c>
      <c r="T38" s="213">
        <v>0.19500000000000001</v>
      </c>
      <c r="U38" s="215">
        <v>0.65</v>
      </c>
    </row>
    <row r="39" spans="1:21">
      <c r="A39" s="72" t="s">
        <v>144</v>
      </c>
      <c r="B39" s="72" t="s">
        <v>145</v>
      </c>
      <c r="C39" s="282"/>
      <c r="D39" s="30" t="s">
        <v>67</v>
      </c>
      <c r="E39" s="70" t="s">
        <v>81</v>
      </c>
      <c r="F39" s="22">
        <v>8</v>
      </c>
      <c r="G39" s="22">
        <v>8</v>
      </c>
      <c r="H39" s="155">
        <v>3640</v>
      </c>
      <c r="I39" s="155">
        <v>3610</v>
      </c>
      <c r="J39" s="155"/>
      <c r="K39" s="159">
        <f t="shared" si="0"/>
        <v>3625</v>
      </c>
      <c r="L39" s="21">
        <v>1020</v>
      </c>
      <c r="M39" s="221">
        <f t="shared" si="1"/>
        <v>3.5539215686274508</v>
      </c>
      <c r="N39" s="222">
        <f t="shared" si="2"/>
        <v>28.431372549019606</v>
      </c>
      <c r="O39" s="22">
        <v>31.76</v>
      </c>
      <c r="P39" s="22">
        <v>0</v>
      </c>
      <c r="Q39" s="22">
        <v>0</v>
      </c>
      <c r="R39" s="22">
        <v>7.944</v>
      </c>
      <c r="S39" s="22">
        <v>0</v>
      </c>
      <c r="T39" s="22">
        <v>8.0000000000000002E-3</v>
      </c>
      <c r="U39" s="29">
        <v>0</v>
      </c>
    </row>
    <row r="40" spans="1:21" ht="29">
      <c r="A40" s="43" t="s">
        <v>146</v>
      </c>
      <c r="B40" s="4" t="s">
        <v>147</v>
      </c>
      <c r="C40" s="10" t="s">
        <v>156</v>
      </c>
      <c r="D40" s="20" t="s">
        <v>69</v>
      </c>
      <c r="E40" s="10" t="s">
        <v>83</v>
      </c>
      <c r="F40" s="22">
        <v>15</v>
      </c>
      <c r="G40" s="22">
        <v>15</v>
      </c>
      <c r="H40" s="155">
        <v>7779</v>
      </c>
      <c r="I40" s="155">
        <v>7465</v>
      </c>
      <c r="J40" s="155"/>
      <c r="K40" s="159">
        <f t="shared" si="0"/>
        <v>7622</v>
      </c>
      <c r="L40" s="21">
        <v>1021</v>
      </c>
      <c r="M40" s="221">
        <f t="shared" si="1"/>
        <v>7.465230166503428</v>
      </c>
      <c r="N40" s="222">
        <f t="shared" si="2"/>
        <v>111.97845249755142</v>
      </c>
      <c r="O40" s="22">
        <v>135</v>
      </c>
      <c r="P40" s="22">
        <v>0</v>
      </c>
      <c r="Q40" s="22">
        <v>15</v>
      </c>
      <c r="R40" s="22">
        <v>0</v>
      </c>
      <c r="S40" s="22">
        <v>0</v>
      </c>
      <c r="T40" s="22">
        <v>0</v>
      </c>
      <c r="U40" s="28">
        <v>0</v>
      </c>
    </row>
    <row r="41" spans="1:21">
      <c r="A41" s="277"/>
      <c r="B41" s="277"/>
      <c r="C41" s="277"/>
      <c r="D41" s="277"/>
      <c r="E41" s="277"/>
      <c r="F41" s="277"/>
      <c r="G41" s="277"/>
      <c r="H41" s="277"/>
      <c r="I41" s="277"/>
      <c r="J41" s="277"/>
      <c r="K41" s="277"/>
      <c r="L41" s="277"/>
      <c r="M41" s="277"/>
      <c r="N41" s="277"/>
      <c r="O41" s="277"/>
      <c r="P41" s="277"/>
      <c r="Q41" s="277"/>
      <c r="R41" s="277"/>
      <c r="S41" s="278"/>
    </row>
    <row r="42" spans="1:21">
      <c r="A42" s="279" t="s">
        <v>23</v>
      </c>
      <c r="B42" s="279"/>
      <c r="C42" s="279"/>
      <c r="D42" s="279"/>
      <c r="E42" s="279"/>
      <c r="F42" s="279"/>
      <c r="G42" s="10"/>
      <c r="H42" s="185"/>
      <c r="I42" s="185"/>
      <c r="J42" s="185"/>
      <c r="K42" s="185"/>
      <c r="L42" s="185"/>
      <c r="M42" s="226">
        <f>SUM(M19:M40)</f>
        <v>111.16090554606362</v>
      </c>
      <c r="N42" s="226">
        <f>SUM(N19:N40)</f>
        <v>2934.8515119984604</v>
      </c>
      <c r="O42" s="4">
        <f t="shared" ref="O42:U42" si="3">SUM(O19:O40)</f>
        <v>751.03599999999994</v>
      </c>
      <c r="P42" s="4">
        <f t="shared" si="3"/>
        <v>32.515799999999999</v>
      </c>
      <c r="Q42" s="4">
        <f t="shared" si="3"/>
        <v>16.850999999999999</v>
      </c>
      <c r="R42" s="4">
        <f t="shared" si="3"/>
        <v>111.8558</v>
      </c>
      <c r="S42" s="4">
        <f t="shared" si="3"/>
        <v>77.332000000000008</v>
      </c>
      <c r="T42" s="4">
        <f t="shared" si="3"/>
        <v>4.7379999999999995</v>
      </c>
      <c r="U42" s="4">
        <f t="shared" si="3"/>
        <v>64.138000000000005</v>
      </c>
    </row>
    <row r="43" spans="1:21">
      <c r="A43" s="279" t="s">
        <v>24</v>
      </c>
      <c r="B43" s="279"/>
      <c r="C43" s="279"/>
      <c r="D43" s="279"/>
      <c r="E43" s="279"/>
      <c r="F43" s="279"/>
      <c r="G43" s="10"/>
      <c r="H43" s="185"/>
      <c r="I43" s="185"/>
      <c r="J43" s="185"/>
      <c r="K43" s="185"/>
      <c r="L43" s="185"/>
      <c r="M43" s="185"/>
      <c r="N43" s="185"/>
      <c r="O43" s="21">
        <v>2491</v>
      </c>
      <c r="P43" s="21">
        <v>87.2</v>
      </c>
      <c r="Q43" s="21">
        <v>83</v>
      </c>
      <c r="R43" s="21">
        <v>348.7</v>
      </c>
      <c r="S43" s="21">
        <v>1100</v>
      </c>
      <c r="T43" s="96">
        <v>9.5</v>
      </c>
      <c r="U43" s="96">
        <v>1500</v>
      </c>
    </row>
    <row r="44" spans="1:21">
      <c r="A44" s="279" t="s">
        <v>25</v>
      </c>
      <c r="B44" s="279"/>
      <c r="C44" s="279"/>
      <c r="D44" s="279"/>
      <c r="E44" s="279"/>
      <c r="F44" s="279"/>
      <c r="G44" s="10"/>
      <c r="H44" s="185"/>
      <c r="I44" s="185"/>
      <c r="J44" s="185"/>
      <c r="K44" s="185"/>
      <c r="L44" s="185"/>
      <c r="M44" s="185"/>
      <c r="N44" s="185"/>
      <c r="O44" s="87">
        <f>O42/O43</f>
        <v>0.30149979927739862</v>
      </c>
      <c r="P44" s="39">
        <f t="shared" ref="P44:U44" si="4">P42/P43</f>
        <v>0.37288761467889908</v>
      </c>
      <c r="Q44" s="39">
        <f t="shared" si="4"/>
        <v>0.20302409638554217</v>
      </c>
      <c r="R44" s="39">
        <f t="shared" si="4"/>
        <v>0.32077946659019219</v>
      </c>
      <c r="S44" s="39">
        <f t="shared" si="4"/>
        <v>7.0301818181818188E-2</v>
      </c>
      <c r="T44" s="40">
        <f t="shared" si="4"/>
        <v>0.49873684210526309</v>
      </c>
      <c r="U44" s="40">
        <f t="shared" si="4"/>
        <v>4.2758666666666667E-2</v>
      </c>
    </row>
    <row r="45" spans="1:21" s="7" customFormat="1">
      <c r="H45" s="186"/>
      <c r="I45" s="186"/>
      <c r="J45" s="186"/>
      <c r="K45" s="186"/>
      <c r="L45" s="186"/>
      <c r="M45" s="186"/>
      <c r="N45" s="186"/>
    </row>
    <row r="46" spans="1:21">
      <c r="A46" s="266" t="s">
        <v>26</v>
      </c>
      <c r="B46" s="266"/>
      <c r="C46" s="266"/>
      <c r="D46" s="267"/>
      <c r="E46" s="263" t="s">
        <v>172</v>
      </c>
      <c r="F46" s="264"/>
      <c r="G46" s="264"/>
      <c r="H46" s="264"/>
      <c r="I46" s="264"/>
      <c r="J46" s="264"/>
      <c r="K46" s="264"/>
      <c r="L46" s="264"/>
      <c r="M46" s="264"/>
      <c r="N46" s="264"/>
      <c r="O46" s="264"/>
      <c r="P46" s="264"/>
      <c r="Q46" s="264"/>
      <c r="R46" s="264"/>
      <c r="S46" s="264"/>
      <c r="T46" s="264"/>
      <c r="U46" s="265"/>
    </row>
    <row r="47" spans="1:21" ht="7.5" customHeight="1">
      <c r="A47" s="7"/>
      <c r="B47" s="7"/>
      <c r="C47" s="7"/>
      <c r="D47" s="13"/>
      <c r="E47" s="13"/>
      <c r="F47" s="13"/>
      <c r="G47" s="13"/>
      <c r="H47" s="13"/>
      <c r="I47" s="13"/>
      <c r="J47" s="13"/>
      <c r="K47" s="13"/>
      <c r="L47" s="13"/>
      <c r="M47" s="13"/>
      <c r="N47" s="13"/>
      <c r="O47" s="13"/>
      <c r="P47" s="13"/>
      <c r="Q47" s="13"/>
      <c r="R47" s="13"/>
      <c r="S47" s="13"/>
      <c r="T47" s="13"/>
    </row>
    <row r="48" spans="1:21">
      <c r="A48" s="7" t="s">
        <v>27</v>
      </c>
      <c r="B48" s="258"/>
      <c r="C48" s="258"/>
      <c r="D48" s="258"/>
      <c r="E48" s="258"/>
      <c r="F48" s="258"/>
      <c r="O48" s="266" t="s">
        <v>28</v>
      </c>
      <c r="P48" s="266"/>
      <c r="Q48" s="267"/>
      <c r="R48" s="258">
        <v>1143397777</v>
      </c>
      <c r="S48" s="258"/>
      <c r="T48" s="258"/>
      <c r="U48" s="258"/>
    </row>
  </sheetData>
  <mergeCells count="39">
    <mergeCell ref="C25:C30"/>
    <mergeCell ref="A33:A36"/>
    <mergeCell ref="B33:B36"/>
    <mergeCell ref="C33:C36"/>
    <mergeCell ref="C38:C39"/>
    <mergeCell ref="B25:B30"/>
    <mergeCell ref="A46:D46"/>
    <mergeCell ref="E46:U46"/>
    <mergeCell ref="B48:F48"/>
    <mergeCell ref="O48:Q48"/>
    <mergeCell ref="R48:U48"/>
    <mergeCell ref="G17:G18"/>
    <mergeCell ref="O17:U17"/>
    <mergeCell ref="A41:S41"/>
    <mergeCell ref="A43:F43"/>
    <mergeCell ref="A44:F44"/>
    <mergeCell ref="A42:F42"/>
    <mergeCell ref="D17:D18"/>
    <mergeCell ref="E17:E18"/>
    <mergeCell ref="F17:F18"/>
    <mergeCell ref="C19:C24"/>
    <mergeCell ref="C31:C32"/>
    <mergeCell ref="B31:B32"/>
    <mergeCell ref="A31:A32"/>
    <mergeCell ref="B19:B24"/>
    <mergeCell ref="A19:A24"/>
    <mergeCell ref="A25:A30"/>
    <mergeCell ref="A11:B11"/>
    <mergeCell ref="B13:C13"/>
    <mergeCell ref="A17:A18"/>
    <mergeCell ref="B17:B18"/>
    <mergeCell ref="C17:C18"/>
    <mergeCell ref="A9:B9"/>
    <mergeCell ref="C9:D9"/>
    <mergeCell ref="A1:S1"/>
    <mergeCell ref="A3:B3"/>
    <mergeCell ref="C3:S3"/>
    <mergeCell ref="A5:B5"/>
    <mergeCell ref="C7:D7"/>
  </mergeCells>
  <dataValidations count="5">
    <dataValidation type="list" allowBlank="1" showInputMessage="1" showErrorMessage="1" sqref="C7" xr:uid="{00000000-0002-0000-1300-000000000000}">
      <formula1>"Indígena,Afrocolombiano,Palenquero,Raizal,Rrom,Sin Pertenencia Étnica"</formula1>
    </dataValidation>
    <dataValidation type="list" allowBlank="1" showInputMessage="1" showErrorMessage="1" sqref="C11" xr:uid="{00000000-0002-0000-1300-000001000000}">
      <formula1>"Complemento JM/JT,Almuerzo"</formula1>
    </dataValidation>
    <dataValidation type="list" allowBlank="1" showInputMessage="1" showErrorMessage="1" sqref="B13:C13" xr:uid="{00000000-0002-0000-13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C9:D9" xr:uid="{00000000-0002-0000-1300-000003000000}">
      <formula1>"Ración para Preparar en Sitio,Comida Caliente Transportada,Ración Industrializada"</formula1>
    </dataValidation>
    <dataValidation type="list" allowBlank="1" showInputMessage="1" showErrorMessage="1" sqref="C5" xr:uid="{00000000-0002-0000-1300-000004000000}">
      <formula1>"Si,No"</formula1>
    </dataValidation>
  </dataValidations>
  <pageMargins left="0.71" right="0.71" top="0.75000000000000011" bottom="0.75000000000000011" header="0.31" footer="0.31"/>
  <pageSetup scale="56" fitToHeight="0"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I18"/>
  <sheetViews>
    <sheetView zoomScale="80" zoomScaleNormal="80" zoomScaleSheetLayoutView="80" zoomScalePageLayoutView="150" workbookViewId="0">
      <selection activeCell="B4" sqref="B4:I4"/>
    </sheetView>
  </sheetViews>
  <sheetFormatPr baseColWidth="10" defaultColWidth="11.453125" defaultRowHeight="14.5"/>
  <cols>
    <col min="1" max="1" width="26.1796875" style="16" customWidth="1"/>
    <col min="2" max="2" width="20.81640625" style="16" customWidth="1"/>
    <col min="3" max="3" width="17.1796875" style="16" customWidth="1"/>
    <col min="4" max="4" width="17.453125" style="16" customWidth="1"/>
    <col min="5" max="6" width="15.1796875" style="16" customWidth="1"/>
    <col min="7" max="7" width="16.1796875" style="16" customWidth="1"/>
    <col min="8" max="9" width="15.1796875" style="16" customWidth="1"/>
    <col min="10" max="16384" width="11.453125" style="16"/>
  </cols>
  <sheetData>
    <row r="1" spans="1:9" ht="44.25" customHeight="1">
      <c r="A1" s="290" t="s">
        <v>29</v>
      </c>
      <c r="B1" s="290"/>
      <c r="C1" s="290"/>
      <c r="D1" s="290"/>
      <c r="E1" s="290"/>
      <c r="F1" s="290"/>
      <c r="G1" s="290"/>
      <c r="H1" s="290"/>
      <c r="I1" s="290"/>
    </row>
    <row r="2" spans="1:9" ht="5.25" customHeight="1">
      <c r="A2" s="291"/>
      <c r="B2" s="291"/>
      <c r="C2" s="291"/>
      <c r="D2" s="291"/>
      <c r="E2" s="291"/>
      <c r="F2" s="291"/>
      <c r="G2" s="291"/>
      <c r="H2" s="291"/>
      <c r="I2" s="291"/>
    </row>
    <row r="3" spans="1:9" ht="31.5" customHeight="1">
      <c r="A3" s="14" t="s">
        <v>2</v>
      </c>
      <c r="B3" s="291" t="s">
        <v>30</v>
      </c>
      <c r="C3" s="291"/>
      <c r="D3" s="291"/>
      <c r="E3" s="291"/>
      <c r="F3" s="291"/>
      <c r="G3" s="291"/>
      <c r="H3" s="291"/>
      <c r="I3" s="291"/>
    </row>
    <row r="4" spans="1:9" ht="31.5" customHeight="1">
      <c r="A4" s="14" t="s">
        <v>3</v>
      </c>
      <c r="B4" s="291" t="s">
        <v>30</v>
      </c>
      <c r="C4" s="291"/>
      <c r="D4" s="291"/>
      <c r="E4" s="291"/>
      <c r="F4" s="291"/>
      <c r="G4" s="291"/>
      <c r="H4" s="291"/>
      <c r="I4" s="291"/>
    </row>
    <row r="5" spans="1:9" ht="31.5" customHeight="1">
      <c r="A5" s="14" t="s">
        <v>4</v>
      </c>
      <c r="B5" s="291" t="s">
        <v>31</v>
      </c>
      <c r="C5" s="291"/>
      <c r="D5" s="291"/>
      <c r="E5" s="291"/>
      <c r="F5" s="291"/>
      <c r="G5" s="291"/>
      <c r="H5" s="291"/>
      <c r="I5" s="291"/>
    </row>
    <row r="6" spans="1:9" ht="31.5" customHeight="1">
      <c r="A6" s="14" t="s">
        <v>5</v>
      </c>
      <c r="B6" s="291" t="s">
        <v>32</v>
      </c>
      <c r="C6" s="291"/>
      <c r="D6" s="291"/>
      <c r="E6" s="291"/>
      <c r="F6" s="291"/>
      <c r="G6" s="291"/>
      <c r="H6" s="291"/>
      <c r="I6" s="291"/>
    </row>
    <row r="7" spans="1:9" ht="31.5" customHeight="1">
      <c r="A7" s="14" t="s">
        <v>6</v>
      </c>
      <c r="B7" s="291" t="s">
        <v>33</v>
      </c>
      <c r="C7" s="291"/>
      <c r="D7" s="291"/>
      <c r="E7" s="291"/>
      <c r="F7" s="291"/>
      <c r="G7" s="291"/>
      <c r="H7" s="291"/>
      <c r="I7" s="291"/>
    </row>
    <row r="8" spans="1:9" ht="24" customHeight="1">
      <c r="A8" s="14" t="s">
        <v>7</v>
      </c>
      <c r="B8" s="292" t="s">
        <v>34</v>
      </c>
      <c r="C8" s="293"/>
      <c r="D8" s="293"/>
      <c r="E8" s="293"/>
      <c r="F8" s="293"/>
      <c r="G8" s="293"/>
      <c r="H8" s="293"/>
      <c r="I8" s="294"/>
    </row>
    <row r="9" spans="1:9" ht="36" customHeight="1">
      <c r="A9" s="14" t="s">
        <v>35</v>
      </c>
      <c r="B9" s="290" t="s">
        <v>36</v>
      </c>
      <c r="C9" s="290"/>
      <c r="D9" s="290"/>
      <c r="E9" s="290"/>
      <c r="F9" s="290"/>
      <c r="G9" s="290"/>
      <c r="H9" s="290"/>
      <c r="I9" s="290"/>
    </row>
    <row r="10" spans="1:9" ht="51" customHeight="1">
      <c r="A10" s="14" t="s">
        <v>11</v>
      </c>
      <c r="B10" s="291" t="s">
        <v>37</v>
      </c>
      <c r="C10" s="291"/>
      <c r="D10" s="291"/>
      <c r="E10" s="291"/>
      <c r="F10" s="291"/>
      <c r="G10" s="291"/>
      <c r="H10" s="291"/>
      <c r="I10" s="291"/>
    </row>
    <row r="11" spans="1:9" ht="43.5" customHeight="1">
      <c r="A11" s="14" t="s">
        <v>12</v>
      </c>
      <c r="B11" s="291" t="s">
        <v>38</v>
      </c>
      <c r="C11" s="291"/>
      <c r="D11" s="291"/>
      <c r="E11" s="291"/>
      <c r="F11" s="291"/>
      <c r="G11" s="291"/>
      <c r="H11" s="291"/>
      <c r="I11" s="291"/>
    </row>
    <row r="12" spans="1:9" ht="28.5" customHeight="1">
      <c r="A12" s="15" t="s">
        <v>39</v>
      </c>
      <c r="B12" s="290" t="s">
        <v>40</v>
      </c>
      <c r="C12" s="290"/>
      <c r="D12" s="290"/>
      <c r="E12" s="290"/>
      <c r="F12" s="290"/>
      <c r="G12" s="290"/>
      <c r="H12" s="290"/>
      <c r="I12" s="290"/>
    </row>
    <row r="13" spans="1:9" ht="39.65" customHeight="1">
      <c r="A13" s="15" t="s">
        <v>41</v>
      </c>
      <c r="B13" s="290" t="s">
        <v>42</v>
      </c>
      <c r="C13" s="290"/>
      <c r="D13" s="290"/>
      <c r="E13" s="290"/>
      <c r="F13" s="290"/>
      <c r="G13" s="290"/>
      <c r="H13" s="290"/>
      <c r="I13" s="290"/>
    </row>
    <row r="14" spans="1:9" ht="36.65" customHeight="1">
      <c r="A14" s="14" t="s">
        <v>43</v>
      </c>
      <c r="B14" s="290" t="s">
        <v>44</v>
      </c>
      <c r="C14" s="290"/>
      <c r="D14" s="290"/>
      <c r="E14" s="290"/>
      <c r="F14" s="290"/>
      <c r="G14" s="290"/>
      <c r="H14" s="290"/>
      <c r="I14" s="290"/>
    </row>
    <row r="15" spans="1:9" ht="42.65" customHeight="1">
      <c r="A15" s="15" t="s">
        <v>45</v>
      </c>
      <c r="B15" s="290" t="s">
        <v>46</v>
      </c>
      <c r="C15" s="290"/>
      <c r="D15" s="290"/>
      <c r="E15" s="290"/>
      <c r="F15" s="290"/>
      <c r="G15" s="290"/>
      <c r="H15" s="290"/>
      <c r="I15" s="290"/>
    </row>
    <row r="16" spans="1:9" ht="50.5" customHeight="1">
      <c r="A16" s="15" t="s">
        <v>47</v>
      </c>
      <c r="B16" s="290" t="s">
        <v>48</v>
      </c>
      <c r="C16" s="290"/>
      <c r="D16" s="290"/>
      <c r="E16" s="290"/>
      <c r="F16" s="290"/>
      <c r="G16" s="290"/>
      <c r="H16" s="290"/>
      <c r="I16" s="290"/>
    </row>
    <row r="17" spans="1:9" ht="42" customHeight="1">
      <c r="A17" s="14" t="s">
        <v>25</v>
      </c>
      <c r="B17" s="290" t="s">
        <v>49</v>
      </c>
      <c r="C17" s="290"/>
      <c r="D17" s="290"/>
      <c r="E17" s="290"/>
      <c r="F17" s="290"/>
      <c r="G17" s="290"/>
      <c r="H17" s="290"/>
      <c r="I17" s="290"/>
    </row>
    <row r="18" spans="1:9">
      <c r="A18" s="17"/>
    </row>
  </sheetData>
  <mergeCells count="17">
    <mergeCell ref="B16:I16"/>
    <mergeCell ref="B17:I17"/>
    <mergeCell ref="A2:I2"/>
    <mergeCell ref="B3:I3"/>
    <mergeCell ref="B5:I5"/>
    <mergeCell ref="B10:I10"/>
    <mergeCell ref="B12:I12"/>
    <mergeCell ref="B13:I13"/>
    <mergeCell ref="B14:I14"/>
    <mergeCell ref="B9:I9"/>
    <mergeCell ref="B4:I4"/>
    <mergeCell ref="B11:I11"/>
    <mergeCell ref="A1:I1"/>
    <mergeCell ref="B15:I15"/>
    <mergeCell ref="B6:I6"/>
    <mergeCell ref="B7:I7"/>
    <mergeCell ref="B8:I8"/>
  </mergeCells>
  <pageMargins left="0.75" right="0.75" top="0.71" bottom="0.45" header="0" footer="0"/>
  <pageSetup scale="76" fitToHeight="0" orientation="landscape"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955631-C2FB-4920-904F-590304CF06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1B2F3D-290D-4EF0-A066-AC862ED6A30B}">
  <ds:schemaRefs>
    <ds:schemaRef ds:uri="http://www.w3.org/XML/1998/namespace"/>
    <ds:schemaRef ds:uri="http://schemas.openxmlformats.org/package/2006/metadata/core-properties"/>
    <ds:schemaRef ds:uri="http://purl.org/dc/terms/"/>
    <ds:schemaRef ds:uri="edb2d03a-b0ac-4019-aba2-8f266c5a37b9"/>
    <ds:schemaRef ds:uri="http://schemas.microsoft.com/office/infopath/2007/PartnerControls"/>
    <ds:schemaRef ds:uri="http://schemas.microsoft.com/office/2006/documentManagement/types"/>
    <ds:schemaRef ds:uri="http://purl.org/dc/elements/1.1/"/>
    <ds:schemaRef ds:uri="dab95841-2a5b-4d06-988e-dcb998e97977"/>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8AD15472-29DE-4164-8E8A-70C5030B11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41</vt:i4>
      </vt:variant>
    </vt:vector>
  </HeadingPairs>
  <TitlesOfParts>
    <vt:vector size="62" baseType="lpstr">
      <vt:lpstr>MENÚ 1</vt:lpstr>
      <vt:lpstr>MENÚ 2</vt:lpstr>
      <vt:lpstr>MENÚ 3</vt:lpstr>
      <vt:lpstr>MENÚ 4</vt:lpstr>
      <vt:lpstr>MENÚ 5</vt:lpstr>
      <vt:lpstr>MENÚ 6</vt:lpstr>
      <vt:lpstr>MENÚ 7</vt:lpstr>
      <vt:lpstr>MENÚ 8</vt:lpstr>
      <vt:lpstr>MENÚ 9</vt:lpstr>
      <vt:lpstr>MENÚ 10</vt:lpstr>
      <vt:lpstr>MENÚ 11</vt:lpstr>
      <vt:lpstr>MENÚ 12</vt:lpstr>
      <vt:lpstr>MENÚ 13</vt:lpstr>
      <vt:lpstr>MENÚ 14</vt:lpstr>
      <vt:lpstr>MENÚ 15</vt:lpstr>
      <vt:lpstr>MENÚ 16</vt:lpstr>
      <vt:lpstr>MENÚ 17</vt:lpstr>
      <vt:lpstr>MENÚ 18</vt:lpstr>
      <vt:lpstr>MENÚ 19</vt:lpstr>
      <vt:lpstr>MENÚ 20</vt:lpstr>
      <vt:lpstr>INSTRUCTIVO</vt:lpstr>
      <vt:lpstr>INSTRUCTIVO!Área_de_impresión</vt:lpstr>
      <vt:lpstr>'MENÚ 1'!Área_de_impresión</vt:lpstr>
      <vt:lpstr>'MENÚ 10'!Área_de_impresión</vt:lpstr>
      <vt:lpstr>'MENÚ 11'!Área_de_impresión</vt:lpstr>
      <vt:lpstr>'MENÚ 12'!Área_de_impresión</vt:lpstr>
      <vt:lpstr>'MENÚ 13'!Área_de_impresión</vt:lpstr>
      <vt:lpstr>'MENÚ 14'!Área_de_impresión</vt:lpstr>
      <vt:lpstr>'MENÚ 15'!Área_de_impresión</vt:lpstr>
      <vt:lpstr>'MENÚ 16'!Área_de_impresión</vt:lpstr>
      <vt:lpstr>'MENÚ 17'!Área_de_impresión</vt:lpstr>
      <vt:lpstr>'MENÚ 18'!Área_de_impresión</vt:lpstr>
      <vt:lpstr>'MENÚ 19'!Área_de_impresión</vt:lpstr>
      <vt:lpstr>'MENÚ 2'!Área_de_impresión</vt:lpstr>
      <vt:lpstr>'MENÚ 20'!Área_de_impresión</vt:lpstr>
      <vt:lpstr>'MENÚ 3'!Área_de_impresión</vt:lpstr>
      <vt:lpstr>'MENÚ 4'!Área_de_impresión</vt:lpstr>
      <vt:lpstr>'MENÚ 5'!Área_de_impresión</vt:lpstr>
      <vt:lpstr>'MENÚ 6'!Área_de_impresión</vt:lpstr>
      <vt:lpstr>'MENÚ 7'!Área_de_impresión</vt:lpstr>
      <vt:lpstr>'MENÚ 8'!Área_de_impresión</vt:lpstr>
      <vt:lpstr>'MENÚ 9'!Área_de_impresión</vt:lpstr>
      <vt:lpstr>'MENÚ 1'!Títulos_a_imprimir</vt:lpstr>
      <vt:lpstr>'MENÚ 10'!Títulos_a_imprimir</vt:lpstr>
      <vt:lpstr>'MENÚ 11'!Títulos_a_imprimir</vt:lpstr>
      <vt:lpstr>'MENÚ 12'!Títulos_a_imprimir</vt:lpstr>
      <vt:lpstr>'MENÚ 13'!Títulos_a_imprimir</vt:lpstr>
      <vt:lpstr>'MENÚ 14'!Títulos_a_imprimir</vt:lpstr>
      <vt:lpstr>'MENÚ 15'!Títulos_a_imprimir</vt:lpstr>
      <vt:lpstr>'MENÚ 16'!Títulos_a_imprimir</vt:lpstr>
      <vt:lpstr>'MENÚ 17'!Títulos_a_imprimir</vt:lpstr>
      <vt:lpstr>'MENÚ 18'!Títulos_a_imprimir</vt:lpstr>
      <vt:lpstr>'MENÚ 19'!Títulos_a_imprimir</vt:lpstr>
      <vt:lpstr>'MENÚ 2'!Títulos_a_imprimir</vt:lpstr>
      <vt:lpstr>'MENÚ 20'!Títulos_a_imprimir</vt:lpstr>
      <vt:lpstr>'MENÚ 3'!Títulos_a_imprimir</vt:lpstr>
      <vt:lpstr>'MENÚ 4'!Títulos_a_imprimir</vt:lpstr>
      <vt:lpstr>'MENÚ 5'!Títulos_a_imprimir</vt:lpstr>
      <vt:lpstr>'MENÚ 6'!Títulos_a_imprimir</vt:lpstr>
      <vt:lpstr>'MENÚ 7'!Títulos_a_imprimir</vt:lpstr>
      <vt:lpstr>'MENÚ 8'!Títulos_a_imprimir</vt:lpstr>
      <vt:lpstr>'MENÚ 9'!Títulos_a_imprimir</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Indira León Posada</dc:creator>
  <cp:keywords/>
  <dc:description/>
  <cp:lastModifiedBy>LENOVO</cp:lastModifiedBy>
  <cp:revision/>
  <cp:lastPrinted>2022-08-05T04:55:32Z</cp:lastPrinted>
  <dcterms:created xsi:type="dcterms:W3CDTF">2014-01-14T22:13:01Z</dcterms:created>
  <dcterms:modified xsi:type="dcterms:W3CDTF">2024-10-08T17:22:18Z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384400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