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Reunion\Documents\DOCUMENTOS SERVIDORES\EVALUACION DE PRECIOS ARTIFICIALMENTE BAJOS\"/>
    </mc:Choice>
  </mc:AlternateContent>
  <bookViews>
    <workbookView xWindow="0" yWindow="0" windowWidth="20490" windowHeight="7050"/>
  </bookViews>
  <sheets>
    <sheet name="Análisis Oferta Artific" sheetId="2"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6" i="2" l="1"/>
  <c r="C12" i="2"/>
  <c r="C13" i="2" s="1"/>
  <c r="B25" i="2" l="1"/>
  <c r="B24" i="2"/>
  <c r="B23" i="2"/>
  <c r="C19" i="2" l="1"/>
  <c r="D19" i="2" s="1"/>
  <c r="C18" i="2"/>
  <c r="D18" i="2" s="1"/>
  <c r="B29" i="2" l="1"/>
  <c r="B30" i="2" l="1"/>
  <c r="B31" i="2" l="1"/>
</calcChain>
</file>

<file path=xl/sharedStrings.xml><?xml version="1.0" encoding="utf-8"?>
<sst xmlns="http://schemas.openxmlformats.org/spreadsheetml/2006/main" count="32" uniqueCount="29">
  <si>
    <t>ANEXO ANÁLISIS OFERTA ECONÓMICA
POR POSIBLES PRECIOS ARTIFICIALMENTE BAJOS</t>
  </si>
  <si>
    <t>NOMBRE DEL PROPONENTE</t>
  </si>
  <si>
    <t>NIT</t>
  </si>
  <si>
    <t xml:space="preserve">FECHA </t>
  </si>
  <si>
    <t>Se procedió a realizar el análisis atendiendo lo establecido en la Guía para el manejo de ofertas artificialmente bajas en los proceso de selección, expedido por Colombia Compra Eficiente, con el fin de verificar el valor mínimo aceptable atendiendo esta metodología   y posteriormente realizar la verificación de la razones expuestas por el proponente</t>
  </si>
  <si>
    <t>Presupuesto oficial estimado</t>
  </si>
  <si>
    <t>Estudios previos presupuesto oficial</t>
  </si>
  <si>
    <t xml:space="preserve">Descuento ofertado frente al presupuesto de la Entidad </t>
  </si>
  <si>
    <t xml:space="preserve">% Descuento ofertado frente al presupuesto de la Entidad </t>
  </si>
  <si>
    <t xml:space="preserve">Oferta recibidas </t>
  </si>
  <si>
    <t xml:space="preserve">Valor ofertado </t>
  </si>
  <si>
    <t>Descripción</t>
  </si>
  <si>
    <t>Valor total oferta</t>
  </si>
  <si>
    <t>PROMEDIO</t>
  </si>
  <si>
    <t>MEDIANA</t>
  </si>
  <si>
    <t xml:space="preserve">DESVIACIÓN ESTANDAR </t>
  </si>
  <si>
    <t>VALOR MINIMO ACEPTABLE (MEDIANA-DESVIACIÓN ESTÁNDAR)</t>
  </si>
  <si>
    <t>RESUMEN</t>
  </si>
  <si>
    <t>DIFERENCIA (VALOR OFERTADO-VALOR MIN. ACEPTABLE )</t>
  </si>
  <si>
    <t xml:space="preserve">CONCLUSIÓN </t>
  </si>
  <si>
    <t>Conclusión análisis estadístico</t>
  </si>
  <si>
    <t>%</t>
  </si>
  <si>
    <t>UT SAS-AXIS-IT-SAS-Min Justicia 2024</t>
  </si>
  <si>
    <t xml:space="preserve">EVENTO DE PROPUESTA OFERTA ECONÓMICA DEL PROCESO MJD-SASI-013-2024, ofertas recibidas a través de SECOP II </t>
  </si>
  <si>
    <t>Oferta analizada: UT SAS-AXIS-IT-SAS-Min Justicia 2024</t>
  </si>
  <si>
    <t>UNIÓN TEMPORAL LATTI-TMI-2024</t>
  </si>
  <si>
    <t>NO REQUIERE JUSTIFICACIÓN</t>
  </si>
  <si>
    <t>VALOR OFERTADO Oferta analizada UT SAS-AXIS-IT-SAS-Min Justicia 2024</t>
  </si>
  <si>
    <r>
      <t xml:space="preserve">Se observa que utilizando la metodología establecida en la Guía de Colombia Compra Eficiente para el análisis de ofertas con precios posiblemente artificialmente bajos y utilizando para el cálculo los valores ofertados según lo registrado en la plataforma de SECOP II bajo el proceso  de la Subasta MJD-SASI-013-2024, el valor mínimo aceptable es </t>
    </r>
    <r>
      <rPr>
        <b/>
        <sz val="11"/>
        <color rgb="FF000000"/>
        <rFont val="Calibri"/>
        <family val="2"/>
      </rPr>
      <t xml:space="preserve"> $ 4.713.799.998. </t>
    </r>
    <r>
      <rPr>
        <sz val="11"/>
        <color rgb="FF000000"/>
        <rFont val="Calibri"/>
        <family val="2"/>
      </rPr>
      <t>En atención a lo dispuesto en el artículo 2.2.1.1.2.2.4. del Decreto 1082 de 2015, si de acuerdo con la información obtenida por la Entidad Estatal en su deber de análisis de que trata el artículo 2.2. 1. 1. 1.6. 1 del mismo Decreto, el valor de una oferta parece artificialmente bajo, la Entidad Estatal debe requerir al oferente para que explique las razones que sustentan el valor ofrecido, motivo por el cual, se solicita al Oferente presentar la respectiva justificación.
Como se desprende del análisis expuesto la oferta de T&amp;S COMP SAS se encuentra dentro del valor mínimo aceptable por lo que este Comité Recomienda adjudicarle a esta sociedad el contrato que se derive del presente proceso.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</si>
</sst>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6" formatCode="&quot;$&quot;\ #,##0;[Red]\-&quot;$&quot;\ #,##0"/>
    <numFmt numFmtId="41" formatCode="_-* #,##0_-;\-* #,##0_-;_-* &quot;-&quot;_-;_-@_-"/>
    <numFmt numFmtId="44" formatCode="_-&quot;$&quot;\ * #,##0.00_-;\-&quot;$&quot;\ * #,##0.00_-;_-&quot;$&quot;\ * &quot;-&quot;??_-;_-@_-"/>
    <numFmt numFmtId="43" formatCode="_-* #,##0.00_-;\-* #,##0.00_-;_-* &quot;-&quot;??_-;_-@_-"/>
    <numFmt numFmtId="164" formatCode="&quot;$&quot;\ #,##0.00"/>
  </numFmts>
  <fonts count="11" x14ac:knownFonts="1">
    <font>
      <sz val="11"/>
      <color theme="1"/>
      <name val="Calibri"/>
      <family val="2"/>
      <scheme val="minor"/>
    </font>
    <font>
      <sz val="11"/>
      <color theme="1"/>
      <name val="Calibri"/>
      <family val="2"/>
      <scheme val="minor"/>
    </font>
    <font>
      <sz val="11"/>
      <color theme="1"/>
      <name val="Calibri"/>
      <family val="2"/>
    </font>
    <font>
      <b/>
      <sz val="16"/>
      <color rgb="FF000000"/>
      <name val="Calibri"/>
      <family val="2"/>
    </font>
    <font>
      <b/>
      <sz val="11"/>
      <color rgb="FF000000"/>
      <name val="Calibri"/>
      <family val="2"/>
    </font>
    <font>
      <b/>
      <sz val="11"/>
      <name val="Calibri"/>
      <family val="2"/>
    </font>
    <font>
      <b/>
      <sz val="11"/>
      <color theme="1"/>
      <name val="Calibri"/>
      <family val="2"/>
    </font>
    <font>
      <sz val="10"/>
      <name val="Calibri"/>
      <family val="2"/>
    </font>
    <font>
      <sz val="11"/>
      <color rgb="FF000000"/>
      <name val="Calibri"/>
      <family val="2"/>
    </font>
    <font>
      <b/>
      <sz val="10"/>
      <color theme="1"/>
      <name val="Calibri"/>
      <family val="2"/>
    </font>
    <font>
      <sz val="11"/>
      <color rgb="FF000000"/>
      <name val="Calibri"/>
      <family val="2"/>
      <scheme val="minor"/>
    </font>
  </fonts>
  <fills count="5">
    <fill>
      <patternFill patternType="none"/>
    </fill>
    <fill>
      <patternFill patternType="gray125"/>
    </fill>
    <fill>
      <patternFill patternType="solid">
        <fgColor rgb="FFDDEBF7"/>
        <bgColor rgb="FF000000"/>
      </patternFill>
    </fill>
    <fill>
      <patternFill patternType="solid">
        <fgColor rgb="FFFFFFFF"/>
        <bgColor rgb="FF000000"/>
      </patternFill>
    </fill>
    <fill>
      <patternFill patternType="solid">
        <fgColor rgb="FF00B05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5">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54">
    <xf numFmtId="0" fontId="0" fillId="0" borderId="0" xfId="0"/>
    <xf numFmtId="0" fontId="4" fillId="2" borderId="1" xfId="0" applyFont="1" applyFill="1" applyBorder="1" applyAlignment="1">
      <alignment wrapText="1"/>
    </xf>
    <xf numFmtId="0" fontId="4" fillId="2" borderId="1" xfId="0" applyFont="1" applyFill="1" applyBorder="1"/>
    <xf numFmtId="0" fontId="2" fillId="0" borderId="0" xfId="0" applyFont="1"/>
    <xf numFmtId="0" fontId="4" fillId="0" borderId="1" xfId="0" applyFont="1" applyBorder="1" applyAlignment="1">
      <alignment wrapText="1"/>
    </xf>
    <xf numFmtId="44" fontId="6" fillId="0" borderId="1" xfId="3" applyFont="1" applyFill="1" applyBorder="1"/>
    <xf numFmtId="44" fontId="2" fillId="0" borderId="1" xfId="3" applyFont="1" applyFill="1" applyBorder="1"/>
    <xf numFmtId="41" fontId="2" fillId="0" borderId="0" xfId="2" applyFont="1" applyFill="1" applyBorder="1"/>
    <xf numFmtId="0" fontId="4" fillId="2" borderId="2"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0" borderId="0" xfId="0" applyFont="1" applyAlignment="1">
      <alignment horizontal="center" vertical="center" wrapText="1"/>
    </xf>
    <xf numFmtId="164" fontId="7" fillId="3" borderId="1" xfId="3" applyNumberFormat="1" applyFont="1" applyFill="1" applyBorder="1" applyAlignment="1">
      <alignment vertical="center" wrapText="1"/>
    </xf>
    <xf numFmtId="0" fontId="0" fillId="0" borderId="0" xfId="0" applyAlignment="1">
      <alignment wrapText="1"/>
    </xf>
    <xf numFmtId="43" fontId="7" fillId="0" borderId="0" xfId="1" applyFont="1" applyFill="1" applyBorder="1" applyAlignment="1">
      <alignment vertical="top" wrapText="1"/>
    </xf>
    <xf numFmtId="0" fontId="4" fillId="0" borderId="1" xfId="0" applyFont="1" applyBorder="1" applyAlignment="1">
      <alignment horizontal="center" vertical="center" wrapText="1"/>
    </xf>
    <xf numFmtId="0" fontId="4" fillId="2" borderId="2" xfId="0" applyFont="1" applyFill="1" applyBorder="1" applyAlignment="1">
      <alignment horizontal="left" vertical="center" wrapText="1"/>
    </xf>
    <xf numFmtId="6" fontId="2" fillId="0" borderId="1" xfId="2" applyNumberFormat="1" applyFont="1" applyFill="1" applyBorder="1"/>
    <xf numFmtId="6" fontId="4" fillId="0" borderId="1" xfId="2" applyNumberFormat="1" applyFont="1" applyFill="1" applyBorder="1"/>
    <xf numFmtId="41" fontId="2" fillId="0" borderId="0" xfId="0" applyNumberFormat="1" applyFont="1"/>
    <xf numFmtId="0" fontId="5" fillId="0" borderId="1" xfId="0" applyFont="1" applyBorder="1" applyAlignment="1">
      <alignment wrapText="1"/>
    </xf>
    <xf numFmtId="6" fontId="2" fillId="0" borderId="1" xfId="2" applyNumberFormat="1" applyFont="1" applyFill="1" applyBorder="1" applyAlignment="1">
      <alignment vertical="center"/>
    </xf>
    <xf numFmtId="0" fontId="2" fillId="0" borderId="1" xfId="0" applyFont="1" applyBorder="1"/>
    <xf numFmtId="0" fontId="9" fillId="4" borderId="1" xfId="0" applyFont="1" applyFill="1" applyBorder="1" applyAlignment="1">
      <alignment horizontal="right"/>
    </xf>
    <xf numFmtId="0" fontId="0" fillId="0" borderId="4" xfId="0" applyBorder="1" applyAlignment="1">
      <alignment wrapText="1"/>
    </xf>
    <xf numFmtId="0" fontId="4" fillId="0" borderId="1" xfId="0" applyFont="1" applyBorder="1" applyAlignment="1">
      <alignment wrapText="1"/>
    </xf>
    <xf numFmtId="10" fontId="4" fillId="0" borderId="1" xfId="4" applyNumberFormat="1" applyFont="1" applyFill="1" applyBorder="1"/>
    <xf numFmtId="10" fontId="10" fillId="0" borderId="1" xfId="4" applyNumberFormat="1" applyFont="1" applyBorder="1"/>
    <xf numFmtId="0" fontId="6" fillId="0" borderId="1" xfId="0" applyFont="1" applyBorder="1" applyAlignment="1">
      <alignment horizontal="center"/>
    </xf>
    <xf numFmtId="164" fontId="2" fillId="0" borderId="1" xfId="3" applyNumberFormat="1" applyFont="1" applyFill="1" applyBorder="1"/>
    <xf numFmtId="43" fontId="0" fillId="0" borderId="1" xfId="1" applyNumberFormat="1" applyFont="1" applyBorder="1"/>
    <xf numFmtId="14" fontId="5" fillId="3" borderId="1" xfId="0" applyNumberFormat="1" applyFont="1" applyFill="1" applyBorder="1" applyAlignment="1">
      <alignment horizontal="left"/>
    </xf>
    <xf numFmtId="0" fontId="5" fillId="3" borderId="1" xfId="0" applyFont="1" applyFill="1" applyBorder="1" applyAlignment="1">
      <alignment horizontal="left"/>
    </xf>
    <xf numFmtId="0" fontId="2" fillId="0" borderId="1" xfId="0" applyFont="1" applyBorder="1" applyAlignment="1">
      <alignment horizontal="center"/>
    </xf>
    <xf numFmtId="0" fontId="3" fillId="0" borderId="1" xfId="0" applyFont="1" applyBorder="1" applyAlignment="1">
      <alignment horizontal="center" vertical="center" wrapText="1"/>
    </xf>
    <xf numFmtId="0" fontId="3" fillId="0" borderId="1" xfId="0" applyFont="1" applyBorder="1" applyAlignment="1">
      <alignment horizontal="center" wrapText="1"/>
    </xf>
    <xf numFmtId="0" fontId="3" fillId="0" borderId="1" xfId="0" applyFont="1" applyBorder="1" applyAlignment="1">
      <alignment horizontal="center"/>
    </xf>
    <xf numFmtId="0" fontId="4" fillId="0" borderId="1" xfId="0" applyFont="1" applyBorder="1" applyAlignment="1">
      <alignment horizontal="left" wrapText="1"/>
    </xf>
    <xf numFmtId="0" fontId="4" fillId="0" borderId="1" xfId="0" applyFont="1" applyBorder="1" applyAlignment="1">
      <alignment horizontal="left"/>
    </xf>
    <xf numFmtId="0" fontId="4" fillId="0" borderId="1" xfId="0" applyFont="1" applyBorder="1" applyAlignment="1">
      <alignment horizontal="left" vertical="top" wrapText="1"/>
    </xf>
    <xf numFmtId="0" fontId="4" fillId="0" borderId="1" xfId="0" applyFont="1" applyBorder="1" applyAlignment="1">
      <alignment horizontal="left" vertical="top"/>
    </xf>
    <xf numFmtId="14" fontId="8" fillId="0" borderId="3" xfId="0" applyNumberFormat="1" applyFont="1" applyBorder="1" applyAlignment="1">
      <alignment horizontal="left" vertical="top" wrapText="1"/>
    </xf>
    <xf numFmtId="14" fontId="8" fillId="0" borderId="4" xfId="0" applyNumberFormat="1" applyFont="1" applyBorder="1" applyAlignment="1">
      <alignment horizontal="left" vertical="top" wrapText="1"/>
    </xf>
    <xf numFmtId="14" fontId="8" fillId="0" borderId="5" xfId="0" applyNumberFormat="1" applyFont="1" applyBorder="1" applyAlignment="1">
      <alignment horizontal="left" vertical="top" wrapText="1"/>
    </xf>
    <xf numFmtId="14" fontId="8" fillId="0" borderId="6" xfId="0" applyNumberFormat="1" applyFont="1" applyBorder="1" applyAlignment="1">
      <alignment horizontal="left" vertical="top" wrapText="1"/>
    </xf>
    <xf numFmtId="14" fontId="8" fillId="0" borderId="1" xfId="0" applyNumberFormat="1" applyFont="1" applyBorder="1" applyAlignment="1">
      <alignment horizontal="left" vertical="top" wrapText="1"/>
    </xf>
    <xf numFmtId="14" fontId="8" fillId="0" borderId="7" xfId="0" applyNumberFormat="1" applyFont="1" applyBorder="1" applyAlignment="1">
      <alignment horizontal="left" vertical="top" wrapText="1"/>
    </xf>
    <xf numFmtId="14" fontId="8" fillId="0" borderId="8" xfId="0" applyNumberFormat="1" applyFont="1" applyBorder="1" applyAlignment="1">
      <alignment horizontal="left" vertical="top" wrapText="1"/>
    </xf>
    <xf numFmtId="14" fontId="8" fillId="0" borderId="9" xfId="0" applyNumberFormat="1" applyFont="1" applyBorder="1" applyAlignment="1">
      <alignment horizontal="left" vertical="top" wrapText="1"/>
    </xf>
    <xf numFmtId="14" fontId="8" fillId="0" borderId="10" xfId="0" applyNumberFormat="1" applyFont="1" applyBorder="1" applyAlignment="1">
      <alignment horizontal="left" vertical="top" wrapText="1"/>
    </xf>
    <xf numFmtId="14" fontId="2" fillId="0" borderId="1" xfId="0" applyNumberFormat="1" applyFont="1" applyBorder="1" applyAlignment="1">
      <alignment horizontal="left" vertical="center" wrapText="1"/>
    </xf>
    <xf numFmtId="0" fontId="4" fillId="0" borderId="1" xfId="0" applyFont="1" applyBorder="1"/>
    <xf numFmtId="0" fontId="5" fillId="0" borderId="1" xfId="0" applyFont="1" applyBorder="1"/>
    <xf numFmtId="0" fontId="4" fillId="0" borderId="1" xfId="0" applyFont="1" applyBorder="1" applyAlignment="1">
      <alignment wrapText="1"/>
    </xf>
    <xf numFmtId="0" fontId="4" fillId="2" borderId="1" xfId="0" applyFont="1" applyFill="1" applyBorder="1" applyAlignment="1">
      <alignment horizontal="center" vertical="center" wrapText="1"/>
    </xf>
  </cellXfs>
  <cellStyles count="5">
    <cellStyle name="Millares" xfId="1" builtinId="3"/>
    <cellStyle name="Millares [0]" xfId="2" builtinId="6"/>
    <cellStyle name="Moneda" xfId="3" builtinId="4"/>
    <cellStyle name="Normal" xfId="0" builtinId="0"/>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294110</xdr:colOff>
      <xdr:row>0</xdr:row>
      <xdr:rowOff>0</xdr:rowOff>
    </xdr:from>
    <xdr:to>
      <xdr:col>1</xdr:col>
      <xdr:colOff>1285488</xdr:colOff>
      <xdr:row>1</xdr:row>
      <xdr:rowOff>263201</xdr:rowOff>
    </xdr:to>
    <xdr:pic>
      <xdr:nvPicPr>
        <xdr:cNvPr id="2" name="Picture 1">
          <a:extLst>
            <a:ext uri="{FF2B5EF4-FFF2-40B4-BE49-F238E27FC236}">
              <a16:creationId xmlns:a16="http://schemas.microsoft.com/office/drawing/2014/main" id="{00000000-0008-0000-0200-00000B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4110" y="0"/>
          <a:ext cx="3210703" cy="5299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4"/>
  <sheetViews>
    <sheetView tabSelected="1" topLeftCell="A6" workbookViewId="0">
      <selection activeCell="C19" sqref="C19"/>
    </sheetView>
  </sheetViews>
  <sheetFormatPr baseColWidth="10" defaultColWidth="11.42578125" defaultRowHeight="15" x14ac:dyDescent="0.25"/>
  <cols>
    <col min="1" max="1" width="35.7109375" customWidth="1"/>
    <col min="2" max="2" width="25.85546875" customWidth="1"/>
    <col min="3" max="3" width="30.28515625" customWidth="1"/>
    <col min="4" max="4" width="14" customWidth="1"/>
  </cols>
  <sheetData>
    <row r="1" spans="1:4" ht="91.5" customHeight="1" x14ac:dyDescent="0.25">
      <c r="A1" s="32"/>
      <c r="B1" s="32"/>
      <c r="C1" s="33" t="s">
        <v>23</v>
      </c>
      <c r="D1" s="33"/>
    </row>
    <row r="2" spans="1:4" ht="40.5" customHeight="1" x14ac:dyDescent="0.35">
      <c r="A2" s="32"/>
      <c r="B2" s="32"/>
      <c r="C2" s="34" t="s">
        <v>0</v>
      </c>
      <c r="D2" s="35"/>
    </row>
    <row r="3" spans="1:4" x14ac:dyDescent="0.25">
      <c r="A3" s="1" t="s">
        <v>1</v>
      </c>
      <c r="B3" s="36" t="s">
        <v>22</v>
      </c>
      <c r="C3" s="37"/>
      <c r="D3" s="37"/>
    </row>
    <row r="4" spans="1:4" x14ac:dyDescent="0.25">
      <c r="A4" s="2" t="s">
        <v>2</v>
      </c>
      <c r="B4" s="38"/>
      <c r="C4" s="39"/>
      <c r="D4" s="39"/>
    </row>
    <row r="5" spans="1:4" x14ac:dyDescent="0.25">
      <c r="A5" s="2" t="s">
        <v>3</v>
      </c>
      <c r="B5" s="30">
        <v>45636</v>
      </c>
      <c r="C5" s="31"/>
      <c r="D5" s="31"/>
    </row>
    <row r="6" spans="1:4" ht="63" customHeight="1" x14ac:dyDescent="0.25">
      <c r="A6" s="49" t="s">
        <v>4</v>
      </c>
      <c r="B6" s="49"/>
      <c r="C6" s="49"/>
      <c r="D6" s="49"/>
    </row>
    <row r="7" spans="1:4" x14ac:dyDescent="0.25">
      <c r="A7" s="3"/>
      <c r="B7" s="3"/>
      <c r="C7" s="3"/>
      <c r="D7" s="3"/>
    </row>
    <row r="8" spans="1:4" x14ac:dyDescent="0.25">
      <c r="A8" s="4" t="s">
        <v>5</v>
      </c>
      <c r="B8" s="5">
        <v>5279494426</v>
      </c>
      <c r="C8" s="3"/>
      <c r="D8" s="3"/>
    </row>
    <row r="9" spans="1:4" x14ac:dyDescent="0.25">
      <c r="A9" s="3"/>
      <c r="B9" s="3"/>
      <c r="C9" s="3"/>
      <c r="D9" s="3"/>
    </row>
    <row r="10" spans="1:4" x14ac:dyDescent="0.25">
      <c r="A10" s="50" t="s">
        <v>6</v>
      </c>
      <c r="B10" s="50"/>
      <c r="C10" s="6"/>
      <c r="D10" s="7"/>
    </row>
    <row r="11" spans="1:4" x14ac:dyDescent="0.25">
      <c r="A11" s="51" t="s">
        <v>24</v>
      </c>
      <c r="B11" s="51"/>
      <c r="C11" s="6">
        <v>4713799998</v>
      </c>
      <c r="D11" s="3"/>
    </row>
    <row r="12" spans="1:4" x14ac:dyDescent="0.25">
      <c r="A12" s="52" t="s">
        <v>7</v>
      </c>
      <c r="B12" s="52"/>
      <c r="C12" s="6">
        <f>+B8-C11</f>
        <v>565694428</v>
      </c>
      <c r="D12" s="3"/>
    </row>
    <row r="13" spans="1:4" x14ac:dyDescent="0.25">
      <c r="A13" s="52" t="s">
        <v>8</v>
      </c>
      <c r="B13" s="52"/>
      <c r="C13" s="25">
        <f>C12/B8</f>
        <v>0.10714935604707086</v>
      </c>
      <c r="D13" s="3"/>
    </row>
    <row r="14" spans="1:4" x14ac:dyDescent="0.25">
      <c r="A14" s="3"/>
      <c r="B14" s="3"/>
      <c r="C14" s="3"/>
      <c r="D14" s="3"/>
    </row>
    <row r="15" spans="1:4" x14ac:dyDescent="0.25">
      <c r="A15" s="3"/>
      <c r="B15" s="3"/>
      <c r="C15" s="3"/>
      <c r="D15" s="3"/>
    </row>
    <row r="16" spans="1:4" x14ac:dyDescent="0.25">
      <c r="A16" s="3"/>
      <c r="B16" s="3"/>
      <c r="C16" s="3"/>
      <c r="D16" s="3"/>
    </row>
    <row r="17" spans="1:4" ht="30.75" thickBot="1" x14ac:dyDescent="0.3">
      <c r="A17" s="8" t="s">
        <v>9</v>
      </c>
      <c r="B17" s="9" t="s">
        <v>10</v>
      </c>
      <c r="C17" s="24" t="s">
        <v>7</v>
      </c>
      <c r="D17" s="27" t="s">
        <v>21</v>
      </c>
    </row>
    <row r="18" spans="1:4" s="12" customFormat="1" ht="15.75" thickBot="1" x14ac:dyDescent="0.3">
      <c r="A18" s="23" t="s">
        <v>22</v>
      </c>
      <c r="B18" s="6">
        <v>4713799998</v>
      </c>
      <c r="C18" s="11">
        <f>+B8-B18</f>
        <v>565694428</v>
      </c>
      <c r="D18" s="26">
        <f>+C18/B8</f>
        <v>0.10714935604707086</v>
      </c>
    </row>
    <row r="19" spans="1:4" s="12" customFormat="1" x14ac:dyDescent="0.25">
      <c r="A19" s="23" t="s">
        <v>25</v>
      </c>
      <c r="B19" s="29">
        <v>4810000000</v>
      </c>
      <c r="C19" s="11">
        <f>+B8-B19</f>
        <v>469494426</v>
      </c>
      <c r="D19" s="26">
        <f>+C19/B8</f>
        <v>8.8927913947190518E-2</v>
      </c>
    </row>
    <row r="20" spans="1:4" x14ac:dyDescent="0.25">
      <c r="A20" s="3"/>
      <c r="B20" s="3"/>
      <c r="C20" s="3"/>
      <c r="D20" s="13"/>
    </row>
    <row r="21" spans="1:4" x14ac:dyDescent="0.25">
      <c r="A21" s="3"/>
      <c r="B21" s="3"/>
      <c r="C21" s="3"/>
      <c r="D21" s="13"/>
    </row>
    <row r="22" spans="1:4" x14ac:dyDescent="0.25">
      <c r="A22" s="14" t="s">
        <v>11</v>
      </c>
      <c r="B22" s="14" t="s">
        <v>12</v>
      </c>
      <c r="C22" s="10"/>
      <c r="D22" s="3"/>
    </row>
    <row r="23" spans="1:4" x14ac:dyDescent="0.25">
      <c r="A23" s="15" t="s">
        <v>13</v>
      </c>
      <c r="B23" s="28">
        <f>+AVERAGE(B18:B19)</f>
        <v>4761899999</v>
      </c>
      <c r="C23" s="7"/>
      <c r="D23" s="3"/>
    </row>
    <row r="24" spans="1:4" x14ac:dyDescent="0.25">
      <c r="A24" s="15" t="s">
        <v>14</v>
      </c>
      <c r="B24" s="28">
        <f>+MEDIAN(B18:B19)</f>
        <v>4761899999</v>
      </c>
      <c r="C24" s="7"/>
      <c r="D24" s="3"/>
    </row>
    <row r="25" spans="1:4" x14ac:dyDescent="0.25">
      <c r="A25" s="15" t="s">
        <v>15</v>
      </c>
      <c r="B25" s="16">
        <f>+STDEVP(B18:B19)</f>
        <v>48100001</v>
      </c>
      <c r="C25" s="7"/>
      <c r="D25" s="3"/>
    </row>
    <row r="26" spans="1:4" ht="30" x14ac:dyDescent="0.25">
      <c r="A26" s="15" t="s">
        <v>16</v>
      </c>
      <c r="B26" s="17">
        <f>+B24-B25</f>
        <v>4713799998</v>
      </c>
      <c r="C26" s="18"/>
      <c r="D26" s="3"/>
    </row>
    <row r="27" spans="1:4" x14ac:dyDescent="0.25">
      <c r="A27" s="3"/>
      <c r="B27" s="3"/>
      <c r="C27" s="3"/>
      <c r="D27" s="3"/>
    </row>
    <row r="28" spans="1:4" x14ac:dyDescent="0.25">
      <c r="A28" s="53" t="s">
        <v>17</v>
      </c>
      <c r="B28" s="53"/>
      <c r="C28" s="3"/>
      <c r="D28" s="3"/>
    </row>
    <row r="29" spans="1:4" ht="30" x14ac:dyDescent="0.25">
      <c r="A29" s="19" t="s">
        <v>27</v>
      </c>
      <c r="B29" s="20">
        <f>+C11</f>
        <v>4713799998</v>
      </c>
      <c r="C29" s="3"/>
      <c r="D29" s="3"/>
    </row>
    <row r="30" spans="1:4" ht="30" x14ac:dyDescent="0.25">
      <c r="A30" s="4" t="s">
        <v>16</v>
      </c>
      <c r="B30" s="16">
        <f>+B26</f>
        <v>4713799998</v>
      </c>
      <c r="C30" s="3"/>
      <c r="D30" s="3"/>
    </row>
    <row r="31" spans="1:4" ht="30" x14ac:dyDescent="0.25">
      <c r="A31" s="4" t="s">
        <v>18</v>
      </c>
      <c r="B31" s="16">
        <f>B29-B26</f>
        <v>0</v>
      </c>
      <c r="C31" s="3"/>
      <c r="D31" s="3"/>
    </row>
    <row r="32" spans="1:4" x14ac:dyDescent="0.25">
      <c r="A32" s="21" t="s">
        <v>19</v>
      </c>
      <c r="B32" s="22" t="s">
        <v>26</v>
      </c>
      <c r="C32" s="3"/>
      <c r="D32" s="3"/>
    </row>
    <row r="33" spans="1:4" x14ac:dyDescent="0.25">
      <c r="A33" s="3"/>
      <c r="B33" s="3"/>
      <c r="C33" s="3"/>
      <c r="D33" s="3"/>
    </row>
    <row r="34" spans="1:4" ht="15.75" thickBot="1" x14ac:dyDescent="0.3">
      <c r="A34" s="3"/>
      <c r="B34" s="3"/>
      <c r="C34" s="3"/>
      <c r="D34" s="3"/>
    </row>
    <row r="35" spans="1:4" ht="15" customHeight="1" x14ac:dyDescent="0.25">
      <c r="A35" s="8" t="s">
        <v>20</v>
      </c>
      <c r="B35" s="40" t="s">
        <v>28</v>
      </c>
      <c r="C35" s="41"/>
      <c r="D35" s="42"/>
    </row>
    <row r="36" spans="1:4" x14ac:dyDescent="0.25">
      <c r="B36" s="43"/>
      <c r="C36" s="44"/>
      <c r="D36" s="45"/>
    </row>
    <row r="37" spans="1:4" x14ac:dyDescent="0.25">
      <c r="B37" s="43"/>
      <c r="C37" s="44"/>
      <c r="D37" s="45"/>
    </row>
    <row r="38" spans="1:4" x14ac:dyDescent="0.25">
      <c r="B38" s="43"/>
      <c r="C38" s="44"/>
      <c r="D38" s="45"/>
    </row>
    <row r="39" spans="1:4" x14ac:dyDescent="0.25">
      <c r="B39" s="43"/>
      <c r="C39" s="44"/>
      <c r="D39" s="45"/>
    </row>
    <row r="40" spans="1:4" x14ac:dyDescent="0.25">
      <c r="B40" s="43"/>
      <c r="C40" s="44"/>
      <c r="D40" s="45"/>
    </row>
    <row r="41" spans="1:4" x14ac:dyDescent="0.25">
      <c r="B41" s="43"/>
      <c r="C41" s="44"/>
      <c r="D41" s="45"/>
    </row>
    <row r="42" spans="1:4" x14ac:dyDescent="0.25">
      <c r="B42" s="43"/>
      <c r="C42" s="44"/>
      <c r="D42" s="45"/>
    </row>
    <row r="43" spans="1:4" ht="72.75" customHeight="1" x14ac:dyDescent="0.25">
      <c r="B43" s="43"/>
      <c r="C43" s="44"/>
      <c r="D43" s="45"/>
    </row>
    <row r="44" spans="1:4" ht="4.5" customHeight="1" thickBot="1" x14ac:dyDescent="0.3">
      <c r="B44" s="46"/>
      <c r="C44" s="47"/>
      <c r="D44" s="48"/>
    </row>
  </sheetData>
  <mergeCells count="13">
    <mergeCell ref="B35:D44"/>
    <mergeCell ref="A6:D6"/>
    <mergeCell ref="A10:B10"/>
    <mergeCell ref="A11:B11"/>
    <mergeCell ref="A12:B12"/>
    <mergeCell ref="A13:B13"/>
    <mergeCell ref="A28:B28"/>
    <mergeCell ref="B5:D5"/>
    <mergeCell ref="A1:B2"/>
    <mergeCell ref="C1:D1"/>
    <mergeCell ref="C2:D2"/>
    <mergeCell ref="B3:D3"/>
    <mergeCell ref="B4:D4"/>
  </mergeCells>
  <pageMargins left="0.70866141732283472" right="0.70866141732283472" top="0.74803149606299213" bottom="0.74803149606299213" header="0.31496062992125984" footer="0.31496062992125984"/>
  <pageSetup scale="8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Análisis Oferta Artific</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EDUAR YESID MOLANO MERA</dc:creator>
  <cp:lastModifiedBy>Reunion</cp:lastModifiedBy>
  <cp:lastPrinted>2023-07-10T22:36:17Z</cp:lastPrinted>
  <dcterms:created xsi:type="dcterms:W3CDTF">2023-07-04T17:12:06Z</dcterms:created>
  <dcterms:modified xsi:type="dcterms:W3CDTF">2024-12-10T16:45:48Z</dcterms:modified>
</cp:coreProperties>
</file>