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Aser Aspire 3\Desktop\VERSION FINAL BIENESTAR FINAL 02122024\"/>
    </mc:Choice>
  </mc:AlternateContent>
  <xr:revisionPtr revIDLastSave="0" documentId="13_ncr:1_{01C19645-D468-460E-981A-A9790F15DC13}" xr6:coauthVersionLast="47" xr6:coauthVersionMax="47" xr10:uidLastSave="{00000000-0000-0000-0000-000000000000}"/>
  <bookViews>
    <workbookView xWindow="-120" yWindow="-120" windowWidth="20730" windowHeight="11040" tabRatio="805" activeTab="2" xr2:uid="{00000000-000D-0000-FFFF-FFFF00000000}"/>
  </bookViews>
  <sheets>
    <sheet name="1 Esterilización" sheetId="3" r:id="rId1"/>
    <sheet name="2  Urgencias" sheetId="5" r:id="rId2"/>
    <sheet name="3 Insumos y medicamentos" sheetId="4" r:id="rId3"/>
    <sheet name="4 Iniciativa" sheetId="7" r:id="rId4"/>
  </sheets>
  <definedNames>
    <definedName name="_xlnm._FilterDatabase" localSheetId="2" hidden="1">'3 Insumos y medicamentos'!$A$4:$R$34</definedName>
    <definedName name="_xlnm._FilterDatabase" localSheetId="3" hidden="1">'4 Iniciativa'!$A$4:$R$6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5" i="4" l="1"/>
  <c r="H7" i="7"/>
  <c r="L6" i="7"/>
  <c r="M6" i="7" s="1"/>
  <c r="I6" i="7"/>
  <c r="J6" i="7" s="1"/>
  <c r="L5" i="7"/>
  <c r="M5" i="7" s="1"/>
  <c r="I5" i="7"/>
  <c r="J5" i="7" s="1"/>
  <c r="I34" i="4"/>
  <c r="J34" i="4" s="1"/>
  <c r="M19" i="5"/>
  <c r="M35" i="5"/>
  <c r="M83" i="5"/>
  <c r="M99" i="5"/>
  <c r="M147" i="5"/>
  <c r="L6" i="5"/>
  <c r="M6" i="5" s="1"/>
  <c r="L7" i="5"/>
  <c r="M7" i="5" s="1"/>
  <c r="L8" i="5"/>
  <c r="M8" i="5" s="1"/>
  <c r="L9" i="5"/>
  <c r="M9" i="5" s="1"/>
  <c r="L10" i="5"/>
  <c r="M10" i="5" s="1"/>
  <c r="L11" i="5"/>
  <c r="M11" i="5" s="1"/>
  <c r="L12" i="5"/>
  <c r="M12" i="5" s="1"/>
  <c r="L13" i="5"/>
  <c r="M13" i="5" s="1"/>
  <c r="L14" i="5"/>
  <c r="M14" i="5" s="1"/>
  <c r="L15" i="5"/>
  <c r="M15" i="5" s="1"/>
  <c r="L16" i="5"/>
  <c r="M16" i="5" s="1"/>
  <c r="L17" i="5"/>
  <c r="M17" i="5" s="1"/>
  <c r="L18" i="5"/>
  <c r="M18" i="5" s="1"/>
  <c r="L19" i="5"/>
  <c r="L20" i="5"/>
  <c r="M20" i="5" s="1"/>
  <c r="L21" i="5"/>
  <c r="M21" i="5" s="1"/>
  <c r="L22" i="5"/>
  <c r="M22" i="5" s="1"/>
  <c r="L23" i="5"/>
  <c r="M23" i="5" s="1"/>
  <c r="L24" i="5"/>
  <c r="M24" i="5" s="1"/>
  <c r="L25" i="5"/>
  <c r="M25" i="5" s="1"/>
  <c r="L26" i="5"/>
  <c r="M26" i="5" s="1"/>
  <c r="L27" i="5"/>
  <c r="M27" i="5" s="1"/>
  <c r="L28" i="5"/>
  <c r="M28" i="5" s="1"/>
  <c r="L29" i="5"/>
  <c r="M29" i="5" s="1"/>
  <c r="L30" i="5"/>
  <c r="M30" i="5" s="1"/>
  <c r="L31" i="5"/>
  <c r="M31" i="5" s="1"/>
  <c r="L32" i="5"/>
  <c r="M32" i="5" s="1"/>
  <c r="L33" i="5"/>
  <c r="M33" i="5" s="1"/>
  <c r="L34" i="5"/>
  <c r="M34" i="5" s="1"/>
  <c r="L35" i="5"/>
  <c r="L36" i="5"/>
  <c r="M36" i="5" s="1"/>
  <c r="L37" i="5"/>
  <c r="M37" i="5" s="1"/>
  <c r="L38" i="5"/>
  <c r="M38" i="5" s="1"/>
  <c r="L39" i="5"/>
  <c r="M39" i="5" s="1"/>
  <c r="L40" i="5"/>
  <c r="M40" i="5" s="1"/>
  <c r="L41" i="5"/>
  <c r="M41" i="5" s="1"/>
  <c r="L42" i="5"/>
  <c r="M42" i="5" s="1"/>
  <c r="L43" i="5"/>
  <c r="M43" i="5" s="1"/>
  <c r="L44" i="5"/>
  <c r="M44" i="5" s="1"/>
  <c r="L45" i="5"/>
  <c r="M45" i="5" s="1"/>
  <c r="L46" i="5"/>
  <c r="M46" i="5" s="1"/>
  <c r="L47" i="5"/>
  <c r="M47" i="5" s="1"/>
  <c r="L48" i="5"/>
  <c r="M48" i="5" s="1"/>
  <c r="L49" i="5"/>
  <c r="M49" i="5" s="1"/>
  <c r="L50" i="5"/>
  <c r="M50" i="5" s="1"/>
  <c r="L51" i="5"/>
  <c r="M51" i="5" s="1"/>
  <c r="L52" i="5"/>
  <c r="M52" i="5" s="1"/>
  <c r="L53" i="5"/>
  <c r="M53" i="5" s="1"/>
  <c r="L54" i="5"/>
  <c r="M54" i="5" s="1"/>
  <c r="L55" i="5"/>
  <c r="M55" i="5" s="1"/>
  <c r="L56" i="5"/>
  <c r="M56" i="5" s="1"/>
  <c r="L57" i="5"/>
  <c r="M57" i="5" s="1"/>
  <c r="L58" i="5"/>
  <c r="M58" i="5" s="1"/>
  <c r="L59" i="5"/>
  <c r="M59" i="5" s="1"/>
  <c r="L60" i="5"/>
  <c r="M60" i="5" s="1"/>
  <c r="L61" i="5"/>
  <c r="M61" i="5" s="1"/>
  <c r="L62" i="5"/>
  <c r="M62" i="5" s="1"/>
  <c r="L63" i="5"/>
  <c r="M63" i="5" s="1"/>
  <c r="L64" i="5"/>
  <c r="M64" i="5" s="1"/>
  <c r="L65" i="5"/>
  <c r="M65" i="5" s="1"/>
  <c r="L66" i="5"/>
  <c r="M66" i="5" s="1"/>
  <c r="L67" i="5"/>
  <c r="M67" i="5" s="1"/>
  <c r="L68" i="5"/>
  <c r="M68" i="5" s="1"/>
  <c r="L69" i="5"/>
  <c r="M69" i="5" s="1"/>
  <c r="L70" i="5"/>
  <c r="M70" i="5" s="1"/>
  <c r="L71" i="5"/>
  <c r="M71" i="5" s="1"/>
  <c r="L72" i="5"/>
  <c r="M72" i="5" s="1"/>
  <c r="L73" i="5"/>
  <c r="M73" i="5" s="1"/>
  <c r="L74" i="5"/>
  <c r="M74" i="5" s="1"/>
  <c r="L75" i="5"/>
  <c r="M75" i="5" s="1"/>
  <c r="L76" i="5"/>
  <c r="M76" i="5" s="1"/>
  <c r="L77" i="5"/>
  <c r="M77" i="5" s="1"/>
  <c r="L78" i="5"/>
  <c r="M78" i="5" s="1"/>
  <c r="L79" i="5"/>
  <c r="M79" i="5" s="1"/>
  <c r="L80" i="5"/>
  <c r="M80" i="5" s="1"/>
  <c r="L81" i="5"/>
  <c r="M81" i="5" s="1"/>
  <c r="L82" i="5"/>
  <c r="M82" i="5" s="1"/>
  <c r="L83" i="5"/>
  <c r="L84" i="5"/>
  <c r="M84" i="5" s="1"/>
  <c r="L85" i="5"/>
  <c r="M85" i="5" s="1"/>
  <c r="L86" i="5"/>
  <c r="M86" i="5" s="1"/>
  <c r="L87" i="5"/>
  <c r="M87" i="5" s="1"/>
  <c r="L88" i="5"/>
  <c r="M88" i="5" s="1"/>
  <c r="L89" i="5"/>
  <c r="M89" i="5" s="1"/>
  <c r="L90" i="5"/>
  <c r="M90" i="5" s="1"/>
  <c r="L91" i="5"/>
  <c r="M91" i="5" s="1"/>
  <c r="L92" i="5"/>
  <c r="M92" i="5" s="1"/>
  <c r="L93" i="5"/>
  <c r="M93" i="5" s="1"/>
  <c r="L94" i="5"/>
  <c r="M94" i="5" s="1"/>
  <c r="L95" i="5"/>
  <c r="M95" i="5" s="1"/>
  <c r="L96" i="5"/>
  <c r="M96" i="5" s="1"/>
  <c r="L97" i="5"/>
  <c r="M97" i="5" s="1"/>
  <c r="L98" i="5"/>
  <c r="M98" i="5" s="1"/>
  <c r="L99" i="5"/>
  <c r="L100" i="5"/>
  <c r="M100" i="5" s="1"/>
  <c r="L101" i="5"/>
  <c r="M101" i="5" s="1"/>
  <c r="L102" i="5"/>
  <c r="M102" i="5" s="1"/>
  <c r="L103" i="5"/>
  <c r="M103" i="5" s="1"/>
  <c r="L104" i="5"/>
  <c r="M104" i="5" s="1"/>
  <c r="L105" i="5"/>
  <c r="M105" i="5" s="1"/>
  <c r="L106" i="5"/>
  <c r="M106" i="5" s="1"/>
  <c r="L107" i="5"/>
  <c r="M107" i="5" s="1"/>
  <c r="L108" i="5"/>
  <c r="M108" i="5" s="1"/>
  <c r="L109" i="5"/>
  <c r="M109" i="5" s="1"/>
  <c r="L110" i="5"/>
  <c r="M110" i="5" s="1"/>
  <c r="L111" i="5"/>
  <c r="M111" i="5" s="1"/>
  <c r="L112" i="5"/>
  <c r="M112" i="5" s="1"/>
  <c r="L113" i="5"/>
  <c r="M113" i="5" s="1"/>
  <c r="L114" i="5"/>
  <c r="M114" i="5" s="1"/>
  <c r="L115" i="5"/>
  <c r="M115" i="5" s="1"/>
  <c r="L116" i="5"/>
  <c r="M116" i="5" s="1"/>
  <c r="L117" i="5"/>
  <c r="M117" i="5" s="1"/>
  <c r="L118" i="5"/>
  <c r="M118" i="5" s="1"/>
  <c r="L119" i="5"/>
  <c r="M119" i="5" s="1"/>
  <c r="L120" i="5"/>
  <c r="M120" i="5" s="1"/>
  <c r="L121" i="5"/>
  <c r="M121" i="5" s="1"/>
  <c r="L122" i="5"/>
  <c r="M122" i="5" s="1"/>
  <c r="L123" i="5"/>
  <c r="M123" i="5" s="1"/>
  <c r="L124" i="5"/>
  <c r="M124" i="5" s="1"/>
  <c r="L125" i="5"/>
  <c r="M125" i="5" s="1"/>
  <c r="L126" i="5"/>
  <c r="M126" i="5" s="1"/>
  <c r="L127" i="5"/>
  <c r="M127" i="5" s="1"/>
  <c r="L128" i="5"/>
  <c r="M128" i="5" s="1"/>
  <c r="L129" i="5"/>
  <c r="M129" i="5" s="1"/>
  <c r="L130" i="5"/>
  <c r="M130" i="5" s="1"/>
  <c r="L131" i="5"/>
  <c r="M131" i="5" s="1"/>
  <c r="L132" i="5"/>
  <c r="M132" i="5" s="1"/>
  <c r="L133" i="5"/>
  <c r="M133" i="5" s="1"/>
  <c r="L134" i="5"/>
  <c r="M134" i="5" s="1"/>
  <c r="L135" i="5"/>
  <c r="M135" i="5" s="1"/>
  <c r="L136" i="5"/>
  <c r="M136" i="5" s="1"/>
  <c r="L137" i="5"/>
  <c r="M137" i="5" s="1"/>
  <c r="L138" i="5"/>
  <c r="M138" i="5" s="1"/>
  <c r="L139" i="5"/>
  <c r="M139" i="5" s="1"/>
  <c r="L140" i="5"/>
  <c r="M140" i="5" s="1"/>
  <c r="L141" i="5"/>
  <c r="M141" i="5" s="1"/>
  <c r="L142" i="5"/>
  <c r="M142" i="5" s="1"/>
  <c r="L143" i="5"/>
  <c r="M143" i="5" s="1"/>
  <c r="L144" i="5"/>
  <c r="M144" i="5" s="1"/>
  <c r="L145" i="5"/>
  <c r="M145" i="5" s="1"/>
  <c r="L146" i="5"/>
  <c r="M146" i="5" s="1"/>
  <c r="L147" i="5"/>
  <c r="L148" i="5"/>
  <c r="M148" i="5" s="1"/>
  <c r="L149" i="5"/>
  <c r="M149" i="5" s="1"/>
  <c r="L150" i="5"/>
  <c r="M150" i="5" s="1"/>
  <c r="L151" i="5"/>
  <c r="M151" i="5" s="1"/>
  <c r="L152" i="5"/>
  <c r="M152" i="5" s="1"/>
  <c r="L153" i="5"/>
  <c r="M153" i="5" s="1"/>
  <c r="L154" i="5"/>
  <c r="M154" i="5" s="1"/>
  <c r="L155" i="5"/>
  <c r="M155" i="5" s="1"/>
  <c r="L5" i="5"/>
  <c r="M5" i="5" s="1"/>
  <c r="I6" i="5"/>
  <c r="J6" i="5" s="1"/>
  <c r="I7" i="5"/>
  <c r="J7" i="5" s="1"/>
  <c r="I8" i="5"/>
  <c r="J8" i="5" s="1"/>
  <c r="I9" i="5"/>
  <c r="J9" i="5" s="1"/>
  <c r="I10" i="5"/>
  <c r="J10" i="5" s="1"/>
  <c r="I11" i="5"/>
  <c r="I12" i="5"/>
  <c r="J12" i="5" s="1"/>
  <c r="I13" i="5"/>
  <c r="J13" i="5" s="1"/>
  <c r="I14" i="5"/>
  <c r="I15" i="5"/>
  <c r="J15" i="5" s="1"/>
  <c r="I16" i="5"/>
  <c r="I17" i="5"/>
  <c r="J17" i="5" s="1"/>
  <c r="I18" i="5"/>
  <c r="J18" i="5" s="1"/>
  <c r="I19" i="5"/>
  <c r="J19" i="5" s="1"/>
  <c r="I20" i="5"/>
  <c r="J20" i="5" s="1"/>
  <c r="I21" i="5"/>
  <c r="J21" i="5" s="1"/>
  <c r="I22" i="5"/>
  <c r="J22" i="5" s="1"/>
  <c r="I23" i="5"/>
  <c r="J23" i="5" s="1"/>
  <c r="I24" i="5"/>
  <c r="J24" i="5" s="1"/>
  <c r="I25" i="5"/>
  <c r="J25" i="5" s="1"/>
  <c r="I26" i="5"/>
  <c r="J26" i="5" s="1"/>
  <c r="I27" i="5"/>
  <c r="J27" i="5" s="1"/>
  <c r="I28" i="5"/>
  <c r="J28" i="5" s="1"/>
  <c r="I29" i="5"/>
  <c r="J29" i="5" s="1"/>
  <c r="I30" i="5"/>
  <c r="J30" i="5" s="1"/>
  <c r="I31" i="5"/>
  <c r="J31" i="5" s="1"/>
  <c r="I32" i="5"/>
  <c r="J32" i="5" s="1"/>
  <c r="I33" i="5"/>
  <c r="J33" i="5" s="1"/>
  <c r="I34" i="5"/>
  <c r="J34" i="5" s="1"/>
  <c r="I35" i="5"/>
  <c r="I36" i="5"/>
  <c r="J36" i="5" s="1"/>
  <c r="I37" i="5"/>
  <c r="J37" i="5" s="1"/>
  <c r="I38" i="5"/>
  <c r="I39" i="5"/>
  <c r="J39" i="5" s="1"/>
  <c r="I40" i="5"/>
  <c r="J40" i="5" s="1"/>
  <c r="I41" i="5"/>
  <c r="J41" i="5" s="1"/>
  <c r="I42" i="5"/>
  <c r="J42" i="5" s="1"/>
  <c r="I43" i="5"/>
  <c r="I44" i="5"/>
  <c r="J44" i="5" s="1"/>
  <c r="I45" i="5"/>
  <c r="J45" i="5" s="1"/>
  <c r="I46" i="5"/>
  <c r="I47" i="5"/>
  <c r="J47" i="5" s="1"/>
  <c r="I48" i="5"/>
  <c r="J48" i="5" s="1"/>
  <c r="I49" i="5"/>
  <c r="J49" i="5" s="1"/>
  <c r="I50" i="5"/>
  <c r="I51" i="5"/>
  <c r="J51" i="5" s="1"/>
  <c r="I52" i="5"/>
  <c r="J52" i="5" s="1"/>
  <c r="I53" i="5"/>
  <c r="J53" i="5" s="1"/>
  <c r="I54" i="5"/>
  <c r="J54" i="5" s="1"/>
  <c r="I55" i="5"/>
  <c r="J55" i="5" s="1"/>
  <c r="I56" i="5"/>
  <c r="J56" i="5" s="1"/>
  <c r="I57" i="5"/>
  <c r="J57" i="5" s="1"/>
  <c r="I58" i="5"/>
  <c r="J58" i="5" s="1"/>
  <c r="I59" i="5"/>
  <c r="I60" i="5"/>
  <c r="J60" i="5" s="1"/>
  <c r="I61" i="5"/>
  <c r="J61" i="5" s="1"/>
  <c r="I62" i="5"/>
  <c r="I63" i="5"/>
  <c r="J63" i="5" s="1"/>
  <c r="I64" i="5"/>
  <c r="J64" i="5" s="1"/>
  <c r="I65" i="5"/>
  <c r="J65" i="5" s="1"/>
  <c r="I66" i="5"/>
  <c r="I67" i="5"/>
  <c r="I68" i="5"/>
  <c r="J68" i="5" s="1"/>
  <c r="I69" i="5"/>
  <c r="J69" i="5" s="1"/>
  <c r="I70" i="5"/>
  <c r="J70" i="5" s="1"/>
  <c r="I71" i="5"/>
  <c r="J71" i="5" s="1"/>
  <c r="I72" i="5"/>
  <c r="J72" i="5" s="1"/>
  <c r="I73" i="5"/>
  <c r="J73" i="5" s="1"/>
  <c r="I74" i="5"/>
  <c r="J74" i="5" s="1"/>
  <c r="I75" i="5"/>
  <c r="I76" i="5"/>
  <c r="J76" i="5" s="1"/>
  <c r="I77" i="5"/>
  <c r="J77" i="5" s="1"/>
  <c r="I78" i="5"/>
  <c r="J78" i="5" s="1"/>
  <c r="I79" i="5"/>
  <c r="J79" i="5" s="1"/>
  <c r="I80" i="5"/>
  <c r="J80" i="5" s="1"/>
  <c r="I81" i="5"/>
  <c r="J81" i="5" s="1"/>
  <c r="I82" i="5"/>
  <c r="J82" i="5" s="1"/>
  <c r="I83" i="5"/>
  <c r="J83" i="5" s="1"/>
  <c r="I84" i="5"/>
  <c r="J84" i="5" s="1"/>
  <c r="I85" i="5"/>
  <c r="J85" i="5" s="1"/>
  <c r="I86" i="5"/>
  <c r="I87" i="5"/>
  <c r="I88" i="5"/>
  <c r="I89" i="5"/>
  <c r="J89" i="5" s="1"/>
  <c r="I90" i="5"/>
  <c r="J90" i="5" s="1"/>
  <c r="I91" i="5"/>
  <c r="I92" i="5"/>
  <c r="J92" i="5" s="1"/>
  <c r="I93" i="5"/>
  <c r="J93" i="5" s="1"/>
  <c r="I94" i="5"/>
  <c r="J94" i="5" s="1"/>
  <c r="I95" i="5"/>
  <c r="J95" i="5" s="1"/>
  <c r="I96" i="5"/>
  <c r="J96" i="5" s="1"/>
  <c r="I97" i="5"/>
  <c r="J97" i="5" s="1"/>
  <c r="I98" i="5"/>
  <c r="J98" i="5" s="1"/>
  <c r="I99" i="5"/>
  <c r="I100" i="5"/>
  <c r="J100" i="5" s="1"/>
  <c r="I101" i="5"/>
  <c r="J101" i="5" s="1"/>
  <c r="I102" i="5"/>
  <c r="J102" i="5" s="1"/>
  <c r="I103" i="5"/>
  <c r="J103" i="5" s="1"/>
  <c r="I104" i="5"/>
  <c r="J104" i="5" s="1"/>
  <c r="I105" i="5"/>
  <c r="J105" i="5" s="1"/>
  <c r="I106" i="5"/>
  <c r="J106" i="5" s="1"/>
  <c r="I107" i="5"/>
  <c r="I108" i="5"/>
  <c r="J108" i="5" s="1"/>
  <c r="I109" i="5"/>
  <c r="J109" i="5" s="1"/>
  <c r="I110" i="5"/>
  <c r="I111" i="5"/>
  <c r="J111" i="5" s="1"/>
  <c r="I112" i="5"/>
  <c r="J112" i="5" s="1"/>
  <c r="I113" i="5"/>
  <c r="J113" i="5" s="1"/>
  <c r="I114" i="5"/>
  <c r="I115" i="5"/>
  <c r="J115" i="5" s="1"/>
  <c r="I116" i="5"/>
  <c r="J116" i="5" s="1"/>
  <c r="I117" i="5"/>
  <c r="J117" i="5" s="1"/>
  <c r="I118" i="5"/>
  <c r="J118" i="5" s="1"/>
  <c r="I119" i="5"/>
  <c r="J119" i="5" s="1"/>
  <c r="I120" i="5"/>
  <c r="J120" i="5" s="1"/>
  <c r="I121" i="5"/>
  <c r="J121" i="5" s="1"/>
  <c r="I122" i="5"/>
  <c r="J122" i="5" s="1"/>
  <c r="I123" i="5"/>
  <c r="I124" i="5"/>
  <c r="J124" i="5" s="1"/>
  <c r="I125" i="5"/>
  <c r="J125" i="5" s="1"/>
  <c r="I126" i="5"/>
  <c r="J126" i="5" s="1"/>
  <c r="I127" i="5"/>
  <c r="J127" i="5" s="1"/>
  <c r="I128" i="5"/>
  <c r="J128" i="5" s="1"/>
  <c r="I129" i="5"/>
  <c r="J129" i="5" s="1"/>
  <c r="I130" i="5"/>
  <c r="I131" i="5"/>
  <c r="I132" i="5"/>
  <c r="J132" i="5" s="1"/>
  <c r="I133" i="5"/>
  <c r="J133" i="5" s="1"/>
  <c r="I134" i="5"/>
  <c r="J134" i="5" s="1"/>
  <c r="I135" i="5"/>
  <c r="J135" i="5" s="1"/>
  <c r="I136" i="5"/>
  <c r="J136" i="5" s="1"/>
  <c r="I137" i="5"/>
  <c r="J137" i="5" s="1"/>
  <c r="I138" i="5"/>
  <c r="J138" i="5" s="1"/>
  <c r="I139" i="5"/>
  <c r="I140" i="5"/>
  <c r="J140" i="5" s="1"/>
  <c r="I141" i="5"/>
  <c r="J141" i="5" s="1"/>
  <c r="I142" i="5"/>
  <c r="J142" i="5" s="1"/>
  <c r="I143" i="5"/>
  <c r="J143" i="5" s="1"/>
  <c r="I144" i="5"/>
  <c r="J144" i="5" s="1"/>
  <c r="I145" i="5"/>
  <c r="J145" i="5" s="1"/>
  <c r="I146" i="5"/>
  <c r="J146" i="5" s="1"/>
  <c r="I147" i="5"/>
  <c r="I148" i="5"/>
  <c r="J148" i="5" s="1"/>
  <c r="I149" i="5"/>
  <c r="J149" i="5" s="1"/>
  <c r="I150" i="5"/>
  <c r="J150" i="5" s="1"/>
  <c r="I151" i="5"/>
  <c r="J151" i="5" s="1"/>
  <c r="I152" i="5"/>
  <c r="J152" i="5" s="1"/>
  <c r="I153" i="5"/>
  <c r="J153" i="5" s="1"/>
  <c r="I154" i="5"/>
  <c r="J154" i="5" s="1"/>
  <c r="I155" i="5"/>
  <c r="J155" i="5" s="1"/>
  <c r="I5" i="5"/>
  <c r="J5" i="5" s="1"/>
  <c r="J11" i="5"/>
  <c r="J14" i="5"/>
  <c r="J16" i="5"/>
  <c r="J35" i="5"/>
  <c r="J38" i="5"/>
  <c r="J43" i="5"/>
  <c r="J46" i="5"/>
  <c r="J50" i="5"/>
  <c r="J59" i="5"/>
  <c r="J62" i="5"/>
  <c r="J66" i="5"/>
  <c r="J67" i="5"/>
  <c r="J75" i="5"/>
  <c r="J86" i="5"/>
  <c r="J87" i="5"/>
  <c r="J88" i="5"/>
  <c r="J91" i="5"/>
  <c r="J99" i="5"/>
  <c r="J107" i="5"/>
  <c r="J110" i="5"/>
  <c r="J114" i="5"/>
  <c r="J123" i="5"/>
  <c r="J130" i="5"/>
  <c r="J131" i="5"/>
  <c r="J139" i="5"/>
  <c r="J147" i="5"/>
  <c r="I7" i="7" l="1"/>
  <c r="J7" i="7"/>
  <c r="L7" i="4" l="1"/>
  <c r="M7" i="4" s="1"/>
  <c r="L8" i="4"/>
  <c r="M8" i="4" s="1"/>
  <c r="L9" i="4"/>
  <c r="M9" i="4" s="1"/>
  <c r="L10" i="4"/>
  <c r="M10" i="4" s="1"/>
  <c r="L11" i="4"/>
  <c r="M11" i="4" s="1"/>
  <c r="L12" i="4"/>
  <c r="M12" i="4" s="1"/>
  <c r="L13" i="4"/>
  <c r="M13" i="4" s="1"/>
  <c r="L14" i="4"/>
  <c r="M14" i="4" s="1"/>
  <c r="L15" i="4"/>
  <c r="M15" i="4" s="1"/>
  <c r="L16" i="4"/>
  <c r="M16" i="4" s="1"/>
  <c r="L17" i="4"/>
  <c r="M17" i="4" s="1"/>
  <c r="L18" i="4"/>
  <c r="M18" i="4" s="1"/>
  <c r="L19" i="4"/>
  <c r="M19" i="4" s="1"/>
  <c r="L20" i="4"/>
  <c r="M20" i="4" s="1"/>
  <c r="L21" i="4"/>
  <c r="M21" i="4" s="1"/>
  <c r="L22" i="4"/>
  <c r="M22" i="4" s="1"/>
  <c r="L23" i="4"/>
  <c r="M23" i="4" s="1"/>
  <c r="L24" i="4"/>
  <c r="M24" i="4" s="1"/>
  <c r="L25" i="4"/>
  <c r="M25" i="4" s="1"/>
  <c r="L26" i="4"/>
  <c r="M26" i="4" s="1"/>
  <c r="L27" i="4"/>
  <c r="M27" i="4" s="1"/>
  <c r="L28" i="4"/>
  <c r="M28" i="4" s="1"/>
  <c r="L29" i="4"/>
  <c r="M29" i="4" s="1"/>
  <c r="L30" i="4"/>
  <c r="M30" i="4" s="1"/>
  <c r="L31" i="4"/>
  <c r="M31" i="4" s="1"/>
  <c r="L32" i="4"/>
  <c r="M32" i="4" s="1"/>
  <c r="L5" i="4"/>
  <c r="M5" i="4" s="1"/>
  <c r="L33" i="4"/>
  <c r="M33" i="4" s="1"/>
  <c r="L6" i="4"/>
  <c r="M6" i="4" s="1"/>
  <c r="I7" i="4"/>
  <c r="J7" i="4" s="1"/>
  <c r="I8" i="4"/>
  <c r="J8" i="4" s="1"/>
  <c r="I9" i="4"/>
  <c r="J9" i="4" s="1"/>
  <c r="I10" i="4"/>
  <c r="J10" i="4" s="1"/>
  <c r="I11" i="4"/>
  <c r="J11" i="4" s="1"/>
  <c r="I12" i="4"/>
  <c r="J12" i="4" s="1"/>
  <c r="I13" i="4"/>
  <c r="J13" i="4" s="1"/>
  <c r="I14" i="4"/>
  <c r="J14" i="4" s="1"/>
  <c r="I15" i="4"/>
  <c r="J15" i="4" s="1"/>
  <c r="I16" i="4"/>
  <c r="J16" i="4" s="1"/>
  <c r="I17" i="4"/>
  <c r="J17" i="4" s="1"/>
  <c r="I18" i="4"/>
  <c r="J18" i="4" s="1"/>
  <c r="I19" i="4"/>
  <c r="J19" i="4" s="1"/>
  <c r="I20" i="4"/>
  <c r="J20" i="4" s="1"/>
  <c r="I21" i="4"/>
  <c r="J21" i="4" s="1"/>
  <c r="I22" i="4"/>
  <c r="J22" i="4" s="1"/>
  <c r="I23" i="4"/>
  <c r="J23" i="4" s="1"/>
  <c r="I24" i="4"/>
  <c r="J24" i="4" s="1"/>
  <c r="I25" i="4"/>
  <c r="J25" i="4" s="1"/>
  <c r="I26" i="4"/>
  <c r="J26" i="4" s="1"/>
  <c r="I27" i="4"/>
  <c r="J27" i="4" s="1"/>
  <c r="I28" i="4"/>
  <c r="J28" i="4" s="1"/>
  <c r="I29" i="4"/>
  <c r="J29" i="4" s="1"/>
  <c r="I30" i="4"/>
  <c r="J30" i="4" s="1"/>
  <c r="I31" i="4"/>
  <c r="J31" i="4" s="1"/>
  <c r="I32" i="4"/>
  <c r="J32" i="4" s="1"/>
  <c r="I5" i="4"/>
  <c r="I33" i="4"/>
  <c r="J33" i="4" s="1"/>
  <c r="I6" i="4"/>
  <c r="J6" i="4" s="1"/>
  <c r="I7" i="3"/>
  <c r="M6" i="3"/>
  <c r="N6" i="3" s="1"/>
  <c r="J6" i="3"/>
  <c r="K6" i="3" s="1"/>
  <c r="M5" i="3"/>
  <c r="N5" i="3" s="1"/>
  <c r="J5" i="3"/>
  <c r="K5" i="3" s="1"/>
  <c r="J5" i="4" l="1"/>
  <c r="J35" i="4" s="1"/>
  <c r="I35" i="4"/>
  <c r="K7" i="3"/>
  <c r="J7" i="3"/>
</calcChain>
</file>

<file path=xl/sharedStrings.xml><?xml version="1.0" encoding="utf-8"?>
<sst xmlns="http://schemas.openxmlformats.org/spreadsheetml/2006/main" count="404" uniqueCount="290">
  <si>
    <t>ITEM</t>
  </si>
  <si>
    <t>PROCEDIMIENTO / SERVICIO / SUMINISTRO</t>
  </si>
  <si>
    <t>DESCRIPCIÓN</t>
  </si>
  <si>
    <t>SERVICIO</t>
  </si>
  <si>
    <t>UNIDAD DE MEDIDA</t>
  </si>
  <si>
    <t>CANTIDAD</t>
  </si>
  <si>
    <t>VALOR TOTAL</t>
  </si>
  <si>
    <t>Cirugía de esterilización: ovario histerectomía (en hembras) y orquiectomía (en machos)</t>
  </si>
  <si>
    <t xml:space="preserve">Cirugía para caninos y felinos sin  distinciones de especie, raza, sexo, tamaño o apariencia </t>
  </si>
  <si>
    <t>Incluye:
Infraestructura física y tecnológica.
Unidades moviles quirurgicas (unidades temporales) para el desarrollo de jornadas masivas, que cumplan en su totalidad con la normatividad sanitaria, ambiental y demás que rijan la materia.
Personal médico especializado (cirujano, anestesiólogo, auxiliar).
Todos los insumos, materiales, anestesia y demás medicamentos que requiere el paciente durante el procedimiento quirúrgico.
Ejecución de la cirugía
Suministro e implantación de microchip Iso 11784/11785 para Identificacion durante la cirugía.
Formatos y diligenciamiento de documentación física y/o digital relacionada.</t>
  </si>
  <si>
    <t>Animal operado</t>
  </si>
  <si>
    <t>ELEMENTO</t>
  </si>
  <si>
    <t>DESCRIPCIÓN TÉCNICA</t>
  </si>
  <si>
    <t>UNIDAD</t>
  </si>
  <si>
    <t>Escanner de microchip para mascotas, lector de identificación de chip animal con batería de litio incorporada, compatiple con carga USB y con alarma de batería baja</t>
  </si>
  <si>
    <t>INSUMO</t>
  </si>
  <si>
    <t>Microchip para mascotas</t>
  </si>
  <si>
    <t>Chip de implante de registro animal, microchip de identificación de mascotas, perros y gatos, con kit de implante y etiquetas de identificación</t>
  </si>
  <si>
    <t>Test para diagnostico rápido de leucemia viral felina y Sida felino</t>
  </si>
  <si>
    <t>Prueba rápida de inmunocromatográfica para detección simultánea de virus de inmunodeficiencia felina Ab y leucemia felina en suero, plasma o sangre</t>
  </si>
  <si>
    <t>Test para diagnostico rápido de Distemper canino</t>
  </si>
  <si>
    <t>Test para diagnostico rápido de Parvovirosis canina</t>
  </si>
  <si>
    <t>Prueba rápida de inmunocromatográfica para detección de virus de parvovirus canino en heces</t>
  </si>
  <si>
    <t>Prueba rápida de inmunocromatográfica para detección de virus de moquillo canino en suero o secreciones</t>
  </si>
  <si>
    <t>Solución eutanásica para caninos y felinos</t>
  </si>
  <si>
    <t>Eutanásico, solución inyectable. Composición: Pentobarbital sódico 390 mg/ Difenilhidantonía sódica 50 mg por ml, eutanasia rápida, ética e indolora para perros y gatos. Frasco por 50 ml</t>
  </si>
  <si>
    <t>Antiparasitario en tableta de amplio espectro para perros y gatos</t>
  </si>
  <si>
    <t>Antiparasitario en tabletas con principio activo de albendazol 600 mg + prazicuantel 100 mg para suministro oral por cada 20 Kg de peso</t>
  </si>
  <si>
    <t xml:space="preserve">Antiparasitario en tableta de amplio espectro para perros y gatos </t>
  </si>
  <si>
    <t>Antiparasitario en tabletas con principio activo de albendazol 200 mg + prazicuantel 30 mg para suministro oral por cada 6 Kg de peso</t>
  </si>
  <si>
    <t>Vacuna pentavalente para caninos</t>
  </si>
  <si>
    <t>Vacuna polivalente contra parvovirosis, parainfluenza, moquillo,  hepatitis y leptospira canina para aplicación inyectada</t>
  </si>
  <si>
    <t>Vacuna triplefelina para gatos</t>
  </si>
  <si>
    <t>Vacuna polivalente contra panleucopenia, calicivirus y rinotraqueites viral felina para aplicación inyectada</t>
  </si>
  <si>
    <t>Antiparasitario de uso tópico y aplicación externa</t>
  </si>
  <si>
    <t>Solución topica de 3.2ml a base de fipronil a concentración de 100mg/ml para control de piojos, pulgas, garrapatas y ácaros en perros y gatos</t>
  </si>
  <si>
    <t>Juego de 3 bozales para perros de diferentes tamaños (pequeño, mediano y grande) de material resistente y ajustables</t>
  </si>
  <si>
    <t>Corta uñas de alicate profesional para perros</t>
  </si>
  <si>
    <t>Corta uñas profesional de alicate grande para perros</t>
  </si>
  <si>
    <t xml:space="preserve">Polvo hemostatico para uñas de perros </t>
  </si>
  <si>
    <t>Polvo astringente; detiene rápidamente el sangrado causando por el recorte de uñas y cortes menores. Reduce el riesgo de infecciones x 42 g (1,5OZ)</t>
  </si>
  <si>
    <t>Bolsa de basura roja impresa</t>
  </si>
  <si>
    <t>Bolsa de basura blanca impresa</t>
  </si>
  <si>
    <t>Bandeja quirurgica con tapa de acero inoxidable</t>
  </si>
  <si>
    <t xml:space="preserve">Marco para diploma con tamaño carta </t>
  </si>
  <si>
    <t>Marco para diploma tamaño carta con protección en vidrio para colgar en la pared de 21.5 x 28 cm</t>
  </si>
  <si>
    <t xml:space="preserve">Vinilio adhesivo de pared </t>
  </si>
  <si>
    <t>Impresión de diseño a elección, full color con Dimensiones: 75 cm de ancho x 50 cm de alto con instalación incluida</t>
  </si>
  <si>
    <t>Lincomicina ampollas</t>
  </si>
  <si>
    <t>Antibiotico de aplicación IM o SC en presentación de ampollas 600 mg/ 2ml</t>
  </si>
  <si>
    <t>Infervac 10 ml</t>
  </si>
  <si>
    <t>Inmunomodulador biológico coadyuvante en el tratamiento de enfermedades virales en perros y gatos, frasco por 10 ml</t>
  </si>
  <si>
    <t>Buretrol</t>
  </si>
  <si>
    <t>Cámara graduada que permite la mezcla y la dosificación exacta de la solución que se requiere administrar al paciente. Con filtro de aire antibacteriano y punto de inyección para infusión intermitente. Empacado en papel grado medico y esterilzadas.</t>
  </si>
  <si>
    <t>Bolsas biodegradables para recolección de excretras</t>
  </si>
  <si>
    <t>Bolsas biodegradables paquete por 3 rollos, se degradan en tierra o relleno sanitario al momento de entrar en contacto con el oxigeno, luz solar, altas temperaturas y/o esfuerzos mecánicos</t>
  </si>
  <si>
    <t>Plato retractil para mascotas</t>
  </si>
  <si>
    <t>Plato portatil y plegable para alimento y agua de mascotas. Proporciona una solución práctica y compacta para alimentar de beber a las mascotas durante las actividades al aire libre, viajes caminatas y paseos. Su diseño retractil permite ajustar la capacidad según las necesidades del momento y facilita el almacenamiento en espacios reducidos en materila plástico con herraje para llevarlo. Ideal y practico para los paseos, con un diámetro de 13 cm</t>
  </si>
  <si>
    <t>Carnets de vacunación</t>
  </si>
  <si>
    <t>Impresión de diseño predeterminado, full color con dimensiones: 13 x 10 cm cantidad en millar</t>
  </si>
  <si>
    <t>Escoba</t>
  </si>
  <si>
    <t>Recogedor</t>
  </si>
  <si>
    <t>Trapero</t>
  </si>
  <si>
    <t xml:space="preserve">Bozal pequeño </t>
  </si>
  <si>
    <t>Bozal mediano</t>
  </si>
  <si>
    <t>Bozal grande</t>
  </si>
  <si>
    <t xml:space="preserve">Juego de 3 bozales para perros de diferentes tamaños (pequeño, mediano y grande) de material resistente y ajustables </t>
  </si>
  <si>
    <t>Implantación de microchip</t>
  </si>
  <si>
    <t>Suministro e implantación de microchip Iso 11784/11785 para Identificacion durante la cirugía.</t>
  </si>
  <si>
    <t>PROCEDIMIENTO / SERVICIO</t>
  </si>
  <si>
    <t xml:space="preserve">CONSULTA GENERAL </t>
  </si>
  <si>
    <t>INCLUYE EXPLORACIÓN CLÍNICA VETERINARIA COMPLETA, DILIGENCIAMIENTO DE FORMATO FÍSICO O DIGITAL DISEÑADO POR EL INSTITUTO, PAPELERÍA, PERSONAL NECESARIO PARA LA ATENCIÓN, E INFRAESTRUCTURA NECESARIA PARA EL MISMO.</t>
  </si>
  <si>
    <t>CONSULTA CLINICA GENERAL POR PACIENTE</t>
  </si>
  <si>
    <t xml:space="preserve">HOSPITALIZACIÓN     </t>
  </si>
  <si>
    <t>INCLUYE PERSONAL MÉDICO, INFRAESTRUCTURA, CANIL Ó GATIL, TODOS LOS INSUMOS, ALIMENTOS Y/O MEDICAMENTOS QUE REQUIERE EL PACIENTE PARA SU ADECUARA RECUPERACIÓN DILIGENCIAMIENTO DE DOCUMENTACIÓN FÍSICA Y/O DIGITAL RELACIONADA.</t>
  </si>
  <si>
    <t>HOSPITALIZACIÓN DIARIA PACIENTE TALLA PEQUEÑO (0 KG – 10 KG)</t>
  </si>
  <si>
    <t xml:space="preserve"> HOSPITALIZACIÓN DIARIA PACIENTE TALLA MEDIANA (&gt;10 KG – 25 KG)</t>
  </si>
  <si>
    <t>HOSPITALIZACIÓN DIARIA PACIENTE TALLA GRANDE (&gt;25 KG)</t>
  </si>
  <si>
    <t xml:space="preserve">ALOJAMIENTO          </t>
  </si>
  <si>
    <t>INCLUYE CANIL Ó GATIL, INFRAESTRUCTURA FÍSICA, PERSONAL MÉDICO, ALIMENTACIÓN Y OBSERVACIÓN DEL PACIENTE, DILIGENCIAMIENTO DE DOCUMENTACIÓN FÍSICA Y/O DIGITAL RELACIONADA.</t>
  </si>
  <si>
    <t>ALOJAMIENTO DIARIO PACIENTE TALLA PEQUEÑO (0 KG – 10 KG)</t>
  </si>
  <si>
    <t>ALOJAMIENTO DIARIO PACIENTE TALLA MEDIANA (&gt;10 KG – 25 KG)</t>
  </si>
  <si>
    <t>ALOJAMIENTO DIARIO PACIENTE TALLA GRANDE (&gt;25 KG)</t>
  </si>
  <si>
    <t xml:space="preserve">CUIDADO CRITICO   </t>
  </si>
  <si>
    <t>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</si>
  <si>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UNIDAD DE CUIDADOS INTENSIVOS DIARIA PACIENTE TALLA PEQUEÑA (0 KG – 10 KG)</t>
  </si>
  <si>
    <t>UNIDAD DE CUIDADOS INTENSIVOS DIARIA PACIENTE TALLA MEDIANA (&gt;10 KG - 25 KG)</t>
  </si>
  <si>
    <t>UNIDAD DE CUIDADOS INTENSIVOS DIARIA PACIENTE TALLA GRANDE (&gt;25 KG)</t>
  </si>
  <si>
    <t>SEDACION</t>
  </si>
  <si>
    <t>INCLUYE PERSONAL MÉDICO, MEDICAMENTOS, INSUMOS, DILIGENCIAMIENTO DE DOCUMENTACIÓN FÍSICA Y/O DIGITAL RELACIONADA.</t>
  </si>
  <si>
    <t>SEDACIÓN PACIENTE TALLA PEQUEÑA (0 KG – 10 KG)</t>
  </si>
  <si>
    <t>SEDACIÓN PACIENTE TALLA MEDIANA (&gt;10 KG - 25 KG)</t>
  </si>
  <si>
    <t>SEDACIÓN PACIENTE TALLA GRANDE (&gt;25 KG)</t>
  </si>
  <si>
    <t xml:space="preserve">ANESTESIA </t>
  </si>
  <si>
    <t>INCLUYE PERSONAL MÉDICO, USO DE QUIRÓFANO, EQUIPOS, MONITOR DE SIGNOS VITALES, MEDICAMENTOS, INSUMOS, DILIGENCIAMIENTO DE DOCUMENTACIÓN FÍSICA Y/O DIGITAL RELACIONADA.</t>
  </si>
  <si>
    <t>ANESTESIA GENERAL INHALADA PACIENTE TALLA PEQUEÑA (0 KG – 10 KG)</t>
  </si>
  <si>
    <t>ANESTESIA GENERAL INHALADA PACIENTE TALLA MEDIANA (&gt;10 KG - 25 KG)</t>
  </si>
  <si>
    <t>ANESTESIA GENERAL INHALADA PACIENTE TALLA GRANDE (&gt;25 KG)</t>
  </si>
  <si>
    <t>EUTANASIA</t>
  </si>
  <si>
    <t>INCLUYE INFRAESTRUCTURA FÍSICA, PERSONAL MÉDICO, MEDICAMENTOS, INSUMOS, DILIGENCIAMIENTO DE DOCUMENTACIÓN FÍSICA Y/O DIGITAL RELACIONADA.</t>
  </si>
  <si>
    <t>EUTANASIA PACIENTE TALLA PEQUEÑA (0 KG – 10 KG)</t>
  </si>
  <si>
    <t>EUTANASIA PACIENTE TALLA MEDIANA (&gt;10 KG - 25 KG)</t>
  </si>
  <si>
    <t>EUTANASIA PACIENTE TALLA GRANDE (&gt;25 KG)</t>
  </si>
  <si>
    <t>DISPOSICIÓN DE CADAVER</t>
  </si>
  <si>
    <t>INCLUYE INFRAESTRUCTURA FÍSICA, PERSONAL NECESARIO, ENTREGA MENSUAL DE REGISTRO DE DISPOSICIÓN DE CAVADORES, DILIGENCIAMIENTO DE DOCUMENTACIÓN FÍSICA Y/O DIGITAL RELACIONADA.</t>
  </si>
  <si>
    <t>DISPOSICIÓN DEL CADAVER DE ACUERDO CON EL PESO. VALOR POR KILOGRAMO.</t>
  </si>
  <si>
    <t>LABORATORIO CLINICO</t>
  </si>
  <si>
    <t>BIOMETRIA HEMATICA</t>
  </si>
  <si>
    <t>INCLUYE INFRAESTRUCTURA FÍSICA Y TECNOLÓGICA, PERSONAL MÉDICO. EVALÚA RECUENTO DE GLÓBULOS ROJOS, HEMATOCRITO, HEMOGLOBINA, V.C.H, H.C.M, PLAQUETAS, RECUENTO DIFERENCIAL LEUCOCITARIO, PROTEÍNAS PLASMÁTICAS, PLASMÁTICAS TOTALES Y DIFERENCIADAS, RELACIÓN ALBÚMINAGLOBULINAS. LOS RECUENTOS DEBEN SER AUTOMATIZADOS. INCLUYE PERSONAL MÉDICO, INSUMOS Y/O MATERIALES PARA LA TOMA, PROCESAMIENTO, INTERPRETACIÓN Y CORRELACIÓN CON LA CLÍNICA DEL PACIENTE, DILIGENCIAMIENTO DE DOCUMENTACIÓN FÍSICA Y/O DIGITAL RELACIONADA.</t>
  </si>
  <si>
    <t>HEMOGRAMA</t>
  </si>
  <si>
    <t>FROTIS PARA HEMOPARÁSITOS</t>
  </si>
  <si>
    <t>CREATININA</t>
  </si>
  <si>
    <t>AMONIO PLASMÁTICO</t>
  </si>
  <si>
    <t>GAMA GLUTAMIL TRANSFERASA (GGT)</t>
  </si>
  <si>
    <t>TRIPSINA INMUNORREACTIVA CANINA</t>
  </si>
  <si>
    <t>GLICEMIA (GLUCOSA PRE Y POST)</t>
  </si>
  <si>
    <t>PRUEBA CRUZADA PARA TRANSFUSIÓN</t>
  </si>
  <si>
    <t>TIEMPO DE PROTROMBINA (PT)</t>
  </si>
  <si>
    <t>TIEMPO DE TROMBOPLASTINA TISULAR (PTT)</t>
  </si>
  <si>
    <t>ALBÚMINA SÉRICA</t>
  </si>
  <si>
    <t>COLESTEROL TOTAL</t>
  </si>
  <si>
    <t>INSULINA</t>
  </si>
  <si>
    <t>PARASITOLOGIA</t>
  </si>
  <si>
    <t>INCLUYE INFRAESTRUCTURA FÍSICA Y TECNOLÓGICA, PERSONAL MÉDICO, INSUMOS Y/O MATERIALES PARA LA TOMA, PROCESAMIENTO, INTERPRETACIÓN Y CORRELACIÓN CON LA CLÍNICA DEL PACIENTE. DILIGENCIAMIENTO DE DOCUMENTACIÓN FÍSICA Y/O DIGITAL RELACIONADA.</t>
  </si>
  <si>
    <t>COPROLÓGICO</t>
  </si>
  <si>
    <t>COPROLÓGICO SERIADO (3 MUESTRAS)</t>
  </si>
  <si>
    <t>COPROSCÓPICO</t>
  </si>
  <si>
    <t>RASPADO DE PIEL</t>
  </si>
  <si>
    <t>CITOPATOLOGIA</t>
  </si>
  <si>
    <t>CITOLOGÍA POR ASPIRACIÓN CON AGUJA FINA</t>
  </si>
  <si>
    <t>MICROBIOLOGIA</t>
  </si>
  <si>
    <t xml:space="preserve">CULTIVO Y ANTIBIOGRAMA PARA GERMENES AEROBIO Y ANAEROBIOS </t>
  </si>
  <si>
    <t>CULTIVO PARA HONGOS</t>
  </si>
  <si>
    <t xml:space="preserve">HEMOCULTIVO Y ANTIBIOGRAMA </t>
  </si>
  <si>
    <t xml:space="preserve">UROCULTIVO Y ANTIBIOGRAMA </t>
  </si>
  <si>
    <t xml:space="preserve">PRUEBAS </t>
  </si>
  <si>
    <t>BRUCELLA CANIS (CROMATOGRAFÍA DETECCIÓN DE ANTICUERPO).</t>
  </si>
  <si>
    <t>BRUCELLA CANIS (ANTICUERPOS IGG INMUNOFLUORESCENCIA INDIRECTA)</t>
  </si>
  <si>
    <t>DISTEMPER CANINO (CROMATOGRAFÍA DETECCIÓN DE ANTÍGENO)</t>
  </si>
  <si>
    <t>DISTEMPER CANINO (ANTICUERPOS IGG INMUNOFLUORESCENCIA INDIRECTA)</t>
  </si>
  <si>
    <t>INMUNODEFICIENCIA VIRAL FELINA Y LEUCEMIA FELINA (CROMATOGRAFÍA DETECCIÓN DE ANTICUERPO)</t>
  </si>
  <si>
    <t>PARVOVIRUS CANINO (CROMATOGRAFÍA DETECCIÓN DE ANTÍGENO)</t>
  </si>
  <si>
    <t>PERITONITIS INFECCIOSA FELINA (TEST DE ANTICUERPOS )</t>
  </si>
  <si>
    <t>SNAP HEMOPARASITOS (ANAPLASMA, ERLICHIA, DI)ROFILIARIA, BORRELIA</t>
  </si>
  <si>
    <t>TOXOPLASMA GONDII (ANTICUERPOS IGG INMUNOFLUORESCENCIA INDIRECTA)</t>
  </si>
  <si>
    <t>RELACION EN CADENA DE LA POLIMERASA (PCR)</t>
  </si>
  <si>
    <t>DISTEMPER CANINO (PCR ISOTÉRMICA)</t>
  </si>
  <si>
    <t>INMUNODEFICIENCIA VIRAL FELINA (PCR ISOTÉRMICA)</t>
  </si>
  <si>
    <t>LEUCEMIA VIRAL FELINA (PCR ISOTÉRMICA)</t>
  </si>
  <si>
    <t>MYCOPLASMA HAEMOFELIS (PCR ISOTÉRMICA)</t>
  </si>
  <si>
    <t>COLORACIONES DIAGNOSTICAS</t>
  </si>
  <si>
    <t>PERFILES HEMATICOS Y BIOQUIMIICOS</t>
  </si>
  <si>
    <t>PREQUIRÚRGICO BASICO (CUADRO HEMÁTICO, CREATININA, ALT)</t>
  </si>
  <si>
    <t>HISTOPATOLOGIA</t>
  </si>
  <si>
    <t>HISTOPATOLOGÍA DE ÓRGANOS Y TEJIDOS</t>
  </si>
  <si>
    <t>NECROPSIA</t>
  </si>
  <si>
    <t>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</si>
  <si>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SUTURAS</t>
  </si>
  <si>
    <t>INCLUYE INFRAESTRUCTURA FÍSICA Y TECNOLÓGICA, PERSONAL MÉDICO, INSUMOS Y/O MATERIALES IDÓNEOS, ANESTESIA, DILIGENCIAMIENTO DE DOCUMENTACIÓN FÍSICA Y/O DIGITAL RELACIONADA.</t>
  </si>
  <si>
    <t xml:space="preserve">SUTURA SIMPLE (SUTURA DE PIEL QUE NO INVOLUCRA TEJIDO MUSCULAR) </t>
  </si>
  <si>
    <t>SUTURA COMPLEJA (SUTURA QUE INVOLUCRA TEJIDO MUSCULAR O REALIZACIÓN DE COLGAJO CUTÁNEO)</t>
  </si>
  <si>
    <t>ECOGRAFIA</t>
  </si>
  <si>
    <t>INCLUYE INFRAESTRUCTURA FÍSICA Y TECNOLÓGICA, PERSONAL MÉDICO, INSUMOS Y/O MATERIALES, INFORME E INTERPRETACIÓN, DILIGENCIAMIENTO DE DOCUMENTACIÓN FÍSICA Y/O DIGITAL RELACIONADA.</t>
  </si>
  <si>
    <t xml:space="preserve">ECOGRAFÍA ABDOMINAL </t>
  </si>
  <si>
    <t>ECOCARDIOGRAMA DOPPLER</t>
  </si>
  <si>
    <t>RADIOGRAFIA</t>
  </si>
  <si>
    <t>INCLUYE INFRAESTRUCTURA FÍSICA Y TECNOLÓGICA, PERSONAL MÉDICO, INSUMOS Y/O MATERIALES, INFORME E INTERPRETACIÓN, ENTREGADA IMÁGENES RADIOGRÁFICAS EN FORMATO DE ALTA CALIDAD EN MEDIO MAGNÉTICO, DILIGENCIAMIENTO DE DOCUMENTACIÓN FÍSICA Y/O DIGITAL RELACIONADA.</t>
  </si>
  <si>
    <t>PROCEDIMIENTOS ESPECIFICOS</t>
  </si>
  <si>
    <t>INCLUYE INFRAESTRUCTURA FÍSICA Y TECNOLÓGICA, PERSONAL MÉDICO, MATERIALES, MEDICAMENTOS, INSUMOS, DILIGENCIAMIENTO DE DOCUMENTACIÓN FÍSICA Y/O DIGITAL RELACIONADA.</t>
  </si>
  <si>
    <t>TORACOCENTESIS (INCLUYE ANÁLISIS DE LÍQUIDO EXTRAÍDO (RECUENTO CELULAR, PROTEÍNAS Y BIOQUÍMICA))</t>
  </si>
  <si>
    <t>COLOCACIÓN DE TUBO DE TÓRAX</t>
  </si>
  <si>
    <t>ENEMA</t>
  </si>
  <si>
    <t>COLOCACIÓN DE TUBO ESOFÁGICO</t>
  </si>
  <si>
    <t>LAVADO GÁSTRICO</t>
  </si>
  <si>
    <t>CURETAJE CUTANEO</t>
  </si>
  <si>
    <t xml:space="preserve">NEBULIZACIONES </t>
  </si>
  <si>
    <t>COLONOSCOPIA</t>
  </si>
  <si>
    <t>TRANSFUSIÓN SANGUINEA (POR BOLSA)</t>
  </si>
  <si>
    <t>BAÑO COSMÉTICO</t>
  </si>
  <si>
    <t>CAVIDAD ORAL</t>
  </si>
  <si>
    <t>INCLUYE INFRAESTRUCTURA FÍSICA Y TECNOLÓGICA, PERSONAL MÉDICO, MATERIALES, ANESTESIA, INSUMOS, MEDICAMENTOS, DILIGENCIAMIENTO DE DOCUMENTACIÓN FÍSICA Y/O DIGITAL RELACIONADA.</t>
  </si>
  <si>
    <t>EXODONCIA RADICAL</t>
  </si>
  <si>
    <t>PROFILAXIS ORAL</t>
  </si>
  <si>
    <t>VENDAJES</t>
  </si>
  <si>
    <t>INCLUYE PERSONAL MÉDICO, MATERIALES, INSUMOS, DILIGENCIAMIENTO DE DOCUMENTACIÓN FÍSICA Y/O DIGITAL RELACIONADA.</t>
  </si>
  <si>
    <t>VENDAJE DE ROBERT JONES</t>
  </si>
  <si>
    <t xml:space="preserve">VENDAJE DE INMOVILIZACIÓN </t>
  </si>
  <si>
    <t>ORTOPEDIA</t>
  </si>
  <si>
    <t>INCLUYE INFRAESTRUCTURA FÍSICA Y TECNOLÓGICA, PERSONAL MÉDICO, ESPECIALIZADO, QUIRÓFANO, ANESTESIA GENERAL FIJA E INHALADA, MATERIALES DE ALTA CALIDAD Y ACORDE AL TIPO DE LESIÓN Y PACIENTE, MEDICAMENTOS Y DEMÁS INSUMOS INTRAOPERATORIOS QUE REQUIERA EL PACIENTE    DILIGENCIAMIENTO DE DOCUMENTACIÓN FÍSICA Y/O DIGITAL RELACIONADA.</t>
  </si>
  <si>
    <t>REDUCCIÓN CERRADA DE LUXACIONES ARTICULARES.</t>
  </si>
  <si>
    <t>REDUCCIÓN ABIERTA DE LUXACIONES ARTICULARES.</t>
  </si>
  <si>
    <t>CORRECCION RUPTURA LIGAMENTO CRUZADO</t>
  </si>
  <si>
    <t>ABLACIÓN CABEZA DE CABEZA FEMORAL</t>
  </si>
  <si>
    <t>NEUROCIRUGÍA (HEMILAMINECTOMÍA)</t>
  </si>
  <si>
    <t>OSTEOSÍNTESIS CON CLAVOS Y/O TORNILLO PACIENTE GRANDE (&gt;25 KG)</t>
  </si>
  <si>
    <t>OSTEOSÍNTESIS CON CLAVOS Y/O TORNILLO PACIENTE MEDIANO (&gt;10 KG - 25 KG)</t>
  </si>
  <si>
    <t>OSTEOSÍNTESIS CON CLAVOS Y/O TORNILLO PACIENTE PEQUEÑO (0 KG – 10 KG)</t>
  </si>
  <si>
    <t>OSTEOSÍNTESIS CON PLACA Y TORNILLOS PACIENTE GRANDE (&gt;25 KG)</t>
  </si>
  <si>
    <t>OSTEOSÍNTESIS CON PLACA Y TORNILLOS PACIENTE MEDIANO (&gt;10 KG - 25 KG)</t>
  </si>
  <si>
    <t>OSTEOSÍNTESIS CON PLACA Y TORNILLOS PACIENTE PEQUEÑO (0 KG – 10 KG)</t>
  </si>
  <si>
    <t xml:space="preserve">CERCLAJE </t>
  </si>
  <si>
    <t>AMPUTACIÓN DE MIEMBRO ANTERIOR O POSTERIOR PACIENTE PEQUEÑO (0 KG – 10 KG)</t>
  </si>
  <si>
    <t>AMPUTACIÓN DE MIEMBRO ANTERIOR O POSTERIOR PACIENTE MEDIANO (&gt;10 KG – 25 KG)</t>
  </si>
  <si>
    <t>AMPUTACIÓN DE MIEMBRO ANTERIOR O POSTERIOR PACIENTE GRANDE (&gt;25 KG)</t>
  </si>
  <si>
    <t>RETIRO DE MATERIAL ORTOPEDICO (INCLUYE ANESTESIA)</t>
  </si>
  <si>
    <t>CIRUGIA TEJIDOS BLANDOS</t>
  </si>
  <si>
    <t>INCLUYE INFRAESTRUCTURA FÍSICA Y TECNOLÓGICA, PERSONAL MÉDICO ESPECIALIZADO, QUIRÓFANO, TODOS LOS INSUMOS, MATERIALES, ANESTESIA FIJA E INHALADA, PREQUIRURGICOS (CUADRO HEMÁTICO, CREATININA, ALAT) Y DEMÁS MEDICAMENTOS QUE REQUIERE EL PACIENTE DURANTE EL PROCEDIMIENTO QUIRÚRGICO, DILIGENCIAMIENTO DE DOCUMENTACIÓN FÍSICA Y/O DIGITAL RELACIONADA.</t>
  </si>
  <si>
    <t>AMPUTACIÓN DE PENE</t>
  </si>
  <si>
    <t>AMPUTACION DE UNA O MAS FALANGES</t>
  </si>
  <si>
    <t>GASTROPEXIA</t>
  </si>
  <si>
    <t>CORRECCION QUIRURGICA PROLAPSO RECTAL</t>
  </si>
  <si>
    <t>CORRECCION CLINICA PROLAPSO RECTAL</t>
  </si>
  <si>
    <t>CORECCION ECTROPION BILATERAL</t>
  </si>
  <si>
    <t>CORECCION ECTROPIÓN UNILATERAL</t>
  </si>
  <si>
    <t>TENORRAFIA</t>
  </si>
  <si>
    <t>TRAQUEOTOMÍA</t>
  </si>
  <si>
    <t>URETROSTOMÍA</t>
  </si>
  <si>
    <t>NEFRECTOMÍA</t>
  </si>
  <si>
    <t>CISTOTOMIA</t>
  </si>
  <si>
    <t>MASTECTOMÍA PARCIAL</t>
  </si>
  <si>
    <t>MASTECTOMÍA RADICAL</t>
  </si>
  <si>
    <t xml:space="preserve">LAPAROTOMIA EXPLORATORIA </t>
  </si>
  <si>
    <t>ENUCLEACIÓN</t>
  </si>
  <si>
    <t>FLAP CONJUNTIVAL POR OJO</t>
  </si>
  <si>
    <t>CORRECCION HERNIA DIAFRAGMÁTICA</t>
  </si>
  <si>
    <t>CORRECCION HERNIA ESCROTAL</t>
  </si>
  <si>
    <t>CORRECCION HERNIA INGUINAL</t>
  </si>
  <si>
    <t xml:space="preserve">CORRECCION HERNIA PERINEAL </t>
  </si>
  <si>
    <t>CORRECCION HERNIA UMBILICAL</t>
  </si>
  <si>
    <t>EXTIRPACIÓN DE MASA CUTANEA PEQUEÑA (HASTA 5 CENTIMETROS DE LONGITUD)</t>
  </si>
  <si>
    <t>EXTIRPACIÓN MASA CUTANEA MEDIANA (HASTA 20 CENTIMETROS DE LONGITUD)</t>
  </si>
  <si>
    <t>EXTIRPACIÓN MASA CUTÁNEA GRANDE (MAS DE 25 CENTIMETROS DE LONGITUD)</t>
  </si>
  <si>
    <t>ESPLENECTOMÍA</t>
  </si>
  <si>
    <t>CAUDECTOMÍA</t>
  </si>
  <si>
    <t>ENTEROTOMÍA/ GASTROTOMIA</t>
  </si>
  <si>
    <t>ENTEROANASTOMOSIS</t>
  </si>
  <si>
    <t>CESAREA</t>
  </si>
  <si>
    <t>Incluye:
Infraestructura física y tecnológica.
Unidades moviles quirurgicas (unidades temporales) para el desarrollo de jornadas masivas, que cumplan en su totalidad con la normatividad sanitaria, ambiental y demás que rijan la materia.
Personal médico especializado (cirujano, anestesiólogo, auxiliar).
Todos los insumos, materiales, anestesia y demás medicamentos que requiere el paciente durante el procedimiento quirúrgico.
Ejecución de la cirugía
Implantación de microchip durante la cirugía (no incluye el microchip)
Formatos y diligenciamiento de documentación física y/o digital relacionada.</t>
  </si>
  <si>
    <t>UROANALISIS</t>
  </si>
  <si>
    <t>BILIRRUBINA DIRECTA</t>
  </si>
  <si>
    <t>BILIRRUBINA TOTAL</t>
  </si>
  <si>
    <t>BILIRRUBINA TOTAL Y DIFERENCIADAS</t>
  </si>
  <si>
    <t xml:space="preserve">PANLEUCOPENIA VIRAL FELINA (ANTICUERPOS IGG INMUNOFLUORESCENCIA INDIRECTA) </t>
  </si>
  <si>
    <t>CALICIVIRUS FELINO (PCR ISOTERMICA)</t>
  </si>
  <si>
    <t>COLORACIÓN DE GRAM</t>
  </si>
  <si>
    <t>PERFIL DERMATOLÓGICO (RASPADO DE PIEL, T4 LIBRE, COLESTEROL)</t>
  </si>
  <si>
    <t>PERFIL DIABÉTICO (GLICEMIA, BUN, CREATININA)</t>
  </si>
  <si>
    <t>INCLUYE PERSONAL MÉDICO, INSUMOS Y/O MATERIALES PARA LA TOMA, PROCESAMIENTO, INTERPRETACIÓN Y CORRELACIÓN CON LA CLÍNICA DEL PACIENTE. DILIGENCIAMIENTO DE DOCUMENTACIÓN FÍSICA Y/O DIGITAL RELACIONADA</t>
  </si>
  <si>
    <t>RADIOGRAFIA PEQUEÑA (PACIENTE TALLA PEQUEÑA (0 KG – 10 KG))</t>
  </si>
  <si>
    <t>RADIOGRAFIA MEDIANA  (PACIENTE TALLA MEDIANA (&gt;10 KG – 25 KG))</t>
  </si>
  <si>
    <t>RADIOGRAFIA GRANDE (PACIENTE TALLA GRANDE (&gt; 25 KG))</t>
  </si>
  <si>
    <t>RADIOGRAFIA CONTROL PEQUEÑA (PACIENTE TALLA MEDIANA (0 KG – 10 KG))</t>
  </si>
  <si>
    <t>RADIOGRAFIA CONTROL PEQUEÑA (PACIENTE TALLA MEDIANA (&gt;10 KG – 25 KG))</t>
  </si>
  <si>
    <t>Recoleccion de residuos biologicos</t>
  </si>
  <si>
    <t>BUN</t>
  </si>
  <si>
    <t>ANÁLISIS CITOQUIMICO DE LÍQUIDOS Y FLUIDOS</t>
  </si>
  <si>
    <t>LEPTOSPIRA SP (MAT - 13 SEROVARES)</t>
  </si>
  <si>
    <t>PERFIL CARDIACO (CREATININA, LACTATO, Y CK FRACCION MB)</t>
  </si>
  <si>
    <t>PERFIL CONVULSIVO (CANINOS) (CH, GLICEMIA, ALT, BUN GGT)</t>
  </si>
  <si>
    <t>PERFIL GERIÁTRICO (GLICEMIA, BUN,CREATININA)</t>
  </si>
  <si>
    <t xml:space="preserve">PERFIL HEPÁTICO (ALT, AST, GGT, PROTEÍNAS TOTALES Y DIFERENCIADAS). </t>
  </si>
  <si>
    <t>PERFIL TIROIDEO (T4 LIBRE O T4 TOTAL, TSH)</t>
  </si>
  <si>
    <t>PERFIL NEOPLASICO ( CH, ALT, FOSTASA ALCALINA)</t>
  </si>
  <si>
    <t>PERFIL PANCREÁTICO (AMILASA Y LIPASA CUANTITATIVAS)</t>
  </si>
  <si>
    <t>PERFIL RENAL (BUN, CREATININA Y UREA)</t>
  </si>
  <si>
    <t>ABDOMINOCENTECIS (INCLUYE ANÁLISIS DE LÍQUIDO EXTRAÍDO (RECUENTO CELULAR, PROTEÍNAS Y BIOQUÍMICA))</t>
  </si>
  <si>
    <t>OVARIOHISTERECTOMIA</t>
  </si>
  <si>
    <t xml:space="preserve">TRIPSINA INMUNORREACTIVA </t>
  </si>
  <si>
    <t>Bolsa de color rojo impresa para desechos biológicos con dimension de 50 x 60 cm, bolsa x kilo</t>
  </si>
  <si>
    <t>Con cabo de madera y fibra plastica</t>
  </si>
  <si>
    <t>Con cabo de madera y en plastico con forma de semi circulo o rectangular</t>
  </si>
  <si>
    <t>Con cabo de madera y pabilo de algodón</t>
  </si>
  <si>
    <t>Bandeja quirurgica perforada con tapa para instrumental médico, en acero inoxidable de 23 x 12 x 4 cm</t>
  </si>
  <si>
    <t>Lector microchip</t>
  </si>
  <si>
    <t>Bolsa de color blanca impresa para desechos reciclables con dimension de 50 x 60 cm, bolsa x 50 kilo</t>
  </si>
  <si>
    <t>Recoleccion mensual  de residuos biologicos, por cada 10 kg</t>
  </si>
  <si>
    <t>ALCALDÍA LOCAL DE PUENTE ARANDA
FORMATO OFERTA ECONÓMICA</t>
  </si>
  <si>
    <t>Valor Unitario Promedio Antes de IVA</t>
  </si>
  <si>
    <t>Valor Unitario Promedio con IVA</t>
  </si>
  <si>
    <t>VALOR OFERTADO UNITARIO ANTES DE IVA</t>
  </si>
  <si>
    <t xml:space="preserve">VALOR TOTAL CON IVA OFERTADO </t>
  </si>
  <si>
    <t>VALOR UNITARIO CON IVA
(CELDA CON EL IVA INCLUIDO)</t>
  </si>
  <si>
    <t>TOTALES</t>
  </si>
  <si>
    <r>
      <rPr>
        <b/>
        <sz val="11"/>
        <color theme="1"/>
        <rFont val="Calibri"/>
        <family val="2"/>
        <scheme val="minor"/>
      </rPr>
      <t>Nota 1:</t>
    </r>
    <r>
      <rPr>
        <sz val="11"/>
        <color theme="1"/>
        <rFont val="Calibri"/>
        <family val="2"/>
        <scheme val="minor"/>
      </rPr>
      <t xml:space="preserve"> La Propuesta económica no debe presentar centavos, por tanto, el proponente deberá aproximarla al peso, ya sea por exceso si es mayor a 0.51 centavos o por defectos si es menor o igual a 0.51 centavos.
</t>
    </r>
    <r>
      <rPr>
        <b/>
        <sz val="11"/>
        <color theme="1"/>
        <rFont val="Calibri"/>
        <family val="2"/>
        <scheme val="minor"/>
      </rPr>
      <t>Nota 2:</t>
    </r>
    <r>
      <rPr>
        <sz val="11"/>
        <color theme="1"/>
        <rFont val="Calibri"/>
        <family val="2"/>
        <scheme val="minor"/>
      </rPr>
      <t xml:space="preserve"> Cuando no se llene con el valor correspondiente en cualquiera de las  casillas del Anexo PROPUESTA ECONÒMICA o la misma se diligencie con valores negativos, la entidad considerará que el oferente no diligencio el anexo completamente, caso en el cual su propuesta será rechazada de conformidad con el Parágrafo 1 del artículo 5 de la Ley 1150 de 2007.
</t>
    </r>
    <r>
      <rPr>
        <b/>
        <sz val="11"/>
        <color theme="1"/>
        <rFont val="Calibri"/>
        <family val="2"/>
        <scheme val="minor"/>
      </rPr>
      <t>Nota 3:</t>
    </r>
    <r>
      <rPr>
        <sz val="11"/>
        <color theme="1"/>
        <rFont val="Calibri"/>
        <family val="2"/>
        <scheme val="minor"/>
      </rPr>
      <t xml:space="preserve"> Se evaluará la propuesta de menor valor total  Tenga en cuenta  no sobrepasar los precios unitarios conforme a los valores de referencia del Estudio de Mercado en ninguno de sus ítems so pena de rechazo. 
</t>
    </r>
    <r>
      <rPr>
        <b/>
        <sz val="11"/>
        <color theme="1"/>
        <rFont val="Calibri"/>
        <family val="2"/>
        <scheme val="minor"/>
      </rPr>
      <t>Nota 4:</t>
    </r>
    <r>
      <rPr>
        <sz val="11"/>
        <color theme="1"/>
        <rFont val="Calibri"/>
        <family val="2"/>
        <scheme val="minor"/>
      </rPr>
      <t xml:space="preserve"> Se rechazará la oferta cuando los cálculos no correspondan, dado que esto modifica el valor del ítem en su totalidad evidenciando una propuesta que no corresponde a la realidad por ende no se puede evaluar objetivamente.  
</t>
    </r>
    <r>
      <rPr>
        <b/>
        <sz val="11"/>
        <color theme="1"/>
        <rFont val="Calibri"/>
        <family val="2"/>
        <scheme val="minor"/>
      </rPr>
      <t xml:space="preserve">Nota 5: </t>
    </r>
    <r>
      <rPr>
        <sz val="11"/>
        <color theme="1"/>
        <rFont val="Calibri"/>
        <family val="2"/>
        <scheme val="minor"/>
      </rPr>
      <t xml:space="preserve">El valor de la propuesta económica ganadora, resultará de la sumatoria de los valores unitarios de los ítems cotizados, para lo cual, el proponente deberá diligenciar en su totalidad el anexo de propuesta económica. En caso de qué algún ítem se cotice en cero ($0) o no sea cotizado, la propuesta será rechazada. De cualquier forma, en la presentación de la propuesta económica, el oferente no podrá cotizar ningún ítem con un valor que se encuentre por encima del promedio establecido por la Alcaldia Local De Puente Aranda para dicho ítem, tanto en el estudio de sector como en el presente documento, sopena, de rechazo de la propuesta. Los precios ofrecidos deben sostenerse durante el plazo de ejecución del contrato, porque no se autorizarán reajustes de estos.
</t>
    </r>
  </si>
  <si>
    <t xml:space="preserve">Alcaldía Local de Puente Aranda
Carrera. 31 D No. 4 – 05
Código Postal: 111611
Tel. 3648460  Ext. 1629
Información Línea 195
www.puentearanda.gov.co
</t>
  </si>
  <si>
    <t>Alcaldía Local de Puente Aranda
Carrera. 31 D No. 4 – 05
Código Postal: 111611
Tel. 3648460  Ext. 1629
Información Línea 195
www.puentearanda.gov.co</t>
  </si>
  <si>
    <r>
      <rPr>
        <b/>
        <sz val="11"/>
        <color theme="1"/>
        <rFont val="Calibri"/>
        <family val="2"/>
        <scheme val="minor"/>
      </rPr>
      <t>Nota 1:</t>
    </r>
    <r>
      <rPr>
        <sz val="11"/>
        <color theme="1"/>
        <rFont val="Calibri"/>
        <family val="2"/>
        <scheme val="minor"/>
      </rPr>
      <t xml:space="preserve"> La Propuesta económica no debe presentar centavos, por tanto, el proponente deberá aproximarla al peso, ya sea por exceso si es mayor a 0.51 centavos o por defectos si es menor o igual a 0.51 centavos.
</t>
    </r>
    <r>
      <rPr>
        <b/>
        <sz val="11"/>
        <color theme="1"/>
        <rFont val="Calibri"/>
        <family val="2"/>
        <scheme val="minor"/>
      </rPr>
      <t>Nota 2:</t>
    </r>
    <r>
      <rPr>
        <sz val="11"/>
        <color theme="1"/>
        <rFont val="Calibri"/>
        <family val="2"/>
        <scheme val="minor"/>
      </rPr>
      <t xml:space="preserve"> Cuando no se llene con el valor correspondiente en cualquiera de las  casillas del Anexo PROPUESTA ECONÒMICA o la misma se diligencie con valores negativos, la entidad considerará que el oferente no diligencio el anexo completamente, caso en el cual su propuesta será rechazada de conformidad con el Parágrafo 1 del artículo 5 de la Ley 1150 de 2007.
</t>
    </r>
    <r>
      <rPr>
        <b/>
        <sz val="11"/>
        <color theme="1"/>
        <rFont val="Calibri"/>
        <family val="2"/>
        <scheme val="minor"/>
      </rPr>
      <t>Nota 3:</t>
    </r>
    <r>
      <rPr>
        <sz val="11"/>
        <color theme="1"/>
        <rFont val="Calibri"/>
        <family val="2"/>
        <scheme val="minor"/>
      </rPr>
      <t xml:space="preserve"> Se evaluará la propuesta de menor valor total  Tenga en cuenta  no sobrepasar los precios unitarios conforme a los valores de referencia del Estudio de Mercado en ninguno de sus ítems so pena de rechazo. 
</t>
    </r>
    <r>
      <rPr>
        <b/>
        <sz val="11"/>
        <color theme="1"/>
        <rFont val="Calibri"/>
        <family val="2"/>
        <scheme val="minor"/>
      </rPr>
      <t>Nota 4:</t>
    </r>
    <r>
      <rPr>
        <sz val="11"/>
        <color theme="1"/>
        <rFont val="Calibri"/>
        <family val="2"/>
        <scheme val="minor"/>
      </rPr>
      <t xml:space="preserve"> Se rechazará la oferta cuando los cálculos no correspondan, dado que esto modifica el valor del ítem en su totalidad evidenciando una propuesta que no corresponde a la realidad por ende no se puede evaluar objetivamente.  
</t>
    </r>
    <r>
      <rPr>
        <b/>
        <sz val="11"/>
        <color theme="1"/>
        <rFont val="Calibri"/>
        <family val="2"/>
        <scheme val="minor"/>
      </rPr>
      <t xml:space="preserve">Nota 5: </t>
    </r>
    <r>
      <rPr>
        <sz val="11"/>
        <color theme="1"/>
        <rFont val="Calibri"/>
        <family val="2"/>
        <scheme val="minor"/>
      </rPr>
      <t>El valor de la propuesta económica ganadora, resultará de la sumatoria de los valores unitarios de los ítems cotizados, para lo cual, el proponente deberá diligenciar en su totalidad el anexo de propuesta económica. En caso de qué algún ítem se cotice en cero ($0) o no sea cotizado, la propuesta será rechazada. De cualquier forma, en la presentación de la propuesta económica, el oferente no podrá cotizar ningún ítem con un valor que se encuentre por encima del promedio establecido por la Alcaldia Local De Puente Aranda para dicho ítem, tanto en el estudio de sector como en el presente documento, sopena, de rechazo de la propuesta. Los precios ofrecidos deben sostenerse durante el plazo de ejecución del contrato, porque no se autorizarán reajustes de estos.</t>
    </r>
  </si>
  <si>
    <t>INCLUYE INFRAESTRUCTURA FÍSICA Y TECNOLÓGICA, PERSONAL MÉDICO. COLORACIÓN DE GIEMSA. EVALÚA PRESENCIA O AUSENCIA DE HEMOPARÁSITOS, RECUENTO MANUAL DE PLAQUETAS, LÍNEA ROJA Y LÍNEA BLANCA.
INCLUYE PERSONAL MÉDICO, INSUMOS Y/O MATERIALES PARA LA TOMA, PROCESAMIENTO, INTERPRETACIÓN Y CORRELACIÓN CON LA CLÍNICA DEL PACIENTE. DILIGENCIAMIENTO DE DOCUMENTACIÓN FÍSICA Y/O DIGITAL RELACIONADA.</t>
  </si>
  <si>
    <t>Disposición de cadaver</t>
  </si>
  <si>
    <t>Disposición del cadáver de acuerdo con el peso. valor por kilogramo. Incluye infraestructura física, personal necesario, entrega mensual de registro de disposición de cavadores, diligenciamiento de documentación física y/o digital relacionada.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</si>
</sst>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0.00_-;\-&quot;$&quot;* #,##0.00_-;_-&quot;$&quot;* &quot;-&quot;??_-;_-@_-"/>
    <numFmt numFmtId="165" formatCode="_-&quot;$&quot;* #,##0_-;\-&quot;$&quot;* #,##0_-;_-&quot;$&quot;* &quot;-&quot;??_-;_-@_-"/>
    <numFmt numFmtId="166" formatCode="_-[$$-409]* #,##0.00_ ;_-[$$-409]* \-#,##0.00\ ;_-[$$-409]* &quot;-&quot;??_ ;_-@_ "/>
    <numFmt numFmtId="167" formatCode="_-[$$-409]* #,##0_ ;_-[$$-409]* \-#,##0\ ;_-[$$-409]* &quot;-&quot;??_ ;_-@_ "/>
    <numFmt numFmtId="168" formatCode="_-* #,##0_-;\-* #,##0_-;_-* &quot;-&quot;??_-;_-@_-"/>
    <numFmt numFmtId="169" formatCode="&quot;$&quot;\ #,##0.000"/>
    <numFmt numFmtId="170" formatCode="&quot;$&quot;\ #,##0"/>
    <numFmt numFmtId="171" formatCode="&quot;$&quot;\ #,##0.00"/>
  </numFmts>
  <fonts count="22">
    <font>
      <sz val="11"/>
      <color theme="1"/>
      <name val="Calibri"/>
      <family val="2"/>
      <scheme val="minor"/>
    </font>
    <font>
      <sz val="11"/>
      <color theme="1"/>
      <name val="Calibri"/>
      <family val="2"/>
      <scheme val="minor"/>
    </font>
    <font>
      <sz val="11"/>
      <name val="Arial Narrow"/>
      <family val="2"/>
    </font>
    <font>
      <sz val="11"/>
      <color theme="1"/>
      <name val="Arial Narrow"/>
      <family val="2"/>
    </font>
    <font>
      <b/>
      <sz val="11"/>
      <name val="Arial Narrow"/>
      <family val="2"/>
    </font>
    <font>
      <b/>
      <sz val="12"/>
      <color theme="1"/>
      <name val="Arial Narrow"/>
      <family val="2"/>
    </font>
    <font>
      <b/>
      <sz val="12"/>
      <name val="Arial Narrow"/>
      <family val="2"/>
    </font>
    <font>
      <b/>
      <sz val="14.3"/>
      <name val="Ghotamroundedmedium"/>
    </font>
    <font>
      <sz val="8.8000000000000007"/>
      <name val="Ghotamroundedmedium"/>
    </font>
    <font>
      <b/>
      <sz val="11"/>
      <color theme="1"/>
      <name val="Calibri"/>
      <family val="2"/>
      <scheme val="minor"/>
    </font>
    <font>
      <b/>
      <sz val="11"/>
      <name val="Calibri"/>
      <family val="2"/>
      <scheme val="minor"/>
    </font>
    <font>
      <sz val="11"/>
      <name val="Calibri"/>
      <family val="2"/>
      <scheme val="minor"/>
    </font>
    <font>
      <sz val="12"/>
      <color theme="1"/>
      <name val="Arial Narrow"/>
      <family val="2"/>
    </font>
    <font>
      <sz val="12"/>
      <color theme="1"/>
      <name val="Calibri"/>
      <family val="2"/>
      <scheme val="minor"/>
    </font>
    <font>
      <sz val="12"/>
      <color rgb="FF000000"/>
      <name val="Arial"/>
      <family val="2"/>
    </font>
    <font>
      <sz val="12"/>
      <name val="Arial Narrow"/>
      <family val="2"/>
    </font>
    <font>
      <sz val="12"/>
      <color rgb="FF000000"/>
      <name val="Arial Narrow"/>
      <family val="2"/>
    </font>
    <font>
      <sz val="11"/>
      <name val="Calibri"/>
      <family val="2"/>
    </font>
    <font>
      <b/>
      <sz val="11"/>
      <name val="Arial"/>
      <family val="2"/>
    </font>
    <font>
      <b/>
      <sz val="14"/>
      <color theme="1"/>
      <name val="Calibri"/>
      <family val="2"/>
      <scheme val="minor"/>
    </font>
    <font>
      <b/>
      <sz val="11"/>
      <color theme="1"/>
      <name val="Garamond"/>
      <family val="1"/>
    </font>
    <font>
      <b/>
      <sz val="16"/>
      <name val="Ghotamroundedmedium"/>
    </font>
  </fonts>
  <fills count="7">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06">
    <xf numFmtId="0" fontId="0" fillId="0" borderId="0" xfId="0"/>
    <xf numFmtId="0" fontId="3" fillId="0" borderId="0" xfId="0" applyFont="1"/>
    <xf numFmtId="0" fontId="3" fillId="0" borderId="0" xfId="0" applyFont="1" applyAlignment="1">
      <alignment vertical="center"/>
    </xf>
    <xf numFmtId="0" fontId="0" fillId="0" borderId="0" xfId="0" applyAlignment="1">
      <alignment horizontal="center" vertical="center"/>
    </xf>
    <xf numFmtId="0" fontId="2" fillId="0" borderId="0" xfId="0" applyFont="1" applyProtection="1">
      <protection locked="0"/>
    </xf>
    <xf numFmtId="0" fontId="3" fillId="0" borderId="0" xfId="0" applyFont="1" applyAlignment="1">
      <alignment horizontal="center" vertical="center"/>
    </xf>
    <xf numFmtId="0" fontId="0" fillId="0" borderId="1" xfId="0" applyBorder="1" applyAlignment="1">
      <alignment horizontal="center" vertical="center"/>
    </xf>
    <xf numFmtId="166" fontId="3" fillId="0" borderId="0" xfId="0" applyNumberFormat="1" applyFont="1"/>
    <xf numFmtId="9" fontId="2" fillId="0" borderId="0" xfId="2" applyFont="1" applyBorder="1" applyProtection="1">
      <protection locked="0"/>
    </xf>
    <xf numFmtId="9" fontId="3" fillId="0" borderId="0" xfId="2" applyFont="1"/>
    <xf numFmtId="0" fontId="10" fillId="2" borderId="1" xfId="0" applyFont="1" applyFill="1" applyBorder="1" applyAlignment="1">
      <alignment horizontal="center" vertical="center" wrapText="1"/>
    </xf>
    <xf numFmtId="0" fontId="0" fillId="0" borderId="1" xfId="0" applyBorder="1" applyAlignment="1">
      <alignment horizontal="center" vertical="center"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166" fontId="0" fillId="0" borderId="0" xfId="0" applyNumberFormat="1" applyAlignment="1">
      <alignment horizontal="center" vertical="center"/>
    </xf>
    <xf numFmtId="166" fontId="3" fillId="0" borderId="0" xfId="0" applyNumberFormat="1" applyFont="1" applyAlignment="1">
      <alignment horizontal="center" vertical="center"/>
    </xf>
    <xf numFmtId="165" fontId="3" fillId="0" borderId="0" xfId="0" applyNumberFormat="1" applyFont="1"/>
    <xf numFmtId="167" fontId="3" fillId="0" borderId="0" xfId="0" applyNumberFormat="1" applyFont="1" applyAlignment="1">
      <alignment horizontal="center" vertical="center"/>
    </xf>
    <xf numFmtId="165" fontId="5" fillId="0" borderId="0" xfId="0" applyNumberFormat="1" applyFont="1" applyAlignment="1">
      <alignment horizontal="center" vertical="center" wrapText="1"/>
    </xf>
    <xf numFmtId="0" fontId="10" fillId="0" borderId="4" xfId="0" applyFont="1" applyBorder="1" applyAlignment="1">
      <alignment horizontal="center" vertical="center" wrapText="1"/>
    </xf>
    <xf numFmtId="0" fontId="10" fillId="2" borderId="3" xfId="0" applyFont="1" applyFill="1" applyBorder="1" applyAlignment="1">
      <alignment horizontal="center" vertical="center" wrapText="1"/>
    </xf>
    <xf numFmtId="0" fontId="10" fillId="2" borderId="5" xfId="0" applyFont="1" applyFill="1" applyBorder="1" applyAlignment="1">
      <alignment horizontal="center" vertical="center" wrapText="1"/>
    </xf>
    <xf numFmtId="3" fontId="0" fillId="0" borderId="1" xfId="0" applyNumberFormat="1" applyBorder="1" applyAlignment="1">
      <alignment horizontal="center" vertical="center"/>
    </xf>
    <xf numFmtId="168" fontId="3" fillId="0" borderId="0" xfId="0" applyNumberFormat="1" applyFont="1"/>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0" fontId="13" fillId="0" borderId="3" xfId="0" applyFont="1" applyBorder="1" applyAlignment="1">
      <alignment horizontal="center" vertical="center"/>
    </xf>
    <xf numFmtId="0" fontId="13" fillId="0" borderId="3" xfId="0" applyFont="1" applyBorder="1" applyAlignment="1">
      <alignment horizontal="center" vertical="center" wrapText="1"/>
    </xf>
    <xf numFmtId="0" fontId="13" fillId="3" borderId="3" xfId="0" applyFont="1" applyFill="1" applyBorder="1" applyAlignment="1">
      <alignment horizontal="center" vertical="center"/>
    </xf>
    <xf numFmtId="167" fontId="13" fillId="0" borderId="0" xfId="1" applyNumberFormat="1" applyFont="1" applyBorder="1" applyAlignment="1">
      <alignment horizontal="center" vertical="center"/>
    </xf>
    <xf numFmtId="9" fontId="14" fillId="0" borderId="0" xfId="2" applyFont="1" applyBorder="1" applyAlignment="1">
      <alignment vertical="center" wrapText="1"/>
    </xf>
    <xf numFmtId="165" fontId="12" fillId="0" borderId="0" xfId="1" applyNumberFormat="1" applyFont="1" applyFill="1" applyBorder="1" applyAlignment="1" applyProtection="1">
      <alignment horizontal="center" vertical="center" wrapText="1"/>
    </xf>
    <xf numFmtId="165" fontId="12" fillId="3" borderId="0" xfId="0" applyNumberFormat="1" applyFont="1" applyFill="1" applyAlignment="1">
      <alignment horizontal="right" vertical="center"/>
    </xf>
    <xf numFmtId="165" fontId="12" fillId="0" borderId="0" xfId="0" applyNumberFormat="1" applyFont="1"/>
    <xf numFmtId="0" fontId="9" fillId="0" borderId="1" xfId="0" applyFont="1" applyBorder="1" applyAlignment="1">
      <alignment horizontal="center" vertical="center"/>
    </xf>
    <xf numFmtId="0" fontId="6"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hidden="1"/>
    </xf>
    <xf numFmtId="0" fontId="2" fillId="0" borderId="11" xfId="0" applyFont="1" applyBorder="1" applyAlignment="1">
      <alignment horizontal="center" vertical="center" wrapText="1"/>
    </xf>
    <xf numFmtId="0" fontId="6" fillId="0" borderId="1" xfId="0" applyFont="1" applyBorder="1" applyAlignment="1">
      <alignment vertical="center" wrapText="1"/>
    </xf>
    <xf numFmtId="0" fontId="15"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169" fontId="18" fillId="4" borderId="1" xfId="0" applyNumberFormat="1" applyFont="1" applyFill="1" applyBorder="1" applyAlignment="1">
      <alignment horizontal="center" vertical="center" wrapText="1"/>
    </xf>
    <xf numFmtId="170" fontId="18" fillId="4" borderId="1" xfId="0" applyNumberFormat="1" applyFont="1" applyFill="1" applyBorder="1" applyAlignment="1">
      <alignment horizontal="center" vertical="center" wrapText="1"/>
    </xf>
    <xf numFmtId="171" fontId="18" fillId="4" borderId="1" xfId="0" applyNumberFormat="1" applyFont="1" applyFill="1" applyBorder="1" applyAlignment="1" applyProtection="1">
      <alignment horizontal="center" vertical="center" wrapText="1"/>
      <protection locked="0"/>
    </xf>
    <xf numFmtId="171" fontId="18" fillId="4" borderId="1" xfId="0" applyNumberFormat="1" applyFont="1" applyFill="1" applyBorder="1" applyAlignment="1">
      <alignment horizontal="center" vertical="center" wrapText="1"/>
    </xf>
    <xf numFmtId="1" fontId="0" fillId="0" borderId="1" xfId="0" applyNumberFormat="1" applyBorder="1" applyAlignment="1">
      <alignment horizontal="center" vertical="center"/>
    </xf>
    <xf numFmtId="0" fontId="0" fillId="5" borderId="0" xfId="0" applyFill="1" applyAlignment="1">
      <alignment horizontal="center" vertical="center"/>
    </xf>
    <xf numFmtId="3" fontId="0" fillId="5" borderId="0" xfId="0" applyNumberFormat="1" applyFill="1" applyAlignment="1">
      <alignment horizontal="center" vertical="center"/>
    </xf>
    <xf numFmtId="3" fontId="19" fillId="5" borderId="0" xfId="0" applyNumberFormat="1" applyFont="1" applyFill="1" applyAlignment="1">
      <alignment horizontal="center" vertical="center"/>
    </xf>
    <xf numFmtId="0" fontId="20" fillId="0" borderId="0" xfId="0" applyFont="1" applyAlignment="1" applyProtection="1">
      <alignment horizontal="left"/>
      <protection locked="0"/>
    </xf>
    <xf numFmtId="171" fontId="0" fillId="0" borderId="0" xfId="0" applyNumberFormat="1" applyProtection="1">
      <protection locked="0"/>
    </xf>
    <xf numFmtId="171" fontId="0" fillId="0" borderId="0" xfId="0" applyNumberFormat="1" applyAlignment="1" applyProtection="1">
      <alignment horizontal="center" vertical="center"/>
      <protection locked="0"/>
    </xf>
    <xf numFmtId="0" fontId="8" fillId="0" borderId="0" xfId="0" applyFont="1" applyAlignment="1">
      <alignment vertical="center" wrapText="1"/>
    </xf>
    <xf numFmtId="0" fontId="7" fillId="0" borderId="0" xfId="0" applyFont="1" applyAlignment="1">
      <alignment vertical="center" wrapText="1"/>
    </xf>
    <xf numFmtId="3" fontId="13" fillId="0" borderId="1" xfId="0" applyNumberFormat="1" applyFont="1" applyBorder="1" applyAlignment="1">
      <alignment horizontal="center" vertical="center" wrapText="1"/>
    </xf>
    <xf numFmtId="3" fontId="13" fillId="3" borderId="1" xfId="0" applyNumberFormat="1" applyFont="1" applyFill="1" applyBorder="1" applyAlignment="1">
      <alignment horizontal="center" vertical="center" wrapText="1"/>
    </xf>
    <xf numFmtId="3" fontId="13" fillId="0" borderId="1" xfId="0" applyNumberFormat="1" applyFont="1" applyBorder="1" applyAlignment="1">
      <alignment horizontal="center" vertical="center"/>
    </xf>
    <xf numFmtId="3" fontId="13" fillId="0" borderId="3" xfId="0" applyNumberFormat="1" applyFont="1" applyBorder="1" applyAlignment="1">
      <alignment horizontal="center" vertical="center" wrapText="1"/>
    </xf>
    <xf numFmtId="0" fontId="3" fillId="0" borderId="0" xfId="0" applyFont="1" applyFill="1"/>
    <xf numFmtId="0" fontId="3" fillId="0" borderId="1" xfId="0" applyFont="1" applyFill="1" applyBorder="1"/>
    <xf numFmtId="0" fontId="3" fillId="0" borderId="3" xfId="0" applyFont="1" applyFill="1" applyBorder="1"/>
    <xf numFmtId="3" fontId="13" fillId="3" borderId="3" xfId="0" applyNumberFormat="1" applyFont="1" applyFill="1" applyBorder="1" applyAlignment="1">
      <alignment horizontal="center" vertical="center"/>
    </xf>
    <xf numFmtId="0" fontId="0" fillId="5" borderId="0" xfId="0" applyFill="1" applyBorder="1" applyAlignment="1">
      <alignment horizontal="center" vertical="center"/>
    </xf>
    <xf numFmtId="0" fontId="3" fillId="5" borderId="0" xfId="0" applyFont="1" applyFill="1" applyBorder="1" applyAlignment="1">
      <alignment horizontal="center" vertical="center"/>
    </xf>
    <xf numFmtId="3" fontId="13" fillId="5" borderId="0" xfId="0" applyNumberFormat="1" applyFont="1" applyFill="1" applyBorder="1" applyAlignment="1">
      <alignment horizontal="center" vertical="center"/>
    </xf>
    <xf numFmtId="3" fontId="19" fillId="5" borderId="0" xfId="0" applyNumberFormat="1" applyFont="1" applyFill="1" applyBorder="1" applyAlignment="1">
      <alignment horizontal="center" vertical="center"/>
    </xf>
    <xf numFmtId="0" fontId="6" fillId="0" borderId="0" xfId="0" applyFont="1" applyAlignment="1">
      <alignment vertical="center" wrapText="1"/>
    </xf>
    <xf numFmtId="0" fontId="0" fillId="0" borderId="0" xfId="0" applyAlignment="1"/>
    <xf numFmtId="3" fontId="15" fillId="0" borderId="1" xfId="0" applyNumberFormat="1" applyFont="1" applyBorder="1" applyAlignment="1">
      <alignment horizontal="center" vertical="center" wrapText="1"/>
    </xf>
    <xf numFmtId="3" fontId="16" fillId="0" borderId="1" xfId="0" applyNumberFormat="1" applyFont="1" applyBorder="1" applyAlignment="1" applyProtection="1">
      <alignment horizontal="center" vertical="center" wrapText="1"/>
      <protection locked="0" hidden="1"/>
    </xf>
    <xf numFmtId="3" fontId="0" fillId="0" borderId="0" xfId="0" applyNumberFormat="1"/>
    <xf numFmtId="0" fontId="20" fillId="0" borderId="0" xfId="0" applyFont="1" applyAlignment="1" applyProtection="1">
      <alignment horizontal="left" vertical="top" wrapText="1"/>
      <protection locked="0"/>
    </xf>
    <xf numFmtId="0" fontId="20" fillId="0" borderId="0" xfId="0" applyFont="1" applyAlignment="1" applyProtection="1">
      <alignment horizontal="left" vertical="top"/>
      <protection locked="0"/>
    </xf>
    <xf numFmtId="0" fontId="0" fillId="6" borderId="0" xfId="0" applyFill="1" applyBorder="1" applyAlignment="1" applyProtection="1">
      <alignment horizontal="left" vertical="center" wrapText="1"/>
      <protection locked="0"/>
    </xf>
    <xf numFmtId="0" fontId="3" fillId="0" borderId="0" xfId="0" applyFont="1" applyAlignment="1">
      <alignment horizontal="center" vertical="center"/>
    </xf>
    <xf numFmtId="0" fontId="21" fillId="0" borderId="0" xfId="0" applyFont="1" applyAlignment="1">
      <alignment horizontal="center" vertical="center" wrapText="1"/>
    </xf>
    <xf numFmtId="0" fontId="0" fillId="0" borderId="1" xfId="0" applyBorder="1" applyAlignment="1">
      <alignment horizontal="center" vertical="center" wrapText="1"/>
    </xf>
    <xf numFmtId="0" fontId="10" fillId="2" borderId="3" xfId="0" applyFont="1" applyFill="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4"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0" xfId="0" applyFont="1" applyBorder="1" applyAlignment="1">
      <alignment horizontal="center" vertical="center" wrapText="1"/>
    </xf>
    <xf numFmtId="0" fontId="0" fillId="0" borderId="13" xfId="0" applyBorder="1" applyAlignment="1">
      <alignment horizontal="center"/>
    </xf>
    <xf numFmtId="0" fontId="6" fillId="0" borderId="0" xfId="0" applyFont="1" applyAlignment="1">
      <alignment horizontal="center" vertical="center" wrapText="1"/>
    </xf>
    <xf numFmtId="0" fontId="20" fillId="0" borderId="0" xfId="0" applyFont="1" applyAlignment="1" applyProtection="1">
      <alignment horizontal="left" vertical="center" wrapText="1"/>
      <protection locked="0"/>
    </xf>
    <xf numFmtId="0" fontId="6" fillId="2" borderId="1" xfId="0" applyFont="1" applyFill="1" applyBorder="1" applyAlignment="1">
      <alignment horizontal="center" vertical="center" wrapText="1"/>
    </xf>
    <xf numFmtId="0" fontId="2" fillId="0" borderId="0" xfId="0" applyFont="1" applyAlignment="1" applyProtection="1">
      <alignment horizontal="center"/>
      <protection locked="0"/>
    </xf>
    <xf numFmtId="0" fontId="7" fillId="0" borderId="0" xfId="0" applyFont="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207818</xdr:colOff>
      <xdr:row>1</xdr:row>
      <xdr:rowOff>155864</xdr:rowOff>
    </xdr:from>
    <xdr:to>
      <xdr:col>4</xdr:col>
      <xdr:colOff>1749137</xdr:colOff>
      <xdr:row>1</xdr:row>
      <xdr:rowOff>1699797</xdr:rowOff>
    </xdr:to>
    <xdr:pic>
      <xdr:nvPicPr>
        <xdr:cNvPr id="4" name="Imagen 3" descr="Alcaldía Local PuenteAranda... - Alcaldía Local PuenteAranda">
          <a:extLst>
            <a:ext uri="{FF2B5EF4-FFF2-40B4-BE49-F238E27FC236}">
              <a16:creationId xmlns:a16="http://schemas.microsoft.com/office/drawing/2014/main" id="{D7EB1D8F-BAD0-4716-9226-DB3141C977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591" y="1714500"/>
          <a:ext cx="3723409" cy="15439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136071</xdr:colOff>
      <xdr:row>1</xdr:row>
      <xdr:rowOff>54429</xdr:rowOff>
    </xdr:from>
    <xdr:to>
      <xdr:col>4</xdr:col>
      <xdr:colOff>1573480</xdr:colOff>
      <xdr:row>1</xdr:row>
      <xdr:rowOff>1598362</xdr:rowOff>
    </xdr:to>
    <xdr:pic>
      <xdr:nvPicPr>
        <xdr:cNvPr id="3" name="Imagen 2" descr="Alcaldía Local PuenteAranda... - Alcaldía Local PuenteAranda">
          <a:extLst>
            <a:ext uri="{FF2B5EF4-FFF2-40B4-BE49-F238E27FC236}">
              <a16:creationId xmlns:a16="http://schemas.microsoft.com/office/drawing/2014/main" id="{CAFE8411-2505-4C9D-94A2-1BBAD405AB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6571" y="258536"/>
          <a:ext cx="3723409" cy="15439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127000</xdr:colOff>
      <xdr:row>1</xdr:row>
      <xdr:rowOff>50800</xdr:rowOff>
    </xdr:from>
    <xdr:to>
      <xdr:col>3</xdr:col>
      <xdr:colOff>1977159</xdr:colOff>
      <xdr:row>1</xdr:row>
      <xdr:rowOff>1594733</xdr:rowOff>
    </xdr:to>
    <xdr:pic>
      <xdr:nvPicPr>
        <xdr:cNvPr id="4" name="Imagen 3" descr="Alcaldía Local PuenteAranda... - Alcaldía Local PuenteAranda">
          <a:extLst>
            <a:ext uri="{FF2B5EF4-FFF2-40B4-BE49-F238E27FC236}">
              <a16:creationId xmlns:a16="http://schemas.microsoft.com/office/drawing/2014/main" id="{3C2F7ED5-08D0-48F3-84ED-51183EC658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273050"/>
          <a:ext cx="3723409" cy="15439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127000</xdr:colOff>
      <xdr:row>1</xdr:row>
      <xdr:rowOff>50800</xdr:rowOff>
    </xdr:from>
    <xdr:to>
      <xdr:col>3</xdr:col>
      <xdr:colOff>1977159</xdr:colOff>
      <xdr:row>1</xdr:row>
      <xdr:rowOff>1594733</xdr:rowOff>
    </xdr:to>
    <xdr:pic>
      <xdr:nvPicPr>
        <xdr:cNvPr id="2" name="Imagen 1" descr="Alcaldía Local PuenteAranda... - Alcaldía Local PuenteAranda">
          <a:extLst>
            <a:ext uri="{FF2B5EF4-FFF2-40B4-BE49-F238E27FC236}">
              <a16:creationId xmlns:a16="http://schemas.microsoft.com/office/drawing/2014/main" id="{810E4D8E-71D1-4E16-BFE7-616A551EF8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925" y="279400"/>
          <a:ext cx="3726584" cy="15439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9"/>
  <sheetViews>
    <sheetView zoomScale="55" zoomScaleNormal="55" workbookViewId="0">
      <selection activeCell="B8" sqref="B8:K8"/>
    </sheetView>
  </sheetViews>
  <sheetFormatPr baseColWidth="10" defaultColWidth="11.42578125" defaultRowHeight="16.5"/>
  <cols>
    <col min="1" max="1" width="3.7109375" style="5" customWidth="1"/>
    <col min="2" max="2" width="9" style="5" customWidth="1"/>
    <col min="3" max="3" width="15.42578125" style="5" customWidth="1"/>
    <col min="4" max="4" width="8.42578125" style="5" customWidth="1"/>
    <col min="5" max="5" width="32.42578125" style="5" customWidth="1"/>
    <col min="6" max="6" width="78.7109375" style="5" bestFit="1" customWidth="1"/>
    <col min="7" max="14" width="21.42578125" style="5" customWidth="1"/>
    <col min="15" max="15" width="18.42578125" style="16" customWidth="1"/>
    <col min="16" max="16" width="14.42578125" style="16" customWidth="1"/>
    <col min="17" max="17" width="17" style="16" customWidth="1"/>
    <col min="18" max="18" width="21.28515625" style="5" customWidth="1"/>
    <col min="19" max="19" width="11.42578125" style="5"/>
    <col min="20" max="20" width="18.42578125" style="5" bestFit="1" customWidth="1"/>
    <col min="21" max="16384" width="11.42578125" style="5"/>
  </cols>
  <sheetData>
    <row r="1" spans="1:18" ht="23.25" customHeight="1">
      <c r="A1" s="79"/>
      <c r="B1" s="79"/>
      <c r="C1" s="79"/>
      <c r="D1" s="79"/>
      <c r="E1" s="79"/>
      <c r="F1" s="79"/>
      <c r="G1" s="79"/>
      <c r="H1" s="79"/>
      <c r="I1" s="79"/>
      <c r="J1" s="79"/>
      <c r="K1" s="79"/>
      <c r="L1" s="79"/>
      <c r="M1" s="79"/>
      <c r="N1" s="79"/>
    </row>
    <row r="2" spans="1:18" ht="139.5" customHeight="1">
      <c r="B2" s="80" t="s">
        <v>276</v>
      </c>
      <c r="C2" s="80"/>
      <c r="D2" s="80"/>
      <c r="E2" s="80"/>
      <c r="F2" s="80"/>
      <c r="G2" s="80"/>
      <c r="H2" s="80"/>
      <c r="I2" s="80"/>
      <c r="J2" s="80"/>
      <c r="K2" s="80"/>
      <c r="L2" s="80"/>
      <c r="M2" s="80"/>
      <c r="N2" s="80"/>
      <c r="O2" s="58"/>
      <c r="P2" s="58"/>
      <c r="Q2" s="58"/>
      <c r="R2" s="58"/>
    </row>
    <row r="3" spans="1:18" s="2" customFormat="1" ht="16.5" customHeight="1">
      <c r="A3" s="79"/>
      <c r="B3" s="79"/>
      <c r="C3" s="79"/>
      <c r="D3" s="79"/>
      <c r="E3" s="79"/>
      <c r="F3" s="79"/>
      <c r="G3" s="79"/>
      <c r="H3" s="79"/>
      <c r="I3" s="79"/>
      <c r="J3" s="79"/>
      <c r="K3" s="79"/>
      <c r="L3" s="79"/>
      <c r="M3" s="79"/>
      <c r="N3" s="79"/>
    </row>
    <row r="4" spans="1:18" ht="90" customHeight="1">
      <c r="B4" s="10" t="s">
        <v>0</v>
      </c>
      <c r="C4" s="82" t="s">
        <v>1</v>
      </c>
      <c r="D4" s="82"/>
      <c r="E4" s="21" t="s">
        <v>2</v>
      </c>
      <c r="F4" s="21" t="s">
        <v>3</v>
      </c>
      <c r="G4" s="22" t="s">
        <v>4</v>
      </c>
      <c r="H4" s="22" t="s">
        <v>5</v>
      </c>
      <c r="I4" s="46" t="s">
        <v>277</v>
      </c>
      <c r="J4" s="47" t="s">
        <v>278</v>
      </c>
      <c r="K4" s="47" t="s">
        <v>6</v>
      </c>
      <c r="L4" s="48" t="s">
        <v>279</v>
      </c>
      <c r="M4" s="48" t="s">
        <v>281</v>
      </c>
      <c r="N4" s="49" t="s">
        <v>280</v>
      </c>
      <c r="O4" s="5"/>
      <c r="P4" s="5"/>
      <c r="Q4" s="5"/>
    </row>
    <row r="5" spans="1:18" ht="214.5" customHeight="1">
      <c r="B5" s="20">
        <v>1</v>
      </c>
      <c r="C5" s="83" t="s">
        <v>7</v>
      </c>
      <c r="D5" s="83"/>
      <c r="E5" s="11" t="s">
        <v>8</v>
      </c>
      <c r="F5" s="11" t="s">
        <v>9</v>
      </c>
      <c r="G5" s="11" t="s">
        <v>10</v>
      </c>
      <c r="H5" s="23">
        <v>1</v>
      </c>
      <c r="I5" s="23">
        <v>154145</v>
      </c>
      <c r="J5" s="23">
        <f>I5*1.19</f>
        <v>183432.55</v>
      </c>
      <c r="K5" s="23">
        <f>+(J5*H5)</f>
        <v>183432.55</v>
      </c>
      <c r="L5" s="23"/>
      <c r="M5" s="23">
        <f>L5*1.19</f>
        <v>0</v>
      </c>
      <c r="N5" s="23">
        <f>M5*H5</f>
        <v>0</v>
      </c>
      <c r="O5" s="5"/>
      <c r="Q5" s="5"/>
    </row>
    <row r="6" spans="1:18" ht="45.75" customHeight="1">
      <c r="B6" s="37">
        <v>2</v>
      </c>
      <c r="C6" s="81" t="s">
        <v>67</v>
      </c>
      <c r="D6" s="81"/>
      <c r="E6" s="6" t="s">
        <v>16</v>
      </c>
      <c r="F6" s="11" t="s">
        <v>68</v>
      </c>
      <c r="G6" s="6"/>
      <c r="H6" s="6">
        <v>1</v>
      </c>
      <c r="I6" s="50">
        <v>11182</v>
      </c>
      <c r="J6" s="23">
        <f>I6*1.19</f>
        <v>13306.58</v>
      </c>
      <c r="K6" s="23">
        <f>+(J6*H6)</f>
        <v>13306.58</v>
      </c>
      <c r="L6" s="6"/>
      <c r="M6" s="23">
        <f>L6*1.19</f>
        <v>0</v>
      </c>
      <c r="N6" s="23">
        <f>M6*H6</f>
        <v>0</v>
      </c>
      <c r="O6" s="5"/>
      <c r="P6" s="5"/>
      <c r="Q6" s="5"/>
    </row>
    <row r="7" spans="1:18" ht="33" customHeight="1">
      <c r="B7" s="3"/>
      <c r="C7" s="3"/>
      <c r="D7" s="3"/>
      <c r="E7" s="3"/>
      <c r="F7" s="3"/>
      <c r="G7" s="51" t="s">
        <v>282</v>
      </c>
      <c r="H7" s="51"/>
      <c r="I7" s="52">
        <f>SUM(I5:I6)</f>
        <v>165327</v>
      </c>
      <c r="J7" s="52">
        <f>SUM(J5:J6)</f>
        <v>196739.12999999998</v>
      </c>
      <c r="K7" s="53">
        <f>SUM(K5:K6)</f>
        <v>196739.12999999998</v>
      </c>
      <c r="L7" s="3"/>
      <c r="M7" s="3"/>
      <c r="N7" s="3"/>
      <c r="O7" s="15"/>
      <c r="P7" s="15"/>
      <c r="Q7" s="5"/>
    </row>
    <row r="8" spans="1:18" ht="144" customHeight="1">
      <c r="B8" s="78" t="s">
        <v>283</v>
      </c>
      <c r="C8" s="78"/>
      <c r="D8" s="78"/>
      <c r="E8" s="78"/>
      <c r="F8" s="78"/>
      <c r="G8" s="78"/>
      <c r="H8" s="78"/>
      <c r="I8" s="78"/>
      <c r="J8" s="78"/>
      <c r="K8" s="78"/>
      <c r="R8" s="18"/>
    </row>
    <row r="9" spans="1:18" ht="104.25" customHeight="1">
      <c r="B9" s="76" t="s">
        <v>284</v>
      </c>
      <c r="C9" s="77"/>
      <c r="D9" s="77"/>
      <c r="E9" s="77"/>
      <c r="F9" s="77"/>
      <c r="G9" s="54"/>
      <c r="H9" s="55"/>
      <c r="I9" s="56"/>
    </row>
  </sheetData>
  <mergeCells count="8">
    <mergeCell ref="B9:F9"/>
    <mergeCell ref="B8:K8"/>
    <mergeCell ref="A1:N1"/>
    <mergeCell ref="A3:N3"/>
    <mergeCell ref="B2:N2"/>
    <mergeCell ref="C6:D6"/>
    <mergeCell ref="C4:D4"/>
    <mergeCell ref="C5:D5"/>
  </mergeCells>
  <pageMargins left="0.7" right="0.7" top="0.75" bottom="0.75" header="0.3" footer="0.3"/>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158"/>
  <sheetViews>
    <sheetView zoomScale="55" zoomScaleNormal="55" workbookViewId="0">
      <selection activeCell="J6" sqref="J6"/>
    </sheetView>
  </sheetViews>
  <sheetFormatPr baseColWidth="10" defaultRowHeight="15"/>
  <cols>
    <col min="1" max="1" width="2.85546875" customWidth="1"/>
    <col min="5" max="5" width="46.5703125" customWidth="1"/>
    <col min="6" max="6" width="43.5703125" customWidth="1"/>
    <col min="7" max="7" width="21.140625" customWidth="1"/>
    <col min="8" max="13" width="22.140625" customWidth="1"/>
  </cols>
  <sheetData>
    <row r="1" spans="2:13" ht="15.75">
      <c r="B1" s="101"/>
      <c r="C1" s="101"/>
      <c r="D1" s="101"/>
      <c r="E1" s="101"/>
      <c r="F1" s="101"/>
      <c r="G1" s="101"/>
      <c r="H1" s="101"/>
      <c r="I1" s="101"/>
      <c r="J1" s="101"/>
      <c r="K1" s="101"/>
      <c r="L1" s="101"/>
      <c r="M1" s="101"/>
    </row>
    <row r="2" spans="2:13" s="71" customFormat="1" ht="132.75" customHeight="1">
      <c r="B2" s="101" t="s">
        <v>276</v>
      </c>
      <c r="C2" s="101"/>
      <c r="D2" s="101"/>
      <c r="E2" s="101"/>
      <c r="F2" s="101"/>
      <c r="G2" s="101"/>
      <c r="H2" s="101"/>
      <c r="I2" s="101"/>
      <c r="J2" s="101"/>
      <c r="K2" s="101"/>
      <c r="L2" s="101"/>
      <c r="M2" s="101"/>
    </row>
    <row r="3" spans="2:13" s="72" customFormat="1" ht="15.75" customHeight="1">
      <c r="B3" s="100"/>
      <c r="C3" s="100"/>
      <c r="D3" s="100"/>
      <c r="E3" s="100"/>
      <c r="F3" s="100"/>
      <c r="G3" s="100"/>
      <c r="H3" s="100"/>
      <c r="I3" s="100"/>
      <c r="J3" s="100"/>
      <c r="K3" s="100"/>
      <c r="L3" s="100"/>
      <c r="M3" s="100"/>
    </row>
    <row r="4" spans="2:13" ht="72" customHeight="1">
      <c r="B4" s="38" t="s">
        <v>0</v>
      </c>
      <c r="C4" s="103" t="s">
        <v>69</v>
      </c>
      <c r="D4" s="103"/>
      <c r="E4" s="38" t="s">
        <v>2</v>
      </c>
      <c r="F4" s="38" t="s">
        <v>3</v>
      </c>
      <c r="G4" s="45" t="s">
        <v>5</v>
      </c>
      <c r="H4" s="46" t="s">
        <v>277</v>
      </c>
      <c r="I4" s="47" t="s">
        <v>278</v>
      </c>
      <c r="J4" s="47" t="s">
        <v>6</v>
      </c>
      <c r="K4" s="48" t="s">
        <v>279</v>
      </c>
      <c r="L4" s="48" t="s">
        <v>281</v>
      </c>
      <c r="M4" s="49" t="s">
        <v>280</v>
      </c>
    </row>
    <row r="5" spans="2:13" ht="119.45" customHeight="1">
      <c r="B5" s="39">
        <v>1</v>
      </c>
      <c r="C5" s="84" t="s">
        <v>70</v>
      </c>
      <c r="D5" s="84"/>
      <c r="E5" s="39" t="s">
        <v>71</v>
      </c>
      <c r="F5" s="39" t="s">
        <v>72</v>
      </c>
      <c r="G5" s="44">
        <v>1</v>
      </c>
      <c r="H5" s="73">
        <v>53221.288515406166</v>
      </c>
      <c r="I5" s="73">
        <f>H5*1.19</f>
        <v>63333.333333333336</v>
      </c>
      <c r="J5" s="73">
        <f>SUM(I5*G5)</f>
        <v>63333.333333333336</v>
      </c>
      <c r="K5" s="73"/>
      <c r="L5" s="44">
        <f>K5*1.19</f>
        <v>0</v>
      </c>
      <c r="M5" s="44">
        <f>L5*G5</f>
        <v>0</v>
      </c>
    </row>
    <row r="6" spans="2:13" ht="58.5" customHeight="1">
      <c r="B6" s="39">
        <v>2</v>
      </c>
      <c r="C6" s="84" t="s">
        <v>73</v>
      </c>
      <c r="D6" s="84"/>
      <c r="E6" s="85" t="s">
        <v>74</v>
      </c>
      <c r="F6" s="39" t="s">
        <v>75</v>
      </c>
      <c r="G6" s="44">
        <v>1</v>
      </c>
      <c r="H6" s="73">
        <v>135714.28571428571</v>
      </c>
      <c r="I6" s="73">
        <f t="shared" ref="I6:I69" si="0">H6*1.19</f>
        <v>161500</v>
      </c>
      <c r="J6" s="73">
        <f t="shared" ref="J6:J69" si="1">SUM(I6*G6)</f>
        <v>161500</v>
      </c>
      <c r="K6" s="73"/>
      <c r="L6" s="44">
        <f t="shared" ref="L6:L69" si="2">K6*1.19</f>
        <v>0</v>
      </c>
      <c r="M6" s="44">
        <f t="shared" ref="M6:M69" si="3">L6*G6</f>
        <v>0</v>
      </c>
    </row>
    <row r="7" spans="2:13" ht="58.5" customHeight="1">
      <c r="B7" s="39">
        <v>3</v>
      </c>
      <c r="C7" s="84"/>
      <c r="D7" s="84"/>
      <c r="E7" s="85"/>
      <c r="F7" s="39" t="s">
        <v>76</v>
      </c>
      <c r="G7" s="44">
        <v>1</v>
      </c>
      <c r="H7" s="73">
        <v>152331.93277310926</v>
      </c>
      <c r="I7" s="73">
        <f t="shared" si="0"/>
        <v>181275.00000000003</v>
      </c>
      <c r="J7" s="73">
        <f t="shared" si="1"/>
        <v>181275.00000000003</v>
      </c>
      <c r="K7" s="73"/>
      <c r="L7" s="44">
        <f t="shared" si="2"/>
        <v>0</v>
      </c>
      <c r="M7" s="44">
        <f t="shared" si="3"/>
        <v>0</v>
      </c>
    </row>
    <row r="8" spans="2:13" ht="58.5" customHeight="1">
      <c r="B8" s="39">
        <v>4</v>
      </c>
      <c r="C8" s="84"/>
      <c r="D8" s="84"/>
      <c r="E8" s="85"/>
      <c r="F8" s="39" t="s">
        <v>77</v>
      </c>
      <c r="G8" s="44">
        <v>1</v>
      </c>
      <c r="H8" s="73">
        <v>177268.90756302522</v>
      </c>
      <c r="I8" s="73">
        <f t="shared" si="0"/>
        <v>210950</v>
      </c>
      <c r="J8" s="73">
        <f t="shared" si="1"/>
        <v>210950</v>
      </c>
      <c r="K8" s="73"/>
      <c r="L8" s="44">
        <f t="shared" si="2"/>
        <v>0</v>
      </c>
      <c r="M8" s="44">
        <f t="shared" si="3"/>
        <v>0</v>
      </c>
    </row>
    <row r="9" spans="2:13" ht="58.5" customHeight="1">
      <c r="B9" s="39">
        <v>5</v>
      </c>
      <c r="C9" s="84" t="s">
        <v>78</v>
      </c>
      <c r="D9" s="84"/>
      <c r="E9" s="85" t="s">
        <v>79</v>
      </c>
      <c r="F9" s="39" t="s">
        <v>80</v>
      </c>
      <c r="G9" s="44">
        <v>1</v>
      </c>
      <c r="H9" s="73">
        <v>58657.983193277316</v>
      </c>
      <c r="I9" s="73">
        <f t="shared" si="0"/>
        <v>69803</v>
      </c>
      <c r="J9" s="73">
        <f t="shared" si="1"/>
        <v>69803</v>
      </c>
      <c r="K9" s="73"/>
      <c r="L9" s="44">
        <f t="shared" si="2"/>
        <v>0</v>
      </c>
      <c r="M9" s="44">
        <f t="shared" si="3"/>
        <v>0</v>
      </c>
    </row>
    <row r="10" spans="2:13" ht="58.5" customHeight="1">
      <c r="B10" s="39">
        <v>6</v>
      </c>
      <c r="C10" s="84"/>
      <c r="D10" s="84"/>
      <c r="E10" s="85"/>
      <c r="F10" s="39" t="s">
        <v>81</v>
      </c>
      <c r="G10" s="44">
        <v>1</v>
      </c>
      <c r="H10" s="73">
        <v>64245.378151260506</v>
      </c>
      <c r="I10" s="73">
        <f t="shared" si="0"/>
        <v>76452</v>
      </c>
      <c r="J10" s="73">
        <f t="shared" si="1"/>
        <v>76452</v>
      </c>
      <c r="K10" s="73"/>
      <c r="L10" s="44">
        <f t="shared" si="2"/>
        <v>0</v>
      </c>
      <c r="M10" s="44">
        <f t="shared" si="3"/>
        <v>0</v>
      </c>
    </row>
    <row r="11" spans="2:13" ht="58.5" customHeight="1">
      <c r="B11" s="39">
        <v>7</v>
      </c>
      <c r="C11" s="84"/>
      <c r="D11" s="84"/>
      <c r="E11" s="85"/>
      <c r="F11" s="39" t="s">
        <v>82</v>
      </c>
      <c r="G11" s="44">
        <v>1</v>
      </c>
      <c r="H11" s="73">
        <v>67436.97478991597</v>
      </c>
      <c r="I11" s="73">
        <f t="shared" si="0"/>
        <v>80250</v>
      </c>
      <c r="J11" s="73">
        <f t="shared" si="1"/>
        <v>80250</v>
      </c>
      <c r="K11" s="73"/>
      <c r="L11" s="44">
        <f t="shared" si="2"/>
        <v>0</v>
      </c>
      <c r="M11" s="44">
        <f t="shared" si="3"/>
        <v>0</v>
      </c>
    </row>
    <row r="12" spans="2:13" ht="60.75" customHeight="1">
      <c r="B12" s="39">
        <v>8</v>
      </c>
      <c r="C12" s="84" t="s">
        <v>83</v>
      </c>
      <c r="D12" s="84"/>
      <c r="E12" s="85" t="s">
        <v>84</v>
      </c>
      <c r="F12" s="39" t="s">
        <v>85</v>
      </c>
      <c r="G12" s="44">
        <v>1</v>
      </c>
      <c r="H12" s="73">
        <v>209467.78711484594</v>
      </c>
      <c r="I12" s="73">
        <f t="shared" si="0"/>
        <v>249266.66666666666</v>
      </c>
      <c r="J12" s="73">
        <f t="shared" si="1"/>
        <v>249266.66666666666</v>
      </c>
      <c r="K12" s="73"/>
      <c r="L12" s="44">
        <f t="shared" si="2"/>
        <v>0</v>
      </c>
      <c r="M12" s="44">
        <f t="shared" si="3"/>
        <v>0</v>
      </c>
    </row>
    <row r="13" spans="2:13" ht="60.75" customHeight="1">
      <c r="B13" s="39">
        <v>9</v>
      </c>
      <c r="C13" s="84"/>
      <c r="D13" s="84"/>
      <c r="E13" s="85"/>
      <c r="F13" s="39" t="s">
        <v>86</v>
      </c>
      <c r="G13" s="44">
        <v>1</v>
      </c>
      <c r="H13" s="73">
        <v>251036.41456582633</v>
      </c>
      <c r="I13" s="73">
        <f t="shared" si="0"/>
        <v>298733.33333333331</v>
      </c>
      <c r="J13" s="73">
        <f t="shared" si="1"/>
        <v>298733.33333333331</v>
      </c>
      <c r="K13" s="73"/>
      <c r="L13" s="44">
        <f t="shared" si="2"/>
        <v>0</v>
      </c>
      <c r="M13" s="44">
        <f t="shared" si="3"/>
        <v>0</v>
      </c>
    </row>
    <row r="14" spans="2:13" ht="60.75" customHeight="1">
      <c r="B14" s="39">
        <v>10</v>
      </c>
      <c r="C14" s="84"/>
      <c r="D14" s="84"/>
      <c r="E14" s="85"/>
      <c r="F14" s="39" t="s">
        <v>87</v>
      </c>
      <c r="G14" s="44">
        <v>1</v>
      </c>
      <c r="H14" s="73">
        <v>301628.85154061625</v>
      </c>
      <c r="I14" s="73">
        <f t="shared" si="0"/>
        <v>358938.33333333331</v>
      </c>
      <c r="J14" s="73">
        <f t="shared" si="1"/>
        <v>358938.33333333331</v>
      </c>
      <c r="K14" s="73"/>
      <c r="L14" s="44">
        <f t="shared" si="2"/>
        <v>0</v>
      </c>
      <c r="M14" s="44">
        <f t="shared" si="3"/>
        <v>0</v>
      </c>
    </row>
    <row r="15" spans="2:13" ht="60.75" customHeight="1">
      <c r="B15" s="39">
        <v>11</v>
      </c>
      <c r="C15" s="84" t="s">
        <v>88</v>
      </c>
      <c r="D15" s="84"/>
      <c r="E15" s="85" t="s">
        <v>89</v>
      </c>
      <c r="F15" s="39" t="s">
        <v>90</v>
      </c>
      <c r="G15" s="44">
        <v>1</v>
      </c>
      <c r="H15" s="73">
        <v>151356.86274509804</v>
      </c>
      <c r="I15" s="73">
        <f t="shared" si="0"/>
        <v>180114.66666666666</v>
      </c>
      <c r="J15" s="73">
        <f t="shared" si="1"/>
        <v>180114.66666666666</v>
      </c>
      <c r="K15" s="73"/>
      <c r="L15" s="44">
        <f t="shared" si="2"/>
        <v>0</v>
      </c>
      <c r="M15" s="44">
        <f t="shared" si="3"/>
        <v>0</v>
      </c>
    </row>
    <row r="16" spans="2:13" ht="60.75" customHeight="1">
      <c r="B16" s="39">
        <v>12</v>
      </c>
      <c r="C16" s="84"/>
      <c r="D16" s="84"/>
      <c r="E16" s="85"/>
      <c r="F16" s="39" t="s">
        <v>91</v>
      </c>
      <c r="G16" s="44">
        <v>1</v>
      </c>
      <c r="H16" s="73">
        <v>197619.04761904763</v>
      </c>
      <c r="I16" s="73">
        <f t="shared" si="0"/>
        <v>235166.66666666669</v>
      </c>
      <c r="J16" s="73">
        <f t="shared" si="1"/>
        <v>235166.66666666669</v>
      </c>
      <c r="K16" s="73"/>
      <c r="L16" s="44">
        <f t="shared" si="2"/>
        <v>0</v>
      </c>
      <c r="M16" s="44">
        <f t="shared" si="3"/>
        <v>0</v>
      </c>
    </row>
    <row r="17" spans="2:13" ht="55.5" customHeight="1">
      <c r="B17" s="39">
        <v>13</v>
      </c>
      <c r="C17" s="84"/>
      <c r="D17" s="84"/>
      <c r="E17" s="85"/>
      <c r="F17" s="39" t="s">
        <v>92</v>
      </c>
      <c r="G17" s="44">
        <v>1</v>
      </c>
      <c r="H17" s="73">
        <v>135084.03361344538</v>
      </c>
      <c r="I17" s="73">
        <f t="shared" si="0"/>
        <v>160750</v>
      </c>
      <c r="J17" s="73">
        <f t="shared" si="1"/>
        <v>160750</v>
      </c>
      <c r="K17" s="73"/>
      <c r="L17" s="44">
        <f t="shared" si="2"/>
        <v>0</v>
      </c>
      <c r="M17" s="44">
        <f t="shared" si="3"/>
        <v>0</v>
      </c>
    </row>
    <row r="18" spans="2:13" ht="79.5" customHeight="1">
      <c r="B18" s="39">
        <v>14</v>
      </c>
      <c r="C18" s="84" t="s">
        <v>93</v>
      </c>
      <c r="D18" s="84"/>
      <c r="E18" s="85" t="s">
        <v>94</v>
      </c>
      <c r="F18" s="39" t="s">
        <v>95</v>
      </c>
      <c r="G18" s="44">
        <v>1</v>
      </c>
      <c r="H18" s="73">
        <v>169747.89915966388</v>
      </c>
      <c r="I18" s="73">
        <f t="shared" si="0"/>
        <v>202000</v>
      </c>
      <c r="J18" s="73">
        <f t="shared" si="1"/>
        <v>202000</v>
      </c>
      <c r="K18" s="73"/>
      <c r="L18" s="44">
        <f t="shared" si="2"/>
        <v>0</v>
      </c>
      <c r="M18" s="44">
        <f t="shared" si="3"/>
        <v>0</v>
      </c>
    </row>
    <row r="19" spans="2:13" ht="54.75" customHeight="1">
      <c r="B19" s="39">
        <v>15</v>
      </c>
      <c r="C19" s="84"/>
      <c r="D19" s="84"/>
      <c r="E19" s="85"/>
      <c r="F19" s="39" t="s">
        <v>96</v>
      </c>
      <c r="G19" s="44">
        <v>1</v>
      </c>
      <c r="H19" s="73">
        <v>215406.162464986</v>
      </c>
      <c r="I19" s="73">
        <f t="shared" si="0"/>
        <v>256333.33333333334</v>
      </c>
      <c r="J19" s="73">
        <f t="shared" si="1"/>
        <v>256333.33333333334</v>
      </c>
      <c r="K19" s="73"/>
      <c r="L19" s="44">
        <f t="shared" si="2"/>
        <v>0</v>
      </c>
      <c r="M19" s="44">
        <f t="shared" si="3"/>
        <v>0</v>
      </c>
    </row>
    <row r="20" spans="2:13" ht="60" customHeight="1">
      <c r="B20" s="39">
        <v>16</v>
      </c>
      <c r="C20" s="84"/>
      <c r="D20" s="84"/>
      <c r="E20" s="85"/>
      <c r="F20" s="39" t="s">
        <v>97</v>
      </c>
      <c r="G20" s="44">
        <v>1</v>
      </c>
      <c r="H20" s="73">
        <v>257371.14845938378</v>
      </c>
      <c r="I20" s="73">
        <f t="shared" si="0"/>
        <v>306271.66666666669</v>
      </c>
      <c r="J20" s="73">
        <f t="shared" si="1"/>
        <v>306271.66666666669</v>
      </c>
      <c r="K20" s="73"/>
      <c r="L20" s="44">
        <f t="shared" si="2"/>
        <v>0</v>
      </c>
      <c r="M20" s="44">
        <f t="shared" si="3"/>
        <v>0</v>
      </c>
    </row>
    <row r="21" spans="2:13" ht="48" customHeight="1">
      <c r="B21" s="39">
        <v>17</v>
      </c>
      <c r="C21" s="84" t="s">
        <v>98</v>
      </c>
      <c r="D21" s="84"/>
      <c r="E21" s="85" t="s">
        <v>99</v>
      </c>
      <c r="F21" s="39" t="s">
        <v>100</v>
      </c>
      <c r="G21" s="44">
        <v>1</v>
      </c>
      <c r="H21" s="73">
        <v>147971.42857142858</v>
      </c>
      <c r="I21" s="73">
        <f t="shared" si="0"/>
        <v>176086</v>
      </c>
      <c r="J21" s="73">
        <f t="shared" si="1"/>
        <v>176086</v>
      </c>
      <c r="K21" s="73"/>
      <c r="L21" s="44">
        <f t="shared" si="2"/>
        <v>0</v>
      </c>
      <c r="M21" s="44">
        <f t="shared" si="3"/>
        <v>0</v>
      </c>
    </row>
    <row r="22" spans="2:13" ht="61.5" customHeight="1">
      <c r="B22" s="39">
        <v>18</v>
      </c>
      <c r="C22" s="84"/>
      <c r="D22" s="84"/>
      <c r="E22" s="85"/>
      <c r="F22" s="39" t="s">
        <v>101</v>
      </c>
      <c r="G22" s="44">
        <v>1</v>
      </c>
      <c r="H22" s="73">
        <v>187955.18207282913</v>
      </c>
      <c r="I22" s="73">
        <f t="shared" si="0"/>
        <v>223666.66666666666</v>
      </c>
      <c r="J22" s="73">
        <f t="shared" si="1"/>
        <v>223666.66666666666</v>
      </c>
      <c r="K22" s="73"/>
      <c r="L22" s="44">
        <f t="shared" si="2"/>
        <v>0</v>
      </c>
      <c r="M22" s="44">
        <f t="shared" si="3"/>
        <v>0</v>
      </c>
    </row>
    <row r="23" spans="2:13" ht="66.599999999999994" customHeight="1">
      <c r="B23" s="39">
        <v>19</v>
      </c>
      <c r="C23" s="84"/>
      <c r="D23" s="84"/>
      <c r="E23" s="85"/>
      <c r="F23" s="39" t="s">
        <v>102</v>
      </c>
      <c r="G23" s="44">
        <v>1</v>
      </c>
      <c r="H23" s="73">
        <v>249635.85434173673</v>
      </c>
      <c r="I23" s="73">
        <f t="shared" si="0"/>
        <v>297066.66666666669</v>
      </c>
      <c r="J23" s="73">
        <f t="shared" si="1"/>
        <v>297066.66666666669</v>
      </c>
      <c r="K23" s="73"/>
      <c r="L23" s="44">
        <f t="shared" si="2"/>
        <v>0</v>
      </c>
      <c r="M23" s="44">
        <f t="shared" si="3"/>
        <v>0</v>
      </c>
    </row>
    <row r="24" spans="2:13" ht="136.5" customHeight="1">
      <c r="B24" s="39">
        <v>20</v>
      </c>
      <c r="C24" s="84" t="s">
        <v>103</v>
      </c>
      <c r="D24" s="84"/>
      <c r="E24" s="39" t="s">
        <v>104</v>
      </c>
      <c r="F24" s="39" t="s">
        <v>105</v>
      </c>
      <c r="G24" s="44">
        <v>1</v>
      </c>
      <c r="H24" s="73">
        <v>12306.72268907563</v>
      </c>
      <c r="I24" s="73">
        <f t="shared" si="0"/>
        <v>14645</v>
      </c>
      <c r="J24" s="73">
        <f t="shared" si="1"/>
        <v>14645</v>
      </c>
      <c r="K24" s="73"/>
      <c r="L24" s="44">
        <f t="shared" si="2"/>
        <v>0</v>
      </c>
      <c r="M24" s="44">
        <f t="shared" si="3"/>
        <v>0</v>
      </c>
    </row>
    <row r="25" spans="2:13" ht="236.25">
      <c r="B25" s="39">
        <v>21</v>
      </c>
      <c r="C25" s="88" t="s">
        <v>106</v>
      </c>
      <c r="D25" s="88" t="s">
        <v>107</v>
      </c>
      <c r="E25" s="39" t="s">
        <v>108</v>
      </c>
      <c r="F25" s="39" t="s">
        <v>109</v>
      </c>
      <c r="G25" s="44">
        <v>1</v>
      </c>
      <c r="H25" s="73">
        <v>39819.327731092439</v>
      </c>
      <c r="I25" s="73">
        <f t="shared" si="0"/>
        <v>47385</v>
      </c>
      <c r="J25" s="73">
        <f t="shared" si="1"/>
        <v>47385</v>
      </c>
      <c r="K25" s="73"/>
      <c r="L25" s="44">
        <f t="shared" si="2"/>
        <v>0</v>
      </c>
      <c r="M25" s="44">
        <f t="shared" si="3"/>
        <v>0</v>
      </c>
    </row>
    <row r="26" spans="2:13" ht="25.5" customHeight="1">
      <c r="B26" s="39">
        <v>22</v>
      </c>
      <c r="C26" s="89"/>
      <c r="D26" s="89"/>
      <c r="E26" s="91" t="s">
        <v>287</v>
      </c>
      <c r="F26" s="39" t="s">
        <v>110</v>
      </c>
      <c r="G26" s="44">
        <v>1</v>
      </c>
      <c r="H26" s="73">
        <v>41316.526610644258</v>
      </c>
      <c r="I26" s="73">
        <f t="shared" si="0"/>
        <v>49166.666666666664</v>
      </c>
      <c r="J26" s="73">
        <f t="shared" si="1"/>
        <v>49166.666666666664</v>
      </c>
      <c r="K26" s="73"/>
      <c r="L26" s="44">
        <f t="shared" si="2"/>
        <v>0</v>
      </c>
      <c r="M26" s="44">
        <f t="shared" si="3"/>
        <v>0</v>
      </c>
    </row>
    <row r="27" spans="2:13" ht="25.5" customHeight="1">
      <c r="B27" s="39">
        <v>23</v>
      </c>
      <c r="C27" s="89"/>
      <c r="D27" s="89"/>
      <c r="E27" s="92"/>
      <c r="F27" s="39" t="s">
        <v>254</v>
      </c>
      <c r="G27" s="44">
        <v>1</v>
      </c>
      <c r="H27" s="73">
        <v>25572.268907563026</v>
      </c>
      <c r="I27" s="73">
        <f t="shared" si="0"/>
        <v>30431</v>
      </c>
      <c r="J27" s="73">
        <f t="shared" si="1"/>
        <v>30431</v>
      </c>
      <c r="K27" s="73"/>
      <c r="L27" s="44">
        <f t="shared" si="2"/>
        <v>0</v>
      </c>
      <c r="M27" s="44">
        <f t="shared" si="3"/>
        <v>0</v>
      </c>
    </row>
    <row r="28" spans="2:13" ht="25.5" customHeight="1">
      <c r="B28" s="39">
        <v>24</v>
      </c>
      <c r="C28" s="89"/>
      <c r="D28" s="89"/>
      <c r="E28" s="92"/>
      <c r="F28" s="39" t="s">
        <v>111</v>
      </c>
      <c r="G28" s="44">
        <v>1</v>
      </c>
      <c r="H28" s="73">
        <v>25315.126050420171</v>
      </c>
      <c r="I28" s="73">
        <f t="shared" si="0"/>
        <v>30125.000000000004</v>
      </c>
      <c r="J28" s="73">
        <f t="shared" si="1"/>
        <v>30125.000000000004</v>
      </c>
      <c r="K28" s="73"/>
      <c r="L28" s="44">
        <f t="shared" si="2"/>
        <v>0</v>
      </c>
      <c r="M28" s="44">
        <f t="shared" si="3"/>
        <v>0</v>
      </c>
    </row>
    <row r="29" spans="2:13" ht="25.5" customHeight="1">
      <c r="B29" s="39">
        <v>25</v>
      </c>
      <c r="C29" s="89"/>
      <c r="D29" s="89"/>
      <c r="E29" s="92"/>
      <c r="F29" s="39" t="s">
        <v>112</v>
      </c>
      <c r="G29" s="44">
        <v>1</v>
      </c>
      <c r="H29" s="73">
        <v>81792.717086834731</v>
      </c>
      <c r="I29" s="73">
        <f t="shared" si="0"/>
        <v>97333.333333333328</v>
      </c>
      <c r="J29" s="73">
        <f t="shared" si="1"/>
        <v>97333.333333333328</v>
      </c>
      <c r="K29" s="73"/>
      <c r="L29" s="44">
        <f t="shared" si="2"/>
        <v>0</v>
      </c>
      <c r="M29" s="44">
        <f t="shared" si="3"/>
        <v>0</v>
      </c>
    </row>
    <row r="30" spans="2:13" ht="25.5" customHeight="1">
      <c r="B30" s="39">
        <v>26</v>
      </c>
      <c r="C30" s="89"/>
      <c r="D30" s="89"/>
      <c r="E30" s="92"/>
      <c r="F30" s="39" t="s">
        <v>113</v>
      </c>
      <c r="G30" s="44">
        <v>1</v>
      </c>
      <c r="H30" s="73">
        <v>25462.18487394958</v>
      </c>
      <c r="I30" s="73">
        <f t="shared" si="0"/>
        <v>30300</v>
      </c>
      <c r="J30" s="73">
        <f t="shared" si="1"/>
        <v>30300</v>
      </c>
      <c r="K30" s="73"/>
      <c r="L30" s="44">
        <f t="shared" si="2"/>
        <v>0</v>
      </c>
      <c r="M30" s="44">
        <f t="shared" si="3"/>
        <v>0</v>
      </c>
    </row>
    <row r="31" spans="2:13" ht="25.5" customHeight="1">
      <c r="B31" s="39">
        <v>27</v>
      </c>
      <c r="C31" s="89"/>
      <c r="D31" s="89"/>
      <c r="E31" s="92"/>
      <c r="F31" s="39" t="s">
        <v>114</v>
      </c>
      <c r="G31" s="44">
        <v>1</v>
      </c>
      <c r="H31" s="73">
        <v>139495.79831932773</v>
      </c>
      <c r="I31" s="73">
        <f t="shared" si="0"/>
        <v>166000</v>
      </c>
      <c r="J31" s="73">
        <f t="shared" si="1"/>
        <v>166000</v>
      </c>
      <c r="K31" s="73"/>
      <c r="L31" s="44">
        <f t="shared" si="2"/>
        <v>0</v>
      </c>
      <c r="M31" s="44">
        <f t="shared" si="3"/>
        <v>0</v>
      </c>
    </row>
    <row r="32" spans="2:13" ht="25.5" customHeight="1">
      <c r="B32" s="39">
        <v>28</v>
      </c>
      <c r="C32" s="89"/>
      <c r="D32" s="89"/>
      <c r="E32" s="92"/>
      <c r="F32" s="39" t="s">
        <v>267</v>
      </c>
      <c r="G32" s="44">
        <v>1</v>
      </c>
      <c r="H32" s="73">
        <v>151260.50420168068</v>
      </c>
      <c r="I32" s="73">
        <f t="shared" si="0"/>
        <v>180000</v>
      </c>
      <c r="J32" s="73">
        <f t="shared" si="1"/>
        <v>180000</v>
      </c>
      <c r="K32" s="73"/>
      <c r="L32" s="44">
        <f t="shared" si="2"/>
        <v>0</v>
      </c>
      <c r="M32" s="44">
        <f t="shared" si="3"/>
        <v>0</v>
      </c>
    </row>
    <row r="33" spans="2:13" ht="25.5" customHeight="1">
      <c r="B33" s="39">
        <v>29</v>
      </c>
      <c r="C33" s="89"/>
      <c r="D33" s="89"/>
      <c r="E33" s="92"/>
      <c r="F33" s="39" t="s">
        <v>115</v>
      </c>
      <c r="G33" s="44">
        <v>1</v>
      </c>
      <c r="H33" s="73">
        <v>51148.459383753499</v>
      </c>
      <c r="I33" s="73">
        <f t="shared" si="0"/>
        <v>60866.666666666664</v>
      </c>
      <c r="J33" s="73">
        <f t="shared" si="1"/>
        <v>60866.666666666664</v>
      </c>
      <c r="K33" s="73"/>
      <c r="L33" s="44">
        <f t="shared" si="2"/>
        <v>0</v>
      </c>
      <c r="M33" s="44">
        <f t="shared" si="3"/>
        <v>0</v>
      </c>
    </row>
    <row r="34" spans="2:13" ht="25.5" customHeight="1">
      <c r="B34" s="39">
        <v>30</v>
      </c>
      <c r="C34" s="89"/>
      <c r="D34" s="89"/>
      <c r="E34" s="92"/>
      <c r="F34" s="39" t="s">
        <v>239</v>
      </c>
      <c r="G34" s="44">
        <v>1</v>
      </c>
      <c r="H34" s="73">
        <v>25378.151260504204</v>
      </c>
      <c r="I34" s="73">
        <f t="shared" si="0"/>
        <v>30200.000000000004</v>
      </c>
      <c r="J34" s="73">
        <f t="shared" si="1"/>
        <v>30200.000000000004</v>
      </c>
      <c r="K34" s="73"/>
      <c r="L34" s="44">
        <f t="shared" si="2"/>
        <v>0</v>
      </c>
      <c r="M34" s="44">
        <f t="shared" si="3"/>
        <v>0</v>
      </c>
    </row>
    <row r="35" spans="2:13" ht="25.5" customHeight="1">
      <c r="B35" s="39">
        <v>31</v>
      </c>
      <c r="C35" s="89"/>
      <c r="D35" s="89"/>
      <c r="E35" s="92"/>
      <c r="F35" s="39" t="s">
        <v>116</v>
      </c>
      <c r="G35" s="44">
        <v>1</v>
      </c>
      <c r="H35" s="73">
        <v>110336.13445378152</v>
      </c>
      <c r="I35" s="73">
        <f t="shared" si="0"/>
        <v>131300</v>
      </c>
      <c r="J35" s="73">
        <f t="shared" si="1"/>
        <v>131300</v>
      </c>
      <c r="K35" s="73"/>
      <c r="L35" s="44">
        <f t="shared" si="2"/>
        <v>0</v>
      </c>
      <c r="M35" s="44">
        <f t="shared" si="3"/>
        <v>0</v>
      </c>
    </row>
    <row r="36" spans="2:13" ht="25.5" customHeight="1">
      <c r="B36" s="39">
        <v>32</v>
      </c>
      <c r="C36" s="89"/>
      <c r="D36" s="89"/>
      <c r="E36" s="92"/>
      <c r="F36" s="39" t="s">
        <v>117</v>
      </c>
      <c r="G36" s="44">
        <v>1</v>
      </c>
      <c r="H36" s="73">
        <v>42296.918767507006</v>
      </c>
      <c r="I36" s="73">
        <f t="shared" si="0"/>
        <v>50333.333333333336</v>
      </c>
      <c r="J36" s="73">
        <f t="shared" si="1"/>
        <v>50333.333333333336</v>
      </c>
      <c r="K36" s="73"/>
      <c r="L36" s="44">
        <f t="shared" si="2"/>
        <v>0</v>
      </c>
      <c r="M36" s="44">
        <f t="shared" si="3"/>
        <v>0</v>
      </c>
    </row>
    <row r="37" spans="2:13" ht="25.5" customHeight="1">
      <c r="B37" s="39">
        <v>33</v>
      </c>
      <c r="C37" s="89"/>
      <c r="D37" s="89"/>
      <c r="E37" s="92"/>
      <c r="F37" s="39" t="s">
        <v>118</v>
      </c>
      <c r="G37" s="44">
        <v>1</v>
      </c>
      <c r="H37" s="73">
        <v>41889.355742296924</v>
      </c>
      <c r="I37" s="73">
        <f t="shared" si="0"/>
        <v>49848.333333333336</v>
      </c>
      <c r="J37" s="73">
        <f t="shared" si="1"/>
        <v>49848.333333333336</v>
      </c>
      <c r="K37" s="73"/>
      <c r="L37" s="44">
        <f t="shared" si="2"/>
        <v>0</v>
      </c>
      <c r="M37" s="44">
        <f t="shared" si="3"/>
        <v>0</v>
      </c>
    </row>
    <row r="38" spans="2:13" ht="25.5" customHeight="1">
      <c r="B38" s="39">
        <v>34</v>
      </c>
      <c r="C38" s="89"/>
      <c r="D38" s="89"/>
      <c r="E38" s="92"/>
      <c r="F38" s="39" t="s">
        <v>240</v>
      </c>
      <c r="G38" s="44">
        <v>1</v>
      </c>
      <c r="H38" s="73">
        <v>26623.319327731093</v>
      </c>
      <c r="I38" s="73">
        <f t="shared" si="0"/>
        <v>31681.75</v>
      </c>
      <c r="J38" s="73">
        <f t="shared" si="1"/>
        <v>31681.75</v>
      </c>
      <c r="K38" s="73"/>
      <c r="L38" s="44">
        <f t="shared" si="2"/>
        <v>0</v>
      </c>
      <c r="M38" s="44">
        <f t="shared" si="3"/>
        <v>0</v>
      </c>
    </row>
    <row r="39" spans="2:13" ht="25.5" customHeight="1">
      <c r="B39" s="39">
        <v>35</v>
      </c>
      <c r="C39" s="89"/>
      <c r="D39" s="89"/>
      <c r="E39" s="92"/>
      <c r="F39" s="39" t="s">
        <v>119</v>
      </c>
      <c r="G39" s="44">
        <v>1</v>
      </c>
      <c r="H39" s="73">
        <v>25630.252100840338</v>
      </c>
      <c r="I39" s="73">
        <f t="shared" si="0"/>
        <v>30500</v>
      </c>
      <c r="J39" s="73">
        <f t="shared" si="1"/>
        <v>30500</v>
      </c>
      <c r="K39" s="73"/>
      <c r="L39" s="44">
        <f t="shared" si="2"/>
        <v>0</v>
      </c>
      <c r="M39" s="44">
        <f t="shared" si="3"/>
        <v>0</v>
      </c>
    </row>
    <row r="40" spans="2:13" ht="25.5" customHeight="1">
      <c r="B40" s="39">
        <v>36</v>
      </c>
      <c r="C40" s="89"/>
      <c r="D40" s="89"/>
      <c r="E40" s="92"/>
      <c r="F40" s="39" t="s">
        <v>120</v>
      </c>
      <c r="G40" s="44">
        <v>1</v>
      </c>
      <c r="H40" s="73">
        <v>25462.18487394958</v>
      </c>
      <c r="I40" s="73">
        <f t="shared" si="0"/>
        <v>30300</v>
      </c>
      <c r="J40" s="73">
        <f t="shared" si="1"/>
        <v>30300</v>
      </c>
      <c r="K40" s="73"/>
      <c r="L40" s="44">
        <f t="shared" si="2"/>
        <v>0</v>
      </c>
      <c r="M40" s="44">
        <f t="shared" si="3"/>
        <v>0</v>
      </c>
    </row>
    <row r="41" spans="2:13" ht="25.5" customHeight="1">
      <c r="B41" s="39">
        <v>37</v>
      </c>
      <c r="C41" s="89"/>
      <c r="D41" s="89"/>
      <c r="E41" s="92"/>
      <c r="F41" s="39" t="s">
        <v>238</v>
      </c>
      <c r="G41" s="44">
        <v>1</v>
      </c>
      <c r="H41" s="73">
        <v>43417.366946778711</v>
      </c>
      <c r="I41" s="73">
        <f t="shared" si="0"/>
        <v>51666.666666666664</v>
      </c>
      <c r="J41" s="73">
        <f t="shared" si="1"/>
        <v>51666.666666666664</v>
      </c>
      <c r="K41" s="73"/>
      <c r="L41" s="44">
        <f t="shared" si="2"/>
        <v>0</v>
      </c>
      <c r="M41" s="44">
        <f t="shared" si="3"/>
        <v>0</v>
      </c>
    </row>
    <row r="42" spans="2:13" ht="25.5" customHeight="1">
      <c r="B42" s="39">
        <v>38</v>
      </c>
      <c r="C42" s="89"/>
      <c r="D42" s="89"/>
      <c r="E42" s="92"/>
      <c r="F42" s="39" t="s">
        <v>241</v>
      </c>
      <c r="G42" s="44">
        <v>1</v>
      </c>
      <c r="H42" s="73">
        <v>36298.599439775913</v>
      </c>
      <c r="I42" s="73">
        <f t="shared" si="0"/>
        <v>43195.333333333336</v>
      </c>
      <c r="J42" s="73">
        <f t="shared" si="1"/>
        <v>43195.333333333336</v>
      </c>
      <c r="K42" s="73"/>
      <c r="L42" s="44">
        <f t="shared" si="2"/>
        <v>0</v>
      </c>
      <c r="M42" s="44">
        <f t="shared" si="3"/>
        <v>0</v>
      </c>
    </row>
    <row r="43" spans="2:13" ht="25.5" customHeight="1">
      <c r="B43" s="39">
        <v>39</v>
      </c>
      <c r="C43" s="89"/>
      <c r="D43" s="90"/>
      <c r="E43" s="93"/>
      <c r="F43" s="39" t="s">
        <v>121</v>
      </c>
      <c r="G43" s="44">
        <v>1</v>
      </c>
      <c r="H43" s="73">
        <v>94932.212885154062</v>
      </c>
      <c r="I43" s="73">
        <f t="shared" si="0"/>
        <v>112969.33333333333</v>
      </c>
      <c r="J43" s="73">
        <f t="shared" si="1"/>
        <v>112969.33333333333</v>
      </c>
      <c r="K43" s="73"/>
      <c r="L43" s="44">
        <f t="shared" si="2"/>
        <v>0</v>
      </c>
      <c r="M43" s="44">
        <f t="shared" si="3"/>
        <v>0</v>
      </c>
    </row>
    <row r="44" spans="2:13" ht="36.75" customHeight="1">
      <c r="B44" s="39">
        <v>40</v>
      </c>
      <c r="C44" s="89"/>
      <c r="D44" s="84" t="s">
        <v>122</v>
      </c>
      <c r="E44" s="85" t="s">
        <v>123</v>
      </c>
      <c r="F44" s="39" t="s">
        <v>124</v>
      </c>
      <c r="G44" s="44">
        <v>1</v>
      </c>
      <c r="H44" s="73">
        <v>30812.324929971986</v>
      </c>
      <c r="I44" s="73">
        <f t="shared" si="0"/>
        <v>36666.666666666664</v>
      </c>
      <c r="J44" s="73">
        <f t="shared" si="1"/>
        <v>36666.666666666664</v>
      </c>
      <c r="K44" s="73"/>
      <c r="L44" s="44">
        <f t="shared" si="2"/>
        <v>0</v>
      </c>
      <c r="M44" s="44">
        <f t="shared" si="3"/>
        <v>0</v>
      </c>
    </row>
    <row r="45" spans="2:13" ht="36.75" customHeight="1">
      <c r="B45" s="39">
        <v>41</v>
      </c>
      <c r="C45" s="89"/>
      <c r="D45" s="84"/>
      <c r="E45" s="85"/>
      <c r="F45" s="39" t="s">
        <v>125</v>
      </c>
      <c r="G45" s="44">
        <v>1</v>
      </c>
      <c r="H45" s="73">
        <v>122408.96358543418</v>
      </c>
      <c r="I45" s="73">
        <f t="shared" si="0"/>
        <v>145666.66666666666</v>
      </c>
      <c r="J45" s="73">
        <f t="shared" si="1"/>
        <v>145666.66666666666</v>
      </c>
      <c r="K45" s="73"/>
      <c r="L45" s="44">
        <f t="shared" si="2"/>
        <v>0</v>
      </c>
      <c r="M45" s="44">
        <f t="shared" si="3"/>
        <v>0</v>
      </c>
    </row>
    <row r="46" spans="2:13" ht="36.75" customHeight="1">
      <c r="B46" s="39">
        <v>42</v>
      </c>
      <c r="C46" s="89"/>
      <c r="D46" s="84"/>
      <c r="E46" s="85"/>
      <c r="F46" s="39" t="s">
        <v>126</v>
      </c>
      <c r="G46" s="44">
        <v>1</v>
      </c>
      <c r="H46" s="73">
        <v>36134.45378151261</v>
      </c>
      <c r="I46" s="73">
        <f t="shared" si="0"/>
        <v>43000</v>
      </c>
      <c r="J46" s="73">
        <f t="shared" si="1"/>
        <v>43000</v>
      </c>
      <c r="K46" s="73"/>
      <c r="L46" s="44">
        <f t="shared" si="2"/>
        <v>0</v>
      </c>
      <c r="M46" s="44">
        <f t="shared" si="3"/>
        <v>0</v>
      </c>
    </row>
    <row r="47" spans="2:13" ht="36.75" customHeight="1">
      <c r="B47" s="39">
        <v>43</v>
      </c>
      <c r="C47" s="89"/>
      <c r="D47" s="84"/>
      <c r="E47" s="85"/>
      <c r="F47" s="39" t="s">
        <v>127</v>
      </c>
      <c r="G47" s="44">
        <v>1</v>
      </c>
      <c r="H47" s="73">
        <v>36414.565826330538</v>
      </c>
      <c r="I47" s="73">
        <f t="shared" si="0"/>
        <v>43333.333333333336</v>
      </c>
      <c r="J47" s="73">
        <f t="shared" si="1"/>
        <v>43333.333333333336</v>
      </c>
      <c r="K47" s="73"/>
      <c r="L47" s="44">
        <f t="shared" si="2"/>
        <v>0</v>
      </c>
      <c r="M47" s="44">
        <f t="shared" si="3"/>
        <v>0</v>
      </c>
    </row>
    <row r="48" spans="2:13" ht="65.25" customHeight="1">
      <c r="B48" s="39">
        <v>44</v>
      </c>
      <c r="C48" s="89"/>
      <c r="D48" s="84" t="s">
        <v>128</v>
      </c>
      <c r="E48" s="85" t="s">
        <v>123</v>
      </c>
      <c r="F48" s="39" t="s">
        <v>255</v>
      </c>
      <c r="G48" s="44">
        <v>1</v>
      </c>
      <c r="H48" s="73">
        <v>89075.630252100847</v>
      </c>
      <c r="I48" s="73">
        <f t="shared" si="0"/>
        <v>106000</v>
      </c>
      <c r="J48" s="73">
        <f t="shared" si="1"/>
        <v>106000</v>
      </c>
      <c r="K48" s="73"/>
      <c r="L48" s="44">
        <f t="shared" si="2"/>
        <v>0</v>
      </c>
      <c r="M48" s="44">
        <f t="shared" si="3"/>
        <v>0</v>
      </c>
    </row>
    <row r="49" spans="2:13" ht="65.25" customHeight="1">
      <c r="B49" s="39">
        <v>46</v>
      </c>
      <c r="C49" s="89"/>
      <c r="D49" s="84"/>
      <c r="E49" s="85"/>
      <c r="F49" s="39" t="s">
        <v>129</v>
      </c>
      <c r="G49" s="44">
        <v>1</v>
      </c>
      <c r="H49" s="73">
        <v>88935.574229691876</v>
      </c>
      <c r="I49" s="73">
        <f t="shared" si="0"/>
        <v>105833.33333333333</v>
      </c>
      <c r="J49" s="73">
        <f t="shared" si="1"/>
        <v>105833.33333333333</v>
      </c>
      <c r="K49" s="73"/>
      <c r="L49" s="44">
        <f t="shared" si="2"/>
        <v>0</v>
      </c>
      <c r="M49" s="44">
        <f t="shared" si="3"/>
        <v>0</v>
      </c>
    </row>
    <row r="50" spans="2:13" ht="43.5" customHeight="1">
      <c r="B50" s="39">
        <v>47</v>
      </c>
      <c r="C50" s="89"/>
      <c r="D50" s="84" t="s">
        <v>130</v>
      </c>
      <c r="E50" s="85" t="s">
        <v>123</v>
      </c>
      <c r="F50" s="39" t="s">
        <v>131</v>
      </c>
      <c r="G50" s="44">
        <v>1</v>
      </c>
      <c r="H50" s="73">
        <v>125668.06722689077</v>
      </c>
      <c r="I50" s="73">
        <f t="shared" si="0"/>
        <v>149545</v>
      </c>
      <c r="J50" s="73">
        <f t="shared" si="1"/>
        <v>149545</v>
      </c>
      <c r="K50" s="73"/>
      <c r="L50" s="44">
        <f t="shared" si="2"/>
        <v>0</v>
      </c>
      <c r="M50" s="44">
        <f t="shared" si="3"/>
        <v>0</v>
      </c>
    </row>
    <row r="51" spans="2:13" ht="43.5" customHeight="1">
      <c r="B51" s="39">
        <v>48</v>
      </c>
      <c r="C51" s="89"/>
      <c r="D51" s="84"/>
      <c r="E51" s="85"/>
      <c r="F51" s="39" t="s">
        <v>132</v>
      </c>
      <c r="G51" s="44">
        <v>1</v>
      </c>
      <c r="H51" s="73">
        <v>128851.54061624651</v>
      </c>
      <c r="I51" s="73">
        <f t="shared" si="0"/>
        <v>153333.33333333334</v>
      </c>
      <c r="J51" s="73">
        <f t="shared" si="1"/>
        <v>153333.33333333334</v>
      </c>
      <c r="K51" s="73"/>
      <c r="L51" s="44">
        <f t="shared" si="2"/>
        <v>0</v>
      </c>
      <c r="M51" s="44">
        <f t="shared" si="3"/>
        <v>0</v>
      </c>
    </row>
    <row r="52" spans="2:13" ht="43.5" customHeight="1">
      <c r="B52" s="39">
        <v>49</v>
      </c>
      <c r="C52" s="89"/>
      <c r="D52" s="84"/>
      <c r="E52" s="85"/>
      <c r="F52" s="39" t="s">
        <v>133</v>
      </c>
      <c r="G52" s="44">
        <v>1</v>
      </c>
      <c r="H52" s="73">
        <v>141176.4705882353</v>
      </c>
      <c r="I52" s="73">
        <f t="shared" si="0"/>
        <v>168000</v>
      </c>
      <c r="J52" s="73">
        <f t="shared" si="1"/>
        <v>168000</v>
      </c>
      <c r="K52" s="73"/>
      <c r="L52" s="44">
        <f t="shared" si="2"/>
        <v>0</v>
      </c>
      <c r="M52" s="44">
        <f t="shared" si="3"/>
        <v>0</v>
      </c>
    </row>
    <row r="53" spans="2:13" ht="43.5" customHeight="1">
      <c r="B53" s="39">
        <v>50</v>
      </c>
      <c r="C53" s="89"/>
      <c r="D53" s="84"/>
      <c r="E53" s="85"/>
      <c r="F53" s="39" t="s">
        <v>134</v>
      </c>
      <c r="G53" s="44">
        <v>1</v>
      </c>
      <c r="H53" s="73">
        <v>141456.58263305324</v>
      </c>
      <c r="I53" s="73">
        <f t="shared" si="0"/>
        <v>168333.33333333334</v>
      </c>
      <c r="J53" s="73">
        <f t="shared" si="1"/>
        <v>168333.33333333334</v>
      </c>
      <c r="K53" s="73"/>
      <c r="L53" s="44">
        <f t="shared" si="2"/>
        <v>0</v>
      </c>
      <c r="M53" s="44">
        <f t="shared" si="3"/>
        <v>0</v>
      </c>
    </row>
    <row r="54" spans="2:13" ht="42.75" customHeight="1">
      <c r="B54" s="39">
        <v>51</v>
      </c>
      <c r="C54" s="89"/>
      <c r="D54" s="84" t="s">
        <v>135</v>
      </c>
      <c r="E54" s="85" t="s">
        <v>123</v>
      </c>
      <c r="F54" s="39" t="s">
        <v>136</v>
      </c>
      <c r="G54" s="44">
        <v>1</v>
      </c>
      <c r="H54" s="73">
        <v>76638.655462184877</v>
      </c>
      <c r="I54" s="73">
        <f t="shared" si="0"/>
        <v>91200</v>
      </c>
      <c r="J54" s="73">
        <f t="shared" si="1"/>
        <v>91200</v>
      </c>
      <c r="K54" s="73"/>
      <c r="L54" s="44">
        <f t="shared" si="2"/>
        <v>0</v>
      </c>
      <c r="M54" s="44">
        <f t="shared" si="3"/>
        <v>0</v>
      </c>
    </row>
    <row r="55" spans="2:13" ht="42.75" customHeight="1">
      <c r="B55" s="39">
        <v>52</v>
      </c>
      <c r="C55" s="89"/>
      <c r="D55" s="84"/>
      <c r="E55" s="85"/>
      <c r="F55" s="39" t="s">
        <v>137</v>
      </c>
      <c r="G55" s="44">
        <v>1</v>
      </c>
      <c r="H55" s="73">
        <v>143613.44537815126</v>
      </c>
      <c r="I55" s="73">
        <f t="shared" si="0"/>
        <v>170900</v>
      </c>
      <c r="J55" s="73">
        <f t="shared" si="1"/>
        <v>170900</v>
      </c>
      <c r="K55" s="73"/>
      <c r="L55" s="44">
        <f t="shared" si="2"/>
        <v>0</v>
      </c>
      <c r="M55" s="44">
        <f t="shared" si="3"/>
        <v>0</v>
      </c>
    </row>
    <row r="56" spans="2:13" ht="42.75" customHeight="1">
      <c r="B56" s="39">
        <v>53</v>
      </c>
      <c r="C56" s="89"/>
      <c r="D56" s="84"/>
      <c r="E56" s="85"/>
      <c r="F56" s="39" t="s">
        <v>138</v>
      </c>
      <c r="G56" s="44">
        <v>1</v>
      </c>
      <c r="H56" s="73">
        <v>69824.089635854354</v>
      </c>
      <c r="I56" s="73">
        <f t="shared" si="0"/>
        <v>83090.666666666672</v>
      </c>
      <c r="J56" s="73">
        <f t="shared" si="1"/>
        <v>83090.666666666672</v>
      </c>
      <c r="K56" s="73"/>
      <c r="L56" s="44">
        <f t="shared" si="2"/>
        <v>0</v>
      </c>
      <c r="M56" s="44">
        <f t="shared" si="3"/>
        <v>0</v>
      </c>
    </row>
    <row r="57" spans="2:13" ht="42.75" customHeight="1">
      <c r="B57" s="39">
        <v>54</v>
      </c>
      <c r="C57" s="89"/>
      <c r="D57" s="84"/>
      <c r="E57" s="85"/>
      <c r="F57" s="39" t="s">
        <v>139</v>
      </c>
      <c r="G57" s="44">
        <v>1</v>
      </c>
      <c r="H57" s="73">
        <v>128464.98599439778</v>
      </c>
      <c r="I57" s="73">
        <f t="shared" si="0"/>
        <v>152873.33333333334</v>
      </c>
      <c r="J57" s="73">
        <f t="shared" si="1"/>
        <v>152873.33333333334</v>
      </c>
      <c r="K57" s="73"/>
      <c r="L57" s="44">
        <f t="shared" si="2"/>
        <v>0</v>
      </c>
      <c r="M57" s="44">
        <f t="shared" si="3"/>
        <v>0</v>
      </c>
    </row>
    <row r="58" spans="2:13" ht="55.5" customHeight="1">
      <c r="B58" s="39">
        <v>55</v>
      </c>
      <c r="C58" s="89"/>
      <c r="D58" s="84"/>
      <c r="E58" s="85"/>
      <c r="F58" s="39" t="s">
        <v>140</v>
      </c>
      <c r="G58" s="44">
        <v>1</v>
      </c>
      <c r="H58" s="73">
        <v>81792.717086834731</v>
      </c>
      <c r="I58" s="73">
        <f t="shared" si="0"/>
        <v>97333.333333333328</v>
      </c>
      <c r="J58" s="73">
        <f t="shared" si="1"/>
        <v>97333.333333333328</v>
      </c>
      <c r="K58" s="73"/>
      <c r="L58" s="44">
        <f t="shared" si="2"/>
        <v>0</v>
      </c>
      <c r="M58" s="44">
        <f t="shared" si="3"/>
        <v>0</v>
      </c>
    </row>
    <row r="59" spans="2:13" ht="42.75" customHeight="1">
      <c r="B59" s="39">
        <v>56</v>
      </c>
      <c r="C59" s="89"/>
      <c r="D59" s="84"/>
      <c r="E59" s="85"/>
      <c r="F59" s="39" t="s">
        <v>256</v>
      </c>
      <c r="G59" s="44">
        <v>1</v>
      </c>
      <c r="H59" s="73">
        <v>278991.59663865546</v>
      </c>
      <c r="I59" s="73">
        <f t="shared" si="0"/>
        <v>332000</v>
      </c>
      <c r="J59" s="73">
        <f t="shared" si="1"/>
        <v>332000</v>
      </c>
      <c r="K59" s="73"/>
      <c r="L59" s="44">
        <f t="shared" si="2"/>
        <v>0</v>
      </c>
      <c r="M59" s="44">
        <f t="shared" si="3"/>
        <v>0</v>
      </c>
    </row>
    <row r="60" spans="2:13" ht="42.75" customHeight="1">
      <c r="B60" s="39">
        <v>57</v>
      </c>
      <c r="C60" s="89"/>
      <c r="D60" s="84"/>
      <c r="E60" s="85"/>
      <c r="F60" s="39" t="s">
        <v>242</v>
      </c>
      <c r="G60" s="44">
        <v>1</v>
      </c>
      <c r="H60" s="73">
        <v>181461.06442577031</v>
      </c>
      <c r="I60" s="73">
        <f t="shared" si="0"/>
        <v>215938.66666666666</v>
      </c>
      <c r="J60" s="73">
        <f t="shared" si="1"/>
        <v>215938.66666666666</v>
      </c>
      <c r="K60" s="73"/>
      <c r="L60" s="44">
        <f t="shared" si="2"/>
        <v>0</v>
      </c>
      <c r="M60" s="44">
        <f t="shared" si="3"/>
        <v>0</v>
      </c>
    </row>
    <row r="61" spans="2:13" ht="42.75" customHeight="1">
      <c r="B61" s="39">
        <v>58</v>
      </c>
      <c r="C61" s="89"/>
      <c r="D61" s="84"/>
      <c r="E61" s="85"/>
      <c r="F61" s="39" t="s">
        <v>141</v>
      </c>
      <c r="G61" s="44">
        <v>1</v>
      </c>
      <c r="H61" s="73">
        <v>71769.747899159673</v>
      </c>
      <c r="I61" s="73">
        <f t="shared" si="0"/>
        <v>85406</v>
      </c>
      <c r="J61" s="73">
        <f t="shared" si="1"/>
        <v>85406</v>
      </c>
      <c r="K61" s="73"/>
      <c r="L61" s="44">
        <f t="shared" si="2"/>
        <v>0</v>
      </c>
      <c r="M61" s="44">
        <f t="shared" si="3"/>
        <v>0</v>
      </c>
    </row>
    <row r="62" spans="2:13" ht="42.75" customHeight="1">
      <c r="B62" s="39">
        <v>59</v>
      </c>
      <c r="C62" s="89"/>
      <c r="D62" s="84"/>
      <c r="E62" s="85"/>
      <c r="F62" s="39" t="s">
        <v>142</v>
      </c>
      <c r="G62" s="44">
        <v>1</v>
      </c>
      <c r="H62" s="73">
        <v>168207.28291316525</v>
      </c>
      <c r="I62" s="73">
        <f t="shared" si="0"/>
        <v>200166.66666666666</v>
      </c>
      <c r="J62" s="73">
        <f t="shared" si="1"/>
        <v>200166.66666666666</v>
      </c>
      <c r="K62" s="73"/>
      <c r="L62" s="44">
        <f t="shared" si="2"/>
        <v>0</v>
      </c>
      <c r="M62" s="44">
        <f t="shared" si="3"/>
        <v>0</v>
      </c>
    </row>
    <row r="63" spans="2:13" ht="42.75" customHeight="1">
      <c r="B63" s="39">
        <v>60</v>
      </c>
      <c r="C63" s="89"/>
      <c r="D63" s="84"/>
      <c r="E63" s="85"/>
      <c r="F63" s="39" t="s">
        <v>143</v>
      </c>
      <c r="G63" s="44">
        <v>1</v>
      </c>
      <c r="H63" s="73">
        <v>160294.11764705883</v>
      </c>
      <c r="I63" s="73">
        <f t="shared" si="0"/>
        <v>190750</v>
      </c>
      <c r="J63" s="73">
        <f t="shared" si="1"/>
        <v>190750</v>
      </c>
      <c r="K63" s="73"/>
      <c r="L63" s="44">
        <f t="shared" si="2"/>
        <v>0</v>
      </c>
      <c r="M63" s="44">
        <f t="shared" si="3"/>
        <v>0</v>
      </c>
    </row>
    <row r="64" spans="2:13" ht="42.75" customHeight="1">
      <c r="B64" s="39">
        <v>61</v>
      </c>
      <c r="C64" s="89"/>
      <c r="D64" s="84"/>
      <c r="E64" s="85"/>
      <c r="F64" s="39" t="s">
        <v>144</v>
      </c>
      <c r="G64" s="44">
        <v>1</v>
      </c>
      <c r="H64" s="73">
        <v>132997.19887955181</v>
      </c>
      <c r="I64" s="73">
        <f t="shared" si="0"/>
        <v>158266.66666666666</v>
      </c>
      <c r="J64" s="73">
        <f t="shared" si="1"/>
        <v>158266.66666666666</v>
      </c>
      <c r="K64" s="73"/>
      <c r="L64" s="44">
        <f t="shared" si="2"/>
        <v>0</v>
      </c>
      <c r="M64" s="44">
        <f t="shared" si="3"/>
        <v>0</v>
      </c>
    </row>
    <row r="65" spans="2:13" ht="36" customHeight="1">
      <c r="B65" s="39">
        <v>62</v>
      </c>
      <c r="C65" s="89"/>
      <c r="D65" s="84" t="s">
        <v>145</v>
      </c>
      <c r="E65" s="85" t="s">
        <v>123</v>
      </c>
      <c r="F65" s="39" t="s">
        <v>243</v>
      </c>
      <c r="G65" s="44">
        <v>1</v>
      </c>
      <c r="H65" s="73">
        <v>223375.91036414565</v>
      </c>
      <c r="I65" s="73">
        <f t="shared" si="0"/>
        <v>265817.33333333331</v>
      </c>
      <c r="J65" s="73">
        <f t="shared" si="1"/>
        <v>265817.33333333331</v>
      </c>
      <c r="K65" s="73"/>
      <c r="L65" s="44">
        <f t="shared" si="2"/>
        <v>0</v>
      </c>
      <c r="M65" s="44">
        <f t="shared" si="3"/>
        <v>0</v>
      </c>
    </row>
    <row r="66" spans="2:13" ht="36" customHeight="1">
      <c r="B66" s="39">
        <v>63</v>
      </c>
      <c r="C66" s="89"/>
      <c r="D66" s="84"/>
      <c r="E66" s="85"/>
      <c r="F66" s="39" t="s">
        <v>146</v>
      </c>
      <c r="G66" s="44">
        <v>1</v>
      </c>
      <c r="H66" s="73">
        <v>234572.54901960783</v>
      </c>
      <c r="I66" s="73">
        <f t="shared" si="0"/>
        <v>279141.33333333331</v>
      </c>
      <c r="J66" s="73">
        <f t="shared" si="1"/>
        <v>279141.33333333331</v>
      </c>
      <c r="K66" s="73"/>
      <c r="L66" s="44">
        <f t="shared" si="2"/>
        <v>0</v>
      </c>
      <c r="M66" s="44">
        <f t="shared" si="3"/>
        <v>0</v>
      </c>
    </row>
    <row r="67" spans="2:13" ht="36" customHeight="1">
      <c r="B67" s="39">
        <v>64</v>
      </c>
      <c r="C67" s="89"/>
      <c r="D67" s="84"/>
      <c r="E67" s="85"/>
      <c r="F67" s="39" t="s">
        <v>147</v>
      </c>
      <c r="G67" s="44">
        <v>1</v>
      </c>
      <c r="H67" s="73">
        <v>226442.57703081236</v>
      </c>
      <c r="I67" s="73">
        <f t="shared" si="0"/>
        <v>269466.66666666669</v>
      </c>
      <c r="J67" s="73">
        <f t="shared" si="1"/>
        <v>269466.66666666669</v>
      </c>
      <c r="K67" s="73"/>
      <c r="L67" s="44">
        <f t="shared" si="2"/>
        <v>0</v>
      </c>
      <c r="M67" s="44">
        <f t="shared" si="3"/>
        <v>0</v>
      </c>
    </row>
    <row r="68" spans="2:13" ht="36" customHeight="1">
      <c r="B68" s="39">
        <v>65</v>
      </c>
      <c r="C68" s="89"/>
      <c r="D68" s="84"/>
      <c r="E68" s="85"/>
      <c r="F68" s="39" t="s">
        <v>148</v>
      </c>
      <c r="G68" s="44">
        <v>1</v>
      </c>
      <c r="H68" s="73">
        <v>223375.91036414565</v>
      </c>
      <c r="I68" s="73">
        <f t="shared" si="0"/>
        <v>265817.33333333331</v>
      </c>
      <c r="J68" s="73">
        <f t="shared" si="1"/>
        <v>265817.33333333331</v>
      </c>
      <c r="K68" s="73"/>
      <c r="L68" s="44">
        <f t="shared" si="2"/>
        <v>0</v>
      </c>
      <c r="M68" s="44">
        <f t="shared" si="3"/>
        <v>0</v>
      </c>
    </row>
    <row r="69" spans="2:13" ht="36" customHeight="1">
      <c r="B69" s="39">
        <v>66</v>
      </c>
      <c r="C69" s="89"/>
      <c r="D69" s="84"/>
      <c r="E69" s="85"/>
      <c r="F69" s="39" t="s">
        <v>149</v>
      </c>
      <c r="G69" s="44">
        <v>1</v>
      </c>
      <c r="H69" s="73">
        <v>223368.06722689077</v>
      </c>
      <c r="I69" s="73">
        <f t="shared" si="0"/>
        <v>265808</v>
      </c>
      <c r="J69" s="73">
        <f t="shared" si="1"/>
        <v>265808</v>
      </c>
      <c r="K69" s="73"/>
      <c r="L69" s="44">
        <f t="shared" si="2"/>
        <v>0</v>
      </c>
      <c r="M69" s="44">
        <f t="shared" si="3"/>
        <v>0</v>
      </c>
    </row>
    <row r="70" spans="2:13" ht="110.25">
      <c r="B70" s="39">
        <v>67</v>
      </c>
      <c r="C70" s="89"/>
      <c r="D70" s="40" t="s">
        <v>150</v>
      </c>
      <c r="E70" s="39" t="s">
        <v>123</v>
      </c>
      <c r="F70" s="39" t="s">
        <v>244</v>
      </c>
      <c r="G70" s="44">
        <v>1</v>
      </c>
      <c r="H70" s="73">
        <v>43137.25490196079</v>
      </c>
      <c r="I70" s="73">
        <f t="shared" ref="I70:I133" si="4">H70*1.19</f>
        <v>51333.333333333336</v>
      </c>
      <c r="J70" s="73">
        <f t="shared" ref="J70:J133" si="5">SUM(I70*G70)</f>
        <v>51333.333333333336</v>
      </c>
      <c r="K70" s="73"/>
      <c r="L70" s="44">
        <f t="shared" ref="L70:L133" si="6">K70*1.19</f>
        <v>0</v>
      </c>
      <c r="M70" s="44">
        <f t="shared" ref="M70:M133" si="7">L70*G70</f>
        <v>0</v>
      </c>
    </row>
    <row r="71" spans="2:13" ht="39.75" customHeight="1">
      <c r="B71" s="39">
        <v>68</v>
      </c>
      <c r="C71" s="89"/>
      <c r="D71" s="88" t="s">
        <v>151</v>
      </c>
      <c r="E71" s="91" t="s">
        <v>123</v>
      </c>
      <c r="F71" s="39" t="s">
        <v>152</v>
      </c>
      <c r="G71" s="44">
        <v>1</v>
      </c>
      <c r="H71" s="73">
        <v>69798.599439775906</v>
      </c>
      <c r="I71" s="73">
        <f t="shared" si="4"/>
        <v>83060.333333333328</v>
      </c>
      <c r="J71" s="73">
        <f t="shared" si="5"/>
        <v>83060.333333333328</v>
      </c>
      <c r="K71" s="73"/>
      <c r="L71" s="44">
        <f t="shared" si="6"/>
        <v>0</v>
      </c>
      <c r="M71" s="44">
        <f t="shared" si="7"/>
        <v>0</v>
      </c>
    </row>
    <row r="72" spans="2:13" ht="39.75" customHeight="1">
      <c r="B72" s="39">
        <v>70</v>
      </c>
      <c r="C72" s="89"/>
      <c r="D72" s="89"/>
      <c r="E72" s="92"/>
      <c r="F72" s="39" t="s">
        <v>257</v>
      </c>
      <c r="G72" s="44">
        <v>1</v>
      </c>
      <c r="H72" s="73">
        <v>111684.03361344538</v>
      </c>
      <c r="I72" s="73">
        <f t="shared" si="4"/>
        <v>132904</v>
      </c>
      <c r="J72" s="73">
        <f t="shared" si="5"/>
        <v>132904</v>
      </c>
      <c r="K72" s="73"/>
      <c r="L72" s="44">
        <f t="shared" si="6"/>
        <v>0</v>
      </c>
      <c r="M72" s="44">
        <f t="shared" si="7"/>
        <v>0</v>
      </c>
    </row>
    <row r="73" spans="2:13" ht="39.75" customHeight="1">
      <c r="B73" s="39">
        <v>71</v>
      </c>
      <c r="C73" s="89"/>
      <c r="D73" s="89"/>
      <c r="E73" s="92"/>
      <c r="F73" s="39" t="s">
        <v>258</v>
      </c>
      <c r="G73" s="44">
        <v>1</v>
      </c>
      <c r="H73" s="73">
        <v>130812.32492997199</v>
      </c>
      <c r="I73" s="73">
        <f t="shared" si="4"/>
        <v>155666.66666666666</v>
      </c>
      <c r="J73" s="73">
        <f t="shared" si="5"/>
        <v>155666.66666666666</v>
      </c>
      <c r="K73" s="73"/>
      <c r="L73" s="44">
        <f t="shared" si="6"/>
        <v>0</v>
      </c>
      <c r="M73" s="44">
        <f t="shared" si="7"/>
        <v>0</v>
      </c>
    </row>
    <row r="74" spans="2:13" ht="39.75" customHeight="1">
      <c r="B74" s="39">
        <v>72</v>
      </c>
      <c r="C74" s="89"/>
      <c r="D74" s="89"/>
      <c r="E74" s="92"/>
      <c r="F74" s="39" t="s">
        <v>245</v>
      </c>
      <c r="G74" s="44">
        <v>1</v>
      </c>
      <c r="H74" s="73">
        <v>127619.04761904762</v>
      </c>
      <c r="I74" s="73">
        <f t="shared" si="4"/>
        <v>151866.66666666666</v>
      </c>
      <c r="J74" s="73">
        <f t="shared" si="5"/>
        <v>151866.66666666666</v>
      </c>
      <c r="K74" s="73"/>
      <c r="L74" s="44">
        <f t="shared" si="6"/>
        <v>0</v>
      </c>
      <c r="M74" s="44">
        <f t="shared" si="7"/>
        <v>0</v>
      </c>
    </row>
    <row r="75" spans="2:13" ht="39.75" customHeight="1">
      <c r="B75" s="39">
        <v>73</v>
      </c>
      <c r="C75" s="89"/>
      <c r="D75" s="89"/>
      <c r="E75" s="92"/>
      <c r="F75" s="39" t="s">
        <v>246</v>
      </c>
      <c r="G75" s="44">
        <v>1</v>
      </c>
      <c r="H75" s="73">
        <v>59971.988795518213</v>
      </c>
      <c r="I75" s="73">
        <f t="shared" si="4"/>
        <v>71366.666666666672</v>
      </c>
      <c r="J75" s="73">
        <f t="shared" si="5"/>
        <v>71366.666666666672</v>
      </c>
      <c r="K75" s="73"/>
      <c r="L75" s="44">
        <f t="shared" si="6"/>
        <v>0</v>
      </c>
      <c r="M75" s="44">
        <f t="shared" si="7"/>
        <v>0</v>
      </c>
    </row>
    <row r="76" spans="2:13" ht="39.75" customHeight="1">
      <c r="B76" s="39">
        <v>74</v>
      </c>
      <c r="C76" s="89"/>
      <c r="D76" s="89"/>
      <c r="E76" s="92"/>
      <c r="F76" s="39" t="s">
        <v>259</v>
      </c>
      <c r="G76" s="44">
        <v>1</v>
      </c>
      <c r="H76" s="73">
        <v>51092.436974789918</v>
      </c>
      <c r="I76" s="73">
        <f t="shared" si="4"/>
        <v>60800</v>
      </c>
      <c r="J76" s="73">
        <f t="shared" si="5"/>
        <v>60800</v>
      </c>
      <c r="K76" s="73"/>
      <c r="L76" s="44">
        <f t="shared" si="6"/>
        <v>0</v>
      </c>
      <c r="M76" s="44">
        <f t="shared" si="7"/>
        <v>0</v>
      </c>
    </row>
    <row r="77" spans="2:13" ht="39.75" customHeight="1">
      <c r="B77" s="39">
        <v>75</v>
      </c>
      <c r="C77" s="89"/>
      <c r="D77" s="89"/>
      <c r="E77" s="92"/>
      <c r="F77" s="39" t="s">
        <v>260</v>
      </c>
      <c r="G77" s="44">
        <v>1</v>
      </c>
      <c r="H77" s="73">
        <v>106085.71428571429</v>
      </c>
      <c r="I77" s="73">
        <f t="shared" si="4"/>
        <v>126242</v>
      </c>
      <c r="J77" s="73">
        <f t="shared" si="5"/>
        <v>126242</v>
      </c>
      <c r="K77" s="73"/>
      <c r="L77" s="44">
        <f t="shared" si="6"/>
        <v>0</v>
      </c>
      <c r="M77" s="44">
        <f t="shared" si="7"/>
        <v>0</v>
      </c>
    </row>
    <row r="78" spans="2:13" ht="39.75" customHeight="1">
      <c r="B78" s="39">
        <v>76</v>
      </c>
      <c r="C78" s="89"/>
      <c r="D78" s="89"/>
      <c r="E78" s="92"/>
      <c r="F78" s="39" t="s">
        <v>261</v>
      </c>
      <c r="G78" s="44">
        <v>1</v>
      </c>
      <c r="H78" s="73">
        <v>139648.17927170871</v>
      </c>
      <c r="I78" s="73">
        <f t="shared" si="4"/>
        <v>166181.33333333334</v>
      </c>
      <c r="J78" s="73">
        <f t="shared" si="5"/>
        <v>166181.33333333334</v>
      </c>
      <c r="K78" s="73"/>
      <c r="L78" s="44">
        <f t="shared" si="6"/>
        <v>0</v>
      </c>
      <c r="M78" s="44">
        <f t="shared" si="7"/>
        <v>0</v>
      </c>
    </row>
    <row r="79" spans="2:13" ht="39.75" customHeight="1">
      <c r="B79" s="39">
        <v>77</v>
      </c>
      <c r="C79" s="89"/>
      <c r="D79" s="89"/>
      <c r="E79" s="92"/>
      <c r="F79" s="39" t="s">
        <v>262</v>
      </c>
      <c r="G79" s="44">
        <v>1</v>
      </c>
      <c r="H79" s="73">
        <v>142857.14285714287</v>
      </c>
      <c r="I79" s="73">
        <f t="shared" si="4"/>
        <v>170000</v>
      </c>
      <c r="J79" s="73">
        <f t="shared" si="5"/>
        <v>170000</v>
      </c>
      <c r="K79" s="73"/>
      <c r="L79" s="44">
        <f t="shared" si="6"/>
        <v>0</v>
      </c>
      <c r="M79" s="44">
        <f t="shared" si="7"/>
        <v>0</v>
      </c>
    </row>
    <row r="80" spans="2:13" ht="39.75" customHeight="1">
      <c r="B80" s="39">
        <v>78</v>
      </c>
      <c r="C80" s="89"/>
      <c r="D80" s="89"/>
      <c r="E80" s="92"/>
      <c r="F80" s="39" t="s">
        <v>263</v>
      </c>
      <c r="G80" s="44">
        <v>1</v>
      </c>
      <c r="H80" s="73">
        <v>164705.88235294117</v>
      </c>
      <c r="I80" s="73">
        <f t="shared" si="4"/>
        <v>196000</v>
      </c>
      <c r="J80" s="73">
        <f t="shared" si="5"/>
        <v>196000</v>
      </c>
      <c r="K80" s="73"/>
      <c r="L80" s="44">
        <f t="shared" si="6"/>
        <v>0</v>
      </c>
      <c r="M80" s="44">
        <f t="shared" si="7"/>
        <v>0</v>
      </c>
    </row>
    <row r="81" spans="2:13" ht="39.75" customHeight="1">
      <c r="B81" s="39">
        <v>79</v>
      </c>
      <c r="C81" s="90"/>
      <c r="D81" s="90"/>
      <c r="E81" s="93"/>
      <c r="F81" s="41" t="s">
        <v>264</v>
      </c>
      <c r="G81" s="44">
        <v>1</v>
      </c>
      <c r="H81" s="74">
        <v>62044.817927170865</v>
      </c>
      <c r="I81" s="73">
        <f t="shared" si="4"/>
        <v>73833.333333333328</v>
      </c>
      <c r="J81" s="73">
        <f t="shared" si="5"/>
        <v>73833.333333333328</v>
      </c>
      <c r="K81" s="74"/>
      <c r="L81" s="44">
        <f t="shared" si="6"/>
        <v>0</v>
      </c>
      <c r="M81" s="44">
        <f t="shared" si="7"/>
        <v>0</v>
      </c>
    </row>
    <row r="82" spans="2:13" ht="94.5">
      <c r="B82" s="39">
        <v>81</v>
      </c>
      <c r="C82" s="43"/>
      <c r="D82" s="40" t="s">
        <v>153</v>
      </c>
      <c r="E82" s="39" t="s">
        <v>247</v>
      </c>
      <c r="F82" s="39" t="s">
        <v>154</v>
      </c>
      <c r="G82" s="44">
        <v>1</v>
      </c>
      <c r="H82" s="73">
        <v>134015.68627450979</v>
      </c>
      <c r="I82" s="73">
        <f t="shared" si="4"/>
        <v>159478.66666666666</v>
      </c>
      <c r="J82" s="73">
        <f t="shared" si="5"/>
        <v>159478.66666666666</v>
      </c>
      <c r="K82" s="73"/>
      <c r="L82" s="44">
        <f t="shared" si="6"/>
        <v>0</v>
      </c>
      <c r="M82" s="44">
        <f t="shared" si="7"/>
        <v>0</v>
      </c>
    </row>
    <row r="83" spans="2:13" ht="126">
      <c r="B83" s="39">
        <v>82</v>
      </c>
      <c r="C83" s="43"/>
      <c r="D83" s="40" t="s">
        <v>155</v>
      </c>
      <c r="E83" s="39" t="s">
        <v>156</v>
      </c>
      <c r="F83" s="39" t="s">
        <v>155</v>
      </c>
      <c r="G83" s="44">
        <v>1</v>
      </c>
      <c r="H83" s="73">
        <v>540616.24649859953</v>
      </c>
      <c r="I83" s="73">
        <f t="shared" si="4"/>
        <v>643333.33333333337</v>
      </c>
      <c r="J83" s="73">
        <f t="shared" si="5"/>
        <v>643333.33333333337</v>
      </c>
      <c r="K83" s="73"/>
      <c r="L83" s="44">
        <f t="shared" si="6"/>
        <v>0</v>
      </c>
      <c r="M83" s="44">
        <f t="shared" si="7"/>
        <v>0</v>
      </c>
    </row>
    <row r="84" spans="2:13" ht="63" customHeight="1">
      <c r="B84" s="39">
        <v>83</v>
      </c>
      <c r="C84" s="84" t="s">
        <v>157</v>
      </c>
      <c r="D84" s="84"/>
      <c r="E84" s="85" t="s">
        <v>158</v>
      </c>
      <c r="F84" s="39" t="s">
        <v>159</v>
      </c>
      <c r="G84" s="44">
        <v>1</v>
      </c>
      <c r="H84" s="73">
        <v>247282.91316526613</v>
      </c>
      <c r="I84" s="73">
        <f t="shared" si="4"/>
        <v>294266.66666666669</v>
      </c>
      <c r="J84" s="73">
        <f t="shared" si="5"/>
        <v>294266.66666666669</v>
      </c>
      <c r="K84" s="73"/>
      <c r="L84" s="44">
        <f t="shared" si="6"/>
        <v>0</v>
      </c>
      <c r="M84" s="44">
        <f t="shared" si="7"/>
        <v>0</v>
      </c>
    </row>
    <row r="85" spans="2:13" ht="47.25">
      <c r="B85" s="39">
        <v>84</v>
      </c>
      <c r="C85" s="84"/>
      <c r="D85" s="84"/>
      <c r="E85" s="85"/>
      <c r="F85" s="39" t="s">
        <v>160</v>
      </c>
      <c r="G85" s="44">
        <v>1</v>
      </c>
      <c r="H85" s="73">
        <v>273576.19047619053</v>
      </c>
      <c r="I85" s="73">
        <f t="shared" si="4"/>
        <v>325555.66666666674</v>
      </c>
      <c r="J85" s="73">
        <f t="shared" si="5"/>
        <v>325555.66666666674</v>
      </c>
      <c r="K85" s="73"/>
      <c r="L85" s="44">
        <f t="shared" si="6"/>
        <v>0</v>
      </c>
      <c r="M85" s="44">
        <f t="shared" si="7"/>
        <v>0</v>
      </c>
    </row>
    <row r="86" spans="2:13" ht="46.5" customHeight="1">
      <c r="B86" s="39">
        <v>85</v>
      </c>
      <c r="C86" s="84" t="s">
        <v>161</v>
      </c>
      <c r="D86" s="84"/>
      <c r="E86" s="85" t="s">
        <v>162</v>
      </c>
      <c r="F86" s="39" t="s">
        <v>163</v>
      </c>
      <c r="G86" s="44">
        <v>1</v>
      </c>
      <c r="H86" s="73">
        <v>154201.68067226891</v>
      </c>
      <c r="I86" s="73">
        <f t="shared" si="4"/>
        <v>183500</v>
      </c>
      <c r="J86" s="73">
        <f t="shared" si="5"/>
        <v>183500</v>
      </c>
      <c r="K86" s="73"/>
      <c r="L86" s="44">
        <f t="shared" si="6"/>
        <v>0</v>
      </c>
      <c r="M86" s="44">
        <f t="shared" si="7"/>
        <v>0</v>
      </c>
    </row>
    <row r="87" spans="2:13" ht="46.5" customHeight="1">
      <c r="B87" s="39">
        <v>86</v>
      </c>
      <c r="C87" s="84"/>
      <c r="D87" s="84"/>
      <c r="E87" s="85"/>
      <c r="F87" s="39" t="s">
        <v>164</v>
      </c>
      <c r="G87" s="44">
        <v>1</v>
      </c>
      <c r="H87" s="73">
        <v>246498.59943977589</v>
      </c>
      <c r="I87" s="73">
        <f t="shared" si="4"/>
        <v>293333.33333333331</v>
      </c>
      <c r="J87" s="73">
        <f t="shared" si="5"/>
        <v>293333.33333333331</v>
      </c>
      <c r="K87" s="73"/>
      <c r="L87" s="44">
        <f t="shared" si="6"/>
        <v>0</v>
      </c>
      <c r="M87" s="44">
        <f t="shared" si="7"/>
        <v>0</v>
      </c>
    </row>
    <row r="88" spans="2:13" ht="31.5">
      <c r="B88" s="39">
        <v>87</v>
      </c>
      <c r="C88" s="94" t="s">
        <v>165</v>
      </c>
      <c r="D88" s="95"/>
      <c r="E88" s="91" t="s">
        <v>166</v>
      </c>
      <c r="F88" s="39" t="s">
        <v>248</v>
      </c>
      <c r="G88" s="44">
        <v>1</v>
      </c>
      <c r="H88" s="73">
        <v>82375.350140056034</v>
      </c>
      <c r="I88" s="73">
        <f t="shared" si="4"/>
        <v>98026.666666666672</v>
      </c>
      <c r="J88" s="73">
        <f t="shared" si="5"/>
        <v>98026.666666666672</v>
      </c>
      <c r="K88" s="73"/>
      <c r="L88" s="44">
        <f t="shared" si="6"/>
        <v>0</v>
      </c>
      <c r="M88" s="44">
        <f t="shared" si="7"/>
        <v>0</v>
      </c>
    </row>
    <row r="89" spans="2:13" ht="31.5">
      <c r="B89" s="39">
        <v>88</v>
      </c>
      <c r="C89" s="96"/>
      <c r="D89" s="97"/>
      <c r="E89" s="92"/>
      <c r="F89" s="39" t="s">
        <v>249</v>
      </c>
      <c r="G89" s="44">
        <v>1</v>
      </c>
      <c r="H89" s="73">
        <v>85434.173669467797</v>
      </c>
      <c r="I89" s="73">
        <f t="shared" si="4"/>
        <v>101666.66666666667</v>
      </c>
      <c r="J89" s="73">
        <f t="shared" si="5"/>
        <v>101666.66666666667</v>
      </c>
      <c r="K89" s="73"/>
      <c r="L89" s="44">
        <f t="shared" si="6"/>
        <v>0</v>
      </c>
      <c r="M89" s="44">
        <f t="shared" si="7"/>
        <v>0</v>
      </c>
    </row>
    <row r="90" spans="2:13" ht="46.9" customHeight="1">
      <c r="B90" s="39">
        <v>89</v>
      </c>
      <c r="C90" s="96"/>
      <c r="D90" s="97"/>
      <c r="E90" s="92"/>
      <c r="F90" s="39" t="s">
        <v>250</v>
      </c>
      <c r="G90" s="44">
        <v>1</v>
      </c>
      <c r="H90" s="73">
        <v>89635.854341736704</v>
      </c>
      <c r="I90" s="73">
        <f t="shared" si="4"/>
        <v>106666.66666666667</v>
      </c>
      <c r="J90" s="73">
        <f t="shared" si="5"/>
        <v>106666.66666666667</v>
      </c>
      <c r="K90" s="73"/>
      <c r="L90" s="44">
        <f t="shared" si="6"/>
        <v>0</v>
      </c>
      <c r="M90" s="44">
        <f t="shared" si="7"/>
        <v>0</v>
      </c>
    </row>
    <row r="91" spans="2:13" ht="31.5">
      <c r="B91" s="39">
        <v>90</v>
      </c>
      <c r="C91" s="96"/>
      <c r="D91" s="97"/>
      <c r="E91" s="92"/>
      <c r="F91" s="39" t="s">
        <v>251</v>
      </c>
      <c r="G91" s="44">
        <v>1</v>
      </c>
      <c r="H91" s="73">
        <v>76470.588235294126</v>
      </c>
      <c r="I91" s="73">
        <f t="shared" si="4"/>
        <v>91000</v>
      </c>
      <c r="J91" s="73">
        <f t="shared" si="5"/>
        <v>91000</v>
      </c>
      <c r="K91" s="73"/>
      <c r="L91" s="44">
        <f t="shared" si="6"/>
        <v>0</v>
      </c>
      <c r="M91" s="44">
        <f t="shared" si="7"/>
        <v>0</v>
      </c>
    </row>
    <row r="92" spans="2:13" ht="31.5">
      <c r="B92" s="39">
        <v>91</v>
      </c>
      <c r="C92" s="98"/>
      <c r="D92" s="99"/>
      <c r="E92" s="93"/>
      <c r="F92" s="39" t="s">
        <v>252</v>
      </c>
      <c r="G92" s="44">
        <v>1</v>
      </c>
      <c r="H92" s="73">
        <v>81792.717086834731</v>
      </c>
      <c r="I92" s="73">
        <f t="shared" si="4"/>
        <v>97333.333333333328</v>
      </c>
      <c r="J92" s="73">
        <f t="shared" si="5"/>
        <v>97333.333333333328</v>
      </c>
      <c r="K92" s="73"/>
      <c r="L92" s="44">
        <f t="shared" si="6"/>
        <v>0</v>
      </c>
      <c r="M92" s="44">
        <f t="shared" si="7"/>
        <v>0</v>
      </c>
    </row>
    <row r="93" spans="2:13" ht="47.25">
      <c r="B93" s="39">
        <v>93</v>
      </c>
      <c r="C93" s="84" t="s">
        <v>167</v>
      </c>
      <c r="D93" s="84"/>
      <c r="E93" s="85" t="s">
        <v>168</v>
      </c>
      <c r="F93" s="39" t="s">
        <v>265</v>
      </c>
      <c r="G93" s="44">
        <v>1</v>
      </c>
      <c r="H93" s="73">
        <v>85459.383753501403</v>
      </c>
      <c r="I93" s="73">
        <f t="shared" si="4"/>
        <v>101696.66666666667</v>
      </c>
      <c r="J93" s="73">
        <f t="shared" si="5"/>
        <v>101696.66666666667</v>
      </c>
      <c r="K93" s="73"/>
      <c r="L93" s="44">
        <f t="shared" si="6"/>
        <v>0</v>
      </c>
      <c r="M93" s="44">
        <f t="shared" si="7"/>
        <v>0</v>
      </c>
    </row>
    <row r="94" spans="2:13" ht="47.25">
      <c r="B94" s="39">
        <v>94</v>
      </c>
      <c r="C94" s="84"/>
      <c r="D94" s="84"/>
      <c r="E94" s="85"/>
      <c r="F94" s="39" t="s">
        <v>169</v>
      </c>
      <c r="G94" s="44">
        <v>1</v>
      </c>
      <c r="H94" s="73">
        <v>226169.18767507002</v>
      </c>
      <c r="I94" s="73">
        <f t="shared" si="4"/>
        <v>269141.33333333331</v>
      </c>
      <c r="J94" s="73">
        <f t="shared" si="5"/>
        <v>269141.33333333331</v>
      </c>
      <c r="K94" s="73"/>
      <c r="L94" s="44">
        <f t="shared" si="6"/>
        <v>0</v>
      </c>
      <c r="M94" s="44">
        <f t="shared" si="7"/>
        <v>0</v>
      </c>
    </row>
    <row r="95" spans="2:13" ht="15.75">
      <c r="B95" s="39">
        <v>95</v>
      </c>
      <c r="C95" s="84"/>
      <c r="D95" s="84"/>
      <c r="E95" s="85"/>
      <c r="F95" s="39" t="s">
        <v>170</v>
      </c>
      <c r="G95" s="44">
        <v>1</v>
      </c>
      <c r="H95" s="73">
        <v>393557.42296918767</v>
      </c>
      <c r="I95" s="73">
        <f t="shared" si="4"/>
        <v>468333.33333333331</v>
      </c>
      <c r="J95" s="73">
        <f t="shared" si="5"/>
        <v>468333.33333333331</v>
      </c>
      <c r="K95" s="73"/>
      <c r="L95" s="44">
        <f t="shared" si="6"/>
        <v>0</v>
      </c>
      <c r="M95" s="44">
        <f t="shared" si="7"/>
        <v>0</v>
      </c>
    </row>
    <row r="96" spans="2:13" ht="29.25" customHeight="1">
      <c r="B96" s="39">
        <v>96</v>
      </c>
      <c r="C96" s="84"/>
      <c r="D96" s="84"/>
      <c r="E96" s="85"/>
      <c r="F96" s="39" t="s">
        <v>171</v>
      </c>
      <c r="G96" s="44">
        <v>1</v>
      </c>
      <c r="H96" s="73">
        <v>90476.190476190488</v>
      </c>
      <c r="I96" s="73">
        <f t="shared" si="4"/>
        <v>107666.66666666667</v>
      </c>
      <c r="J96" s="73">
        <f t="shared" si="5"/>
        <v>107666.66666666667</v>
      </c>
      <c r="K96" s="73"/>
      <c r="L96" s="44">
        <f t="shared" si="6"/>
        <v>0</v>
      </c>
      <c r="M96" s="44">
        <f t="shared" si="7"/>
        <v>0</v>
      </c>
    </row>
    <row r="97" spans="2:13" ht="29.25" customHeight="1">
      <c r="B97" s="39">
        <v>97</v>
      </c>
      <c r="C97" s="84"/>
      <c r="D97" s="84"/>
      <c r="E97" s="85"/>
      <c r="F97" s="39" t="s">
        <v>172</v>
      </c>
      <c r="G97" s="44">
        <v>1</v>
      </c>
      <c r="H97" s="73">
        <v>256470.58823529413</v>
      </c>
      <c r="I97" s="73">
        <f t="shared" si="4"/>
        <v>305200</v>
      </c>
      <c r="J97" s="73">
        <f t="shared" si="5"/>
        <v>305200</v>
      </c>
      <c r="K97" s="73"/>
      <c r="L97" s="44">
        <f t="shared" si="6"/>
        <v>0</v>
      </c>
      <c r="M97" s="44">
        <f t="shared" si="7"/>
        <v>0</v>
      </c>
    </row>
    <row r="98" spans="2:13" ht="29.25" customHeight="1">
      <c r="B98" s="39">
        <v>98</v>
      </c>
      <c r="C98" s="84"/>
      <c r="D98" s="84"/>
      <c r="E98" s="85"/>
      <c r="F98" s="39" t="s">
        <v>173</v>
      </c>
      <c r="G98" s="44">
        <v>1</v>
      </c>
      <c r="H98" s="73">
        <v>418766.10644257709</v>
      </c>
      <c r="I98" s="73">
        <f t="shared" si="4"/>
        <v>498331.66666666669</v>
      </c>
      <c r="J98" s="73">
        <f t="shared" si="5"/>
        <v>498331.66666666669</v>
      </c>
      <c r="K98" s="73"/>
      <c r="L98" s="44">
        <f t="shared" si="6"/>
        <v>0</v>
      </c>
      <c r="M98" s="44">
        <f t="shared" si="7"/>
        <v>0</v>
      </c>
    </row>
    <row r="99" spans="2:13" ht="29.25" customHeight="1">
      <c r="B99" s="39">
        <v>99</v>
      </c>
      <c r="C99" s="84"/>
      <c r="D99" s="84"/>
      <c r="E99" s="85"/>
      <c r="F99" s="39" t="s">
        <v>174</v>
      </c>
      <c r="G99" s="44">
        <v>1</v>
      </c>
      <c r="H99" s="73">
        <v>293215.68627450982</v>
      </c>
      <c r="I99" s="73">
        <f t="shared" si="4"/>
        <v>348926.66666666669</v>
      </c>
      <c r="J99" s="73">
        <f t="shared" si="5"/>
        <v>348926.66666666669</v>
      </c>
      <c r="K99" s="73"/>
      <c r="L99" s="44">
        <f t="shared" si="6"/>
        <v>0</v>
      </c>
      <c r="M99" s="44">
        <f t="shared" si="7"/>
        <v>0</v>
      </c>
    </row>
    <row r="100" spans="2:13" ht="29.25" customHeight="1">
      <c r="B100" s="39">
        <v>100</v>
      </c>
      <c r="C100" s="84"/>
      <c r="D100" s="84"/>
      <c r="E100" s="85"/>
      <c r="F100" s="39" t="s">
        <v>175</v>
      </c>
      <c r="G100" s="44">
        <v>1</v>
      </c>
      <c r="H100" s="73">
        <v>40616.246498599445</v>
      </c>
      <c r="I100" s="73">
        <f t="shared" si="4"/>
        <v>48333.333333333336</v>
      </c>
      <c r="J100" s="73">
        <f t="shared" si="5"/>
        <v>48333.333333333336</v>
      </c>
      <c r="K100" s="73"/>
      <c r="L100" s="44">
        <f t="shared" si="6"/>
        <v>0</v>
      </c>
      <c r="M100" s="44">
        <f t="shared" si="7"/>
        <v>0</v>
      </c>
    </row>
    <row r="101" spans="2:13" ht="29.25" customHeight="1">
      <c r="B101" s="39">
        <v>101</v>
      </c>
      <c r="C101" s="84"/>
      <c r="D101" s="84"/>
      <c r="E101" s="85"/>
      <c r="F101" s="39" t="s">
        <v>176</v>
      </c>
      <c r="G101" s="44">
        <v>1</v>
      </c>
      <c r="H101" s="73">
        <v>540056.02240896353</v>
      </c>
      <c r="I101" s="73">
        <f t="shared" si="4"/>
        <v>642666.66666666663</v>
      </c>
      <c r="J101" s="73">
        <f t="shared" si="5"/>
        <v>642666.66666666663</v>
      </c>
      <c r="K101" s="73"/>
      <c r="L101" s="44">
        <f t="shared" si="6"/>
        <v>0</v>
      </c>
      <c r="M101" s="44">
        <f t="shared" si="7"/>
        <v>0</v>
      </c>
    </row>
    <row r="102" spans="2:13" ht="29.25" customHeight="1">
      <c r="B102" s="39">
        <v>102</v>
      </c>
      <c r="C102" s="84"/>
      <c r="D102" s="84"/>
      <c r="E102" s="85"/>
      <c r="F102" s="39" t="s">
        <v>177</v>
      </c>
      <c r="G102" s="44">
        <v>1</v>
      </c>
      <c r="H102" s="73">
        <v>566106.44257703086</v>
      </c>
      <c r="I102" s="73">
        <f t="shared" si="4"/>
        <v>673666.66666666674</v>
      </c>
      <c r="J102" s="73">
        <f t="shared" si="5"/>
        <v>673666.66666666674</v>
      </c>
      <c r="K102" s="73"/>
      <c r="L102" s="44">
        <f t="shared" si="6"/>
        <v>0</v>
      </c>
      <c r="M102" s="44">
        <f t="shared" si="7"/>
        <v>0</v>
      </c>
    </row>
    <row r="103" spans="2:13" ht="29.25" customHeight="1">
      <c r="B103" s="39">
        <v>103</v>
      </c>
      <c r="C103" s="84"/>
      <c r="D103" s="84"/>
      <c r="E103" s="85"/>
      <c r="F103" s="39" t="s">
        <v>178</v>
      </c>
      <c r="G103" s="44">
        <v>1</v>
      </c>
      <c r="H103" s="73">
        <v>53613.445378151264</v>
      </c>
      <c r="I103" s="73">
        <f t="shared" si="4"/>
        <v>63800</v>
      </c>
      <c r="J103" s="73">
        <f t="shared" si="5"/>
        <v>63800</v>
      </c>
      <c r="K103" s="73"/>
      <c r="L103" s="44">
        <f t="shared" si="6"/>
        <v>0</v>
      </c>
      <c r="M103" s="44">
        <f t="shared" si="7"/>
        <v>0</v>
      </c>
    </row>
    <row r="104" spans="2:13" ht="56.25" customHeight="1">
      <c r="B104" s="39">
        <v>104</v>
      </c>
      <c r="C104" s="84" t="s">
        <v>179</v>
      </c>
      <c r="D104" s="84"/>
      <c r="E104" s="85" t="s">
        <v>180</v>
      </c>
      <c r="F104" s="39" t="s">
        <v>181</v>
      </c>
      <c r="G104" s="44">
        <v>1</v>
      </c>
      <c r="H104" s="73">
        <v>600179.27170868358</v>
      </c>
      <c r="I104" s="73">
        <f t="shared" si="4"/>
        <v>714213.33333333337</v>
      </c>
      <c r="J104" s="73">
        <f t="shared" si="5"/>
        <v>714213.33333333337</v>
      </c>
      <c r="K104" s="73"/>
      <c r="L104" s="44">
        <f t="shared" si="6"/>
        <v>0</v>
      </c>
      <c r="M104" s="44">
        <f t="shared" si="7"/>
        <v>0</v>
      </c>
    </row>
    <row r="105" spans="2:13" ht="56.25" customHeight="1">
      <c r="B105" s="39">
        <v>105</v>
      </c>
      <c r="C105" s="84"/>
      <c r="D105" s="84"/>
      <c r="E105" s="85"/>
      <c r="F105" s="39" t="s">
        <v>182</v>
      </c>
      <c r="G105" s="44">
        <v>1</v>
      </c>
      <c r="H105" s="73">
        <v>316246.4985994398</v>
      </c>
      <c r="I105" s="73">
        <f t="shared" si="4"/>
        <v>376333.33333333337</v>
      </c>
      <c r="J105" s="73">
        <f t="shared" si="5"/>
        <v>376333.33333333337</v>
      </c>
      <c r="K105" s="73"/>
      <c r="L105" s="44">
        <f t="shared" si="6"/>
        <v>0</v>
      </c>
      <c r="M105" s="44">
        <f t="shared" si="7"/>
        <v>0</v>
      </c>
    </row>
    <row r="106" spans="2:13" ht="39" customHeight="1">
      <c r="B106" s="39">
        <v>106</v>
      </c>
      <c r="C106" s="84" t="s">
        <v>183</v>
      </c>
      <c r="D106" s="84"/>
      <c r="E106" s="85" t="s">
        <v>184</v>
      </c>
      <c r="F106" s="39" t="s">
        <v>185</v>
      </c>
      <c r="G106" s="44">
        <v>1</v>
      </c>
      <c r="H106" s="73">
        <v>144873.94957983194</v>
      </c>
      <c r="I106" s="73">
        <f t="shared" si="4"/>
        <v>172400</v>
      </c>
      <c r="J106" s="73">
        <f t="shared" si="5"/>
        <v>172400</v>
      </c>
      <c r="K106" s="73"/>
      <c r="L106" s="44">
        <f t="shared" si="6"/>
        <v>0</v>
      </c>
      <c r="M106" s="44">
        <f t="shared" si="7"/>
        <v>0</v>
      </c>
    </row>
    <row r="107" spans="2:13" ht="39" customHeight="1">
      <c r="B107" s="39">
        <v>107</v>
      </c>
      <c r="C107" s="84"/>
      <c r="D107" s="84"/>
      <c r="E107" s="85"/>
      <c r="F107" s="39" t="s">
        <v>186</v>
      </c>
      <c r="G107" s="44">
        <v>1</v>
      </c>
      <c r="H107" s="73">
        <v>143865.5462184874</v>
      </c>
      <c r="I107" s="73">
        <f t="shared" si="4"/>
        <v>171200</v>
      </c>
      <c r="J107" s="73">
        <f t="shared" si="5"/>
        <v>171200</v>
      </c>
      <c r="K107" s="73"/>
      <c r="L107" s="44">
        <f t="shared" si="6"/>
        <v>0</v>
      </c>
      <c r="M107" s="44">
        <f t="shared" si="7"/>
        <v>0</v>
      </c>
    </row>
    <row r="108" spans="2:13" ht="30.75" customHeight="1">
      <c r="B108" s="39">
        <v>111</v>
      </c>
      <c r="C108" s="84" t="s">
        <v>187</v>
      </c>
      <c r="D108" s="84"/>
      <c r="E108" s="85" t="s">
        <v>188</v>
      </c>
      <c r="F108" s="39" t="s">
        <v>189</v>
      </c>
      <c r="G108" s="44">
        <v>1</v>
      </c>
      <c r="H108" s="73">
        <v>910364.14565826324</v>
      </c>
      <c r="I108" s="73">
        <f t="shared" si="4"/>
        <v>1083333.3333333333</v>
      </c>
      <c r="J108" s="73">
        <f t="shared" si="5"/>
        <v>1083333.3333333333</v>
      </c>
      <c r="K108" s="73"/>
      <c r="L108" s="44">
        <f t="shared" si="6"/>
        <v>0</v>
      </c>
      <c r="M108" s="44">
        <f t="shared" si="7"/>
        <v>0</v>
      </c>
    </row>
    <row r="109" spans="2:13" ht="30.75" customHeight="1">
      <c r="B109" s="39">
        <v>112</v>
      </c>
      <c r="C109" s="84"/>
      <c r="D109" s="84"/>
      <c r="E109" s="85"/>
      <c r="F109" s="39" t="s">
        <v>190</v>
      </c>
      <c r="G109" s="44">
        <v>1</v>
      </c>
      <c r="H109" s="73">
        <v>1192156.8627450981</v>
      </c>
      <c r="I109" s="73">
        <f t="shared" si="4"/>
        <v>1418666.6666666667</v>
      </c>
      <c r="J109" s="73">
        <f t="shared" si="5"/>
        <v>1418666.6666666667</v>
      </c>
      <c r="K109" s="73"/>
      <c r="L109" s="44">
        <f t="shared" si="6"/>
        <v>0</v>
      </c>
      <c r="M109" s="44">
        <f t="shared" si="7"/>
        <v>0</v>
      </c>
    </row>
    <row r="110" spans="2:13" ht="30.75" customHeight="1">
      <c r="B110" s="39">
        <v>113</v>
      </c>
      <c r="C110" s="84"/>
      <c r="D110" s="84"/>
      <c r="E110" s="85"/>
      <c r="F110" s="39" t="s">
        <v>191</v>
      </c>
      <c r="G110" s="44">
        <v>1</v>
      </c>
      <c r="H110" s="73">
        <v>1527731.0924369749</v>
      </c>
      <c r="I110" s="73">
        <f t="shared" si="4"/>
        <v>1818000</v>
      </c>
      <c r="J110" s="73">
        <f t="shared" si="5"/>
        <v>1818000</v>
      </c>
      <c r="K110" s="73"/>
      <c r="L110" s="44">
        <f t="shared" si="6"/>
        <v>0</v>
      </c>
      <c r="M110" s="44">
        <f t="shared" si="7"/>
        <v>0</v>
      </c>
    </row>
    <row r="111" spans="2:13" ht="30.75" customHeight="1">
      <c r="B111" s="39">
        <v>114</v>
      </c>
      <c r="C111" s="84"/>
      <c r="D111" s="84"/>
      <c r="E111" s="85"/>
      <c r="F111" s="39" t="s">
        <v>192</v>
      </c>
      <c r="G111" s="44">
        <v>1</v>
      </c>
      <c r="H111" s="73">
        <v>1184873.9495798319</v>
      </c>
      <c r="I111" s="73">
        <f t="shared" si="4"/>
        <v>1410000</v>
      </c>
      <c r="J111" s="73">
        <f t="shared" si="5"/>
        <v>1410000</v>
      </c>
      <c r="K111" s="73"/>
      <c r="L111" s="44">
        <f t="shared" si="6"/>
        <v>0</v>
      </c>
      <c r="M111" s="44">
        <f t="shared" si="7"/>
        <v>0</v>
      </c>
    </row>
    <row r="112" spans="2:13" ht="30.75" customHeight="1">
      <c r="B112" s="39">
        <v>115</v>
      </c>
      <c r="C112" s="84"/>
      <c r="D112" s="84"/>
      <c r="E112" s="85"/>
      <c r="F112" s="39" t="s">
        <v>193</v>
      </c>
      <c r="G112" s="44">
        <v>1</v>
      </c>
      <c r="H112" s="73">
        <v>3014901.9607843142</v>
      </c>
      <c r="I112" s="73">
        <f t="shared" si="4"/>
        <v>3587733.333333334</v>
      </c>
      <c r="J112" s="73">
        <f t="shared" si="5"/>
        <v>3587733.333333334</v>
      </c>
      <c r="K112" s="73"/>
      <c r="L112" s="44">
        <f t="shared" si="6"/>
        <v>0</v>
      </c>
      <c r="M112" s="44">
        <f t="shared" si="7"/>
        <v>0</v>
      </c>
    </row>
    <row r="113" spans="2:13" ht="30.75" customHeight="1">
      <c r="B113" s="39">
        <v>116</v>
      </c>
      <c r="C113" s="84"/>
      <c r="D113" s="84"/>
      <c r="E113" s="85"/>
      <c r="F113" s="39" t="s">
        <v>194</v>
      </c>
      <c r="G113" s="44">
        <v>1</v>
      </c>
      <c r="H113" s="73">
        <v>1708683.4733893557</v>
      </c>
      <c r="I113" s="73">
        <f t="shared" si="4"/>
        <v>2033333.3333333333</v>
      </c>
      <c r="J113" s="73">
        <f t="shared" si="5"/>
        <v>2033333.3333333333</v>
      </c>
      <c r="K113" s="73"/>
      <c r="L113" s="44">
        <f t="shared" si="6"/>
        <v>0</v>
      </c>
      <c r="M113" s="44">
        <f t="shared" si="7"/>
        <v>0</v>
      </c>
    </row>
    <row r="114" spans="2:13" ht="30.75" customHeight="1">
      <c r="B114" s="39">
        <v>117</v>
      </c>
      <c r="C114" s="84"/>
      <c r="D114" s="84"/>
      <c r="E114" s="85"/>
      <c r="F114" s="39" t="s">
        <v>195</v>
      </c>
      <c r="G114" s="44">
        <v>1</v>
      </c>
      <c r="H114" s="73">
        <v>1591036.4145658263</v>
      </c>
      <c r="I114" s="73">
        <f t="shared" si="4"/>
        <v>1893333.3333333333</v>
      </c>
      <c r="J114" s="73">
        <f t="shared" si="5"/>
        <v>1893333.3333333333</v>
      </c>
      <c r="K114" s="73"/>
      <c r="L114" s="44">
        <f t="shared" si="6"/>
        <v>0</v>
      </c>
      <c r="M114" s="44">
        <f t="shared" si="7"/>
        <v>0</v>
      </c>
    </row>
    <row r="115" spans="2:13" ht="30.75" customHeight="1">
      <c r="B115" s="39">
        <v>118</v>
      </c>
      <c r="C115" s="84"/>
      <c r="D115" s="84"/>
      <c r="E115" s="85"/>
      <c r="F115" s="39" t="s">
        <v>196</v>
      </c>
      <c r="G115" s="44">
        <v>1</v>
      </c>
      <c r="H115" s="73">
        <v>1529411.7647058824</v>
      </c>
      <c r="I115" s="73">
        <f t="shared" si="4"/>
        <v>1820000</v>
      </c>
      <c r="J115" s="73">
        <f t="shared" si="5"/>
        <v>1820000</v>
      </c>
      <c r="K115" s="73"/>
      <c r="L115" s="44">
        <f t="shared" si="6"/>
        <v>0</v>
      </c>
      <c r="M115" s="44">
        <f t="shared" si="7"/>
        <v>0</v>
      </c>
    </row>
    <row r="116" spans="2:13" ht="30.75" customHeight="1">
      <c r="B116" s="39">
        <v>119</v>
      </c>
      <c r="C116" s="84"/>
      <c r="D116" s="84"/>
      <c r="E116" s="85"/>
      <c r="F116" s="39" t="s">
        <v>197</v>
      </c>
      <c r="G116" s="44">
        <v>1</v>
      </c>
      <c r="H116" s="73">
        <v>2903641.4565826333</v>
      </c>
      <c r="I116" s="73">
        <f t="shared" si="4"/>
        <v>3455333.3333333335</v>
      </c>
      <c r="J116" s="73">
        <f t="shared" si="5"/>
        <v>3455333.3333333335</v>
      </c>
      <c r="K116" s="73"/>
      <c r="L116" s="44">
        <f t="shared" si="6"/>
        <v>0</v>
      </c>
      <c r="M116" s="44">
        <f t="shared" si="7"/>
        <v>0</v>
      </c>
    </row>
    <row r="117" spans="2:13" ht="30.75" customHeight="1">
      <c r="B117" s="39">
        <v>120</v>
      </c>
      <c r="C117" s="84"/>
      <c r="D117" s="84"/>
      <c r="E117" s="85"/>
      <c r="F117" s="39" t="s">
        <v>198</v>
      </c>
      <c r="G117" s="44">
        <v>1</v>
      </c>
      <c r="H117" s="73">
        <v>2736941.1764705884</v>
      </c>
      <c r="I117" s="73">
        <f t="shared" si="4"/>
        <v>3256960</v>
      </c>
      <c r="J117" s="73">
        <f t="shared" si="5"/>
        <v>3256960</v>
      </c>
      <c r="K117" s="73"/>
      <c r="L117" s="44">
        <f t="shared" si="6"/>
        <v>0</v>
      </c>
      <c r="M117" s="44">
        <f t="shared" si="7"/>
        <v>0</v>
      </c>
    </row>
    <row r="118" spans="2:13" ht="30.75" customHeight="1">
      <c r="B118" s="39">
        <v>121</v>
      </c>
      <c r="C118" s="84"/>
      <c r="D118" s="84"/>
      <c r="E118" s="85"/>
      <c r="F118" s="39" t="s">
        <v>199</v>
      </c>
      <c r="G118" s="44">
        <v>1</v>
      </c>
      <c r="H118" s="73">
        <v>2513019.6078431373</v>
      </c>
      <c r="I118" s="73">
        <f t="shared" si="4"/>
        <v>2990493.3333333335</v>
      </c>
      <c r="J118" s="73">
        <f t="shared" si="5"/>
        <v>2990493.3333333335</v>
      </c>
      <c r="K118" s="73"/>
      <c r="L118" s="44">
        <f t="shared" si="6"/>
        <v>0</v>
      </c>
      <c r="M118" s="44">
        <f t="shared" si="7"/>
        <v>0</v>
      </c>
    </row>
    <row r="119" spans="2:13" ht="30.75" customHeight="1">
      <c r="B119" s="39">
        <v>122</v>
      </c>
      <c r="C119" s="84"/>
      <c r="D119" s="84"/>
      <c r="E119" s="85"/>
      <c r="F119" s="39" t="s">
        <v>200</v>
      </c>
      <c r="G119" s="44">
        <v>1</v>
      </c>
      <c r="H119" s="73">
        <v>598039.21568627446</v>
      </c>
      <c r="I119" s="73">
        <f t="shared" si="4"/>
        <v>711666.66666666663</v>
      </c>
      <c r="J119" s="73">
        <f t="shared" si="5"/>
        <v>711666.66666666663</v>
      </c>
      <c r="K119" s="73"/>
      <c r="L119" s="44">
        <f t="shared" si="6"/>
        <v>0</v>
      </c>
      <c r="M119" s="44">
        <f t="shared" si="7"/>
        <v>0</v>
      </c>
    </row>
    <row r="120" spans="2:13" ht="30.75" customHeight="1">
      <c r="B120" s="39">
        <v>123</v>
      </c>
      <c r="C120" s="84"/>
      <c r="D120" s="84"/>
      <c r="E120" s="85"/>
      <c r="F120" s="39" t="s">
        <v>201</v>
      </c>
      <c r="G120" s="44">
        <v>1</v>
      </c>
      <c r="H120" s="73">
        <v>1221288.5154061625</v>
      </c>
      <c r="I120" s="73">
        <f t="shared" si="4"/>
        <v>1453333.3333333333</v>
      </c>
      <c r="J120" s="73">
        <f t="shared" si="5"/>
        <v>1453333.3333333333</v>
      </c>
      <c r="K120" s="73"/>
      <c r="L120" s="44">
        <f t="shared" si="6"/>
        <v>0</v>
      </c>
      <c r="M120" s="44">
        <f t="shared" si="7"/>
        <v>0</v>
      </c>
    </row>
    <row r="121" spans="2:13" ht="30.75" customHeight="1">
      <c r="B121" s="39">
        <v>124</v>
      </c>
      <c r="C121" s="84"/>
      <c r="D121" s="84"/>
      <c r="E121" s="85"/>
      <c r="F121" s="39" t="s">
        <v>202</v>
      </c>
      <c r="G121" s="44">
        <v>1</v>
      </c>
      <c r="H121" s="73">
        <v>1357983.193277311</v>
      </c>
      <c r="I121" s="73">
        <f t="shared" si="4"/>
        <v>1616000</v>
      </c>
      <c r="J121" s="73">
        <f t="shared" si="5"/>
        <v>1616000</v>
      </c>
      <c r="K121" s="73"/>
      <c r="L121" s="44">
        <f t="shared" si="6"/>
        <v>0</v>
      </c>
      <c r="M121" s="44">
        <f t="shared" si="7"/>
        <v>0</v>
      </c>
    </row>
    <row r="122" spans="2:13" ht="30.75" customHeight="1">
      <c r="B122" s="39">
        <v>125</v>
      </c>
      <c r="C122" s="84"/>
      <c r="D122" s="84"/>
      <c r="E122" s="85"/>
      <c r="F122" s="39" t="s">
        <v>203</v>
      </c>
      <c r="G122" s="44">
        <v>1</v>
      </c>
      <c r="H122" s="73">
        <v>1578151.2605042018</v>
      </c>
      <c r="I122" s="73">
        <f t="shared" si="4"/>
        <v>1878000</v>
      </c>
      <c r="J122" s="73">
        <f t="shared" si="5"/>
        <v>1878000</v>
      </c>
      <c r="K122" s="73"/>
      <c r="L122" s="44">
        <f t="shared" si="6"/>
        <v>0</v>
      </c>
      <c r="M122" s="44">
        <f t="shared" si="7"/>
        <v>0</v>
      </c>
    </row>
    <row r="123" spans="2:13" ht="30.75" customHeight="1">
      <c r="B123" s="39">
        <v>126</v>
      </c>
      <c r="C123" s="84"/>
      <c r="D123" s="84"/>
      <c r="E123" s="85"/>
      <c r="F123" s="39" t="s">
        <v>204</v>
      </c>
      <c r="G123" s="44">
        <v>1</v>
      </c>
      <c r="H123" s="73">
        <v>390882.3529411765</v>
      </c>
      <c r="I123" s="73">
        <f t="shared" si="4"/>
        <v>465150</v>
      </c>
      <c r="J123" s="73">
        <f t="shared" si="5"/>
        <v>465150</v>
      </c>
      <c r="K123" s="73"/>
      <c r="L123" s="44">
        <f t="shared" si="6"/>
        <v>0</v>
      </c>
      <c r="M123" s="44">
        <f t="shared" si="7"/>
        <v>0</v>
      </c>
    </row>
    <row r="124" spans="2:13" ht="30.75" customHeight="1">
      <c r="B124" s="39">
        <v>127</v>
      </c>
      <c r="C124" s="84" t="s">
        <v>205</v>
      </c>
      <c r="D124" s="84"/>
      <c r="E124" s="85" t="s">
        <v>206</v>
      </c>
      <c r="F124" s="39" t="s">
        <v>207</v>
      </c>
      <c r="G124" s="44">
        <v>1</v>
      </c>
      <c r="H124" s="73">
        <v>809747.89915966394</v>
      </c>
      <c r="I124" s="73">
        <f t="shared" si="4"/>
        <v>963600</v>
      </c>
      <c r="J124" s="73">
        <f t="shared" si="5"/>
        <v>963600</v>
      </c>
      <c r="K124" s="73"/>
      <c r="L124" s="44">
        <f t="shared" si="6"/>
        <v>0</v>
      </c>
      <c r="M124" s="44">
        <f t="shared" si="7"/>
        <v>0</v>
      </c>
    </row>
    <row r="125" spans="2:13" ht="30.75" customHeight="1">
      <c r="B125" s="39">
        <v>128</v>
      </c>
      <c r="C125" s="84"/>
      <c r="D125" s="84"/>
      <c r="E125" s="85"/>
      <c r="F125" s="39" t="s">
        <v>208</v>
      </c>
      <c r="G125" s="44">
        <v>1</v>
      </c>
      <c r="H125" s="73">
        <v>464985.99439775915</v>
      </c>
      <c r="I125" s="73">
        <f t="shared" si="4"/>
        <v>553333.33333333337</v>
      </c>
      <c r="J125" s="73">
        <f t="shared" si="5"/>
        <v>553333.33333333337</v>
      </c>
      <c r="K125" s="73"/>
      <c r="L125" s="44">
        <f t="shared" si="6"/>
        <v>0</v>
      </c>
      <c r="M125" s="44">
        <f t="shared" si="7"/>
        <v>0</v>
      </c>
    </row>
    <row r="126" spans="2:13" ht="30.75" customHeight="1">
      <c r="B126" s="39">
        <v>129</v>
      </c>
      <c r="C126" s="84"/>
      <c r="D126" s="84"/>
      <c r="E126" s="85"/>
      <c r="F126" s="39" t="s">
        <v>209</v>
      </c>
      <c r="G126" s="44">
        <v>1</v>
      </c>
      <c r="H126" s="73">
        <v>656224.08963585435</v>
      </c>
      <c r="I126" s="73">
        <f t="shared" si="4"/>
        <v>780906.66666666663</v>
      </c>
      <c r="J126" s="73">
        <f t="shared" si="5"/>
        <v>780906.66666666663</v>
      </c>
      <c r="K126" s="73"/>
      <c r="L126" s="44">
        <f t="shared" si="6"/>
        <v>0</v>
      </c>
      <c r="M126" s="44">
        <f t="shared" si="7"/>
        <v>0</v>
      </c>
    </row>
    <row r="127" spans="2:13" ht="30.75" customHeight="1">
      <c r="B127" s="39">
        <v>130</v>
      </c>
      <c r="C127" s="84"/>
      <c r="D127" s="84"/>
      <c r="E127" s="85"/>
      <c r="F127" s="39" t="s">
        <v>210</v>
      </c>
      <c r="G127" s="44">
        <v>1</v>
      </c>
      <c r="H127" s="73">
        <v>893781.51260504208</v>
      </c>
      <c r="I127" s="73">
        <f t="shared" si="4"/>
        <v>1063600</v>
      </c>
      <c r="J127" s="73">
        <f t="shared" si="5"/>
        <v>1063600</v>
      </c>
      <c r="K127" s="73"/>
      <c r="L127" s="44">
        <f t="shared" si="6"/>
        <v>0</v>
      </c>
      <c r="M127" s="44">
        <f t="shared" si="7"/>
        <v>0</v>
      </c>
    </row>
    <row r="128" spans="2:13" ht="30.75" customHeight="1">
      <c r="B128" s="39">
        <v>131</v>
      </c>
      <c r="C128" s="84"/>
      <c r="D128" s="84"/>
      <c r="E128" s="85"/>
      <c r="F128" s="39" t="s">
        <v>211</v>
      </c>
      <c r="G128" s="44">
        <v>1</v>
      </c>
      <c r="H128" s="73">
        <v>507703.08123249299</v>
      </c>
      <c r="I128" s="73">
        <f t="shared" si="4"/>
        <v>604166.66666666663</v>
      </c>
      <c r="J128" s="73">
        <f t="shared" si="5"/>
        <v>604166.66666666663</v>
      </c>
      <c r="K128" s="73"/>
      <c r="L128" s="44">
        <f t="shared" si="6"/>
        <v>0</v>
      </c>
      <c r="M128" s="44">
        <f t="shared" si="7"/>
        <v>0</v>
      </c>
    </row>
    <row r="129" spans="2:13" ht="30.75" customHeight="1">
      <c r="B129" s="39">
        <v>132</v>
      </c>
      <c r="C129" s="84"/>
      <c r="D129" s="84"/>
      <c r="E129" s="85"/>
      <c r="F129" s="39" t="s">
        <v>212</v>
      </c>
      <c r="G129" s="44">
        <v>1</v>
      </c>
      <c r="H129" s="73">
        <v>536134.45378151268</v>
      </c>
      <c r="I129" s="73">
        <f t="shared" si="4"/>
        <v>638000.00000000012</v>
      </c>
      <c r="J129" s="73">
        <f t="shared" si="5"/>
        <v>638000.00000000012</v>
      </c>
      <c r="K129" s="73"/>
      <c r="L129" s="44">
        <f t="shared" si="6"/>
        <v>0</v>
      </c>
      <c r="M129" s="44">
        <f t="shared" si="7"/>
        <v>0</v>
      </c>
    </row>
    <row r="130" spans="2:13" ht="30.75" customHeight="1">
      <c r="B130" s="39">
        <v>133</v>
      </c>
      <c r="C130" s="84"/>
      <c r="D130" s="84"/>
      <c r="E130" s="85"/>
      <c r="F130" s="39" t="s">
        <v>213</v>
      </c>
      <c r="G130" s="44">
        <v>1</v>
      </c>
      <c r="H130" s="73">
        <v>474661.06442577031</v>
      </c>
      <c r="I130" s="73">
        <f t="shared" si="4"/>
        <v>564846.66666666663</v>
      </c>
      <c r="J130" s="73">
        <f t="shared" si="5"/>
        <v>564846.66666666663</v>
      </c>
      <c r="K130" s="73"/>
      <c r="L130" s="44">
        <f t="shared" si="6"/>
        <v>0</v>
      </c>
      <c r="M130" s="44">
        <f t="shared" si="7"/>
        <v>0</v>
      </c>
    </row>
    <row r="131" spans="2:13" ht="30.75" customHeight="1">
      <c r="B131" s="39">
        <v>134</v>
      </c>
      <c r="C131" s="84"/>
      <c r="D131" s="84"/>
      <c r="E131" s="85"/>
      <c r="F131" s="39" t="s">
        <v>214</v>
      </c>
      <c r="G131" s="44">
        <v>1</v>
      </c>
      <c r="H131" s="73">
        <v>800410.92436974798</v>
      </c>
      <c r="I131" s="73">
        <f t="shared" si="4"/>
        <v>952489</v>
      </c>
      <c r="J131" s="73">
        <f t="shared" si="5"/>
        <v>952489</v>
      </c>
      <c r="K131" s="73"/>
      <c r="L131" s="44">
        <f t="shared" si="6"/>
        <v>0</v>
      </c>
      <c r="M131" s="44">
        <f t="shared" si="7"/>
        <v>0</v>
      </c>
    </row>
    <row r="132" spans="2:13" ht="30.75" customHeight="1">
      <c r="B132" s="39">
        <v>135</v>
      </c>
      <c r="C132" s="84"/>
      <c r="D132" s="84"/>
      <c r="E132" s="85"/>
      <c r="F132" s="39" t="s">
        <v>215</v>
      </c>
      <c r="G132" s="44">
        <v>1</v>
      </c>
      <c r="H132" s="73">
        <v>512605.04201680672</v>
      </c>
      <c r="I132" s="73">
        <f t="shared" si="4"/>
        <v>610000</v>
      </c>
      <c r="J132" s="73">
        <f t="shared" si="5"/>
        <v>610000</v>
      </c>
      <c r="K132" s="73"/>
      <c r="L132" s="44">
        <f t="shared" si="6"/>
        <v>0</v>
      </c>
      <c r="M132" s="44">
        <f t="shared" si="7"/>
        <v>0</v>
      </c>
    </row>
    <row r="133" spans="2:13" ht="30.75" customHeight="1">
      <c r="B133" s="39">
        <v>136</v>
      </c>
      <c r="C133" s="84"/>
      <c r="D133" s="84"/>
      <c r="E133" s="85"/>
      <c r="F133" s="39" t="s">
        <v>216</v>
      </c>
      <c r="G133" s="44">
        <v>1</v>
      </c>
      <c r="H133" s="73">
        <v>963585.43417366955</v>
      </c>
      <c r="I133" s="73">
        <f t="shared" si="4"/>
        <v>1146666.6666666667</v>
      </c>
      <c r="J133" s="73">
        <f t="shared" si="5"/>
        <v>1146666.6666666667</v>
      </c>
      <c r="K133" s="73"/>
      <c r="L133" s="44">
        <f t="shared" si="6"/>
        <v>0</v>
      </c>
      <c r="M133" s="44">
        <f t="shared" si="7"/>
        <v>0</v>
      </c>
    </row>
    <row r="134" spans="2:13" ht="30.75" customHeight="1">
      <c r="B134" s="39">
        <v>137</v>
      </c>
      <c r="C134" s="84"/>
      <c r="D134" s="84"/>
      <c r="E134" s="85"/>
      <c r="F134" s="39" t="s">
        <v>217</v>
      </c>
      <c r="G134" s="44">
        <v>1</v>
      </c>
      <c r="H134" s="73">
        <v>1018487.3949579833</v>
      </c>
      <c r="I134" s="73">
        <f t="shared" ref="I134:I155" si="8">H134*1.19</f>
        <v>1212000</v>
      </c>
      <c r="J134" s="73">
        <f t="shared" ref="J134:J155" si="9">SUM(I134*G134)</f>
        <v>1212000</v>
      </c>
      <c r="K134" s="73"/>
      <c r="L134" s="44">
        <f t="shared" ref="L134:L155" si="10">K134*1.19</f>
        <v>0</v>
      </c>
      <c r="M134" s="44">
        <f t="shared" ref="M134:M155" si="11">L134*G134</f>
        <v>0</v>
      </c>
    </row>
    <row r="135" spans="2:13" ht="30.75" customHeight="1">
      <c r="B135" s="39">
        <v>138</v>
      </c>
      <c r="C135" s="84"/>
      <c r="D135" s="84"/>
      <c r="E135" s="85"/>
      <c r="F135" s="39" t="s">
        <v>218</v>
      </c>
      <c r="G135" s="44">
        <v>1</v>
      </c>
      <c r="H135" s="73">
        <v>845938.37535014004</v>
      </c>
      <c r="I135" s="73">
        <f t="shared" si="8"/>
        <v>1006666.6666666666</v>
      </c>
      <c r="J135" s="73">
        <f t="shared" si="9"/>
        <v>1006666.6666666666</v>
      </c>
      <c r="K135" s="73"/>
      <c r="L135" s="44">
        <f t="shared" si="10"/>
        <v>0</v>
      </c>
      <c r="M135" s="44">
        <f t="shared" si="11"/>
        <v>0</v>
      </c>
    </row>
    <row r="136" spans="2:13" ht="30.75" customHeight="1">
      <c r="B136" s="39">
        <v>139</v>
      </c>
      <c r="C136" s="84"/>
      <c r="D136" s="84"/>
      <c r="E136" s="85"/>
      <c r="F136" s="39" t="s">
        <v>219</v>
      </c>
      <c r="G136" s="44">
        <v>1</v>
      </c>
      <c r="H136" s="73">
        <v>656201.68067226897</v>
      </c>
      <c r="I136" s="73">
        <f t="shared" si="8"/>
        <v>780880</v>
      </c>
      <c r="J136" s="73">
        <f t="shared" si="9"/>
        <v>780880</v>
      </c>
      <c r="K136" s="73"/>
      <c r="L136" s="44">
        <f t="shared" si="10"/>
        <v>0</v>
      </c>
      <c r="M136" s="44">
        <f t="shared" si="11"/>
        <v>0</v>
      </c>
    </row>
    <row r="137" spans="2:13" ht="30.75" customHeight="1">
      <c r="B137" s="39">
        <v>140</v>
      </c>
      <c r="C137" s="84"/>
      <c r="D137" s="84"/>
      <c r="E137" s="85"/>
      <c r="F137" s="39" t="s">
        <v>220</v>
      </c>
      <c r="G137" s="44">
        <v>1</v>
      </c>
      <c r="H137" s="73">
        <v>1054621.8487394957</v>
      </c>
      <c r="I137" s="73">
        <f t="shared" si="8"/>
        <v>1254999.9999999998</v>
      </c>
      <c r="J137" s="73">
        <f t="shared" si="9"/>
        <v>1254999.9999999998</v>
      </c>
      <c r="K137" s="73"/>
      <c r="L137" s="44">
        <f t="shared" si="10"/>
        <v>0</v>
      </c>
      <c r="M137" s="44">
        <f t="shared" si="11"/>
        <v>0</v>
      </c>
    </row>
    <row r="138" spans="2:13" ht="30.75" customHeight="1">
      <c r="B138" s="39">
        <v>141</v>
      </c>
      <c r="C138" s="84"/>
      <c r="D138" s="84"/>
      <c r="E138" s="85"/>
      <c r="F138" s="39" t="s">
        <v>221</v>
      </c>
      <c r="G138" s="44">
        <v>1</v>
      </c>
      <c r="H138" s="73">
        <v>568067.22689075628</v>
      </c>
      <c r="I138" s="73">
        <f t="shared" si="8"/>
        <v>676000</v>
      </c>
      <c r="J138" s="73">
        <f t="shared" si="9"/>
        <v>676000</v>
      </c>
      <c r="K138" s="73"/>
      <c r="L138" s="44">
        <f t="shared" si="10"/>
        <v>0</v>
      </c>
      <c r="M138" s="44">
        <f t="shared" si="11"/>
        <v>0</v>
      </c>
    </row>
    <row r="139" spans="2:13" ht="30.75" customHeight="1">
      <c r="B139" s="39">
        <v>142</v>
      </c>
      <c r="C139" s="84"/>
      <c r="D139" s="84"/>
      <c r="E139" s="85"/>
      <c r="F139" s="39" t="s">
        <v>222</v>
      </c>
      <c r="G139" s="44">
        <v>1</v>
      </c>
      <c r="H139" s="73">
        <v>878781.51260504208</v>
      </c>
      <c r="I139" s="73">
        <f t="shared" si="8"/>
        <v>1045750</v>
      </c>
      <c r="J139" s="73">
        <f t="shared" si="9"/>
        <v>1045750</v>
      </c>
      <c r="K139" s="73"/>
      <c r="L139" s="44">
        <f t="shared" si="10"/>
        <v>0</v>
      </c>
      <c r="M139" s="44">
        <f t="shared" si="11"/>
        <v>0</v>
      </c>
    </row>
    <row r="140" spans="2:13" ht="30.75" customHeight="1">
      <c r="B140" s="39">
        <v>143</v>
      </c>
      <c r="C140" s="84"/>
      <c r="D140" s="84"/>
      <c r="E140" s="85"/>
      <c r="F140" s="39" t="s">
        <v>223</v>
      </c>
      <c r="G140" s="44">
        <v>1</v>
      </c>
      <c r="H140" s="73">
        <v>282072.82913165272</v>
      </c>
      <c r="I140" s="73">
        <f t="shared" si="8"/>
        <v>335666.66666666674</v>
      </c>
      <c r="J140" s="73">
        <f t="shared" si="9"/>
        <v>335666.66666666674</v>
      </c>
      <c r="K140" s="73"/>
      <c r="L140" s="44">
        <f t="shared" si="10"/>
        <v>0</v>
      </c>
      <c r="M140" s="44">
        <f t="shared" si="11"/>
        <v>0</v>
      </c>
    </row>
    <row r="141" spans="2:13" ht="30.75" customHeight="1">
      <c r="B141" s="39">
        <v>144</v>
      </c>
      <c r="C141" s="84"/>
      <c r="D141" s="84"/>
      <c r="E141" s="85"/>
      <c r="F141" s="39" t="s">
        <v>224</v>
      </c>
      <c r="G141" s="44">
        <v>1</v>
      </c>
      <c r="H141" s="73">
        <v>1294244.5378151261</v>
      </c>
      <c r="I141" s="73">
        <f t="shared" si="8"/>
        <v>1540151</v>
      </c>
      <c r="J141" s="73">
        <f t="shared" si="9"/>
        <v>1540151</v>
      </c>
      <c r="K141" s="73"/>
      <c r="L141" s="44">
        <f t="shared" si="10"/>
        <v>0</v>
      </c>
      <c r="M141" s="44">
        <f t="shared" si="11"/>
        <v>0</v>
      </c>
    </row>
    <row r="142" spans="2:13" ht="30.75" customHeight="1">
      <c r="B142" s="39">
        <v>145</v>
      </c>
      <c r="C142" s="84"/>
      <c r="D142" s="84"/>
      <c r="E142" s="85"/>
      <c r="F142" s="39" t="s">
        <v>225</v>
      </c>
      <c r="G142" s="44">
        <v>1</v>
      </c>
      <c r="H142" s="73">
        <v>413165.26610644261</v>
      </c>
      <c r="I142" s="73">
        <f t="shared" si="8"/>
        <v>491666.66666666669</v>
      </c>
      <c r="J142" s="73">
        <f t="shared" si="9"/>
        <v>491666.66666666669</v>
      </c>
      <c r="K142" s="73"/>
      <c r="L142" s="44">
        <f t="shared" si="10"/>
        <v>0</v>
      </c>
      <c r="M142" s="44">
        <f t="shared" si="11"/>
        <v>0</v>
      </c>
    </row>
    <row r="143" spans="2:13" ht="30.75" customHeight="1">
      <c r="B143" s="39">
        <v>146</v>
      </c>
      <c r="C143" s="84"/>
      <c r="D143" s="84"/>
      <c r="E143" s="85"/>
      <c r="F143" s="39" t="s">
        <v>226</v>
      </c>
      <c r="G143" s="44">
        <v>1</v>
      </c>
      <c r="H143" s="73">
        <v>653221.2885154062</v>
      </c>
      <c r="I143" s="73">
        <f t="shared" si="8"/>
        <v>777333.33333333337</v>
      </c>
      <c r="J143" s="73">
        <f t="shared" si="9"/>
        <v>777333.33333333337</v>
      </c>
      <c r="K143" s="73"/>
      <c r="L143" s="44">
        <f t="shared" si="10"/>
        <v>0</v>
      </c>
      <c r="M143" s="44">
        <f t="shared" si="11"/>
        <v>0</v>
      </c>
    </row>
    <row r="144" spans="2:13" ht="30.75" customHeight="1">
      <c r="B144" s="39">
        <v>147</v>
      </c>
      <c r="C144" s="84"/>
      <c r="D144" s="84"/>
      <c r="E144" s="85"/>
      <c r="F144" s="39" t="s">
        <v>227</v>
      </c>
      <c r="G144" s="44">
        <v>1</v>
      </c>
      <c r="H144" s="73">
        <v>848739.49579831935</v>
      </c>
      <c r="I144" s="73">
        <f t="shared" si="8"/>
        <v>1010000</v>
      </c>
      <c r="J144" s="73">
        <f t="shared" si="9"/>
        <v>1010000</v>
      </c>
      <c r="K144" s="73"/>
      <c r="L144" s="44">
        <f t="shared" si="10"/>
        <v>0</v>
      </c>
      <c r="M144" s="44">
        <f t="shared" si="11"/>
        <v>0</v>
      </c>
    </row>
    <row r="145" spans="2:13" ht="30.75" customHeight="1">
      <c r="B145" s="39">
        <v>148</v>
      </c>
      <c r="C145" s="84"/>
      <c r="D145" s="84"/>
      <c r="E145" s="85"/>
      <c r="F145" s="39" t="s">
        <v>228</v>
      </c>
      <c r="G145" s="44">
        <v>1</v>
      </c>
      <c r="H145" s="73">
        <v>411764.70588235295</v>
      </c>
      <c r="I145" s="73">
        <f t="shared" si="8"/>
        <v>490000</v>
      </c>
      <c r="J145" s="73">
        <f t="shared" si="9"/>
        <v>490000</v>
      </c>
      <c r="K145" s="73"/>
      <c r="L145" s="44">
        <f t="shared" si="10"/>
        <v>0</v>
      </c>
      <c r="M145" s="44">
        <f t="shared" si="11"/>
        <v>0</v>
      </c>
    </row>
    <row r="146" spans="2:13" ht="30.75" customHeight="1">
      <c r="B146" s="39">
        <v>149</v>
      </c>
      <c r="C146" s="84"/>
      <c r="D146" s="84"/>
      <c r="E146" s="85"/>
      <c r="F146" s="39" t="s">
        <v>229</v>
      </c>
      <c r="G146" s="44">
        <v>1</v>
      </c>
      <c r="H146" s="73">
        <v>390882.3529411765</v>
      </c>
      <c r="I146" s="73">
        <f t="shared" si="8"/>
        <v>465150</v>
      </c>
      <c r="J146" s="73">
        <f t="shared" si="9"/>
        <v>465150</v>
      </c>
      <c r="K146" s="73"/>
      <c r="L146" s="44">
        <f t="shared" si="10"/>
        <v>0</v>
      </c>
      <c r="M146" s="44">
        <f t="shared" si="11"/>
        <v>0</v>
      </c>
    </row>
    <row r="147" spans="2:13" ht="30.75" customHeight="1">
      <c r="B147" s="39">
        <v>150</v>
      </c>
      <c r="C147" s="84"/>
      <c r="D147" s="84"/>
      <c r="E147" s="85"/>
      <c r="F147" s="39" t="s">
        <v>230</v>
      </c>
      <c r="G147" s="44">
        <v>1</v>
      </c>
      <c r="H147" s="73">
        <v>504949.57983193279</v>
      </c>
      <c r="I147" s="73">
        <f t="shared" si="8"/>
        <v>600890</v>
      </c>
      <c r="J147" s="73">
        <f t="shared" si="9"/>
        <v>600890</v>
      </c>
      <c r="K147" s="73"/>
      <c r="L147" s="44">
        <f t="shared" si="10"/>
        <v>0</v>
      </c>
      <c r="M147" s="44">
        <f t="shared" si="11"/>
        <v>0</v>
      </c>
    </row>
    <row r="148" spans="2:13" ht="30.75" customHeight="1">
      <c r="B148" s="39">
        <v>151</v>
      </c>
      <c r="C148" s="84"/>
      <c r="D148" s="84"/>
      <c r="E148" s="85"/>
      <c r="F148" s="39" t="s">
        <v>231</v>
      </c>
      <c r="G148" s="44">
        <v>1</v>
      </c>
      <c r="H148" s="73">
        <v>698879.55182072835</v>
      </c>
      <c r="I148" s="73">
        <f t="shared" si="8"/>
        <v>831666.66666666674</v>
      </c>
      <c r="J148" s="73">
        <f t="shared" si="9"/>
        <v>831666.66666666674</v>
      </c>
      <c r="K148" s="73"/>
      <c r="L148" s="44">
        <f t="shared" si="10"/>
        <v>0</v>
      </c>
      <c r="M148" s="44">
        <f t="shared" si="11"/>
        <v>0</v>
      </c>
    </row>
    <row r="149" spans="2:13" ht="30.75" customHeight="1">
      <c r="B149" s="39">
        <v>152</v>
      </c>
      <c r="C149" s="84"/>
      <c r="D149" s="84"/>
      <c r="E149" s="85"/>
      <c r="F149" s="39" t="s">
        <v>232</v>
      </c>
      <c r="G149" s="44">
        <v>1</v>
      </c>
      <c r="H149" s="73">
        <v>767507.00280112051</v>
      </c>
      <c r="I149" s="73">
        <f t="shared" si="8"/>
        <v>913333.33333333337</v>
      </c>
      <c r="J149" s="73">
        <f t="shared" si="9"/>
        <v>913333.33333333337</v>
      </c>
      <c r="K149" s="73"/>
      <c r="L149" s="44">
        <f t="shared" si="10"/>
        <v>0</v>
      </c>
      <c r="M149" s="44">
        <f t="shared" si="11"/>
        <v>0</v>
      </c>
    </row>
    <row r="150" spans="2:13" ht="30.75" customHeight="1">
      <c r="B150" s="39">
        <v>153</v>
      </c>
      <c r="C150" s="84"/>
      <c r="D150" s="84"/>
      <c r="E150" s="85"/>
      <c r="F150" s="39" t="s">
        <v>233</v>
      </c>
      <c r="G150" s="44">
        <v>1</v>
      </c>
      <c r="H150" s="73">
        <v>311484.59383753507</v>
      </c>
      <c r="I150" s="73">
        <f t="shared" si="8"/>
        <v>370666.66666666669</v>
      </c>
      <c r="J150" s="73">
        <f t="shared" si="9"/>
        <v>370666.66666666669</v>
      </c>
      <c r="K150" s="73"/>
      <c r="L150" s="44">
        <f t="shared" si="10"/>
        <v>0</v>
      </c>
      <c r="M150" s="44">
        <f t="shared" si="11"/>
        <v>0</v>
      </c>
    </row>
    <row r="151" spans="2:13" ht="30.75" customHeight="1">
      <c r="B151" s="39">
        <v>154</v>
      </c>
      <c r="C151" s="84"/>
      <c r="D151" s="84"/>
      <c r="E151" s="85"/>
      <c r="F151" s="39" t="s">
        <v>234</v>
      </c>
      <c r="G151" s="44">
        <v>1</v>
      </c>
      <c r="H151" s="73">
        <v>789915.96638655465</v>
      </c>
      <c r="I151" s="73">
        <f t="shared" si="8"/>
        <v>940000</v>
      </c>
      <c r="J151" s="73">
        <f t="shared" si="9"/>
        <v>940000</v>
      </c>
      <c r="K151" s="73"/>
      <c r="L151" s="44">
        <f t="shared" si="10"/>
        <v>0</v>
      </c>
      <c r="M151" s="44">
        <f t="shared" si="11"/>
        <v>0</v>
      </c>
    </row>
    <row r="152" spans="2:13" ht="30.75" customHeight="1">
      <c r="B152" s="39">
        <v>155</v>
      </c>
      <c r="C152" s="84"/>
      <c r="D152" s="84"/>
      <c r="E152" s="85"/>
      <c r="F152" s="39" t="s">
        <v>235</v>
      </c>
      <c r="G152" s="44">
        <v>1</v>
      </c>
      <c r="H152" s="73">
        <v>898508.40336134459</v>
      </c>
      <c r="I152" s="73">
        <f t="shared" si="8"/>
        <v>1069225</v>
      </c>
      <c r="J152" s="73">
        <f t="shared" si="9"/>
        <v>1069225</v>
      </c>
      <c r="K152" s="73"/>
      <c r="L152" s="44">
        <f t="shared" si="10"/>
        <v>0</v>
      </c>
      <c r="M152" s="44">
        <f t="shared" si="11"/>
        <v>0</v>
      </c>
    </row>
    <row r="153" spans="2:13" ht="30.75" customHeight="1">
      <c r="B153" s="39">
        <v>156</v>
      </c>
      <c r="C153" s="84"/>
      <c r="D153" s="84"/>
      <c r="E153" s="85"/>
      <c r="F153" s="39" t="s">
        <v>266</v>
      </c>
      <c r="G153" s="44">
        <v>1</v>
      </c>
      <c r="H153" s="73">
        <v>402801.12044817925</v>
      </c>
      <c r="I153" s="73">
        <f t="shared" si="8"/>
        <v>479333.33333333331</v>
      </c>
      <c r="J153" s="73">
        <f t="shared" si="9"/>
        <v>479333.33333333331</v>
      </c>
      <c r="K153" s="73"/>
      <c r="L153" s="44">
        <f t="shared" si="10"/>
        <v>0</v>
      </c>
      <c r="M153" s="44">
        <f t="shared" si="11"/>
        <v>0</v>
      </c>
    </row>
    <row r="154" spans="2:13" ht="30.75" customHeight="1">
      <c r="B154" s="39">
        <v>157</v>
      </c>
      <c r="C154" s="84"/>
      <c r="D154" s="84"/>
      <c r="E154" s="85"/>
      <c r="F154" s="39" t="s">
        <v>236</v>
      </c>
      <c r="G154" s="44">
        <v>1</v>
      </c>
      <c r="H154" s="73">
        <v>872829.13165266102</v>
      </c>
      <c r="I154" s="73">
        <f t="shared" si="8"/>
        <v>1038666.6666666665</v>
      </c>
      <c r="J154" s="73">
        <f t="shared" si="9"/>
        <v>1038666.6666666665</v>
      </c>
      <c r="K154" s="73"/>
      <c r="L154" s="44">
        <f t="shared" si="10"/>
        <v>0</v>
      </c>
      <c r="M154" s="44">
        <f t="shared" si="11"/>
        <v>0</v>
      </c>
    </row>
    <row r="155" spans="2:13" ht="297.75" customHeight="1">
      <c r="B155" s="39">
        <v>160</v>
      </c>
      <c r="C155" s="86" t="s">
        <v>7</v>
      </c>
      <c r="D155" s="87"/>
      <c r="E155" s="42" t="s">
        <v>8</v>
      </c>
      <c r="F155" s="39" t="s">
        <v>237</v>
      </c>
      <c r="G155" s="44">
        <v>1</v>
      </c>
      <c r="H155" s="73">
        <v>156965.26610644258</v>
      </c>
      <c r="I155" s="73">
        <f t="shared" si="8"/>
        <v>186788.66666666666</v>
      </c>
      <c r="J155" s="73">
        <f t="shared" si="9"/>
        <v>186788.66666666666</v>
      </c>
      <c r="K155" s="73"/>
      <c r="L155" s="44">
        <f t="shared" si="10"/>
        <v>0</v>
      </c>
      <c r="M155" s="44">
        <f t="shared" si="11"/>
        <v>0</v>
      </c>
    </row>
    <row r="156" spans="2:13">
      <c r="H156" s="75"/>
    </row>
    <row r="157" spans="2:13" ht="142.5" customHeight="1">
      <c r="B157" s="78" t="s">
        <v>286</v>
      </c>
      <c r="C157" s="78"/>
      <c r="D157" s="78"/>
      <c r="E157" s="78"/>
      <c r="F157" s="78"/>
      <c r="G157" s="78"/>
      <c r="H157" s="78"/>
      <c r="I157" s="78"/>
      <c r="J157" s="78"/>
      <c r="K157" s="78"/>
      <c r="L157" s="78"/>
      <c r="M157" s="78"/>
    </row>
    <row r="158" spans="2:13" ht="99.75" customHeight="1">
      <c r="B158" s="102" t="s">
        <v>285</v>
      </c>
      <c r="C158" s="102"/>
      <c r="D158" s="102"/>
      <c r="E158" s="102"/>
      <c r="F158" s="102"/>
      <c r="G158" s="102"/>
      <c r="H158" s="102"/>
      <c r="I158" s="102"/>
      <c r="J158" s="102"/>
      <c r="K158" s="102"/>
      <c r="L158" s="102"/>
      <c r="M158" s="102"/>
    </row>
  </sheetData>
  <mergeCells count="52">
    <mergeCell ref="B3:M3"/>
    <mergeCell ref="B1:M1"/>
    <mergeCell ref="B157:M157"/>
    <mergeCell ref="B158:M158"/>
    <mergeCell ref="C12:D14"/>
    <mergeCell ref="E12:E14"/>
    <mergeCell ref="C4:D4"/>
    <mergeCell ref="C5:D5"/>
    <mergeCell ref="C6:D8"/>
    <mergeCell ref="E6:E8"/>
    <mergeCell ref="C9:D11"/>
    <mergeCell ref="E9:E11"/>
    <mergeCell ref="B2:M2"/>
    <mergeCell ref="E65:E69"/>
    <mergeCell ref="C15:D17"/>
    <mergeCell ref="E15:E17"/>
    <mergeCell ref="C18:D20"/>
    <mergeCell ref="E18:E20"/>
    <mergeCell ref="C21:D23"/>
    <mergeCell ref="E21:E23"/>
    <mergeCell ref="C24:D24"/>
    <mergeCell ref="D25:D43"/>
    <mergeCell ref="E26:E43"/>
    <mergeCell ref="D44:D47"/>
    <mergeCell ref="E44:E47"/>
    <mergeCell ref="C93:D103"/>
    <mergeCell ref="E93:E103"/>
    <mergeCell ref="C88:D92"/>
    <mergeCell ref="E88:E92"/>
    <mergeCell ref="D71:D81"/>
    <mergeCell ref="E71:E81"/>
    <mergeCell ref="C25:C81"/>
    <mergeCell ref="C84:D85"/>
    <mergeCell ref="E84:E85"/>
    <mergeCell ref="C86:D87"/>
    <mergeCell ref="E86:E87"/>
    <mergeCell ref="D48:D49"/>
    <mergeCell ref="C104:D105"/>
    <mergeCell ref="E104:E105"/>
    <mergeCell ref="C106:D107"/>
    <mergeCell ref="E106:E107"/>
    <mergeCell ref="C155:D155"/>
    <mergeCell ref="C108:D123"/>
    <mergeCell ref="E108:E123"/>
    <mergeCell ref="C124:D154"/>
    <mergeCell ref="E124:E154"/>
    <mergeCell ref="D65:D69"/>
    <mergeCell ref="E48:E49"/>
    <mergeCell ref="D50:D53"/>
    <mergeCell ref="E50:E53"/>
    <mergeCell ref="D54:D64"/>
    <mergeCell ref="E54:E6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40"/>
  <sheetViews>
    <sheetView tabSelected="1" topLeftCell="A31" zoomScale="60" zoomScaleNormal="60" workbookViewId="0">
      <selection activeCell="B37" sqref="B37:M37"/>
    </sheetView>
  </sheetViews>
  <sheetFormatPr baseColWidth="10" defaultColWidth="11.42578125" defaultRowHeight="16.5" customHeight="1"/>
  <cols>
    <col min="1" max="1" width="2.42578125" style="63" customWidth="1"/>
    <col min="2" max="2" width="10.5703125" style="5" customWidth="1"/>
    <col min="3" max="3" width="17.5703125" style="5" customWidth="1"/>
    <col min="4" max="4" width="35.28515625" style="2" customWidth="1"/>
    <col min="5" max="5" width="56" style="5" customWidth="1"/>
    <col min="6" max="7" width="17" style="5" customWidth="1"/>
    <col min="8" max="13" width="24.42578125" style="5" customWidth="1"/>
    <col min="14" max="21" width="14.28515625" style="7" customWidth="1"/>
    <col min="22" max="22" width="15" style="9" customWidth="1"/>
    <col min="23" max="23" width="16.42578125" style="1" customWidth="1"/>
    <col min="24" max="24" width="21.7109375" style="1" customWidth="1"/>
    <col min="25" max="25" width="16.5703125" style="1" customWidth="1"/>
    <col min="26" max="16384" width="11.42578125" style="1"/>
  </cols>
  <sheetData>
    <row r="1" spans="1:23" ht="18" customHeight="1">
      <c r="B1" s="105"/>
      <c r="C1" s="105"/>
      <c r="D1" s="105"/>
      <c r="E1" s="105"/>
      <c r="F1" s="105"/>
      <c r="G1" s="105"/>
      <c r="H1" s="105"/>
      <c r="I1" s="105"/>
      <c r="J1" s="105"/>
      <c r="K1" s="105"/>
      <c r="L1" s="105"/>
      <c r="M1" s="105"/>
      <c r="N1" s="58"/>
      <c r="O1" s="58"/>
      <c r="P1" s="58"/>
      <c r="Q1" s="58"/>
      <c r="R1" s="58"/>
      <c r="S1" s="58"/>
      <c r="T1" s="58"/>
      <c r="U1" s="58"/>
      <c r="V1" s="58"/>
      <c r="W1" s="58"/>
    </row>
    <row r="2" spans="1:23" ht="129" customHeight="1">
      <c r="B2" s="80" t="s">
        <v>276</v>
      </c>
      <c r="C2" s="80"/>
      <c r="D2" s="80"/>
      <c r="E2" s="80"/>
      <c r="F2" s="80"/>
      <c r="G2" s="80"/>
      <c r="H2" s="80"/>
      <c r="I2" s="80"/>
      <c r="J2" s="80"/>
      <c r="K2" s="80"/>
      <c r="L2" s="80"/>
      <c r="M2" s="80"/>
      <c r="N2" s="57"/>
      <c r="O2" s="57"/>
      <c r="P2" s="57"/>
      <c r="Q2" s="57"/>
      <c r="R2" s="57"/>
      <c r="S2" s="57"/>
      <c r="T2" s="57"/>
      <c r="U2" s="57"/>
      <c r="V2" s="57"/>
      <c r="W2" s="57"/>
    </row>
    <row r="3" spans="1:23">
      <c r="B3" s="104"/>
      <c r="C3" s="104"/>
      <c r="D3" s="104"/>
      <c r="E3" s="104"/>
      <c r="F3" s="104"/>
      <c r="G3" s="104"/>
      <c r="H3" s="104"/>
      <c r="I3" s="104"/>
      <c r="J3" s="104"/>
      <c r="K3" s="104"/>
      <c r="L3" s="104"/>
      <c r="M3" s="104"/>
      <c r="N3" s="4"/>
      <c r="O3" s="4"/>
      <c r="P3" s="4"/>
      <c r="Q3" s="4"/>
      <c r="R3" s="4"/>
      <c r="S3" s="4"/>
      <c r="T3" s="4"/>
      <c r="U3" s="4"/>
      <c r="V3" s="8"/>
      <c r="W3" s="4"/>
    </row>
    <row r="4" spans="1:23" ht="66" customHeight="1">
      <c r="A4" s="64"/>
      <c r="B4" s="12" t="s">
        <v>0</v>
      </c>
      <c r="C4" s="12" t="s">
        <v>11</v>
      </c>
      <c r="D4" s="13" t="s">
        <v>2</v>
      </c>
      <c r="E4" s="12" t="s">
        <v>12</v>
      </c>
      <c r="F4" s="12" t="s">
        <v>4</v>
      </c>
      <c r="G4" s="14" t="s">
        <v>5</v>
      </c>
      <c r="H4" s="46" t="s">
        <v>277</v>
      </c>
      <c r="I4" s="47" t="s">
        <v>278</v>
      </c>
      <c r="J4" s="47" t="s">
        <v>6</v>
      </c>
      <c r="K4" s="48" t="s">
        <v>279</v>
      </c>
      <c r="L4" s="48" t="s">
        <v>281</v>
      </c>
      <c r="M4" s="49" t="s">
        <v>280</v>
      </c>
      <c r="N4" s="1"/>
      <c r="O4" s="1"/>
      <c r="P4" s="1"/>
      <c r="Q4" s="1"/>
      <c r="R4" s="1"/>
      <c r="S4" s="1"/>
      <c r="T4" s="1"/>
      <c r="U4" s="1"/>
      <c r="V4" s="1"/>
    </row>
    <row r="5" spans="1:23" ht="46.5" customHeight="1">
      <c r="A5" s="65"/>
      <c r="B5" s="25">
        <v>1</v>
      </c>
      <c r="C5" s="29" t="s">
        <v>15</v>
      </c>
      <c r="D5" s="31" t="s">
        <v>62</v>
      </c>
      <c r="E5" s="30" t="s">
        <v>271</v>
      </c>
      <c r="F5" s="29" t="s">
        <v>13</v>
      </c>
      <c r="G5" s="29">
        <v>3</v>
      </c>
      <c r="H5" s="62">
        <v>7366.9467787114845</v>
      </c>
      <c r="I5" s="59">
        <f>H5*1.19</f>
        <v>8766.6666666666661</v>
      </c>
      <c r="J5" s="59">
        <f>+(I5*G5)</f>
        <v>26300</v>
      </c>
      <c r="K5" s="30"/>
      <c r="L5" s="26">
        <f>K5*1.19</f>
        <v>0</v>
      </c>
      <c r="M5" s="26">
        <f>L5*G5</f>
        <v>0</v>
      </c>
      <c r="N5" s="1"/>
      <c r="O5" s="1"/>
      <c r="P5" s="1"/>
      <c r="Q5" s="1"/>
      <c r="R5" s="1"/>
      <c r="S5" s="1"/>
      <c r="T5" s="1"/>
      <c r="U5" s="1"/>
      <c r="V5" s="1"/>
    </row>
    <row r="6" spans="1:23" ht="88.5" customHeight="1">
      <c r="A6" s="64"/>
      <c r="B6" s="25">
        <v>2</v>
      </c>
      <c r="C6" s="25" t="s">
        <v>15</v>
      </c>
      <c r="D6" s="25" t="s">
        <v>273</v>
      </c>
      <c r="E6" s="26" t="s">
        <v>14</v>
      </c>
      <c r="F6" s="25" t="s">
        <v>13</v>
      </c>
      <c r="G6" s="25">
        <v>1</v>
      </c>
      <c r="H6" s="59">
        <v>209538.96918767507</v>
      </c>
      <c r="I6" s="59">
        <f>H6*1.19</f>
        <v>249351.37333333332</v>
      </c>
      <c r="J6" s="59">
        <f>+(I6*G6)</f>
        <v>249351.37333333332</v>
      </c>
      <c r="K6" s="26"/>
      <c r="L6" s="26">
        <f>K6*1.19</f>
        <v>0</v>
      </c>
      <c r="M6" s="26">
        <f>L6*G6</f>
        <v>0</v>
      </c>
      <c r="N6" s="1"/>
      <c r="O6" s="1"/>
      <c r="P6" s="1"/>
      <c r="Q6" s="1"/>
      <c r="R6" s="1"/>
      <c r="S6" s="1"/>
      <c r="T6" s="1"/>
      <c r="U6" s="1"/>
      <c r="V6" s="1"/>
    </row>
    <row r="7" spans="1:23" ht="75.75" customHeight="1">
      <c r="A7" s="64"/>
      <c r="B7" s="25">
        <v>3</v>
      </c>
      <c r="C7" s="25" t="s">
        <v>15</v>
      </c>
      <c r="D7" s="27" t="s">
        <v>16</v>
      </c>
      <c r="E7" s="26" t="s">
        <v>17</v>
      </c>
      <c r="F7" s="25" t="s">
        <v>13</v>
      </c>
      <c r="G7" s="25">
        <v>150</v>
      </c>
      <c r="H7" s="59">
        <v>11180.929971988795</v>
      </c>
      <c r="I7" s="59">
        <f t="shared" ref="I7:I29" si="0">H7*1.19</f>
        <v>13305.306666666665</v>
      </c>
      <c r="J7" s="59">
        <f t="shared" ref="J7:J29" si="1">+(I7*G7)</f>
        <v>1995795.9999999998</v>
      </c>
      <c r="K7" s="26"/>
      <c r="L7" s="26">
        <f t="shared" ref="L7:L29" si="2">K7*1.19</f>
        <v>0</v>
      </c>
      <c r="M7" s="26">
        <f t="shared" ref="M7:M29" si="3">L7*G7</f>
        <v>0</v>
      </c>
      <c r="N7" s="1"/>
      <c r="O7" s="1"/>
      <c r="P7" s="1"/>
      <c r="Q7" s="1"/>
      <c r="R7" s="1"/>
      <c r="S7" s="1"/>
      <c r="T7" s="1"/>
      <c r="U7" s="1"/>
      <c r="V7" s="1"/>
    </row>
    <row r="8" spans="1:23" ht="89.25" customHeight="1">
      <c r="A8" s="64"/>
      <c r="B8" s="25">
        <v>4</v>
      </c>
      <c r="C8" s="25" t="s">
        <v>15</v>
      </c>
      <c r="D8" s="28" t="s">
        <v>18</v>
      </c>
      <c r="E8" s="28" t="s">
        <v>19</v>
      </c>
      <c r="F8" s="25" t="s">
        <v>13</v>
      </c>
      <c r="G8" s="25">
        <v>200</v>
      </c>
      <c r="H8" s="60">
        <v>28212.885154061627</v>
      </c>
      <c r="I8" s="59">
        <f t="shared" si="0"/>
        <v>33573.333333333336</v>
      </c>
      <c r="J8" s="59">
        <f t="shared" si="1"/>
        <v>6714666.666666667</v>
      </c>
      <c r="K8" s="28"/>
      <c r="L8" s="26">
        <f t="shared" si="2"/>
        <v>0</v>
      </c>
      <c r="M8" s="26">
        <f t="shared" si="3"/>
        <v>0</v>
      </c>
      <c r="N8" s="1"/>
      <c r="O8" s="1"/>
      <c r="P8" s="1"/>
      <c r="Q8" s="1"/>
      <c r="R8" s="1"/>
      <c r="S8" s="1"/>
      <c r="T8" s="1"/>
      <c r="U8" s="1"/>
      <c r="V8" s="1"/>
    </row>
    <row r="9" spans="1:23" ht="62.25" customHeight="1">
      <c r="A9" s="64"/>
      <c r="B9" s="25">
        <v>5</v>
      </c>
      <c r="C9" s="25" t="s">
        <v>15</v>
      </c>
      <c r="D9" s="28" t="s">
        <v>20</v>
      </c>
      <c r="E9" s="26" t="s">
        <v>23</v>
      </c>
      <c r="F9" s="25" t="s">
        <v>13</v>
      </c>
      <c r="G9" s="25">
        <v>150</v>
      </c>
      <c r="H9" s="59">
        <v>20252.100840336134</v>
      </c>
      <c r="I9" s="59">
        <f t="shared" si="0"/>
        <v>24100</v>
      </c>
      <c r="J9" s="59">
        <f t="shared" si="1"/>
        <v>3615000</v>
      </c>
      <c r="K9" s="26"/>
      <c r="L9" s="26">
        <f t="shared" si="2"/>
        <v>0</v>
      </c>
      <c r="M9" s="26">
        <f t="shared" si="3"/>
        <v>0</v>
      </c>
      <c r="N9" s="1"/>
      <c r="O9" s="1"/>
      <c r="P9" s="1"/>
      <c r="Q9" s="1"/>
      <c r="R9" s="1"/>
      <c r="S9" s="1"/>
      <c r="T9" s="1"/>
      <c r="U9" s="1"/>
      <c r="V9" s="1"/>
    </row>
    <row r="10" spans="1:23" ht="58.5" customHeight="1">
      <c r="A10" s="64"/>
      <c r="B10" s="25">
        <v>6</v>
      </c>
      <c r="C10" s="25" t="s">
        <v>15</v>
      </c>
      <c r="D10" s="28" t="s">
        <v>21</v>
      </c>
      <c r="E10" s="26" t="s">
        <v>22</v>
      </c>
      <c r="F10" s="25" t="s">
        <v>13</v>
      </c>
      <c r="G10" s="25">
        <v>150</v>
      </c>
      <c r="H10" s="59">
        <v>15938.375350140057</v>
      </c>
      <c r="I10" s="59">
        <f t="shared" si="0"/>
        <v>18966.666666666668</v>
      </c>
      <c r="J10" s="59">
        <f t="shared" si="1"/>
        <v>2845000</v>
      </c>
      <c r="K10" s="26"/>
      <c r="L10" s="26">
        <f t="shared" si="2"/>
        <v>0</v>
      </c>
      <c r="M10" s="26">
        <f t="shared" si="3"/>
        <v>0</v>
      </c>
      <c r="N10" s="1"/>
      <c r="O10" s="1"/>
      <c r="P10" s="1"/>
      <c r="Q10" s="1"/>
      <c r="R10" s="1"/>
      <c r="S10" s="1"/>
      <c r="T10" s="1"/>
      <c r="U10" s="1"/>
      <c r="V10" s="1"/>
    </row>
    <row r="11" spans="1:23" ht="105" customHeight="1">
      <c r="A11" s="64"/>
      <c r="B11" s="25">
        <v>7</v>
      </c>
      <c r="C11" s="25" t="s">
        <v>15</v>
      </c>
      <c r="D11" s="26" t="s">
        <v>24</v>
      </c>
      <c r="E11" s="26" t="s">
        <v>25</v>
      </c>
      <c r="F11" s="25" t="s">
        <v>13</v>
      </c>
      <c r="G11" s="25">
        <v>2</v>
      </c>
      <c r="H11" s="59">
        <v>254170.02801120447</v>
      </c>
      <c r="I11" s="59">
        <f t="shared" si="0"/>
        <v>302462.33333333331</v>
      </c>
      <c r="J11" s="59">
        <f t="shared" si="1"/>
        <v>604924.66666666663</v>
      </c>
      <c r="K11" s="26"/>
      <c r="L11" s="26">
        <f t="shared" si="2"/>
        <v>0</v>
      </c>
      <c r="M11" s="26">
        <f t="shared" si="3"/>
        <v>0</v>
      </c>
      <c r="N11" s="1"/>
      <c r="O11" s="1"/>
      <c r="P11" s="1"/>
      <c r="Q11" s="1"/>
      <c r="R11" s="1"/>
      <c r="S11" s="1"/>
      <c r="T11" s="1"/>
      <c r="U11" s="1"/>
      <c r="V11" s="1"/>
    </row>
    <row r="12" spans="1:23" ht="87.75" customHeight="1">
      <c r="A12" s="64"/>
      <c r="B12" s="25">
        <v>8</v>
      </c>
      <c r="C12" s="25" t="s">
        <v>15</v>
      </c>
      <c r="D12" s="26" t="s">
        <v>26</v>
      </c>
      <c r="E12" s="26" t="s">
        <v>27</v>
      </c>
      <c r="F12" s="25" t="s">
        <v>13</v>
      </c>
      <c r="G12" s="25">
        <v>90</v>
      </c>
      <c r="H12" s="59">
        <v>7638.935574229693</v>
      </c>
      <c r="I12" s="59">
        <f t="shared" si="0"/>
        <v>9090.3333333333339</v>
      </c>
      <c r="J12" s="59">
        <f t="shared" si="1"/>
        <v>818130</v>
      </c>
      <c r="K12" s="26"/>
      <c r="L12" s="26">
        <f t="shared" si="2"/>
        <v>0</v>
      </c>
      <c r="M12" s="26">
        <f t="shared" si="3"/>
        <v>0</v>
      </c>
      <c r="N12" s="1"/>
      <c r="O12" s="1"/>
      <c r="P12" s="1"/>
      <c r="Q12" s="1"/>
      <c r="R12" s="1"/>
      <c r="S12" s="1"/>
      <c r="T12" s="1"/>
      <c r="U12" s="1"/>
      <c r="V12" s="1"/>
    </row>
    <row r="13" spans="1:23" ht="98.45" customHeight="1">
      <c r="A13" s="64"/>
      <c r="B13" s="25">
        <v>9</v>
      </c>
      <c r="C13" s="25" t="s">
        <v>15</v>
      </c>
      <c r="D13" s="26" t="s">
        <v>28</v>
      </c>
      <c r="E13" s="26" t="s">
        <v>29</v>
      </c>
      <c r="F13" s="25" t="s">
        <v>13</v>
      </c>
      <c r="G13" s="25">
        <v>200</v>
      </c>
      <c r="H13" s="59">
        <v>3044.5378151260506</v>
      </c>
      <c r="I13" s="59">
        <f t="shared" si="0"/>
        <v>3623</v>
      </c>
      <c r="J13" s="59">
        <f t="shared" si="1"/>
        <v>724600</v>
      </c>
      <c r="K13" s="26"/>
      <c r="L13" s="26">
        <f t="shared" si="2"/>
        <v>0</v>
      </c>
      <c r="M13" s="26">
        <f t="shared" si="3"/>
        <v>0</v>
      </c>
      <c r="N13" s="1"/>
      <c r="O13" s="1"/>
      <c r="P13" s="1"/>
      <c r="Q13" s="1"/>
      <c r="R13" s="1"/>
      <c r="S13" s="1"/>
      <c r="T13" s="1"/>
      <c r="U13" s="1"/>
      <c r="V13" s="1"/>
    </row>
    <row r="14" spans="1:23" ht="93" customHeight="1">
      <c r="A14" s="64"/>
      <c r="B14" s="25">
        <v>10</v>
      </c>
      <c r="C14" s="25" t="s">
        <v>15</v>
      </c>
      <c r="D14" s="26" t="s">
        <v>30</v>
      </c>
      <c r="E14" s="26" t="s">
        <v>31</v>
      </c>
      <c r="F14" s="25" t="s">
        <v>13</v>
      </c>
      <c r="G14" s="25">
        <v>120</v>
      </c>
      <c r="H14" s="59">
        <v>19708.403361344539</v>
      </c>
      <c r="I14" s="59">
        <f t="shared" si="0"/>
        <v>23453</v>
      </c>
      <c r="J14" s="59">
        <f t="shared" si="1"/>
        <v>2814360</v>
      </c>
      <c r="K14" s="26"/>
      <c r="L14" s="26">
        <f t="shared" si="2"/>
        <v>0</v>
      </c>
      <c r="M14" s="26">
        <f t="shared" si="3"/>
        <v>0</v>
      </c>
      <c r="N14" s="1"/>
      <c r="O14" s="1"/>
      <c r="P14" s="1"/>
      <c r="Q14" s="1"/>
      <c r="R14" s="1"/>
      <c r="S14" s="1"/>
      <c r="T14" s="1"/>
      <c r="U14" s="1"/>
      <c r="V14" s="1"/>
    </row>
    <row r="15" spans="1:23" ht="79.150000000000006" customHeight="1">
      <c r="A15" s="64"/>
      <c r="B15" s="25">
        <v>11</v>
      </c>
      <c r="C15" s="25" t="s">
        <v>15</v>
      </c>
      <c r="D15" s="27" t="s">
        <v>32</v>
      </c>
      <c r="E15" s="26" t="s">
        <v>33</v>
      </c>
      <c r="F15" s="25" t="s">
        <v>13</v>
      </c>
      <c r="G15" s="25">
        <v>120</v>
      </c>
      <c r="H15" s="59">
        <v>23624.089635854343</v>
      </c>
      <c r="I15" s="59">
        <f t="shared" si="0"/>
        <v>28112.666666666668</v>
      </c>
      <c r="J15" s="59">
        <f t="shared" si="1"/>
        <v>3373520</v>
      </c>
      <c r="K15" s="26"/>
      <c r="L15" s="26">
        <f t="shared" si="2"/>
        <v>0</v>
      </c>
      <c r="M15" s="26">
        <f t="shared" si="3"/>
        <v>0</v>
      </c>
      <c r="N15" s="1"/>
      <c r="O15" s="1"/>
      <c r="P15" s="1"/>
      <c r="Q15" s="1"/>
      <c r="R15" s="1"/>
      <c r="S15" s="1"/>
      <c r="T15" s="1"/>
      <c r="U15" s="1"/>
      <c r="V15" s="1"/>
    </row>
    <row r="16" spans="1:23" ht="102.6" customHeight="1">
      <c r="A16" s="64"/>
      <c r="B16" s="25">
        <v>12</v>
      </c>
      <c r="C16" s="25" t="s">
        <v>15</v>
      </c>
      <c r="D16" s="26" t="s">
        <v>34</v>
      </c>
      <c r="E16" s="26" t="s">
        <v>35</v>
      </c>
      <c r="F16" s="25" t="s">
        <v>13</v>
      </c>
      <c r="G16" s="25">
        <v>300</v>
      </c>
      <c r="H16" s="59">
        <v>15930.252100840336</v>
      </c>
      <c r="I16" s="59">
        <f t="shared" si="0"/>
        <v>18957</v>
      </c>
      <c r="J16" s="59">
        <f t="shared" si="1"/>
        <v>5687100</v>
      </c>
      <c r="K16" s="26"/>
      <c r="L16" s="26">
        <f t="shared" si="2"/>
        <v>0</v>
      </c>
      <c r="M16" s="26">
        <f t="shared" si="3"/>
        <v>0</v>
      </c>
      <c r="N16" s="1"/>
      <c r="O16" s="1"/>
      <c r="P16" s="1"/>
      <c r="Q16" s="1"/>
      <c r="R16" s="1"/>
      <c r="S16" s="1"/>
      <c r="T16" s="1"/>
      <c r="U16" s="1"/>
      <c r="V16" s="1"/>
    </row>
    <row r="17" spans="1:22" ht="84.6" customHeight="1">
      <c r="A17" s="64"/>
      <c r="B17" s="25">
        <v>13</v>
      </c>
      <c r="C17" s="25" t="s">
        <v>15</v>
      </c>
      <c r="D17" s="28" t="s">
        <v>63</v>
      </c>
      <c r="E17" s="26" t="s">
        <v>66</v>
      </c>
      <c r="F17" s="25" t="s">
        <v>13</v>
      </c>
      <c r="G17" s="25">
        <v>3</v>
      </c>
      <c r="H17" s="59">
        <v>18087.436974789915</v>
      </c>
      <c r="I17" s="59">
        <f t="shared" si="0"/>
        <v>21524.049999999996</v>
      </c>
      <c r="J17" s="59">
        <f t="shared" si="1"/>
        <v>64572.149999999987</v>
      </c>
      <c r="K17" s="26"/>
      <c r="L17" s="26">
        <f t="shared" si="2"/>
        <v>0</v>
      </c>
      <c r="M17" s="26">
        <f t="shared" si="3"/>
        <v>0</v>
      </c>
      <c r="N17" s="1"/>
      <c r="O17" s="1"/>
      <c r="P17" s="1"/>
      <c r="Q17" s="1"/>
      <c r="R17" s="1"/>
      <c r="S17" s="1"/>
      <c r="T17" s="1"/>
      <c r="U17" s="1"/>
      <c r="V17" s="1"/>
    </row>
    <row r="18" spans="1:22" ht="80.25" customHeight="1">
      <c r="A18" s="64"/>
      <c r="B18" s="25">
        <v>14</v>
      </c>
      <c r="C18" s="25" t="s">
        <v>15</v>
      </c>
      <c r="D18" s="28" t="s">
        <v>64</v>
      </c>
      <c r="E18" s="26" t="s">
        <v>36</v>
      </c>
      <c r="F18" s="25" t="s">
        <v>13</v>
      </c>
      <c r="G18" s="25">
        <v>3</v>
      </c>
      <c r="H18" s="59">
        <v>20447.336134453784</v>
      </c>
      <c r="I18" s="59">
        <f t="shared" si="0"/>
        <v>24332.33</v>
      </c>
      <c r="J18" s="59">
        <f t="shared" si="1"/>
        <v>72996.990000000005</v>
      </c>
      <c r="K18" s="26"/>
      <c r="L18" s="26">
        <f t="shared" si="2"/>
        <v>0</v>
      </c>
      <c r="M18" s="26">
        <f t="shared" si="3"/>
        <v>0</v>
      </c>
      <c r="N18" s="1"/>
      <c r="O18" s="1"/>
      <c r="P18" s="1"/>
      <c r="Q18" s="1"/>
      <c r="R18" s="1"/>
      <c r="S18" s="1"/>
      <c r="T18" s="1"/>
      <c r="U18" s="1"/>
      <c r="V18" s="1"/>
    </row>
    <row r="19" spans="1:22" ht="77.45" customHeight="1">
      <c r="A19" s="64"/>
      <c r="B19" s="25">
        <v>15</v>
      </c>
      <c r="C19" s="25" t="s">
        <v>15</v>
      </c>
      <c r="D19" s="27" t="s">
        <v>65</v>
      </c>
      <c r="E19" s="26" t="s">
        <v>36</v>
      </c>
      <c r="F19" s="25" t="s">
        <v>13</v>
      </c>
      <c r="G19" s="25">
        <v>3</v>
      </c>
      <c r="H19" s="59">
        <v>27563.521008403361</v>
      </c>
      <c r="I19" s="59">
        <f t="shared" si="0"/>
        <v>32800.589999999997</v>
      </c>
      <c r="J19" s="59">
        <f t="shared" si="1"/>
        <v>98401.76999999999</v>
      </c>
      <c r="K19" s="26"/>
      <c r="L19" s="26">
        <f t="shared" si="2"/>
        <v>0</v>
      </c>
      <c r="M19" s="26">
        <f t="shared" si="3"/>
        <v>0</v>
      </c>
      <c r="N19" s="1"/>
      <c r="O19" s="1"/>
      <c r="P19" s="1"/>
      <c r="Q19" s="1"/>
      <c r="R19" s="1"/>
      <c r="S19" s="1"/>
      <c r="T19" s="1"/>
      <c r="U19" s="1"/>
      <c r="V19" s="1"/>
    </row>
    <row r="20" spans="1:22" ht="76.150000000000006" customHeight="1">
      <c r="A20" s="64"/>
      <c r="B20" s="25">
        <v>16</v>
      </c>
      <c r="C20" s="25" t="s">
        <v>15</v>
      </c>
      <c r="D20" s="26" t="s">
        <v>37</v>
      </c>
      <c r="E20" s="26" t="s">
        <v>38</v>
      </c>
      <c r="F20" s="25" t="s">
        <v>13</v>
      </c>
      <c r="G20" s="25">
        <v>2</v>
      </c>
      <c r="H20" s="59">
        <v>48053.781512605041</v>
      </c>
      <c r="I20" s="59">
        <f t="shared" si="0"/>
        <v>57183.999999999993</v>
      </c>
      <c r="J20" s="59">
        <f t="shared" si="1"/>
        <v>114367.99999999999</v>
      </c>
      <c r="K20" s="26"/>
      <c r="L20" s="26">
        <f t="shared" si="2"/>
        <v>0</v>
      </c>
      <c r="M20" s="26">
        <f t="shared" si="3"/>
        <v>0</v>
      </c>
      <c r="N20" s="1"/>
      <c r="O20" s="1"/>
      <c r="P20" s="1"/>
      <c r="Q20" s="1"/>
      <c r="R20" s="1"/>
      <c r="S20" s="1"/>
      <c r="T20" s="1"/>
      <c r="U20" s="1"/>
      <c r="V20" s="1"/>
    </row>
    <row r="21" spans="1:22" ht="96.75" customHeight="1">
      <c r="A21" s="64"/>
      <c r="B21" s="25">
        <v>17</v>
      </c>
      <c r="C21" s="25" t="s">
        <v>15</v>
      </c>
      <c r="D21" s="26" t="s">
        <v>39</v>
      </c>
      <c r="E21" s="26" t="s">
        <v>40</v>
      </c>
      <c r="F21" s="25" t="s">
        <v>13</v>
      </c>
      <c r="G21" s="25">
        <v>2</v>
      </c>
      <c r="H21" s="59">
        <v>59579.831932773115</v>
      </c>
      <c r="I21" s="59">
        <f t="shared" si="0"/>
        <v>70900</v>
      </c>
      <c r="J21" s="59">
        <f t="shared" si="1"/>
        <v>141800</v>
      </c>
      <c r="K21" s="26"/>
      <c r="L21" s="26">
        <f t="shared" si="2"/>
        <v>0</v>
      </c>
      <c r="M21" s="26">
        <f t="shared" si="3"/>
        <v>0</v>
      </c>
      <c r="N21" s="1"/>
      <c r="O21" s="1"/>
      <c r="P21" s="1"/>
      <c r="Q21" s="1"/>
      <c r="R21" s="1"/>
      <c r="S21" s="1"/>
      <c r="T21" s="1"/>
      <c r="U21" s="1"/>
      <c r="V21" s="1"/>
    </row>
    <row r="22" spans="1:22" ht="66" customHeight="1">
      <c r="A22" s="64"/>
      <c r="B22" s="25">
        <v>18</v>
      </c>
      <c r="C22" s="25" t="s">
        <v>15</v>
      </c>
      <c r="D22" s="26" t="s">
        <v>41</v>
      </c>
      <c r="E22" s="26" t="s">
        <v>268</v>
      </c>
      <c r="F22" s="25" t="s">
        <v>13</v>
      </c>
      <c r="G22" s="25">
        <v>6</v>
      </c>
      <c r="H22" s="59">
        <v>6022.4089635854343</v>
      </c>
      <c r="I22" s="59">
        <f t="shared" si="0"/>
        <v>7166.666666666667</v>
      </c>
      <c r="J22" s="59">
        <f t="shared" si="1"/>
        <v>43000</v>
      </c>
      <c r="K22" s="26"/>
      <c r="L22" s="26">
        <f t="shared" si="2"/>
        <v>0</v>
      </c>
      <c r="M22" s="26">
        <f t="shared" si="3"/>
        <v>0</v>
      </c>
      <c r="N22" s="1"/>
      <c r="O22" s="1"/>
      <c r="P22" s="1"/>
      <c r="Q22" s="1"/>
      <c r="R22" s="1"/>
      <c r="S22" s="1"/>
      <c r="T22" s="1"/>
      <c r="U22" s="1"/>
      <c r="V22" s="1"/>
    </row>
    <row r="23" spans="1:22" ht="71.45" customHeight="1">
      <c r="A23" s="64"/>
      <c r="B23" s="25">
        <v>19</v>
      </c>
      <c r="C23" s="25" t="s">
        <v>15</v>
      </c>
      <c r="D23" s="26" t="s">
        <v>42</v>
      </c>
      <c r="E23" s="26" t="s">
        <v>274</v>
      </c>
      <c r="F23" s="25" t="s">
        <v>13</v>
      </c>
      <c r="G23" s="25">
        <v>6</v>
      </c>
      <c r="H23" s="59">
        <v>6022.4089635854343</v>
      </c>
      <c r="I23" s="59">
        <f t="shared" si="0"/>
        <v>7166.666666666667</v>
      </c>
      <c r="J23" s="59">
        <f t="shared" si="1"/>
        <v>43000</v>
      </c>
      <c r="K23" s="26"/>
      <c r="L23" s="26">
        <f t="shared" si="2"/>
        <v>0</v>
      </c>
      <c r="M23" s="26">
        <f t="shared" si="3"/>
        <v>0</v>
      </c>
      <c r="N23" s="1"/>
      <c r="O23" s="1"/>
      <c r="P23" s="1"/>
      <c r="Q23" s="1"/>
      <c r="R23" s="1"/>
      <c r="S23" s="1"/>
      <c r="T23" s="1"/>
      <c r="U23" s="1"/>
      <c r="V23" s="1"/>
    </row>
    <row r="24" spans="1:22" ht="75" customHeight="1">
      <c r="A24" s="64"/>
      <c r="B24" s="25">
        <v>20</v>
      </c>
      <c r="C24" s="25" t="s">
        <v>15</v>
      </c>
      <c r="D24" s="26" t="s">
        <v>43</v>
      </c>
      <c r="E24" s="26" t="s">
        <v>272</v>
      </c>
      <c r="F24" s="25" t="s">
        <v>13</v>
      </c>
      <c r="G24" s="25">
        <v>2</v>
      </c>
      <c r="H24" s="59">
        <v>128495.79831932773</v>
      </c>
      <c r="I24" s="59">
        <f t="shared" si="0"/>
        <v>152910</v>
      </c>
      <c r="J24" s="59">
        <f t="shared" si="1"/>
        <v>305820</v>
      </c>
      <c r="K24" s="26"/>
      <c r="L24" s="26">
        <f t="shared" si="2"/>
        <v>0</v>
      </c>
      <c r="M24" s="26">
        <f t="shared" si="3"/>
        <v>0</v>
      </c>
      <c r="N24" s="1"/>
      <c r="O24" s="1"/>
      <c r="P24" s="1"/>
      <c r="Q24" s="1"/>
      <c r="R24" s="1"/>
      <c r="S24" s="1"/>
      <c r="T24" s="1"/>
      <c r="U24" s="1"/>
      <c r="V24" s="1"/>
    </row>
    <row r="25" spans="1:22" ht="65.25" customHeight="1">
      <c r="A25" s="64"/>
      <c r="B25" s="25">
        <v>21</v>
      </c>
      <c r="C25" s="25" t="s">
        <v>15</v>
      </c>
      <c r="D25" s="26" t="s">
        <v>44</v>
      </c>
      <c r="E25" s="26" t="s">
        <v>45</v>
      </c>
      <c r="F25" s="25" t="s">
        <v>13</v>
      </c>
      <c r="G25" s="25">
        <v>6</v>
      </c>
      <c r="H25" s="59">
        <v>40896.358543417366</v>
      </c>
      <c r="I25" s="59">
        <f t="shared" si="0"/>
        <v>48666.666666666664</v>
      </c>
      <c r="J25" s="59">
        <f t="shared" si="1"/>
        <v>292000</v>
      </c>
      <c r="K25" s="26"/>
      <c r="L25" s="26">
        <f t="shared" si="2"/>
        <v>0</v>
      </c>
      <c r="M25" s="26">
        <f t="shared" si="3"/>
        <v>0</v>
      </c>
      <c r="N25" s="1"/>
      <c r="O25" s="1"/>
      <c r="P25" s="1"/>
      <c r="Q25" s="1"/>
      <c r="R25" s="1"/>
      <c r="S25" s="1"/>
      <c r="T25" s="1"/>
      <c r="U25" s="1"/>
      <c r="V25" s="1"/>
    </row>
    <row r="26" spans="1:22" ht="69.75" customHeight="1">
      <c r="A26" s="64"/>
      <c r="B26" s="25">
        <v>22</v>
      </c>
      <c r="C26" s="25" t="s">
        <v>15</v>
      </c>
      <c r="D26" s="26" t="s">
        <v>46</v>
      </c>
      <c r="E26" s="26" t="s">
        <v>47</v>
      </c>
      <c r="F26" s="25" t="s">
        <v>13</v>
      </c>
      <c r="G26" s="25">
        <v>1</v>
      </c>
      <c r="H26" s="59">
        <v>84033.613445378156</v>
      </c>
      <c r="I26" s="59">
        <f t="shared" si="0"/>
        <v>100000</v>
      </c>
      <c r="J26" s="59">
        <f t="shared" si="1"/>
        <v>100000</v>
      </c>
      <c r="K26" s="26"/>
      <c r="L26" s="26">
        <f t="shared" si="2"/>
        <v>0</v>
      </c>
      <c r="M26" s="26">
        <f t="shared" si="3"/>
        <v>0</v>
      </c>
      <c r="N26" s="1"/>
      <c r="O26" s="1"/>
      <c r="P26" s="1"/>
      <c r="Q26" s="1"/>
      <c r="R26" s="1"/>
      <c r="S26" s="1"/>
      <c r="T26" s="1"/>
      <c r="U26" s="1"/>
      <c r="V26" s="1"/>
    </row>
    <row r="27" spans="1:22" ht="61.9" customHeight="1">
      <c r="A27" s="64"/>
      <c r="B27" s="25">
        <v>23</v>
      </c>
      <c r="C27" s="25" t="s">
        <v>15</v>
      </c>
      <c r="D27" s="26" t="s">
        <v>48</v>
      </c>
      <c r="E27" s="26" t="s">
        <v>49</v>
      </c>
      <c r="F27" s="25" t="s">
        <v>13</v>
      </c>
      <c r="G27" s="25">
        <v>200</v>
      </c>
      <c r="H27" s="59">
        <v>1951.8207282913165</v>
      </c>
      <c r="I27" s="59">
        <f t="shared" si="0"/>
        <v>2322.6666666666665</v>
      </c>
      <c r="J27" s="59">
        <f t="shared" si="1"/>
        <v>464533.33333333331</v>
      </c>
      <c r="K27" s="26"/>
      <c r="L27" s="26">
        <f t="shared" si="2"/>
        <v>0</v>
      </c>
      <c r="M27" s="26">
        <f t="shared" si="3"/>
        <v>0</v>
      </c>
      <c r="N27" s="1"/>
      <c r="O27" s="1"/>
      <c r="P27" s="1"/>
      <c r="Q27" s="1"/>
      <c r="R27" s="1"/>
      <c r="S27" s="1"/>
      <c r="T27" s="1"/>
      <c r="U27" s="1"/>
      <c r="V27" s="1"/>
    </row>
    <row r="28" spans="1:22" ht="78.75" customHeight="1">
      <c r="A28" s="64"/>
      <c r="B28" s="25">
        <v>24</v>
      </c>
      <c r="C28" s="25" t="s">
        <v>15</v>
      </c>
      <c r="D28" s="28" t="s">
        <v>50</v>
      </c>
      <c r="E28" s="26" t="s">
        <v>51</v>
      </c>
      <c r="F28" s="25" t="s">
        <v>13</v>
      </c>
      <c r="G28" s="25">
        <v>2</v>
      </c>
      <c r="H28" s="59">
        <v>88135.294117647063</v>
      </c>
      <c r="I28" s="59">
        <f t="shared" si="0"/>
        <v>104881</v>
      </c>
      <c r="J28" s="59">
        <f t="shared" si="1"/>
        <v>209762</v>
      </c>
      <c r="K28" s="26"/>
      <c r="L28" s="26">
        <f t="shared" si="2"/>
        <v>0</v>
      </c>
      <c r="M28" s="26">
        <f t="shared" si="3"/>
        <v>0</v>
      </c>
      <c r="N28" s="1"/>
      <c r="O28" s="1"/>
      <c r="P28" s="1"/>
      <c r="Q28" s="1"/>
      <c r="R28" s="1"/>
      <c r="S28" s="1"/>
      <c r="T28" s="1"/>
      <c r="U28" s="1"/>
      <c r="V28" s="1"/>
    </row>
    <row r="29" spans="1:22" ht="121.5" customHeight="1">
      <c r="A29" s="64"/>
      <c r="B29" s="25">
        <v>25</v>
      </c>
      <c r="C29" s="25" t="s">
        <v>15</v>
      </c>
      <c r="D29" s="27" t="s">
        <v>52</v>
      </c>
      <c r="E29" s="26" t="s">
        <v>53</v>
      </c>
      <c r="F29" s="25" t="s">
        <v>13</v>
      </c>
      <c r="G29" s="25">
        <v>100</v>
      </c>
      <c r="H29" s="59">
        <v>3544.8179271708682</v>
      </c>
      <c r="I29" s="59">
        <f t="shared" si="0"/>
        <v>4218.333333333333</v>
      </c>
      <c r="J29" s="59">
        <f t="shared" si="1"/>
        <v>421833.33333333331</v>
      </c>
      <c r="K29" s="26"/>
      <c r="L29" s="26">
        <f t="shared" si="2"/>
        <v>0</v>
      </c>
      <c r="M29" s="26">
        <f t="shared" si="3"/>
        <v>0</v>
      </c>
      <c r="N29" s="1"/>
      <c r="O29" s="1"/>
      <c r="P29" s="1"/>
      <c r="Q29" s="1"/>
      <c r="R29" s="1"/>
      <c r="S29" s="1"/>
      <c r="T29" s="1"/>
      <c r="U29" s="1"/>
      <c r="V29" s="1"/>
    </row>
    <row r="30" spans="1:22" ht="54.6" customHeight="1">
      <c r="A30" s="64"/>
      <c r="B30" s="25">
        <v>26</v>
      </c>
      <c r="C30" s="25" t="s">
        <v>15</v>
      </c>
      <c r="D30" s="25" t="s">
        <v>58</v>
      </c>
      <c r="E30" s="26" t="s">
        <v>59</v>
      </c>
      <c r="F30" s="25" t="s">
        <v>13</v>
      </c>
      <c r="G30" s="25">
        <v>2</v>
      </c>
      <c r="H30" s="59">
        <v>392156.86274509807</v>
      </c>
      <c r="I30" s="59">
        <f>H30*1.19</f>
        <v>466666.66666666669</v>
      </c>
      <c r="J30" s="59">
        <f>+(I30*G30)</f>
        <v>933333.33333333337</v>
      </c>
      <c r="K30" s="26"/>
      <c r="L30" s="26">
        <f>K30*1.19</f>
        <v>0</v>
      </c>
      <c r="M30" s="26">
        <f>L30*G30</f>
        <v>0</v>
      </c>
      <c r="N30" s="1"/>
      <c r="O30" s="1"/>
      <c r="P30" s="1"/>
      <c r="Q30" s="1"/>
      <c r="R30" s="1"/>
      <c r="S30" s="1"/>
      <c r="T30" s="1"/>
      <c r="U30" s="1"/>
      <c r="V30" s="1"/>
    </row>
    <row r="31" spans="1:22" ht="52.5" customHeight="1">
      <c r="A31" s="64"/>
      <c r="B31" s="25">
        <v>27</v>
      </c>
      <c r="C31" s="25" t="s">
        <v>15</v>
      </c>
      <c r="D31" s="25" t="s">
        <v>60</v>
      </c>
      <c r="E31" s="25" t="s">
        <v>269</v>
      </c>
      <c r="F31" s="25" t="s">
        <v>13</v>
      </c>
      <c r="G31" s="25">
        <v>2</v>
      </c>
      <c r="H31" s="61">
        <v>7478.9915966386561</v>
      </c>
      <c r="I31" s="59">
        <f>H31*1.19</f>
        <v>8900</v>
      </c>
      <c r="J31" s="59">
        <f>+(I31*G31)</f>
        <v>17800</v>
      </c>
      <c r="K31" s="25"/>
      <c r="L31" s="26">
        <f>K31*1.19</f>
        <v>0</v>
      </c>
      <c r="M31" s="26">
        <f>L31*G31</f>
        <v>0</v>
      </c>
      <c r="N31" s="1"/>
      <c r="O31" s="1"/>
      <c r="P31" s="1"/>
      <c r="Q31" s="1"/>
      <c r="R31" s="1"/>
      <c r="S31" s="1"/>
      <c r="T31" s="1"/>
      <c r="U31" s="1"/>
      <c r="V31" s="1"/>
    </row>
    <row r="32" spans="1:22" ht="50.25" customHeight="1">
      <c r="A32" s="64"/>
      <c r="B32" s="25">
        <v>28</v>
      </c>
      <c r="C32" s="25" t="s">
        <v>15</v>
      </c>
      <c r="D32" s="27" t="s">
        <v>61</v>
      </c>
      <c r="E32" s="26" t="s">
        <v>270</v>
      </c>
      <c r="F32" s="25" t="s">
        <v>13</v>
      </c>
      <c r="G32" s="25">
        <v>3</v>
      </c>
      <c r="H32" s="59">
        <v>4901.9607843137255</v>
      </c>
      <c r="I32" s="59">
        <f>H32*1.19</f>
        <v>5833.333333333333</v>
      </c>
      <c r="J32" s="59">
        <f>+(I32*G32)</f>
        <v>17500</v>
      </c>
      <c r="K32" s="26"/>
      <c r="L32" s="26">
        <f>K32*1.19</f>
        <v>0</v>
      </c>
      <c r="M32" s="26">
        <f>L32*G32</f>
        <v>0</v>
      </c>
      <c r="N32" s="1"/>
      <c r="O32" s="1"/>
      <c r="P32" s="1"/>
      <c r="Q32" s="1"/>
      <c r="R32" s="1"/>
      <c r="S32" s="1"/>
      <c r="T32" s="1"/>
      <c r="U32" s="1"/>
      <c r="V32" s="1"/>
    </row>
    <row r="33" spans="2:25" ht="56.45" customHeight="1">
      <c r="B33" s="25">
        <v>29</v>
      </c>
      <c r="C33" s="25" t="s">
        <v>3</v>
      </c>
      <c r="D33" s="28" t="s">
        <v>275</v>
      </c>
      <c r="E33" s="27" t="s">
        <v>253</v>
      </c>
      <c r="F33" s="29" t="s">
        <v>13</v>
      </c>
      <c r="G33" s="29">
        <v>5</v>
      </c>
      <c r="H33" s="66">
        <v>27941.176470588238</v>
      </c>
      <c r="I33" s="62">
        <f>H33*1.19</f>
        <v>33250</v>
      </c>
      <c r="J33" s="62">
        <f>+(I33*G33)</f>
        <v>166250</v>
      </c>
      <c r="K33" s="27"/>
      <c r="L33" s="26">
        <f>K33*1.19</f>
        <v>0</v>
      </c>
      <c r="M33" s="26">
        <f>L33*G33</f>
        <v>0</v>
      </c>
      <c r="N33" s="1"/>
      <c r="O33" s="1"/>
      <c r="P33" s="1"/>
      <c r="Q33" s="1"/>
      <c r="R33" s="1"/>
      <c r="S33" s="1"/>
      <c r="T33" s="1"/>
      <c r="U33" s="1"/>
      <c r="V33" s="1"/>
    </row>
    <row r="34" spans="2:25" ht="96" customHeight="1">
      <c r="B34" s="25">
        <v>30</v>
      </c>
      <c r="C34" s="25" t="s">
        <v>3</v>
      </c>
      <c r="D34" s="28" t="s">
        <v>288</v>
      </c>
      <c r="E34" s="28" t="s">
        <v>289</v>
      </c>
      <c r="F34" s="29" t="s">
        <v>13</v>
      </c>
      <c r="G34" s="44">
        <v>150</v>
      </c>
      <c r="H34" s="73">
        <v>12306.72268907563</v>
      </c>
      <c r="I34" s="73">
        <f t="shared" ref="I34" si="4">H34*1.19</f>
        <v>14645</v>
      </c>
      <c r="J34" s="73">
        <f t="shared" ref="J34" si="5">SUM(I34*G34)</f>
        <v>2196750</v>
      </c>
      <c r="K34" s="27"/>
      <c r="L34" s="26"/>
      <c r="M34" s="26"/>
      <c r="N34" s="1"/>
      <c r="O34" s="1"/>
      <c r="P34" s="1"/>
      <c r="Q34" s="1"/>
      <c r="R34" s="1"/>
      <c r="S34" s="1"/>
      <c r="T34" s="1"/>
      <c r="U34" s="1"/>
      <c r="V34" s="1"/>
    </row>
    <row r="35" spans="2:25" ht="46.5" customHeight="1">
      <c r="F35" s="67" t="s">
        <v>282</v>
      </c>
      <c r="G35" s="68"/>
      <c r="H35" s="69">
        <f>SUM(H5:H34)</f>
        <v>1594226.5966386553</v>
      </c>
      <c r="I35" s="69">
        <f>SUM(I5:I34)</f>
        <v>1897129.65</v>
      </c>
      <c r="J35" s="70">
        <f>SUM(J5:J34)</f>
        <v>35172469.61666666</v>
      </c>
      <c r="O35" s="32"/>
      <c r="P35" s="32"/>
      <c r="Q35" s="33"/>
      <c r="R35" s="34"/>
      <c r="S35" s="35"/>
      <c r="T35" s="36"/>
      <c r="U35" s="1"/>
      <c r="V35" s="1"/>
    </row>
    <row r="36" spans="2:25" ht="138.75" customHeight="1">
      <c r="B36" s="78" t="s">
        <v>286</v>
      </c>
      <c r="C36" s="78"/>
      <c r="D36" s="78"/>
      <c r="E36" s="78"/>
      <c r="F36" s="78"/>
      <c r="G36" s="78"/>
      <c r="H36" s="78"/>
      <c r="I36" s="78"/>
      <c r="J36" s="78"/>
      <c r="K36" s="78"/>
      <c r="L36" s="78"/>
      <c r="M36" s="78"/>
      <c r="O36" s="32"/>
      <c r="P36" s="32"/>
      <c r="Q36" s="33"/>
      <c r="R36" s="34"/>
      <c r="S36" s="35"/>
      <c r="T36" s="36"/>
      <c r="U36" s="1"/>
      <c r="V36" s="1"/>
    </row>
    <row r="37" spans="2:25" ht="134.25" customHeight="1">
      <c r="B37" s="102" t="s">
        <v>285</v>
      </c>
      <c r="C37" s="102"/>
      <c r="D37" s="102"/>
      <c r="E37" s="102"/>
      <c r="F37" s="102"/>
      <c r="G37" s="102"/>
      <c r="H37" s="102"/>
      <c r="I37" s="102"/>
      <c r="J37" s="102"/>
      <c r="K37" s="102"/>
      <c r="L37" s="102"/>
      <c r="M37" s="102"/>
      <c r="O37" s="32"/>
      <c r="P37" s="32"/>
      <c r="Q37" s="33"/>
      <c r="R37" s="34"/>
      <c r="S37" s="35"/>
      <c r="T37" s="36"/>
      <c r="U37" s="1"/>
      <c r="V37" s="1"/>
    </row>
    <row r="38" spans="2:25" ht="16.5" customHeight="1">
      <c r="X38" s="19"/>
    </row>
    <row r="39" spans="2:25" ht="16.5" customHeight="1">
      <c r="X39" s="17"/>
      <c r="Y39" s="17"/>
    </row>
    <row r="40" spans="2:25" ht="16.5" customHeight="1">
      <c r="Y40" s="24"/>
    </row>
  </sheetData>
  <mergeCells count="5">
    <mergeCell ref="B3:M3"/>
    <mergeCell ref="B36:M36"/>
    <mergeCell ref="B37:M37"/>
    <mergeCell ref="B2:M2"/>
    <mergeCell ref="B1:M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2"/>
  <sheetViews>
    <sheetView topLeftCell="A4" zoomScale="60" zoomScaleNormal="60" workbookViewId="0">
      <selection activeCell="G6" sqref="G6"/>
    </sheetView>
  </sheetViews>
  <sheetFormatPr baseColWidth="10" defaultColWidth="11.42578125" defaultRowHeight="16.5" customHeight="1"/>
  <cols>
    <col min="1" max="1" width="2.42578125" style="63" customWidth="1"/>
    <col min="2" max="2" width="10.5703125" style="5" customWidth="1"/>
    <col min="3" max="3" width="17.5703125" style="5" customWidth="1"/>
    <col min="4" max="4" width="35.28515625" style="2" customWidth="1"/>
    <col min="5" max="5" width="56" style="5" customWidth="1"/>
    <col min="6" max="7" width="17" style="5" customWidth="1"/>
    <col min="8" max="13" width="24.42578125" style="5" customWidth="1"/>
    <col min="14" max="21" width="14.28515625" style="7" customWidth="1"/>
    <col min="22" max="22" width="15" style="9" customWidth="1"/>
    <col min="23" max="23" width="16.42578125" style="1" customWidth="1"/>
    <col min="24" max="24" width="21.7109375" style="1" customWidth="1"/>
    <col min="25" max="25" width="16.5703125" style="1" customWidth="1"/>
    <col min="26" max="16384" width="11.42578125" style="1"/>
  </cols>
  <sheetData>
    <row r="1" spans="1:25" ht="18" customHeight="1">
      <c r="B1" s="105"/>
      <c r="C1" s="105"/>
      <c r="D1" s="105"/>
      <c r="E1" s="105"/>
      <c r="F1" s="105"/>
      <c r="G1" s="105"/>
      <c r="H1" s="105"/>
      <c r="I1" s="105"/>
      <c r="J1" s="105"/>
      <c r="K1" s="105"/>
      <c r="L1" s="105"/>
      <c r="M1" s="105"/>
      <c r="N1" s="58"/>
      <c r="O1" s="58"/>
      <c r="P1" s="58"/>
      <c r="Q1" s="58"/>
      <c r="R1" s="58"/>
      <c r="S1" s="58"/>
      <c r="T1" s="58"/>
      <c r="U1" s="58"/>
      <c r="V1" s="58"/>
      <c r="W1" s="58"/>
    </row>
    <row r="2" spans="1:25" ht="129" customHeight="1">
      <c r="B2" s="80" t="s">
        <v>276</v>
      </c>
      <c r="C2" s="80"/>
      <c r="D2" s="80"/>
      <c r="E2" s="80"/>
      <c r="F2" s="80"/>
      <c r="G2" s="80"/>
      <c r="H2" s="80"/>
      <c r="I2" s="80"/>
      <c r="J2" s="80"/>
      <c r="K2" s="80"/>
      <c r="L2" s="80"/>
      <c r="M2" s="80"/>
      <c r="N2" s="57"/>
      <c r="O2" s="57"/>
      <c r="P2" s="57"/>
      <c r="Q2" s="57"/>
      <c r="R2" s="57"/>
      <c r="S2" s="57"/>
      <c r="T2" s="57"/>
      <c r="U2" s="57"/>
      <c r="V2" s="57"/>
      <c r="W2" s="57"/>
    </row>
    <row r="3" spans="1:25">
      <c r="B3" s="104"/>
      <c r="C3" s="104"/>
      <c r="D3" s="104"/>
      <c r="E3" s="104"/>
      <c r="F3" s="104"/>
      <c r="G3" s="104"/>
      <c r="H3" s="104"/>
      <c r="I3" s="104"/>
      <c r="J3" s="104"/>
      <c r="K3" s="104"/>
      <c r="L3" s="104"/>
      <c r="M3" s="104"/>
      <c r="N3" s="4"/>
      <c r="O3" s="4"/>
      <c r="P3" s="4"/>
      <c r="Q3" s="4"/>
      <c r="R3" s="4"/>
      <c r="S3" s="4"/>
      <c r="T3" s="4"/>
      <c r="U3" s="4"/>
      <c r="V3" s="8"/>
      <c r="W3" s="4"/>
    </row>
    <row r="4" spans="1:25" ht="66" customHeight="1">
      <c r="A4" s="64"/>
      <c r="B4" s="12" t="s">
        <v>0</v>
      </c>
      <c r="C4" s="12" t="s">
        <v>11</v>
      </c>
      <c r="D4" s="13" t="s">
        <v>2</v>
      </c>
      <c r="E4" s="12" t="s">
        <v>12</v>
      </c>
      <c r="F4" s="12" t="s">
        <v>4</v>
      </c>
      <c r="G4" s="14" t="s">
        <v>5</v>
      </c>
      <c r="H4" s="46" t="s">
        <v>277</v>
      </c>
      <c r="I4" s="47" t="s">
        <v>278</v>
      </c>
      <c r="J4" s="47" t="s">
        <v>6</v>
      </c>
      <c r="K4" s="48" t="s">
        <v>279</v>
      </c>
      <c r="L4" s="48" t="s">
        <v>281</v>
      </c>
      <c r="M4" s="49" t="s">
        <v>280</v>
      </c>
      <c r="N4" s="1"/>
      <c r="O4" s="1"/>
      <c r="P4" s="1"/>
      <c r="Q4" s="1"/>
      <c r="R4" s="1"/>
      <c r="S4" s="1"/>
      <c r="T4" s="1"/>
      <c r="U4" s="1"/>
      <c r="V4" s="1"/>
    </row>
    <row r="5" spans="1:25" ht="109.5" customHeight="1">
      <c r="A5" s="64"/>
      <c r="B5" s="25">
        <v>1</v>
      </c>
      <c r="C5" s="25" t="s">
        <v>15</v>
      </c>
      <c r="D5" s="26" t="s">
        <v>54</v>
      </c>
      <c r="E5" s="26" t="s">
        <v>55</v>
      </c>
      <c r="F5" s="25" t="s">
        <v>13</v>
      </c>
      <c r="G5" s="25">
        <v>626</v>
      </c>
      <c r="H5" s="59">
        <v>3987.9551820728298</v>
      </c>
      <c r="I5" s="59">
        <f t="shared" ref="I5:I6" si="0">H5*1.19</f>
        <v>4745.666666666667</v>
      </c>
      <c r="J5" s="59">
        <f t="shared" ref="J5:J6" si="1">+(I5*G5)</f>
        <v>2970787.3333333335</v>
      </c>
      <c r="K5" s="26"/>
      <c r="L5" s="26">
        <f t="shared" ref="L5:L6" si="2">K5*1.19</f>
        <v>0</v>
      </c>
      <c r="M5" s="26">
        <f t="shared" ref="M5:M6" si="3">L5*G5</f>
        <v>0</v>
      </c>
      <c r="N5" s="1"/>
      <c r="O5" s="1"/>
      <c r="P5" s="1"/>
      <c r="Q5" s="1"/>
      <c r="R5" s="1"/>
      <c r="S5" s="1"/>
      <c r="T5" s="1"/>
      <c r="U5" s="1"/>
      <c r="V5" s="1"/>
    </row>
    <row r="6" spans="1:25" ht="178.5" customHeight="1">
      <c r="A6" s="64"/>
      <c r="B6" s="25">
        <v>2</v>
      </c>
      <c r="C6" s="25" t="s">
        <v>15</v>
      </c>
      <c r="D6" s="25" t="s">
        <v>56</v>
      </c>
      <c r="E6" s="26" t="s">
        <v>57</v>
      </c>
      <c r="F6" s="25" t="s">
        <v>13</v>
      </c>
      <c r="G6" s="25">
        <v>628</v>
      </c>
      <c r="H6" s="59">
        <v>12138.935574229692</v>
      </c>
      <c r="I6" s="59">
        <f t="shared" si="0"/>
        <v>14445.333333333332</v>
      </c>
      <c r="J6" s="59">
        <f t="shared" si="1"/>
        <v>9071669.3333333321</v>
      </c>
      <c r="K6" s="26"/>
      <c r="L6" s="26">
        <f t="shared" si="2"/>
        <v>0</v>
      </c>
      <c r="M6" s="26">
        <f t="shared" si="3"/>
        <v>0</v>
      </c>
      <c r="N6" s="1"/>
      <c r="O6" s="1"/>
      <c r="P6" s="1"/>
      <c r="Q6" s="1"/>
      <c r="R6" s="1"/>
      <c r="S6" s="1"/>
      <c r="T6" s="1"/>
      <c r="U6" s="1"/>
      <c r="V6" s="1"/>
    </row>
    <row r="7" spans="1:25" ht="46.5" customHeight="1">
      <c r="F7" s="67" t="s">
        <v>282</v>
      </c>
      <c r="G7" s="68"/>
      <c r="H7" s="69">
        <f>SUM(H5:H6)</f>
        <v>16126.890756302522</v>
      </c>
      <c r="I7" s="69">
        <f>SUM(I5:I6)</f>
        <v>19191</v>
      </c>
      <c r="J7" s="70">
        <f>SUM(J5:J6)</f>
        <v>12042456.666666666</v>
      </c>
      <c r="O7" s="32"/>
      <c r="P7" s="32"/>
      <c r="Q7" s="33"/>
      <c r="R7" s="34"/>
      <c r="S7" s="35"/>
      <c r="T7" s="36"/>
      <c r="U7" s="1"/>
      <c r="V7" s="1"/>
    </row>
    <row r="8" spans="1:25" ht="138.75" customHeight="1">
      <c r="B8" s="78" t="s">
        <v>286</v>
      </c>
      <c r="C8" s="78"/>
      <c r="D8" s="78"/>
      <c r="E8" s="78"/>
      <c r="F8" s="78"/>
      <c r="G8" s="78"/>
      <c r="H8" s="78"/>
      <c r="I8" s="78"/>
      <c r="J8" s="78"/>
      <c r="K8" s="78"/>
      <c r="L8" s="78"/>
      <c r="M8" s="78"/>
      <c r="O8" s="32"/>
      <c r="P8" s="32"/>
      <c r="Q8" s="33"/>
      <c r="R8" s="34"/>
      <c r="S8" s="35"/>
      <c r="T8" s="36"/>
      <c r="U8" s="1"/>
      <c r="V8" s="1"/>
    </row>
    <row r="9" spans="1:25" ht="134.25" customHeight="1">
      <c r="B9" s="102" t="s">
        <v>285</v>
      </c>
      <c r="C9" s="102"/>
      <c r="D9" s="102"/>
      <c r="E9" s="102"/>
      <c r="F9" s="102"/>
      <c r="G9" s="102"/>
      <c r="H9" s="102"/>
      <c r="I9" s="102"/>
      <c r="J9" s="102"/>
      <c r="K9" s="102"/>
      <c r="L9" s="102"/>
      <c r="M9" s="102"/>
      <c r="O9" s="32"/>
      <c r="P9" s="32"/>
      <c r="Q9" s="33"/>
      <c r="R9" s="34"/>
      <c r="S9" s="35"/>
      <c r="T9" s="36"/>
      <c r="U9" s="1"/>
      <c r="V9" s="1"/>
    </row>
    <row r="10" spans="1:25" ht="16.5" customHeight="1">
      <c r="X10" s="19"/>
    </row>
    <row r="11" spans="1:25" ht="16.5" customHeight="1">
      <c r="X11" s="17"/>
      <c r="Y11" s="17"/>
    </row>
    <row r="12" spans="1:25" ht="16.5" customHeight="1">
      <c r="Y12" s="24"/>
    </row>
  </sheetData>
  <mergeCells count="5">
    <mergeCell ref="B1:M1"/>
    <mergeCell ref="B2:M2"/>
    <mergeCell ref="B3:M3"/>
    <mergeCell ref="B8:M8"/>
    <mergeCell ref="B9:M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1 Esterilización</vt:lpstr>
      <vt:lpstr>2  Urgencias</vt:lpstr>
      <vt:lpstr>3 Insumos y medicamentos</vt:lpstr>
      <vt:lpstr>4 Iniciativa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Herrera</dc:creator>
  <cp:keywords/>
  <dc:description/>
  <cp:lastModifiedBy>Aser Aspire 3</cp:lastModifiedBy>
  <cp:revision/>
  <dcterms:created xsi:type="dcterms:W3CDTF">2021-04-28T20:35:48Z</dcterms:created>
  <dcterms:modified xsi:type="dcterms:W3CDTF">2024-12-02T19:01:11Z</dcterms:modified>
  <cp:category/>
  <cp:contentStatus/>
</cp:coreProperties>
</file>