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navarro/Desktop/"/>
    </mc:Choice>
  </mc:AlternateContent>
  <xr:revisionPtr revIDLastSave="0" documentId="8_{B8ED3F9C-566D-0F47-AACC-0C9D49B8DD3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LOTE 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3" l="1"/>
  <c r="H23" i="3"/>
  <c r="H11" i="3"/>
  <c r="H16" i="3"/>
  <c r="H17" i="3"/>
  <c r="H18" i="3"/>
  <c r="H19" i="3"/>
  <c r="H20" i="3"/>
  <c r="H21" i="3"/>
  <c r="H22" i="3"/>
  <c r="H15" i="3"/>
  <c r="H9" i="3"/>
  <c r="H10" i="3"/>
  <c r="H8" i="3"/>
  <c r="G16" i="3"/>
  <c r="G17" i="3"/>
  <c r="G18" i="3"/>
  <c r="G19" i="3"/>
  <c r="G20" i="3"/>
  <c r="G21" i="3"/>
  <c r="G22" i="3"/>
  <c r="G15" i="3"/>
  <c r="G9" i="3"/>
  <c r="G10" i="3"/>
  <c r="G8" i="3"/>
  <c r="F16" i="3"/>
  <c r="F17" i="3"/>
  <c r="F18" i="3"/>
  <c r="F19" i="3"/>
  <c r="F20" i="3"/>
  <c r="F21" i="3"/>
  <c r="F22" i="3"/>
  <c r="F15" i="3"/>
  <c r="F9" i="3"/>
  <c r="F10" i="3"/>
  <c r="F8" i="3"/>
</calcChain>
</file>

<file path=xl/sharedStrings.xml><?xml version="1.0" encoding="utf-8"?>
<sst xmlns="http://schemas.openxmlformats.org/spreadsheetml/2006/main" count="37" uniqueCount="29">
  <si>
    <t>ITEM</t>
  </si>
  <si>
    <t xml:space="preserve">DESCRIPCION </t>
  </si>
  <si>
    <t xml:space="preserve">Cantidad 
(días, meses, etc.) </t>
  </si>
  <si>
    <t>VALOR UNITARIO OFERTADO SIN IVA</t>
  </si>
  <si>
    <t>IVA (SI APLICA)</t>
  </si>
  <si>
    <t>VALOR UNITARIO OFERTADO IVA INCLUIDO (SI APLICA)</t>
  </si>
  <si>
    <t>VALOR TOTAL CON IVA INCLUIDO (SI APLICA)</t>
  </si>
  <si>
    <t xml:space="preserve">RUBRO 02-02-02-008-007-01-1  Servicios de mantenimiento y reparación de productos metálicos elaborados, excepto maquinaria y equipo </t>
  </si>
  <si>
    <t>TOTAL OFERTA</t>
  </si>
  <si>
    <t xml:space="preserve">Nota 1: Se deberá ofertar la totalidad de los ítems del lote al cual presente oferta, so pena de rechazo
Nota 2: Lo anterior servirá de base para la evaluación económica, adjudicando al oferente que cumpla con todas las condiciones exigidas por la Entidad Estatal en los Documentos del Proceso, y que ofrezca el Menor Valor  (INCLUIDO LOS IMPUESTOS A QUE HAYA LUGAR).
</t>
  </si>
  <si>
    <t xml:space="preserve">RUBRO 02-01-01-004-003-09 Activos fijos - Otras máquinas para usos generales y sus partes y piezas </t>
  </si>
  <si>
    <t>LOTE 3 : GACAR</t>
  </si>
  <si>
    <t>RECARGA EXTINTOR TIPO PQS 20 LB</t>
  </si>
  <si>
    <t xml:space="preserve">RECARGA EXTINTOR TIPO PQS 10 LB 
</t>
  </si>
  <si>
    <t>MANTENIMIENTO EXTINTOR TIPO CO2 5 LB</t>
  </si>
  <si>
    <t>TOTAL: 1.505.000,00</t>
  </si>
  <si>
    <t>TOTAL</t>
  </si>
  <si>
    <t xml:space="preserve">
ADQUISICION EXTINTOR TIPO CO2 15 LBS 
</t>
  </si>
  <si>
    <t>ADQUISICION EXTINTOR TIPO PQS 10 LB</t>
  </si>
  <si>
    <t>ADQUISICION EXTINTOR TIPO PQS 20 LB</t>
  </si>
  <si>
    <t xml:space="preserve">ADQUISICION EXTINTOR TIPO CO2 5 LB </t>
  </si>
  <si>
    <t>ADQUISICION EXTINTOR TIPO CO2 10 LB </t>
  </si>
  <si>
    <t xml:space="preserve">ADQUISICION EXTINTOR TIPO K 2 1/2 GL </t>
  </si>
  <si>
    <t xml:space="preserve">ADQUISICION EXTINTOR TIPO SATELITE PQS 150 LB 
</t>
  </si>
  <si>
    <t>ADQUISICION EXTINTOR TIPO PQS 5 LB</t>
  </si>
  <si>
    <t>TOTAL: 11.495.000,00</t>
  </si>
  <si>
    <t>OBJETO CONTRACTUAL: ADQUISICIÓN, MANTENIMIENTO, RECARGA Y REPARACIÓN DE LOS EXTINTORES DE BACOF Y  LOS GRUPOS AÉREOS DE LA FUERZA AÉREA COLOMBIANA</t>
  </si>
  <si>
    <t>MANTENIMIENTO, REPARACIÓN, RECARGA</t>
  </si>
  <si>
    <t>ADQUISICIÓN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</si>
</sst>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0" borderId="0" xfId="0" applyFont="1"/>
    <xf numFmtId="0" fontId="6" fillId="3" borderId="4" xfId="2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wrapText="1"/>
    </xf>
    <xf numFmtId="165" fontId="2" fillId="0" borderId="13" xfId="1" applyNumberFormat="1" applyFont="1" applyBorder="1" applyAlignment="1">
      <alignment horizontal="center" wrapText="1"/>
    </xf>
    <xf numFmtId="0" fontId="10" fillId="3" borderId="15" xfId="0" applyFont="1" applyFill="1" applyBorder="1" applyAlignment="1">
      <alignment vertical="center" wrapText="1"/>
    </xf>
    <xf numFmtId="0" fontId="6" fillId="3" borderId="9" xfId="2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wrapText="1"/>
    </xf>
    <xf numFmtId="165" fontId="0" fillId="0" borderId="14" xfId="0" applyNumberFormat="1" applyBorder="1" applyAlignment="1">
      <alignment horizontal="center" wrapText="1"/>
    </xf>
    <xf numFmtId="165" fontId="10" fillId="0" borderId="13" xfId="0" applyNumberFormat="1" applyFont="1" applyBorder="1" applyAlignment="1">
      <alignment vertical="center" wrapText="1"/>
    </xf>
    <xf numFmtId="165" fontId="10" fillId="3" borderId="13" xfId="0" applyNumberFormat="1" applyFont="1" applyFill="1" applyBorder="1" applyAlignment="1">
      <alignment vertical="center" wrapText="1"/>
    </xf>
  </cellXfs>
  <cellStyles count="4">
    <cellStyle name="Moneda" xfId="1" builtinId="4"/>
    <cellStyle name="Moneda [0]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24</xdr:row>
      <xdr:rowOff>88900</xdr:rowOff>
    </xdr:from>
    <xdr:to>
      <xdr:col>2</xdr:col>
      <xdr:colOff>993796</xdr:colOff>
      <xdr:row>24</xdr:row>
      <xdr:rowOff>1320800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13C0A7-7B23-FF21-6E1C-A2AC2E01C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0845800"/>
          <a:ext cx="1819296" cy="1231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9367-A820-4C1F-A60F-004E2680391D}">
  <dimension ref="B2:H25"/>
  <sheetViews>
    <sheetView showGridLines="0" tabSelected="1" topLeftCell="B1" zoomScaleNormal="100" workbookViewId="0">
      <selection activeCell="B25" sqref="B25:H25"/>
    </sheetView>
  </sheetViews>
  <sheetFormatPr baseColWidth="10" defaultColWidth="11.5" defaultRowHeight="15" x14ac:dyDescent="0.2"/>
  <cols>
    <col min="1" max="1" width="2.1640625" customWidth="1"/>
    <col min="2" max="2" width="11.1640625" customWidth="1"/>
    <col min="3" max="3" width="34.33203125" customWidth="1"/>
    <col min="4" max="4" width="18.5" customWidth="1"/>
    <col min="5" max="5" width="15.6640625" customWidth="1"/>
    <col min="6" max="6" width="14.83203125" customWidth="1"/>
    <col min="7" max="7" width="18.5" customWidth="1"/>
    <col min="8" max="8" width="15.83203125" customWidth="1"/>
  </cols>
  <sheetData>
    <row r="2" spans="2:8" ht="42.75" customHeight="1" x14ac:dyDescent="0.2">
      <c r="B2" s="17" t="s">
        <v>26</v>
      </c>
      <c r="C2" s="17"/>
      <c r="D2" s="17"/>
      <c r="E2" s="17"/>
      <c r="F2" s="17"/>
      <c r="G2" s="17"/>
      <c r="H2" s="17"/>
    </row>
    <row r="3" spans="2:8" ht="20.25" customHeight="1" x14ac:dyDescent="0.2">
      <c r="B3" s="17"/>
      <c r="C3" s="17"/>
      <c r="D3" s="17"/>
      <c r="E3" s="17"/>
      <c r="F3" s="17"/>
      <c r="G3" s="17"/>
      <c r="H3" s="17"/>
    </row>
    <row r="4" spans="2:8" ht="16.5" customHeight="1" thickBot="1" x14ac:dyDescent="0.25">
      <c r="B4" s="18" t="s">
        <v>11</v>
      </c>
      <c r="C4" s="19"/>
      <c r="D4" s="19"/>
      <c r="E4" s="19"/>
      <c r="F4" s="19"/>
      <c r="G4" s="19"/>
      <c r="H4" s="19"/>
    </row>
    <row r="5" spans="2:8" ht="85.5" customHeight="1" thickBot="1" x14ac:dyDescent="0.25">
      <c r="B5" s="2" t="s">
        <v>0</v>
      </c>
      <c r="C5" s="3" t="s">
        <v>1</v>
      </c>
      <c r="D5" s="3" t="s">
        <v>2</v>
      </c>
      <c r="E5" s="16" t="s">
        <v>3</v>
      </c>
      <c r="F5" s="16" t="s">
        <v>4</v>
      </c>
      <c r="G5" s="16" t="s">
        <v>5</v>
      </c>
      <c r="H5" s="16" t="s">
        <v>6</v>
      </c>
    </row>
    <row r="6" spans="2:8" ht="39" customHeight="1" thickBot="1" x14ac:dyDescent="0.25">
      <c r="B6" s="28" t="s">
        <v>27</v>
      </c>
      <c r="C6" s="29"/>
      <c r="D6" s="29"/>
      <c r="E6" s="29"/>
      <c r="F6" s="29"/>
      <c r="G6" s="29"/>
      <c r="H6" s="30"/>
    </row>
    <row r="7" spans="2:8" ht="15.75" customHeight="1" thickBot="1" x14ac:dyDescent="0.25">
      <c r="B7" s="20" t="s">
        <v>7</v>
      </c>
      <c r="C7" s="21"/>
      <c r="D7" s="21"/>
      <c r="E7" s="21"/>
      <c r="F7" s="21"/>
      <c r="G7" s="21"/>
      <c r="H7" s="21"/>
    </row>
    <row r="8" spans="2:8" s="1" customFormat="1" ht="49.25" customHeight="1" thickBot="1" x14ac:dyDescent="0.25">
      <c r="B8" s="5">
        <v>1</v>
      </c>
      <c r="C8" s="7" t="s">
        <v>12</v>
      </c>
      <c r="D8" s="6">
        <v>6</v>
      </c>
      <c r="E8" s="4">
        <v>20000</v>
      </c>
      <c r="F8" s="4">
        <f>E8*19%</f>
        <v>3800</v>
      </c>
      <c r="G8" s="4">
        <f>E8+F8</f>
        <v>23800</v>
      </c>
      <c r="H8" s="31">
        <f>G8*D8</f>
        <v>142800</v>
      </c>
    </row>
    <row r="9" spans="2:8" s="1" customFormat="1" ht="34.25" customHeight="1" thickBot="1" x14ac:dyDescent="0.25">
      <c r="B9" s="5">
        <v>2</v>
      </c>
      <c r="C9" s="7" t="s">
        <v>13</v>
      </c>
      <c r="D9" s="6">
        <v>5</v>
      </c>
      <c r="E9" s="4">
        <v>14000</v>
      </c>
      <c r="F9" s="4">
        <f t="shared" ref="F9:F10" si="0">E9*19%</f>
        <v>2660</v>
      </c>
      <c r="G9" s="4">
        <f t="shared" ref="G9:G10" si="1">E9+F9</f>
        <v>16660</v>
      </c>
      <c r="H9" s="31">
        <f t="shared" ref="H9:H10" si="2">G9*D9</f>
        <v>83300</v>
      </c>
    </row>
    <row r="10" spans="2:8" s="1" customFormat="1" ht="34.25" customHeight="1" thickBot="1" x14ac:dyDescent="0.25">
      <c r="B10" s="5">
        <v>3</v>
      </c>
      <c r="C10" s="7" t="s">
        <v>14</v>
      </c>
      <c r="D10" s="6">
        <v>2</v>
      </c>
      <c r="E10" s="4">
        <v>13000</v>
      </c>
      <c r="F10" s="4">
        <f t="shared" si="0"/>
        <v>2470</v>
      </c>
      <c r="G10" s="4">
        <f t="shared" si="1"/>
        <v>15470</v>
      </c>
      <c r="H10" s="31">
        <f t="shared" si="2"/>
        <v>30940</v>
      </c>
    </row>
    <row r="11" spans="2:8" s="1" customFormat="1" ht="34.25" customHeight="1" thickBot="1" x14ac:dyDescent="0.25">
      <c r="B11" s="24" t="s">
        <v>15</v>
      </c>
      <c r="C11" s="25"/>
      <c r="D11" s="25"/>
      <c r="E11" s="25"/>
      <c r="F11" s="25"/>
      <c r="G11" s="11" t="s">
        <v>16</v>
      </c>
      <c r="H11" s="33">
        <f>H8+H9+H10</f>
        <v>257040</v>
      </c>
    </row>
    <row r="12" spans="2:8" s="1" customFormat="1" ht="59.5" customHeight="1" thickBot="1" x14ac:dyDescent="0.25">
      <c r="B12" s="2" t="s">
        <v>0</v>
      </c>
      <c r="C12" s="3" t="s">
        <v>1</v>
      </c>
      <c r="D12" s="3" t="s">
        <v>2</v>
      </c>
      <c r="E12" s="9" t="s">
        <v>3</v>
      </c>
      <c r="F12" s="9" t="s">
        <v>4</v>
      </c>
      <c r="G12" s="9" t="s">
        <v>5</v>
      </c>
      <c r="H12" s="9" t="s">
        <v>6</v>
      </c>
    </row>
    <row r="13" spans="2:8" s="1" customFormat="1" ht="27.75" customHeight="1" thickBot="1" x14ac:dyDescent="0.25">
      <c r="B13" s="28" t="s">
        <v>28</v>
      </c>
      <c r="C13" s="29"/>
      <c r="D13" s="29"/>
      <c r="E13" s="29"/>
      <c r="F13" s="29"/>
      <c r="G13" s="29"/>
      <c r="H13" s="30"/>
    </row>
    <row r="14" spans="2:8" s="1" customFormat="1" ht="34.25" customHeight="1" thickBot="1" x14ac:dyDescent="0.25">
      <c r="B14" s="20" t="s">
        <v>10</v>
      </c>
      <c r="C14" s="21"/>
      <c r="D14" s="21"/>
      <c r="E14" s="21"/>
      <c r="F14" s="21"/>
      <c r="G14" s="21"/>
      <c r="H14" s="21"/>
    </row>
    <row r="15" spans="2:8" s="1" customFormat="1" ht="38.25" customHeight="1" thickBot="1" x14ac:dyDescent="0.25">
      <c r="B15" s="5">
        <v>1</v>
      </c>
      <c r="C15" s="6" t="s">
        <v>17</v>
      </c>
      <c r="D15" s="6">
        <v>2</v>
      </c>
      <c r="E15" s="4">
        <v>495000</v>
      </c>
      <c r="F15" s="4">
        <f>E15*19%</f>
        <v>94050</v>
      </c>
      <c r="G15" s="4">
        <f>E15+F15</f>
        <v>589050</v>
      </c>
      <c r="H15" s="31">
        <f>G15*D15</f>
        <v>1178100</v>
      </c>
    </row>
    <row r="16" spans="2:8" s="1" customFormat="1" ht="34.25" customHeight="1" thickBot="1" x14ac:dyDescent="0.25">
      <c r="B16" s="5">
        <v>2</v>
      </c>
      <c r="C16" s="7" t="s">
        <v>18</v>
      </c>
      <c r="D16" s="6">
        <v>30</v>
      </c>
      <c r="E16" s="4">
        <v>61000</v>
      </c>
      <c r="F16" s="4">
        <f t="shared" ref="F16:F22" si="3">E16*19%</f>
        <v>11590</v>
      </c>
      <c r="G16" s="4">
        <f t="shared" ref="G16:G22" si="4">E16+F16</f>
        <v>72590</v>
      </c>
      <c r="H16" s="31">
        <f t="shared" ref="H16:H22" si="5">G16*D16</f>
        <v>2177700</v>
      </c>
    </row>
    <row r="17" spans="2:8" s="1" customFormat="1" ht="34.25" customHeight="1" thickBot="1" x14ac:dyDescent="0.25">
      <c r="B17" s="5">
        <v>3</v>
      </c>
      <c r="C17" s="7" t="s">
        <v>19</v>
      </c>
      <c r="D17" s="6">
        <v>25</v>
      </c>
      <c r="E17" s="4">
        <v>62000</v>
      </c>
      <c r="F17" s="4">
        <f t="shared" si="3"/>
        <v>11780</v>
      </c>
      <c r="G17" s="4">
        <f t="shared" si="4"/>
        <v>73780</v>
      </c>
      <c r="H17" s="31">
        <f t="shared" si="5"/>
        <v>1844500</v>
      </c>
    </row>
    <row r="18" spans="2:8" s="1" customFormat="1" ht="34.25" customHeight="1" thickBot="1" x14ac:dyDescent="0.25">
      <c r="B18" s="5">
        <v>4</v>
      </c>
      <c r="C18" s="7" t="s">
        <v>20</v>
      </c>
      <c r="D18" s="6">
        <v>5</v>
      </c>
      <c r="E18" s="4">
        <v>142000</v>
      </c>
      <c r="F18" s="4">
        <f t="shared" si="3"/>
        <v>26980</v>
      </c>
      <c r="G18" s="4">
        <f t="shared" si="4"/>
        <v>168980</v>
      </c>
      <c r="H18" s="31">
        <f t="shared" si="5"/>
        <v>844900</v>
      </c>
    </row>
    <row r="19" spans="2:8" s="1" customFormat="1" ht="34.25" customHeight="1" thickBot="1" x14ac:dyDescent="0.25">
      <c r="B19" s="5">
        <v>5</v>
      </c>
      <c r="C19" s="8" t="s">
        <v>21</v>
      </c>
      <c r="D19" s="6">
        <v>3</v>
      </c>
      <c r="E19" s="4">
        <v>200000</v>
      </c>
      <c r="F19" s="4">
        <f t="shared" si="3"/>
        <v>38000</v>
      </c>
      <c r="G19" s="4">
        <f t="shared" si="4"/>
        <v>238000</v>
      </c>
      <c r="H19" s="31">
        <f t="shared" si="5"/>
        <v>714000</v>
      </c>
    </row>
    <row r="20" spans="2:8" s="1" customFormat="1" ht="34.25" customHeight="1" thickBot="1" x14ac:dyDescent="0.25">
      <c r="B20" s="5">
        <v>6</v>
      </c>
      <c r="C20" s="7" t="s">
        <v>22</v>
      </c>
      <c r="D20" s="6">
        <v>4</v>
      </c>
      <c r="E20" s="4">
        <v>290000</v>
      </c>
      <c r="F20" s="4">
        <f t="shared" si="3"/>
        <v>55100</v>
      </c>
      <c r="G20" s="4">
        <f t="shared" si="4"/>
        <v>345100</v>
      </c>
      <c r="H20" s="31">
        <f t="shared" si="5"/>
        <v>1380400</v>
      </c>
    </row>
    <row r="21" spans="2:8" s="1" customFormat="1" ht="34.25" customHeight="1" thickBot="1" x14ac:dyDescent="0.25">
      <c r="B21" s="5">
        <v>7</v>
      </c>
      <c r="C21" s="10" t="s">
        <v>23</v>
      </c>
      <c r="D21" s="6">
        <v>2</v>
      </c>
      <c r="E21" s="4">
        <v>900000</v>
      </c>
      <c r="F21" s="4">
        <f t="shared" si="3"/>
        <v>171000</v>
      </c>
      <c r="G21" s="4">
        <f t="shared" si="4"/>
        <v>1071000</v>
      </c>
      <c r="H21" s="31">
        <f t="shared" si="5"/>
        <v>2142000</v>
      </c>
    </row>
    <row r="22" spans="2:8" s="1" customFormat="1" ht="34.25" customHeight="1" thickBot="1" x14ac:dyDescent="0.25">
      <c r="B22" s="5">
        <v>8</v>
      </c>
      <c r="C22" s="7" t="s">
        <v>24</v>
      </c>
      <c r="D22" s="6">
        <v>15</v>
      </c>
      <c r="E22" s="4">
        <v>35000</v>
      </c>
      <c r="F22" s="4">
        <f t="shared" si="3"/>
        <v>6650</v>
      </c>
      <c r="G22" s="4">
        <f t="shared" si="4"/>
        <v>41650</v>
      </c>
      <c r="H22" s="31">
        <f t="shared" si="5"/>
        <v>624750</v>
      </c>
    </row>
    <row r="23" spans="2:8" s="1" customFormat="1" ht="34.25" customHeight="1" thickBot="1" x14ac:dyDescent="0.25">
      <c r="B23" s="12"/>
      <c r="C23" s="7"/>
      <c r="D23" s="7"/>
      <c r="E23" s="13"/>
      <c r="F23" s="13"/>
      <c r="G23" s="14" t="s">
        <v>16</v>
      </c>
      <c r="H23" s="32">
        <f>H15+H16+H17+H18+H19+H20+H21+H22</f>
        <v>10906350</v>
      </c>
    </row>
    <row r="24" spans="2:8" s="1" customFormat="1" ht="34.25" customHeight="1" x14ac:dyDescent="0.2">
      <c r="B24" s="26" t="s">
        <v>25</v>
      </c>
      <c r="C24" s="27"/>
      <c r="D24" s="27"/>
      <c r="E24" s="27"/>
      <c r="F24" s="27"/>
      <c r="G24" s="15" t="s">
        <v>8</v>
      </c>
      <c r="H24" s="34">
        <f>H11+H23</f>
        <v>11163390</v>
      </c>
    </row>
    <row r="25" spans="2:8" ht="288.5" customHeight="1" x14ac:dyDescent="0.2">
      <c r="B25" s="22" t="s">
        <v>9</v>
      </c>
      <c r="C25" s="23"/>
      <c r="D25" s="23"/>
      <c r="E25" s="23"/>
      <c r="F25" s="23"/>
      <c r="G25" s="23"/>
      <c r="H25" s="23"/>
    </row>
  </sheetData>
  <mergeCells count="9">
    <mergeCell ref="B2:H3"/>
    <mergeCell ref="B4:H4"/>
    <mergeCell ref="B7:H7"/>
    <mergeCell ref="B25:H25"/>
    <mergeCell ref="B14:H14"/>
    <mergeCell ref="B11:F11"/>
    <mergeCell ref="B24:F24"/>
    <mergeCell ref="B6:H6"/>
    <mergeCell ref="B13:H13"/>
  </mergeCells>
  <pageMargins left="0.7" right="0.7" top="0.75" bottom="0.75" header="0.3" footer="0.3"/>
  <pageSetup orientation="portrait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9A23D202678F45B0F3133B78F18B23" ma:contentTypeVersion="14" ma:contentTypeDescription="Crear nuevo documento." ma:contentTypeScope="" ma:versionID="6e525ea3c0872177e7ab342f681ebbd6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7f101801f323a189155a8091b032ad31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9B64BE-4108-48DC-89A4-2114AA4735C4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b3a234e1-f235-437e-a56c-73cd49416da0"/>
    <ds:schemaRef ds:uri="http://purl.org/dc/elements/1.1/"/>
    <ds:schemaRef ds:uri="d6f4999f-b50e-4126-9026-f7ca597c9131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146B4E7-B89C-4BE1-8637-0C5E49773D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9D0828-F0EE-444C-983E-5DC154356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4999f-b50e-4126-9026-f7ca597c9131"/>
    <ds:schemaRef ds:uri="b3a234e1-f235-437e-a56c-73cd49416d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LIZETH ALEJANDRA CASTRO VIANCHA</dc:creator>
  <cp:keywords/>
  <dc:description/>
  <cp:lastModifiedBy>LESLY NATALIA MURILLO SOCHA</cp:lastModifiedBy>
  <cp:revision/>
  <dcterms:created xsi:type="dcterms:W3CDTF">2024-08-26T18:00:01Z</dcterms:created>
  <dcterms:modified xsi:type="dcterms:W3CDTF">2024-11-25T18:09:30Z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