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/>
  <mc:AlternateContent xmlns:mc="http://schemas.openxmlformats.org/markup-compatibility/2006">
    <mc:Choice Requires="x15">
      <x15ac:absPath xmlns:x15ac="http://schemas.microsoft.com/office/spreadsheetml/2010/11/ac" url="C:\Users\User\Desktop\INFRAESTRCUTURA CIUDAD BOLIVAR\4. INTERVENTORIA ESPACIO PUBLICO\ADENDA\"/>
    </mc:Choice>
  </mc:AlternateContent>
  <xr:revisionPtr revIDLastSave="0" documentId="8_{528C2B31-466C-4B4F-9323-0CC05FED6E0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1 - DETALLADO (2)" sheetId="7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 (2)'!#REF!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 (2)'!$A$1:$K$73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5" i="7" l="1"/>
  <c r="M28" i="7"/>
  <c r="H55" i="7"/>
  <c r="E46" i="7"/>
  <c r="H46" i="7" s="1"/>
  <c r="E45" i="7"/>
  <c r="H45" i="7" s="1"/>
  <c r="H41" i="7"/>
  <c r="H39" i="7"/>
  <c r="H33" i="7"/>
  <c r="H32" i="7"/>
  <c r="H28" i="7"/>
  <c r="E13" i="7"/>
  <c r="E14" i="7" s="1"/>
  <c r="H12" i="7"/>
  <c r="H56" i="7" l="1"/>
  <c r="E47" i="7"/>
  <c r="H47" i="7" l="1"/>
  <c r="E48" i="7"/>
  <c r="H48" i="7" s="1"/>
  <c r="H49" i="7" l="1"/>
  <c r="H57" i="7" s="1"/>
  <c r="F15" i="6"/>
  <c r="H58" i="7" l="1"/>
  <c r="H59" i="7" s="1"/>
</calcChain>
</file>

<file path=xl/sharedStrings.xml><?xml version="1.0" encoding="utf-8"?>
<sst xmlns="http://schemas.openxmlformats.org/spreadsheetml/2006/main" count="99" uniqueCount="94">
  <si>
    <t>Formulario 1 - Formulario de presupuesto oficial -INTERVENTORÍA DE OBRA PÚBLICA DE INFRAESTRUCTURA SOCIAL</t>
  </si>
  <si>
    <t>Código</t>
  </si>
  <si>
    <t>CCE-EICP-FM-184</t>
  </si>
  <si>
    <t>Versión</t>
  </si>
  <si>
    <t>FORMULARIO 1 - DETALLADO</t>
  </si>
  <si>
    <t xml:space="preserve"> </t>
  </si>
  <si>
    <t>UNIDAD</t>
  </si>
  <si>
    <t>FIRMAS:</t>
  </si>
  <si>
    <t>Nombre y firma del representante legal del Proponente</t>
  </si>
  <si>
    <t>Nombre del Proponente</t>
  </si>
  <si>
    <t xml:space="preserve">CCE-EICP-FM-184 </t>
  </si>
  <si>
    <t xml:space="preserve">Versión </t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</si>
  <si>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</si>
  <si>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</si>
  <si>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</si>
  <si>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</si>
  <si>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</si>
  <si>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</si>
  <si>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</si>
  <si>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</si>
  <si>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</si>
  <si>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</si>
  <si>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</si>
  <si>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</si>
  <si>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</si>
  <si>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</si>
  <si>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</si>
  <si>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NOTA: ESTE ES UN FORMATO GUIA. EL CONTENIDO Y LA EDICIÓN DE LAS FÓRMULAS COMPROMETE LA RESPONSABILIDAD DEL USUARIO DE LA MATRIZ, Y CUALQUIER ERROR NO PODRA ENDILGARSE A SUPUESTAS INDUCCIONES A ERRORES POR PARTE DE LA ENTIDAD.</t>
  </si>
  <si>
    <t>COSTO TOTAL - P.O.</t>
  </si>
  <si>
    <t>SMMLV</t>
  </si>
  <si>
    <t>VALOR SIN I.V.A</t>
  </si>
  <si>
    <t>I.V.A</t>
  </si>
  <si>
    <t xml:space="preserve">PLAZO DE EJECUCION </t>
  </si>
  <si>
    <t>A. COSTOS MENSUALES DE PERSONAL</t>
  </si>
  <si>
    <t>CANTIDAD</t>
  </si>
  <si>
    <t xml:space="preserve">CARGO </t>
  </si>
  <si>
    <t>CATEGORIA</t>
  </si>
  <si>
    <t>DEDICACIÓN MES</t>
  </si>
  <si>
    <t>TOPE MÁXIMO SALARIO</t>
  </si>
  <si>
    <t>SALARIO MÁS PRESTACIONES</t>
  </si>
  <si>
    <t>A</t>
  </si>
  <si>
    <t>B</t>
  </si>
  <si>
    <t>C</t>
  </si>
  <si>
    <t>E=A*B*C</t>
  </si>
  <si>
    <t>1.1 PERSONAL PROFESIONAL (ingenieros y otros)</t>
  </si>
  <si>
    <t>SUBTOTAL COSTOS MENSUALES DE PERSONAL</t>
  </si>
  <si>
    <t xml:space="preserve">FACTOR MULTIPLICADOR </t>
  </si>
  <si>
    <t>2. GASTOS OPERACIONALES MENSUALES</t>
  </si>
  <si>
    <t>DEDICACIÓN</t>
  </si>
  <si>
    <t>COSTO ($/M2.MES)</t>
  </si>
  <si>
    <t>VALOR ($)</t>
  </si>
  <si>
    <t xml:space="preserve">TOTAL COSTOS PERSONAL+ GASTOS OPERACIONALES POR EL TERMINO DE EJECUCIÓN </t>
  </si>
  <si>
    <t>REALIZAR LA INTERVENTORÍA TÉCNICA, ADMINISTRATIVA, FINANCIERA, ECONÓMICA, SOCIAL, JURÍDICA, AMBIENTAL Y SG-SST, DEL CONTRATO CUYO OBJETO ES REALIZAR MANTENIMIENTOS PREVENTIVOS Y/O CORRECTIVOS A OBRAS DE MITIGACIÓN EXISTENTES A MONTO AGOTABLE POR EL SISTEMA DE PRECIOS FIJOS UNITARIOS CON FÓRMULA DE REAJUSTE, PARA LA REDUCCIÓN DEL RIESGO Y LA ADAPTACIÓN AL CAMBIO CLIMÁTICO EN LA LOCALIDAD DE CIUDAD BOLÍVAR D.C".,</t>
  </si>
  <si>
    <t>DIRECTOR DE INTERVENTORIA</t>
  </si>
  <si>
    <t>RESIDENTE DE INTERVENTORÍA</t>
  </si>
  <si>
    <t xml:space="preserve">ESPECIALISTA EN GEOTECNIA  Y PAVIMENTOS </t>
  </si>
  <si>
    <t>ESPECIALISTA EN URBANISMO Y ESPACIO PÚBLICO</t>
  </si>
  <si>
    <t>ESPECIALISTA EN REDES HIDROSANITARIAS  Y REDES SECAS</t>
  </si>
  <si>
    <t>PROFESIONAL EN ESTRUCTURAS</t>
  </si>
  <si>
    <t>PROFESIONAL JURIDICO</t>
  </si>
  <si>
    <t>RESIDENTE SST</t>
  </si>
  <si>
    <t>RESIDENTE SOCIAL</t>
  </si>
  <si>
    <t>RESIDENTE AMBIENTAL</t>
  </si>
  <si>
    <t>TOPOGRAFO</t>
  </si>
  <si>
    <t>ARRIENDO BODEGA Y  OFICINA INCL. ADMINISTRACIÓN, SERVICIOS PÚBLICOS, COMUNICACIONES - PUNTO DE ATENCION EN LA LOCALIDAD(PUNTO CREA).</t>
  </si>
  <si>
    <t>VEHICULO CAMIONETA DOBLE TRASMISION  (MÍNIMO2000 CC)</t>
  </si>
  <si>
    <t xml:space="preserve">SUBTOTAL GASTOS OPERACIONALES MENSUALES </t>
  </si>
  <si>
    <t>11 MESES</t>
  </si>
  <si>
    <t xml:space="preserve"> PERSONAL TÉCNICO Y PERSONAL AUXILIAR TÉCNICO</t>
  </si>
  <si>
    <t xml:space="preserve">ALQUILER MES EQUIPO DE TOPOGRAFIA (INCLIUYE TRANSITO, NIVEL Y ELEMENTOS COMPLEMENTARIOS) </t>
  </si>
  <si>
    <t xml:space="preserve">GARANTIAS E IMPUESTOS </t>
  </si>
  <si>
    <t xml:space="preserve">DESCRIPCION </t>
  </si>
  <si>
    <t>VALOR $</t>
  </si>
  <si>
    <t>CUMPLIMIENTO 30%</t>
  </si>
  <si>
    <t>RESPONSABILIDAD CIVIL EXTRACONTRACTUAL 100%</t>
  </si>
  <si>
    <t>SALARIOS Y PRESTACIONES SOCIALES 10%</t>
  </si>
  <si>
    <t>CALIDAD DEL SERVICIO 50%</t>
  </si>
  <si>
    <t>DESCRIPCION Y % ASEGURADO</t>
  </si>
  <si>
    <t xml:space="preserve">VR. BASE </t>
  </si>
  <si>
    <t>VIGENCIA AMPARO (MESES)</t>
  </si>
  <si>
    <t>TASA AÑO</t>
  </si>
  <si>
    <t xml:space="preserve">TOTAL GARANTIAS </t>
  </si>
  <si>
    <t>IMPUESTO</t>
  </si>
  <si>
    <t xml:space="preserve">RETENCIÓN EN LA FUENTE </t>
  </si>
  <si>
    <t>RETENCIÓN EN LA FUENTE A TÌTULO DE ICA</t>
  </si>
  <si>
    <t>ESTAMPILLA UNIVERSIDAD PEDAGOGICA</t>
  </si>
  <si>
    <t>GRAVAMEN A LOS MOVIMIENTOS FINANCIEROS (4 POR MIL) =</t>
  </si>
  <si>
    <t>TOTAL IMPUESTOS</t>
  </si>
  <si>
    <t>|</t>
  </si>
  <si>
    <t xml:space="preserve">ULTILIDAD </t>
  </si>
  <si>
    <t xml:space="preserve">TOTAL COSTOS </t>
  </si>
  <si>
    <t>IVA</t>
  </si>
  <si>
    <t xml:space="preserve">TOTAL </t>
  </si>
  <si>
    <t>Formulario 1 - Formulario de presupuesto oficial -INTERVENTORÍA DE OBRA PÚBLICA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</si>
</sst>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* #,##0_-;\-&quot;$&quot;* #,##0_-;_-&quot;$&quot;* &quot;-&quot;??_-;_-@_-"/>
    <numFmt numFmtId="174" formatCode="_-&quot;$&quot;\ * #,##0.00_-;\-&quot;$&quot;\ * #,##0.00_-;_-&quot;$&quot;\ * &quot;-&quot;_-;_-@_-"/>
    <numFmt numFmtId="175" formatCode="#,##0.0000"/>
    <numFmt numFmtId="176" formatCode="[$$-240A]#,##0.00;[Red]\([$$-240A]#,##0.00\)"/>
    <numFmt numFmtId="177" formatCode="&quot;$&quot;#,##0.00;[Red]\-&quot;$&quot;#,##0.00"/>
    <numFmt numFmtId="178" formatCode="_-[$$-240A]\ * #,##0.00_-;\-[$$-240A]\ * #,##0.00_-;_-[$$-240A]\ * &quot;-&quot;??_-;_-@_-"/>
    <numFmt numFmtId="179" formatCode="0.000%"/>
  </numFmts>
  <fonts count="35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1"/>
      <color theme="1"/>
      <name val="Arial"/>
      <family val="2"/>
    </font>
    <font>
      <sz val="9"/>
      <name val="Arial"/>
      <family val="2"/>
      <charset val="1"/>
    </font>
    <font>
      <b/>
      <sz val="11"/>
      <name val="Arial"/>
      <family val="2"/>
    </font>
    <font>
      <sz val="9"/>
      <color theme="1"/>
      <name val="Arial"/>
      <family val="2"/>
      <charset val="1"/>
    </font>
    <font>
      <b/>
      <sz val="9"/>
      <name val="Arial"/>
      <family val="2"/>
      <charset val="1"/>
    </font>
    <font>
      <b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1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89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9" fillId="0" borderId="0" xfId="6" applyAlignment="1">
      <alignment horizontal="center"/>
    </xf>
    <xf numFmtId="0" fontId="9" fillId="0" borderId="21" xfId="6" applyBorder="1" applyAlignment="1">
      <alignment horizontal="center"/>
    </xf>
    <xf numFmtId="0" fontId="8" fillId="2" borderId="21" xfId="5" applyNumberFormat="1" applyFont="1" applyFill="1" applyBorder="1" applyAlignment="1">
      <alignment vertical="center" wrapText="1"/>
    </xf>
    <xf numFmtId="0" fontId="16" fillId="6" borderId="1" xfId="37" applyFont="1" applyFill="1" applyBorder="1" applyAlignment="1">
      <alignment horizontal="center" vertical="center" wrapText="1"/>
    </xf>
    <xf numFmtId="0" fontId="1" fillId="0" borderId="5" xfId="37" applyBorder="1"/>
    <xf numFmtId="165" fontId="16" fillId="6" borderId="34" xfId="38" applyFont="1" applyFill="1" applyBorder="1" applyAlignment="1" applyProtection="1">
      <alignment horizontal="center" vertical="center" wrapText="1"/>
    </xf>
    <xf numFmtId="0" fontId="1" fillId="0" borderId="5" xfId="37" applyBorder="1" applyAlignment="1">
      <alignment wrapText="1"/>
    </xf>
    <xf numFmtId="43" fontId="1" fillId="0" borderId="5" xfId="39" applyFont="1" applyBorder="1"/>
    <xf numFmtId="165" fontId="16" fillId="6" borderId="29" xfId="38" applyFont="1" applyFill="1" applyBorder="1" applyAlignment="1" applyProtection="1">
      <alignment horizontal="center" vertical="center" wrapText="1"/>
    </xf>
    <xf numFmtId="165" fontId="1" fillId="0" borderId="6" xfId="38" applyFont="1" applyBorder="1"/>
    <xf numFmtId="0" fontId="1" fillId="0" borderId="2" xfId="37" applyBorder="1" applyAlignment="1">
      <alignment wrapText="1"/>
    </xf>
    <xf numFmtId="0" fontId="1" fillId="0" borderId="2" xfId="37" applyBorder="1"/>
    <xf numFmtId="43" fontId="1" fillId="0" borderId="2" xfId="39" applyFont="1" applyBorder="1"/>
    <xf numFmtId="165" fontId="1" fillId="0" borderId="17" xfId="38" applyFont="1" applyBorder="1"/>
    <xf numFmtId="0" fontId="16" fillId="6" borderId="33" xfId="37" applyFont="1" applyFill="1" applyBorder="1" applyAlignment="1">
      <alignment horizontal="center" vertical="center" wrapText="1"/>
    </xf>
    <xf numFmtId="0" fontId="13" fillId="5" borderId="11" xfId="37" applyFont="1" applyFill="1" applyBorder="1" applyAlignment="1">
      <alignment horizontal="center" vertical="center" wrapText="1"/>
    </xf>
    <xf numFmtId="0" fontId="14" fillId="0" borderId="27" xfId="37" applyFont="1" applyBorder="1" applyAlignment="1">
      <alignment horizontal="center" vertical="center" wrapText="1"/>
    </xf>
    <xf numFmtId="0" fontId="13" fillId="5" borderId="9" xfId="37" applyFont="1" applyFill="1" applyBorder="1" applyAlignment="1">
      <alignment horizontal="center" vertical="center" wrapText="1"/>
    </xf>
    <xf numFmtId="0" fontId="1" fillId="0" borderId="23" xfId="37" applyBorder="1" applyAlignment="1">
      <alignment wrapText="1"/>
    </xf>
    <xf numFmtId="0" fontId="1" fillId="0" borderId="23" xfId="37" applyBorder="1"/>
    <xf numFmtId="43" fontId="1" fillId="0" borderId="23" xfId="39" applyFont="1" applyBorder="1"/>
    <xf numFmtId="165" fontId="1" fillId="0" borderId="37" xfId="38" applyFont="1" applyBorder="1"/>
    <xf numFmtId="0" fontId="13" fillId="5" borderId="27" xfId="37" applyFont="1" applyFill="1" applyBorder="1" applyAlignment="1">
      <alignment horizontal="center" vertical="center" wrapText="1"/>
    </xf>
    <xf numFmtId="0" fontId="7" fillId="2" borderId="22" xfId="5" applyFont="1" applyFill="1" applyBorder="1" applyAlignment="1">
      <alignment vertical="center" wrapText="1"/>
    </xf>
    <xf numFmtId="0" fontId="0" fillId="0" borderId="21" xfId="0" applyBorder="1"/>
    <xf numFmtId="0" fontId="13" fillId="2" borderId="11" xfId="37" applyFont="1" applyFill="1" applyBorder="1" applyAlignment="1">
      <alignment horizontal="center" wrapText="1"/>
    </xf>
    <xf numFmtId="0" fontId="14" fillId="2" borderId="5" xfId="37" applyFont="1" applyFill="1" applyBorder="1" applyAlignment="1">
      <alignment wrapText="1"/>
    </xf>
    <xf numFmtId="43" fontId="14" fillId="2" borderId="5" xfId="39" applyFont="1" applyFill="1" applyBorder="1" applyAlignment="1">
      <alignment horizontal="justify" vertical="center" wrapText="1"/>
    </xf>
    <xf numFmtId="173" fontId="14" fillId="2" borderId="6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14" fillId="3" borderId="11" xfId="37" applyFont="1" applyFill="1" applyBorder="1" applyAlignment="1">
      <alignment horizontal="center" wrapText="1"/>
    </xf>
    <xf numFmtId="0" fontId="18" fillId="0" borderId="40" xfId="0" applyFont="1" applyBorder="1" applyAlignment="1">
      <alignment horizontal="justify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21" fillId="2" borderId="21" xfId="5" applyFont="1" applyFill="1" applyBorder="1" applyAlignment="1">
      <alignment horizontal="left" vertical="center" wrapText="1"/>
    </xf>
    <xf numFmtId="0" fontId="21" fillId="2" borderId="0" xfId="5" applyNumberFormat="1" applyFont="1" applyFill="1" applyBorder="1" applyAlignment="1">
      <alignment horizontal="center" vertical="center" wrapText="1"/>
    </xf>
    <xf numFmtId="0" fontId="21" fillId="2" borderId="0" xfId="5" applyNumberFormat="1" applyFont="1" applyFill="1" applyBorder="1" applyAlignment="1">
      <alignment horizontal="justify" vertical="center" wrapText="1"/>
    </xf>
    <xf numFmtId="0" fontId="21" fillId="2" borderId="0" xfId="5" applyNumberFormat="1" applyFont="1" applyFill="1" applyBorder="1" applyAlignment="1">
      <alignment vertical="center" wrapText="1"/>
    </xf>
    <xf numFmtId="0" fontId="21" fillId="2" borderId="22" xfId="5" applyNumberFormat="1" applyFont="1" applyFill="1" applyBorder="1" applyAlignment="1">
      <alignment vertical="center" wrapText="1"/>
    </xf>
    <xf numFmtId="0" fontId="23" fillId="0" borderId="25" xfId="14" applyFont="1" applyBorder="1" applyAlignment="1">
      <alignment vertical="center"/>
    </xf>
    <xf numFmtId="0" fontId="21" fillId="2" borderId="7" xfId="5" applyNumberFormat="1" applyFont="1" applyFill="1" applyBorder="1" applyAlignment="1">
      <alignment horizontal="center" vertical="center" wrapText="1"/>
    </xf>
    <xf numFmtId="0" fontId="21" fillId="2" borderId="7" xfId="5" applyNumberFormat="1" applyFont="1" applyFill="1" applyBorder="1" applyAlignment="1">
      <alignment horizontal="justify" vertical="center" wrapText="1"/>
    </xf>
    <xf numFmtId="0" fontId="21" fillId="2" borderId="7" xfId="5" applyNumberFormat="1" applyFont="1" applyFill="1" applyBorder="1" applyAlignment="1">
      <alignment vertical="center" wrapText="1"/>
    </xf>
    <xf numFmtId="0" fontId="21" fillId="2" borderId="16" xfId="5" applyNumberFormat="1" applyFont="1" applyFill="1" applyBorder="1" applyAlignment="1">
      <alignment vertical="center" wrapText="1"/>
    </xf>
    <xf numFmtId="0" fontId="22" fillId="2" borderId="28" xfId="5" applyNumberFormat="1" applyFont="1" applyFill="1" applyBorder="1" applyAlignment="1">
      <alignment horizontal="justify" vertical="center" wrapText="1"/>
    </xf>
    <xf numFmtId="0" fontId="22" fillId="2" borderId="28" xfId="5" applyNumberFormat="1" applyFont="1" applyFill="1" applyBorder="1" applyAlignment="1">
      <alignment vertical="center" wrapText="1"/>
    </xf>
    <xf numFmtId="0" fontId="22" fillId="2" borderId="24" xfId="5" applyNumberFormat="1" applyFont="1" applyFill="1" applyBorder="1" applyAlignment="1">
      <alignment vertical="center" wrapText="1"/>
    </xf>
    <xf numFmtId="0" fontId="22" fillId="2" borderId="21" xfId="5" applyFont="1" applyFill="1" applyBorder="1" applyAlignment="1">
      <alignment horizontal="left" vertical="center" wrapText="1"/>
    </xf>
    <xf numFmtId="0" fontId="22" fillId="2" borderId="0" xfId="5" applyNumberFormat="1" applyFont="1" applyFill="1" applyBorder="1" applyAlignment="1">
      <alignment horizontal="center" vertical="center" wrapText="1"/>
    </xf>
    <xf numFmtId="0" fontId="22" fillId="2" borderId="0" xfId="5" applyNumberFormat="1" applyFont="1" applyFill="1" applyBorder="1" applyAlignment="1">
      <alignment horizontal="justify" vertical="center" wrapText="1"/>
    </xf>
    <xf numFmtId="0" fontId="22" fillId="2" borderId="0" xfId="5" applyNumberFormat="1" applyFont="1" applyFill="1" applyBorder="1" applyAlignment="1">
      <alignment vertical="center" wrapText="1"/>
    </xf>
    <xf numFmtId="0" fontId="22" fillId="2" borderId="22" xfId="5" applyNumberFormat="1" applyFont="1" applyFill="1" applyBorder="1" applyAlignment="1">
      <alignment vertical="center" wrapText="1"/>
    </xf>
    <xf numFmtId="0" fontId="13" fillId="0" borderId="11" xfId="37" applyFont="1" applyBorder="1" applyAlignment="1">
      <alignment horizontal="center" wrapText="1"/>
    </xf>
    <xf numFmtId="0" fontId="14" fillId="0" borderId="5" xfId="37" applyFont="1" applyBorder="1" applyAlignment="1">
      <alignment wrapText="1"/>
    </xf>
    <xf numFmtId="43" fontId="14" fillId="0" borderId="5" xfId="39" applyFont="1" applyFill="1" applyBorder="1" applyAlignment="1">
      <alignment horizontal="justify" vertical="center" wrapText="1"/>
    </xf>
    <xf numFmtId="173" fontId="14" fillId="0" borderId="6" xfId="38" applyNumberFormat="1" applyFont="1" applyFill="1" applyBorder="1" applyAlignment="1">
      <alignment horizontal="justify" vertical="top" wrapText="1"/>
    </xf>
    <xf numFmtId="0" fontId="0" fillId="0" borderId="20" xfId="0" applyBorder="1"/>
    <xf numFmtId="0" fontId="0" fillId="0" borderId="22" xfId="0" applyBorder="1"/>
    <xf numFmtId="0" fontId="0" fillId="0" borderId="32" xfId="0" applyBorder="1"/>
    <xf numFmtId="0" fontId="0" fillId="0" borderId="28" xfId="0" applyBorder="1"/>
    <xf numFmtId="0" fontId="0" fillId="0" borderId="24" xfId="0" applyBorder="1"/>
    <xf numFmtId="0" fontId="0" fillId="0" borderId="18" xfId="0" applyBorder="1"/>
    <xf numFmtId="0" fontId="0" fillId="0" borderId="31" xfId="0" applyBorder="1"/>
    <xf numFmtId="0" fontId="7" fillId="2" borderId="18" xfId="5" applyFont="1" applyFill="1" applyBorder="1" applyAlignment="1">
      <alignment vertical="center" wrapText="1"/>
    </xf>
    <xf numFmtId="0" fontId="7" fillId="2" borderId="19" xfId="5" applyFont="1" applyFill="1" applyBorder="1" applyAlignment="1">
      <alignment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8" fillId="2" borderId="19" xfId="5" applyNumberFormat="1" applyFont="1" applyFill="1" applyBorder="1" applyAlignment="1">
      <alignment horizontal="center" vertical="center" wrapText="1"/>
    </xf>
    <xf numFmtId="0" fontId="8" fillId="2" borderId="19" xfId="5" applyNumberFormat="1" applyFont="1" applyFill="1" applyBorder="1" applyAlignment="1">
      <alignment horizontal="justify" vertical="center" wrapText="1"/>
    </xf>
    <xf numFmtId="0" fontId="8" fillId="2" borderId="19" xfId="5" applyNumberFormat="1" applyFont="1" applyFill="1" applyBorder="1" applyAlignment="1">
      <alignment vertical="center" wrapText="1"/>
    </xf>
    <xf numFmtId="0" fontId="9" fillId="0" borderId="19" xfId="6" applyBorder="1" applyAlignment="1">
      <alignment horizontal="center"/>
    </xf>
    <xf numFmtId="0" fontId="8" fillId="2" borderId="20" xfId="5" applyNumberFormat="1" applyFont="1" applyFill="1" applyBorder="1" applyAlignment="1">
      <alignment vertical="center" wrapText="1"/>
    </xf>
    <xf numFmtId="0" fontId="7" fillId="2" borderId="21" xfId="5" applyFont="1" applyFill="1" applyBorder="1" applyAlignment="1">
      <alignment vertical="center" wrapText="1"/>
    </xf>
    <xf numFmtId="0" fontId="8" fillId="2" borderId="22" xfId="5" applyNumberFormat="1" applyFont="1" applyFill="1" applyBorder="1" applyAlignment="1">
      <alignment vertical="center" wrapText="1"/>
    </xf>
    <xf numFmtId="0" fontId="7" fillId="2" borderId="32" xfId="5" applyFont="1" applyFill="1" applyBorder="1" applyAlignment="1">
      <alignment vertical="center" wrapText="1"/>
    </xf>
    <xf numFmtId="0" fontId="7" fillId="2" borderId="28" xfId="5" applyFont="1" applyFill="1" applyBorder="1" applyAlignment="1">
      <alignment vertical="center" wrapText="1"/>
    </xf>
    <xf numFmtId="0" fontId="7" fillId="2" borderId="28" xfId="5" applyFont="1" applyFill="1" applyBorder="1" applyAlignment="1">
      <alignment horizontal="center" vertical="center" wrapText="1"/>
    </xf>
    <xf numFmtId="0" fontId="8" fillId="2" borderId="28" xfId="5" applyNumberFormat="1" applyFont="1" applyFill="1" applyBorder="1" applyAlignment="1">
      <alignment horizontal="center" vertical="center" wrapText="1"/>
    </xf>
    <xf numFmtId="0" fontId="8" fillId="2" borderId="28" xfId="5" applyNumberFormat="1" applyFont="1" applyFill="1" applyBorder="1" applyAlignment="1">
      <alignment horizontal="justify" vertical="center" wrapText="1"/>
    </xf>
    <xf numFmtId="0" fontId="8" fillId="2" borderId="28" xfId="5" applyNumberFormat="1" applyFont="1" applyFill="1" applyBorder="1" applyAlignment="1">
      <alignment vertical="center" wrapText="1"/>
    </xf>
    <xf numFmtId="0" fontId="8" fillId="2" borderId="24" xfId="5" applyNumberFormat="1" applyFont="1" applyFill="1" applyBorder="1" applyAlignment="1">
      <alignment vertical="center" wrapText="1"/>
    </xf>
    <xf numFmtId="0" fontId="18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7" fillId="2" borderId="45" xfId="5" applyFont="1" applyFill="1" applyBorder="1" applyAlignment="1">
      <alignment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7" fillId="2" borderId="49" xfId="5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46" xfId="5" applyFont="1" applyFill="1" applyBorder="1" applyAlignment="1">
      <alignment horizontal="center" vertical="center" wrapText="1"/>
    </xf>
    <xf numFmtId="0" fontId="16" fillId="6" borderId="9" xfId="37" applyFont="1" applyFill="1" applyBorder="1" applyAlignment="1">
      <alignment horizontal="center" vertical="center" wrapText="1"/>
    </xf>
    <xf numFmtId="0" fontId="15" fillId="0" borderId="11" xfId="37" applyFont="1" applyBorder="1" applyAlignment="1">
      <alignment horizontal="center" vertical="center" wrapText="1"/>
    </xf>
    <xf numFmtId="0" fontId="15" fillId="0" borderId="39" xfId="37" applyFont="1" applyBorder="1" applyAlignment="1">
      <alignment horizontal="center" vertical="center" wrapText="1"/>
    </xf>
    <xf numFmtId="0" fontId="7" fillId="2" borderId="50" xfId="5" applyFont="1" applyFill="1" applyBorder="1" applyAlignment="1">
      <alignment vertical="center" wrapText="1"/>
    </xf>
    <xf numFmtId="0" fontId="8" fillId="2" borderId="50" xfId="5" applyNumberFormat="1" applyFont="1" applyFill="1" applyBorder="1" applyAlignment="1">
      <alignment horizontal="center" vertical="center" wrapText="1"/>
    </xf>
    <xf numFmtId="0" fontId="9" fillId="0" borderId="28" xfId="6" applyBorder="1" applyAlignment="1">
      <alignment horizontal="center"/>
    </xf>
    <xf numFmtId="0" fontId="8" fillId="2" borderId="31" xfId="5" applyNumberFormat="1" applyFont="1" applyFill="1" applyBorder="1" applyAlignment="1">
      <alignment vertical="center" wrapText="1"/>
    </xf>
    <xf numFmtId="0" fontId="7" fillId="2" borderId="31" xfId="5" applyNumberFormat="1" applyFont="1" applyFill="1" applyBorder="1" applyAlignment="1">
      <alignment vertical="center" wrapText="1"/>
    </xf>
    <xf numFmtId="0" fontId="7" fillId="2" borderId="31" xfId="5" applyFont="1" applyFill="1" applyBorder="1" applyAlignment="1">
      <alignment vertical="center" wrapText="1"/>
    </xf>
    <xf numFmtId="0" fontId="7" fillId="2" borderId="35" xfId="5" applyFont="1" applyFill="1" applyBorder="1" applyAlignment="1">
      <alignment vertical="center" wrapText="1"/>
    </xf>
    <xf numFmtId="0" fontId="26" fillId="0" borderId="38" xfId="0" applyFont="1" applyBorder="1" applyAlignment="1">
      <alignment horizontal="left"/>
    </xf>
    <xf numFmtId="0" fontId="26" fillId="2" borderId="18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0" fontId="26" fillId="2" borderId="20" xfId="0" applyFont="1" applyFill="1" applyBorder="1" applyAlignment="1">
      <alignment horizontal="center" vertical="center" wrapText="1"/>
    </xf>
    <xf numFmtId="0" fontId="26" fillId="2" borderId="32" xfId="0" applyFont="1" applyFill="1" applyBorder="1" applyAlignment="1">
      <alignment horizontal="center" vertical="center" wrapText="1"/>
    </xf>
    <xf numFmtId="0" fontId="26" fillId="2" borderId="28" xfId="0" applyFont="1" applyFill="1" applyBorder="1" applyAlignment="1">
      <alignment horizontal="center" vertical="center" wrapText="1"/>
    </xf>
    <xf numFmtId="0" fontId="26" fillId="2" borderId="24" xfId="0" applyFont="1" applyFill="1" applyBorder="1" applyAlignment="1">
      <alignment horizontal="center" vertical="center" wrapText="1"/>
    </xf>
    <xf numFmtId="0" fontId="25" fillId="2" borderId="5" xfId="0" applyFont="1" applyFill="1" applyBorder="1"/>
    <xf numFmtId="174" fontId="26" fillId="2" borderId="5" xfId="40" applyNumberFormat="1" applyFont="1" applyFill="1" applyBorder="1" applyAlignment="1">
      <alignment horizontal="center"/>
    </xf>
    <xf numFmtId="0" fontId="26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9" fontId="6" fillId="2" borderId="5" xfId="42" applyFont="1" applyFill="1" applyBorder="1" applyAlignment="1" applyProtection="1">
      <alignment horizontal="center" vertical="center"/>
    </xf>
    <xf numFmtId="0" fontId="15" fillId="4" borderId="5" xfId="0" applyFont="1" applyFill="1" applyBorder="1" applyAlignment="1">
      <alignment horizontal="center" vertical="center" wrapText="1"/>
    </xf>
    <xf numFmtId="0" fontId="14" fillId="2" borderId="18" xfId="6" applyFont="1" applyFill="1" applyBorder="1" applyAlignment="1">
      <alignment horizontal="center" vertical="center" wrapText="1"/>
    </xf>
    <xf numFmtId="0" fontId="14" fillId="2" borderId="19" xfId="6" applyFont="1" applyFill="1" applyBorder="1" applyAlignment="1">
      <alignment horizontal="center" vertical="center" wrapText="1"/>
    </xf>
    <xf numFmtId="0" fontId="14" fillId="2" borderId="20" xfId="6" applyFont="1" applyFill="1" applyBorder="1" applyAlignment="1">
      <alignment horizontal="center" vertical="center" wrapText="1"/>
    </xf>
    <xf numFmtId="0" fontId="26" fillId="2" borderId="21" xfId="0" applyFont="1" applyFill="1" applyBorder="1"/>
    <xf numFmtId="0" fontId="26" fillId="2" borderId="0" xfId="0" applyFont="1" applyFill="1"/>
    <xf numFmtId="0" fontId="26" fillId="2" borderId="22" xfId="0" applyFont="1" applyFill="1" applyBorder="1"/>
    <xf numFmtId="0" fontId="25" fillId="2" borderId="0" xfId="0" applyFont="1" applyFill="1"/>
    <xf numFmtId="175" fontId="25" fillId="2" borderId="22" xfId="0" applyNumberFormat="1" applyFont="1" applyFill="1" applyBorder="1"/>
    <xf numFmtId="0" fontId="25" fillId="4" borderId="4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174" fontId="26" fillId="2" borderId="6" xfId="40" applyNumberFormat="1" applyFont="1" applyFill="1" applyBorder="1"/>
    <xf numFmtId="0" fontId="26" fillId="2" borderId="6" xfId="0" applyFont="1" applyFill="1" applyBorder="1" applyAlignment="1">
      <alignment horizontal="right"/>
    </xf>
    <xf numFmtId="0" fontId="15" fillId="4" borderId="6" xfId="0" applyFont="1" applyFill="1" applyBorder="1" applyAlignment="1">
      <alignment horizontal="center" vertical="center" wrapText="1"/>
    </xf>
    <xf numFmtId="2" fontId="26" fillId="2" borderId="6" xfId="0" applyNumberFormat="1" applyFont="1" applyFill="1" applyBorder="1" applyAlignment="1">
      <alignment horizontal="right"/>
    </xf>
    <xf numFmtId="0" fontId="22" fillId="0" borderId="52" xfId="1" applyFont="1" applyBorder="1" applyAlignment="1">
      <alignment vertical="center" wrapText="1"/>
    </xf>
    <xf numFmtId="0" fontId="22" fillId="0" borderId="5" xfId="1" applyFont="1" applyBorder="1" applyAlignment="1">
      <alignment vertical="center" wrapText="1"/>
    </xf>
    <xf numFmtId="0" fontId="22" fillId="0" borderId="2" xfId="1" applyFont="1" applyBorder="1" applyAlignment="1">
      <alignment vertical="center" wrapText="1"/>
    </xf>
    <xf numFmtId="9" fontId="22" fillId="0" borderId="5" xfId="8" applyFont="1" applyFill="1" applyBorder="1" applyAlignment="1" applyProtection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177" fontId="24" fillId="0" borderId="5" xfId="0" applyNumberFormat="1" applyFont="1" applyBorder="1" applyAlignment="1">
      <alignment vertical="center" wrapText="1"/>
    </xf>
    <xf numFmtId="0" fontId="29" fillId="0" borderId="53" xfId="0" applyFont="1" applyBorder="1" applyAlignment="1">
      <alignment horizontal="center" vertical="center" wrapText="1"/>
    </xf>
    <xf numFmtId="176" fontId="24" fillId="0" borderId="52" xfId="4" applyNumberFormat="1" applyFont="1" applyBorder="1" applyAlignment="1">
      <alignment horizontal="right" vertical="center"/>
    </xf>
    <xf numFmtId="176" fontId="24" fillId="0" borderId="5" xfId="4" applyNumberFormat="1" applyFont="1" applyBorder="1" applyAlignment="1">
      <alignment horizontal="right" vertical="center"/>
    </xf>
    <xf numFmtId="176" fontId="22" fillId="0" borderId="5" xfId="0" applyNumberFormat="1" applyFont="1" applyBorder="1" applyAlignment="1">
      <alignment horizontal="right" vertical="center"/>
    </xf>
    <xf numFmtId="176" fontId="22" fillId="0" borderId="2" xfId="0" applyNumberFormat="1" applyFont="1" applyBorder="1" applyAlignment="1">
      <alignment horizontal="right" vertical="center"/>
    </xf>
    <xf numFmtId="176" fontId="24" fillId="0" borderId="29" xfId="4" applyNumberFormat="1" applyFont="1" applyBorder="1" applyAlignment="1">
      <alignment horizontal="right" vertical="center"/>
    </xf>
    <xf numFmtId="176" fontId="24" fillId="0" borderId="6" xfId="4" applyNumberFormat="1" applyFont="1" applyBorder="1" applyAlignment="1">
      <alignment horizontal="right" vertical="center"/>
    </xf>
    <xf numFmtId="176" fontId="24" fillId="0" borderId="17" xfId="4" applyNumberFormat="1" applyFont="1" applyBorder="1" applyAlignment="1">
      <alignment horizontal="right" vertical="center"/>
    </xf>
    <xf numFmtId="178" fontId="24" fillId="0" borderId="5" xfId="41" applyNumberFormat="1" applyFont="1" applyFill="1" applyBorder="1" applyAlignment="1">
      <alignment vertical="center" wrapText="1"/>
    </xf>
    <xf numFmtId="169" fontId="0" fillId="0" borderId="5" xfId="41" applyNumberFormat="1" applyFont="1" applyBorder="1"/>
    <xf numFmtId="0" fontId="8" fillId="2" borderId="21" xfId="5" applyNumberFormat="1" applyFont="1" applyFill="1" applyBorder="1" applyAlignment="1">
      <alignment horizontal="right" vertical="center" wrapText="1"/>
    </xf>
    <xf numFmtId="178" fontId="26" fillId="0" borderId="5" xfId="0" applyNumberFormat="1" applyFont="1" applyBorder="1" applyAlignment="1">
      <alignment vertical="center" wrapText="1"/>
    </xf>
    <xf numFmtId="176" fontId="22" fillId="0" borderId="54" xfId="0" applyNumberFormat="1" applyFont="1" applyBorder="1" applyAlignment="1">
      <alignment horizontal="right" vertical="center"/>
    </xf>
    <xf numFmtId="176" fontId="24" fillId="0" borderId="55" xfId="4" applyNumberFormat="1" applyFont="1" applyBorder="1" applyAlignment="1">
      <alignment horizontal="right" vertical="center"/>
    </xf>
    <xf numFmtId="174" fontId="26" fillId="2" borderId="5" xfId="40" applyNumberFormat="1" applyFont="1" applyFill="1" applyBorder="1"/>
    <xf numFmtId="174" fontId="14" fillId="2" borderId="22" xfId="6" applyNumberFormat="1" applyFont="1" applyFill="1" applyBorder="1" applyAlignment="1">
      <alignment horizontal="center" vertical="center" wrapText="1"/>
    </xf>
    <xf numFmtId="174" fontId="25" fillId="2" borderId="6" xfId="40" applyNumberFormat="1" applyFont="1" applyFill="1" applyBorder="1"/>
    <xf numFmtId="169" fontId="13" fillId="2" borderId="5" xfId="6" applyNumberFormat="1" applyFont="1" applyFill="1" applyBorder="1" applyAlignment="1">
      <alignment vertical="center"/>
    </xf>
    <xf numFmtId="10" fontId="13" fillId="2" borderId="5" xfId="6" applyNumberFormat="1" applyFont="1" applyFill="1" applyBorder="1" applyAlignment="1">
      <alignment vertical="center"/>
    </xf>
    <xf numFmtId="2" fontId="13" fillId="2" borderId="5" xfId="6" applyNumberFormat="1" applyFont="1" applyFill="1" applyBorder="1" applyAlignment="1">
      <alignment horizontal="center" vertical="center" wrapText="1"/>
    </xf>
    <xf numFmtId="10" fontId="30" fillId="2" borderId="23" xfId="0" applyNumberFormat="1" applyFont="1" applyFill="1" applyBorder="1" applyAlignment="1">
      <alignment horizontal="center" vertical="center" wrapText="1"/>
    </xf>
    <xf numFmtId="179" fontId="30" fillId="2" borderId="23" xfId="0" applyNumberFormat="1" applyFont="1" applyFill="1" applyBorder="1" applyAlignment="1">
      <alignment horizontal="center" vertical="center" wrapText="1"/>
    </xf>
    <xf numFmtId="10" fontId="30" fillId="0" borderId="5" xfId="0" applyNumberFormat="1" applyFont="1" applyBorder="1" applyAlignment="1">
      <alignment horizontal="center" vertical="center" wrapText="1"/>
    </xf>
    <xf numFmtId="10" fontId="30" fillId="0" borderId="54" xfId="0" applyNumberFormat="1" applyFont="1" applyBorder="1" applyAlignment="1">
      <alignment horizontal="center" vertical="center" wrapText="1"/>
    </xf>
    <xf numFmtId="174" fontId="32" fillId="2" borderId="5" xfId="40" applyNumberFormat="1" applyFont="1" applyFill="1" applyBorder="1"/>
    <xf numFmtId="174" fontId="32" fillId="2" borderId="54" xfId="40" applyNumberFormat="1" applyFont="1" applyFill="1" applyBorder="1"/>
    <xf numFmtId="174" fontId="33" fillId="2" borderId="5" xfId="5" applyNumberFormat="1" applyFont="1" applyFill="1" applyBorder="1" applyAlignment="1">
      <alignment horizontal="justify" vertical="center" wrapText="1"/>
    </xf>
    <xf numFmtId="174" fontId="34" fillId="2" borderId="5" xfId="40" applyNumberFormat="1" applyFont="1" applyFill="1" applyBorder="1"/>
    <xf numFmtId="0" fontId="30" fillId="0" borderId="0" xfId="0" applyFont="1" applyAlignment="1">
      <alignment horizontal="center" vertical="center" wrapText="1"/>
    </xf>
    <xf numFmtId="174" fontId="32" fillId="2" borderId="0" xfId="40" applyNumberFormat="1" applyFont="1" applyFill="1" applyBorder="1"/>
    <xf numFmtId="174" fontId="29" fillId="2" borderId="5" xfId="40" applyNumberFormat="1" applyFont="1" applyFill="1" applyBorder="1"/>
    <xf numFmtId="10" fontId="14" fillId="0" borderId="5" xfId="0" applyNumberFormat="1" applyFont="1" applyBorder="1" applyAlignment="1">
      <alignment horizontal="center" vertical="center" wrapText="1"/>
    </xf>
    <xf numFmtId="10" fontId="14" fillId="2" borderId="23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center" vertical="center" wrapText="1"/>
    </xf>
    <xf numFmtId="0" fontId="18" fillId="2" borderId="5" xfId="6" applyFont="1" applyFill="1" applyBorder="1" applyAlignment="1">
      <alignment horizontal="center" vertical="center" wrapText="1"/>
    </xf>
    <xf numFmtId="176" fontId="8" fillId="2" borderId="0" xfId="5" applyNumberFormat="1" applyFont="1" applyFill="1" applyBorder="1" applyAlignment="1">
      <alignment vertical="center" wrapText="1"/>
    </xf>
    <xf numFmtId="44" fontId="8" fillId="2" borderId="0" xfId="5" applyNumberFormat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22" fillId="0" borderId="5" xfId="1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/>
    </xf>
    <xf numFmtId="9" fontId="6" fillId="0" borderId="5" xfId="42" applyFont="1" applyFill="1" applyBorder="1" applyAlignment="1" applyProtection="1">
      <alignment horizontal="center" vertical="center"/>
    </xf>
    <xf numFmtId="176" fontId="22" fillId="0" borderId="5" xfId="0" applyNumberFormat="1" applyFont="1" applyFill="1" applyBorder="1" applyAlignment="1">
      <alignment horizontal="right" vertical="center"/>
    </xf>
    <xf numFmtId="176" fontId="24" fillId="0" borderId="6" xfId="4" applyNumberFormat="1" applyFont="1" applyFill="1" applyBorder="1" applyAlignment="1">
      <alignment horizontal="right" vertical="center"/>
    </xf>
    <xf numFmtId="0" fontId="15" fillId="4" borderId="4" xfId="0" applyFont="1" applyFill="1" applyBorder="1" applyAlignment="1">
      <alignment horizontal="left" vertical="center"/>
    </xf>
    <xf numFmtId="0" fontId="15" fillId="4" borderId="5" xfId="0" applyFont="1" applyFill="1" applyBorder="1" applyAlignment="1">
      <alignment horizontal="left" vertical="center"/>
    </xf>
    <xf numFmtId="0" fontId="17" fillId="0" borderId="42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center" vertical="center" wrapText="1"/>
    </xf>
    <xf numFmtId="0" fontId="15" fillId="2" borderId="44" xfId="5" applyFont="1" applyFill="1" applyBorder="1" applyAlignment="1">
      <alignment horizontal="center" vertical="center" wrapText="1"/>
    </xf>
    <xf numFmtId="0" fontId="15" fillId="2" borderId="35" xfId="5" applyFont="1" applyFill="1" applyBorder="1" applyAlignment="1">
      <alignment horizontal="center" vertical="center" wrapText="1"/>
    </xf>
    <xf numFmtId="0" fontId="15" fillId="2" borderId="8" xfId="5" applyFont="1" applyFill="1" applyBorder="1" applyAlignment="1">
      <alignment horizontal="center" vertical="center" wrapText="1"/>
    </xf>
    <xf numFmtId="0" fontId="13" fillId="2" borderId="18" xfId="6" applyFont="1" applyFill="1" applyBorder="1" applyAlignment="1">
      <alignment horizontal="center" vertical="center" wrapText="1"/>
    </xf>
    <xf numFmtId="0" fontId="13" fillId="2" borderId="19" xfId="6" applyFont="1" applyFill="1" applyBorder="1" applyAlignment="1">
      <alignment horizontal="center" vertical="center" wrapText="1"/>
    </xf>
    <xf numFmtId="0" fontId="13" fillId="2" borderId="20" xfId="6" applyFont="1" applyFill="1" applyBorder="1" applyAlignment="1">
      <alignment horizontal="center" vertical="center" wrapText="1"/>
    </xf>
    <xf numFmtId="0" fontId="13" fillId="2" borderId="32" xfId="6" applyFont="1" applyFill="1" applyBorder="1" applyAlignment="1">
      <alignment horizontal="center" vertical="center" wrapText="1"/>
    </xf>
    <xf numFmtId="0" fontId="13" fillId="2" borderId="28" xfId="6" applyFont="1" applyFill="1" applyBorder="1" applyAlignment="1">
      <alignment horizontal="center" vertical="center" wrapText="1"/>
    </xf>
    <xf numFmtId="0" fontId="13" fillId="2" borderId="24" xfId="6" applyFont="1" applyFill="1" applyBorder="1" applyAlignment="1">
      <alignment horizontal="center" vertical="center" wrapText="1"/>
    </xf>
    <xf numFmtId="0" fontId="25" fillId="4" borderId="4" xfId="0" applyFont="1" applyFill="1" applyBorder="1" applyAlignment="1">
      <alignment horizontal="left"/>
    </xf>
    <xf numFmtId="0" fontId="26" fillId="4" borderId="5" xfId="0" applyFont="1" applyFill="1" applyBorder="1" applyAlignment="1">
      <alignment horizontal="left"/>
    </xf>
    <xf numFmtId="0" fontId="26" fillId="4" borderId="6" xfId="0" applyFont="1" applyFill="1" applyBorder="1" applyAlignment="1">
      <alignment horizontal="left"/>
    </xf>
    <xf numFmtId="0" fontId="25" fillId="4" borderId="5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left"/>
    </xf>
    <xf numFmtId="0" fontId="25" fillId="2" borderId="5" xfId="0" applyFont="1" applyFill="1" applyBorder="1" applyAlignment="1">
      <alignment horizontal="left"/>
    </xf>
    <xf numFmtId="0" fontId="25" fillId="2" borderId="6" xfId="0" applyFont="1" applyFill="1" applyBorder="1" applyAlignment="1">
      <alignment horizontal="left"/>
    </xf>
    <xf numFmtId="0" fontId="6" fillId="2" borderId="2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26" fillId="2" borderId="10" xfId="0" applyFont="1" applyFill="1" applyBorder="1" applyAlignment="1">
      <alignment horizontal="center" wrapText="1"/>
    </xf>
    <xf numFmtId="0" fontId="26" fillId="2" borderId="12" xfId="0" applyFont="1" applyFill="1" applyBorder="1" applyAlignment="1">
      <alignment horizontal="center" wrapText="1"/>
    </xf>
    <xf numFmtId="0" fontId="26" fillId="2" borderId="11" xfId="0" applyFont="1" applyFill="1" applyBorder="1" applyAlignment="1">
      <alignment horizontal="center" wrapText="1"/>
    </xf>
    <xf numFmtId="0" fontId="25" fillId="2" borderId="4" xfId="0" applyFont="1" applyFill="1" applyBorder="1" applyAlignment="1">
      <alignment horizontal="center"/>
    </xf>
    <xf numFmtId="0" fontId="25" fillId="2" borderId="5" xfId="0" applyFont="1" applyFill="1" applyBorder="1" applyAlignment="1">
      <alignment horizontal="center"/>
    </xf>
    <xf numFmtId="0" fontId="13" fillId="2" borderId="5" xfId="6" applyFont="1" applyFill="1" applyBorder="1" applyAlignment="1">
      <alignment horizontal="center" vertical="center"/>
    </xf>
    <xf numFmtId="37" fontId="22" fillId="0" borderId="51" xfId="1" applyNumberFormat="1" applyFont="1" applyBorder="1" applyAlignment="1">
      <alignment horizontal="center" vertical="center" wrapText="1"/>
    </xf>
    <xf numFmtId="37" fontId="22" fillId="0" borderId="15" xfId="1" applyNumberFormat="1" applyFont="1" applyBorder="1" applyAlignment="1">
      <alignment horizontal="center" vertical="center" wrapText="1"/>
    </xf>
    <xf numFmtId="37" fontId="22" fillId="0" borderId="39" xfId="1" applyNumberFormat="1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/>
    </xf>
    <xf numFmtId="0" fontId="25" fillId="2" borderId="12" xfId="0" applyFont="1" applyFill="1" applyBorder="1" applyAlignment="1">
      <alignment horizontal="center"/>
    </xf>
    <xf numFmtId="0" fontId="25" fillId="2" borderId="11" xfId="0" applyFont="1" applyFill="1" applyBorder="1" applyAlignment="1">
      <alignment horizontal="center"/>
    </xf>
    <xf numFmtId="0" fontId="14" fillId="2" borderId="5" xfId="6" applyFont="1" applyFill="1" applyBorder="1" applyAlignment="1">
      <alignment horizontal="center" vertical="center" wrapText="1"/>
    </xf>
    <xf numFmtId="0" fontId="18" fillId="2" borderId="5" xfId="6" applyFont="1" applyFill="1" applyBorder="1" applyAlignment="1">
      <alignment horizontal="center" vertical="center" wrapText="1"/>
    </xf>
    <xf numFmtId="0" fontId="13" fillId="2" borderId="5" xfId="6" applyFont="1" applyFill="1" applyBorder="1" applyAlignment="1">
      <alignment horizontal="center" vertical="center" wrapText="1"/>
    </xf>
    <xf numFmtId="0" fontId="20" fillId="0" borderId="21" xfId="14" applyFont="1" applyBorder="1" applyAlignment="1">
      <alignment horizontal="left" vertical="top"/>
    </xf>
    <xf numFmtId="0" fontId="20" fillId="0" borderId="0" xfId="14" applyFont="1" applyAlignment="1">
      <alignment horizontal="left" vertical="top"/>
    </xf>
    <xf numFmtId="0" fontId="20" fillId="0" borderId="32" xfId="14" applyFont="1" applyBorder="1" applyAlignment="1">
      <alignment horizontal="left" vertical="top"/>
    </xf>
    <xf numFmtId="0" fontId="20" fillId="0" borderId="28" xfId="14" applyFont="1" applyBorder="1" applyAlignment="1">
      <alignment horizontal="left" vertical="top"/>
    </xf>
    <xf numFmtId="0" fontId="6" fillId="2" borderId="15" xfId="5" applyNumberFormat="1" applyFont="1" applyFill="1" applyBorder="1" applyAlignment="1">
      <alignment horizontal="center" vertical="top" wrapText="1"/>
    </xf>
    <xf numFmtId="0" fontId="6" fillId="2" borderId="38" xfId="5" applyNumberFormat="1" applyFont="1" applyFill="1" applyBorder="1" applyAlignment="1">
      <alignment horizontal="center" vertical="top" wrapText="1"/>
    </xf>
    <xf numFmtId="0" fontId="14" fillId="2" borderId="56" xfId="6" applyFont="1" applyFill="1" applyBorder="1" applyAlignment="1">
      <alignment horizontal="right" vertical="center" wrapText="1"/>
    </xf>
    <xf numFmtId="0" fontId="14" fillId="2" borderId="57" xfId="6" applyFont="1" applyFill="1" applyBorder="1" applyAlignment="1">
      <alignment horizontal="right" vertical="center" wrapText="1"/>
    </xf>
    <xf numFmtId="0" fontId="18" fillId="2" borderId="34" xfId="6" applyFont="1" applyFill="1" applyBorder="1" applyAlignment="1">
      <alignment horizontal="center" vertical="center" wrapText="1"/>
    </xf>
    <xf numFmtId="0" fontId="18" fillId="2" borderId="58" xfId="6" applyFont="1" applyFill="1" applyBorder="1" applyAlignment="1">
      <alignment horizontal="center" vertical="center" wrapText="1"/>
    </xf>
    <xf numFmtId="0" fontId="18" fillId="2" borderId="36" xfId="6" applyFont="1" applyFill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14" fillId="2" borderId="5" xfId="5" applyFont="1" applyFill="1" applyBorder="1" applyAlignment="1">
      <alignment horizontal="right" vertical="center" wrapText="1"/>
    </xf>
    <xf numFmtId="0" fontId="14" fillId="0" borderId="5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17" fillId="2" borderId="46" xfId="5" applyFont="1" applyFill="1" applyBorder="1" applyAlignment="1">
      <alignment horizontal="center" vertical="center" wrapText="1"/>
    </xf>
    <xf numFmtId="0" fontId="17" fillId="2" borderId="47" xfId="5" applyFont="1" applyFill="1" applyBorder="1" applyAlignment="1">
      <alignment horizontal="center" vertical="center" wrapText="1"/>
    </xf>
    <xf numFmtId="0" fontId="17" fillId="2" borderId="48" xfId="5" applyFont="1" applyFill="1" applyBorder="1" applyAlignment="1">
      <alignment horizontal="center" vertical="center" wrapText="1"/>
    </xf>
    <xf numFmtId="42" fontId="15" fillId="0" borderId="13" xfId="40" applyFont="1" applyFill="1" applyBorder="1" applyAlignment="1">
      <alignment horizontal="center" wrapText="1"/>
    </xf>
    <xf numFmtId="42" fontId="15" fillId="0" borderId="14" xfId="40" applyFont="1" applyFill="1" applyBorder="1" applyAlignment="1">
      <alignment horizontal="center" wrapText="1"/>
    </xf>
    <xf numFmtId="0" fontId="24" fillId="0" borderId="18" xfId="0" applyFont="1" applyBorder="1" applyAlignment="1">
      <alignment horizontal="left" vertical="top"/>
    </xf>
    <xf numFmtId="0" fontId="24" fillId="0" borderId="19" xfId="0" applyFont="1" applyBorder="1" applyAlignment="1">
      <alignment horizontal="left" vertical="top"/>
    </xf>
    <xf numFmtId="0" fontId="24" fillId="0" borderId="21" xfId="0" applyFont="1" applyBorder="1" applyAlignment="1">
      <alignment horizontal="left" vertical="top"/>
    </xf>
    <xf numFmtId="0" fontId="24" fillId="0" borderId="0" xfId="0" applyFont="1" applyAlignment="1">
      <alignment horizontal="left" vertical="top"/>
    </xf>
    <xf numFmtId="0" fontId="24" fillId="0" borderId="25" xfId="0" applyFont="1" applyBorder="1" applyAlignment="1">
      <alignment horizontal="left" vertical="top"/>
    </xf>
    <xf numFmtId="0" fontId="24" fillId="0" borderId="7" xfId="0" applyFont="1" applyBorder="1" applyAlignment="1">
      <alignment horizontal="left" vertical="top"/>
    </xf>
    <xf numFmtId="0" fontId="26" fillId="0" borderId="21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15" fillId="0" borderId="13" xfId="37" applyFont="1" applyBorder="1" applyAlignment="1">
      <alignment horizontal="left" vertical="center" wrapText="1"/>
    </xf>
    <xf numFmtId="0" fontId="15" fillId="0" borderId="11" xfId="37" applyFont="1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4" xfId="0" applyBorder="1" applyAlignment="1">
      <alignment horizontal="center"/>
    </xf>
    <xf numFmtId="0" fontId="15" fillId="2" borderId="35" xfId="37" applyFont="1" applyFill="1" applyBorder="1" applyAlignment="1">
      <alignment horizontal="center" vertical="center" wrapText="1"/>
    </xf>
    <xf numFmtId="0" fontId="15" fillId="2" borderId="8" xfId="37" applyFont="1" applyFill="1" applyBorder="1" applyAlignment="1">
      <alignment horizontal="center" vertical="center" wrapText="1"/>
    </xf>
    <xf numFmtId="0" fontId="25" fillId="0" borderId="44" xfId="0" applyFont="1" applyBorder="1" applyAlignment="1">
      <alignment horizontal="center"/>
    </xf>
    <xf numFmtId="0" fontId="25" fillId="0" borderId="35" xfId="0" applyFont="1" applyBorder="1" applyAlignment="1">
      <alignment horizontal="center"/>
    </xf>
    <xf numFmtId="0" fontId="25" fillId="0" borderId="8" xfId="0" applyFont="1" applyBorder="1" applyAlignment="1">
      <alignment horizontal="center"/>
    </xf>
    <xf numFmtId="0" fontId="27" fillId="0" borderId="28" xfId="0" applyFont="1" applyBorder="1" applyAlignment="1">
      <alignment horizontal="left" vertical="center" wrapText="1"/>
    </xf>
    <xf numFmtId="0" fontId="27" fillId="0" borderId="24" xfId="0" applyFont="1" applyBorder="1" applyAlignment="1">
      <alignment horizontal="left" vertical="center" wrapText="1"/>
    </xf>
    <xf numFmtId="0" fontId="16" fillId="6" borderId="34" xfId="37" applyFont="1" applyFill="1" applyBorder="1" applyAlignment="1">
      <alignment horizontal="center" vertical="center" wrapText="1"/>
    </xf>
    <xf numFmtId="0" fontId="16" fillId="6" borderId="36" xfId="37" applyFont="1" applyFill="1" applyBorder="1" applyAlignment="1">
      <alignment horizontal="center" vertical="center" wrapText="1"/>
    </xf>
    <xf numFmtId="0" fontId="14" fillId="0" borderId="26" xfId="37" applyFont="1" applyBorder="1" applyAlignment="1">
      <alignment horizontal="left" vertical="center" wrapText="1"/>
    </xf>
    <xf numFmtId="0" fontId="14" fillId="0" borderId="27" xfId="37" applyFont="1" applyBorder="1" applyAlignment="1">
      <alignment horizontal="left" vertical="center" wrapText="1"/>
    </xf>
    <xf numFmtId="172" fontId="14" fillId="3" borderId="13" xfId="38" applyNumberFormat="1" applyFont="1" applyFill="1" applyBorder="1" applyAlignment="1">
      <alignment horizontal="center" wrapText="1"/>
    </xf>
    <xf numFmtId="172" fontId="14" fillId="3" borderId="14" xfId="38" applyNumberFormat="1" applyFont="1" applyFill="1" applyBorder="1" applyAlignment="1">
      <alignment horizontal="center" wrapText="1"/>
    </xf>
    <xf numFmtId="172" fontId="14" fillId="0" borderId="26" xfId="37" applyNumberFormat="1" applyFont="1" applyBorder="1" applyAlignment="1">
      <alignment horizontal="center" wrapText="1"/>
    </xf>
    <xf numFmtId="172" fontId="14" fillId="0" borderId="30" xfId="37" applyNumberFormat="1" applyFont="1" applyBorder="1" applyAlignment="1">
      <alignment horizontal="center" wrapText="1"/>
    </xf>
    <xf numFmtId="171" fontId="16" fillId="6" borderId="34" xfId="38" applyNumberFormat="1" applyFont="1" applyFill="1" applyBorder="1" applyAlignment="1">
      <alignment horizontal="center" vertical="center" wrapText="1"/>
    </xf>
    <xf numFmtId="171" fontId="16" fillId="6" borderId="3" xfId="38" applyNumberFormat="1" applyFont="1" applyFill="1" applyBorder="1" applyAlignment="1">
      <alignment horizontal="center" vertical="center" wrapText="1"/>
    </xf>
    <xf numFmtId="0" fontId="14" fillId="3" borderId="13" xfId="37" applyFont="1" applyFill="1" applyBorder="1" applyAlignment="1">
      <alignment horizontal="center" wrapText="1"/>
    </xf>
    <xf numFmtId="0" fontId="14" fillId="3" borderId="11" xfId="37" applyFont="1" applyFill="1" applyBorder="1" applyAlignment="1">
      <alignment horizontal="center" wrapText="1"/>
    </xf>
  </cellXfs>
  <cellStyles count="43">
    <cellStyle name="Millares [0] 2" xfId="32" xr:uid="{00000000-0005-0000-0000-000000000000}"/>
    <cellStyle name="Millares 2" xfId="29" xr:uid="{00000000-0005-0000-0000-000001000000}"/>
    <cellStyle name="Millares 2 2" xfId="23" xr:uid="{00000000-0005-0000-0000-000002000000}"/>
    <cellStyle name="Millares 2 2 2" xfId="7" xr:uid="{00000000-0005-0000-0000-000003000000}"/>
    <cellStyle name="Millares 2 2 3" xfId="36" xr:uid="{00000000-0005-0000-0000-000004000000}"/>
    <cellStyle name="Millares 3" xfId="39" xr:uid="{00000000-0005-0000-0000-000005000000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1" builtinId="4"/>
    <cellStyle name="Moneda [0]" xfId="40" builtinId="7"/>
    <cellStyle name="Moneda [0] 2" xfId="10" xr:uid="{00000000-0005-0000-0000-00000C000000}"/>
    <cellStyle name="Moneda [0] 3" xfId="28" xr:uid="{00000000-0005-0000-0000-00000D000000}"/>
    <cellStyle name="Moneda 10" xfId="13" xr:uid="{00000000-0005-0000-0000-00000E000000}"/>
    <cellStyle name="Moneda 17" xfId="18" xr:uid="{00000000-0005-0000-0000-00000F000000}"/>
    <cellStyle name="Moneda 2" xfId="11" xr:uid="{00000000-0005-0000-0000-000010000000}"/>
    <cellStyle name="Moneda 3" xfId="38" xr:uid="{00000000-0005-0000-0000-000011000000}"/>
    <cellStyle name="Moneda 3 11" xfId="9" xr:uid="{00000000-0005-0000-0000-000012000000}"/>
    <cellStyle name="Moneda 3 4 2" xfId="12" xr:uid="{00000000-0005-0000-0000-000013000000}"/>
    <cellStyle name="Normal" xfId="0" builtinId="0"/>
    <cellStyle name="Normal 10" xfId="1" xr:uid="{00000000-0005-0000-0000-000015000000}"/>
    <cellStyle name="Normal 10 2" xfId="2" xr:uid="{00000000-0005-0000-0000-000016000000}"/>
    <cellStyle name="Normal 12 2" xfId="6" xr:uid="{00000000-0005-0000-0000-000017000000}"/>
    <cellStyle name="Normal 12 2 2" xfId="15" xr:uid="{00000000-0005-0000-0000-000018000000}"/>
    <cellStyle name="Normal 15" xfId="17" xr:uid="{00000000-0005-0000-0000-000019000000}"/>
    <cellStyle name="Normal 16" xfId="16" xr:uid="{00000000-0005-0000-0000-00001A000000}"/>
    <cellStyle name="Normal 17" xfId="22" xr:uid="{00000000-0005-0000-0000-00001B000000}"/>
    <cellStyle name="Normal 17 2" xfId="27" xr:uid="{00000000-0005-0000-0000-00001C000000}"/>
    <cellStyle name="Normal 2" xfId="37" xr:uid="{00000000-0005-0000-0000-00001D000000}"/>
    <cellStyle name="Normal 2 10" xfId="25" xr:uid="{00000000-0005-0000-0000-00001E000000}"/>
    <cellStyle name="Normal 2 2" xfId="31" xr:uid="{00000000-0005-0000-0000-00001F000000}"/>
    <cellStyle name="Normal 3 10" xfId="4" xr:uid="{00000000-0005-0000-0000-000020000000}"/>
    <cellStyle name="Normal 3 11" xfId="3" xr:uid="{00000000-0005-0000-0000-000021000000}"/>
    <cellStyle name="Normal 3 11 2" xfId="5" xr:uid="{00000000-0005-0000-0000-000022000000}"/>
    <cellStyle name="Normal 3 11 3" xfId="24" xr:uid="{00000000-0005-0000-0000-000023000000}"/>
    <cellStyle name="Normal 3 2 17" xfId="20" xr:uid="{00000000-0005-0000-0000-000024000000}"/>
    <cellStyle name="Normal 5" xfId="35" xr:uid="{00000000-0005-0000-0000-000025000000}"/>
    <cellStyle name="Normal 9 2" xfId="34" xr:uid="{00000000-0005-0000-0000-000026000000}"/>
    <cellStyle name="Normal_ESTABLECIMIENTO Y MANTENIMIENTO" xfId="14" xr:uid="{00000000-0005-0000-0000-000027000000}"/>
    <cellStyle name="Porcentaje" xfId="42" builtinId="5"/>
    <cellStyle name="Porcentaje 4" xfId="8" xr:uid="{00000000-0005-0000-0000-000029000000}"/>
    <cellStyle name="Porcentual 2 10" xfId="33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%2022-23-24\Espacio%20Publico%202024\interventoria\DOCUMENTOS%20FINALES%20INT\Presupuesto%20oficial%20interventoria%20espacio%20publico%202024_CMA_EP_C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</sheetNames>
    <sheetDataSet>
      <sheetData sheetId="0">
        <row r="38">
          <cell r="H38">
            <v>596666660.24000013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24CD7-E00B-4CCF-B733-7DA6DC3B1672}">
  <sheetPr>
    <tabColor rgb="FF00B050"/>
  </sheetPr>
  <dimension ref="A1:GO372"/>
  <sheetViews>
    <sheetView showGridLines="0" tabSelected="1" view="pageBreakPreview" topLeftCell="A24" zoomScale="70" zoomScaleNormal="70" zoomScaleSheetLayoutView="70" workbookViewId="0">
      <selection activeCell="F26" sqref="F26"/>
    </sheetView>
  </sheetViews>
  <sheetFormatPr baseColWidth="10" defaultColWidth="13.85546875" defaultRowHeight="16.5" x14ac:dyDescent="0.3"/>
  <cols>
    <col min="1" max="1" width="5.42578125" style="2" customWidth="1"/>
    <col min="2" max="2" width="11.7109375" style="2" customWidth="1"/>
    <col min="3" max="3" width="10.7109375" style="3" customWidth="1"/>
    <col min="4" max="4" width="28.28515625" style="5" customWidth="1"/>
    <col min="5" max="5" width="22.7109375" style="5" customWidth="1"/>
    <col min="6" max="6" width="14.42578125" style="6" customWidth="1"/>
    <col min="7" max="7" width="25.140625" style="1" customWidth="1"/>
    <col min="8" max="8" width="23.140625" style="1" customWidth="1"/>
    <col min="9" max="9" width="4" style="7" customWidth="1"/>
    <col min="10" max="10" width="5.5703125" style="1" customWidth="1"/>
    <col min="11" max="11" width="3.85546875" style="1" customWidth="1"/>
    <col min="12" max="12" width="5.28515625" style="1" customWidth="1"/>
    <col min="13" max="13" width="30" style="1" customWidth="1"/>
    <col min="14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1" x14ac:dyDescent="0.3">
      <c r="A1" s="70"/>
      <c r="B1" s="71"/>
      <c r="C1" s="72"/>
      <c r="D1" s="73"/>
      <c r="E1" s="73"/>
      <c r="F1" s="74"/>
      <c r="G1" s="75"/>
      <c r="H1" s="75"/>
      <c r="I1" s="76"/>
      <c r="J1" s="75"/>
      <c r="K1" s="77"/>
    </row>
    <row r="2" spans="1:11" ht="23.25" customHeight="1" x14ac:dyDescent="0.3">
      <c r="A2" s="78"/>
      <c r="B2" s="184" t="s">
        <v>93</v>
      </c>
      <c r="C2" s="185"/>
      <c r="D2" s="185"/>
      <c r="E2" s="185"/>
      <c r="F2" s="186"/>
      <c r="K2" s="79"/>
    </row>
    <row r="3" spans="1:11" ht="18" customHeight="1" x14ac:dyDescent="0.3">
      <c r="A3" s="78"/>
      <c r="B3" s="39" t="s">
        <v>1</v>
      </c>
      <c r="C3" s="187" t="s">
        <v>2</v>
      </c>
      <c r="D3" s="188"/>
      <c r="E3" s="40" t="s">
        <v>3</v>
      </c>
      <c r="F3" s="172">
        <v>1</v>
      </c>
      <c r="K3" s="79"/>
    </row>
    <row r="4" spans="1:11" ht="17.25" thickBot="1" x14ac:dyDescent="0.35">
      <c r="A4" s="78"/>
      <c r="B4" s="97"/>
      <c r="C4" s="97"/>
      <c r="D4" s="98"/>
      <c r="G4" s="85"/>
      <c r="H4" s="85"/>
      <c r="I4" s="99"/>
      <c r="J4" s="85"/>
      <c r="K4" s="79"/>
    </row>
    <row r="5" spans="1:11" x14ac:dyDescent="0.3">
      <c r="A5" s="78"/>
      <c r="B5" s="70"/>
      <c r="C5" s="2"/>
      <c r="E5" s="73"/>
      <c r="F5" s="74"/>
      <c r="K5" s="100"/>
    </row>
    <row r="6" spans="1:11" ht="17.25" thickBot="1" x14ac:dyDescent="0.35">
      <c r="A6" s="78"/>
      <c r="B6" s="78"/>
      <c r="K6" s="100"/>
    </row>
    <row r="7" spans="1:11" ht="16.5" customHeight="1" thickBot="1" x14ac:dyDescent="0.35">
      <c r="A7" s="78"/>
      <c r="B7" s="102"/>
      <c r="C7" s="189" t="s">
        <v>4</v>
      </c>
      <c r="D7" s="190"/>
      <c r="E7" s="190"/>
      <c r="F7" s="190"/>
      <c r="G7" s="190"/>
      <c r="H7" s="191"/>
      <c r="I7" s="8"/>
      <c r="K7" s="100"/>
    </row>
    <row r="8" spans="1:11" ht="39" customHeight="1" x14ac:dyDescent="0.3">
      <c r="A8" s="78"/>
      <c r="B8" s="102"/>
      <c r="C8" s="192" t="s">
        <v>52</v>
      </c>
      <c r="D8" s="193"/>
      <c r="E8" s="193"/>
      <c r="F8" s="193"/>
      <c r="G8" s="193"/>
      <c r="H8" s="194"/>
      <c r="I8" s="9"/>
      <c r="K8" s="100"/>
    </row>
    <row r="9" spans="1:11" ht="36" customHeight="1" thickBot="1" x14ac:dyDescent="0.35">
      <c r="A9" s="78"/>
      <c r="B9" s="102"/>
      <c r="C9" s="195"/>
      <c r="D9" s="196"/>
      <c r="E9" s="196"/>
      <c r="F9" s="196"/>
      <c r="G9" s="196"/>
      <c r="H9" s="197"/>
      <c r="I9" s="9"/>
      <c r="K9" s="100"/>
    </row>
    <row r="10" spans="1:11" ht="29.25" customHeight="1" x14ac:dyDescent="0.3">
      <c r="A10" s="78"/>
      <c r="B10" s="102"/>
      <c r="C10" s="117"/>
      <c r="D10" s="118"/>
      <c r="E10" s="118"/>
      <c r="F10" s="118"/>
      <c r="G10" s="118"/>
      <c r="H10" s="119"/>
      <c r="I10" s="1"/>
      <c r="K10" s="100"/>
    </row>
    <row r="11" spans="1:11" ht="10.5" customHeight="1" x14ac:dyDescent="0.2">
      <c r="A11" s="78"/>
      <c r="B11" s="102"/>
      <c r="C11" s="120"/>
      <c r="D11" s="121"/>
      <c r="E11" s="121"/>
      <c r="F11" s="121"/>
      <c r="G11" s="121"/>
      <c r="H11" s="122"/>
      <c r="I11" s="1"/>
      <c r="K11" s="100"/>
    </row>
    <row r="12" spans="1:11" ht="29.25" customHeight="1" x14ac:dyDescent="0.3">
      <c r="A12" s="78"/>
      <c r="B12" s="102"/>
      <c r="C12" s="120"/>
      <c r="D12" s="111" t="s">
        <v>28</v>
      </c>
      <c r="E12" s="147">
        <v>818181818</v>
      </c>
      <c r="F12" s="121"/>
      <c r="G12" s="123" t="s">
        <v>29</v>
      </c>
      <c r="H12" s="124">
        <f>E12/1300000</f>
        <v>629.37062923076928</v>
      </c>
      <c r="I12" s="1"/>
      <c r="K12" s="100"/>
    </row>
    <row r="13" spans="1:11" ht="29.25" customHeight="1" x14ac:dyDescent="0.2">
      <c r="A13" s="78"/>
      <c r="B13" s="102"/>
      <c r="C13" s="120" t="s">
        <v>5</v>
      </c>
      <c r="D13" s="111" t="s">
        <v>30</v>
      </c>
      <c r="E13" s="112">
        <f>+E12/1.19</f>
        <v>687547746.21848738</v>
      </c>
      <c r="F13" s="121"/>
      <c r="G13" s="121"/>
      <c r="H13" s="122"/>
      <c r="I13" s="1"/>
      <c r="K13" s="100"/>
    </row>
    <row r="14" spans="1:11" ht="29.25" customHeight="1" x14ac:dyDescent="0.2">
      <c r="A14" s="78"/>
      <c r="B14" s="102"/>
      <c r="C14" s="120"/>
      <c r="D14" s="111" t="s">
        <v>31</v>
      </c>
      <c r="E14" s="112">
        <f>+E12-E13</f>
        <v>130634071.78151262</v>
      </c>
      <c r="F14" s="121"/>
      <c r="G14" s="121"/>
      <c r="H14" s="122"/>
      <c r="I14" s="1"/>
      <c r="K14" s="100"/>
    </row>
    <row r="15" spans="1:11" ht="29.25" customHeight="1" x14ac:dyDescent="0.2">
      <c r="A15" s="78"/>
      <c r="B15" s="102"/>
      <c r="C15" s="120"/>
      <c r="D15" s="111" t="s">
        <v>32</v>
      </c>
      <c r="E15" s="113" t="s">
        <v>67</v>
      </c>
      <c r="F15" s="121"/>
      <c r="G15" s="121"/>
      <c r="H15" s="122"/>
      <c r="I15" s="1"/>
      <c r="K15" s="100"/>
    </row>
    <row r="16" spans="1:11" ht="29.25" customHeight="1" x14ac:dyDescent="0.2">
      <c r="A16" s="78"/>
      <c r="B16" s="102"/>
      <c r="C16" s="120"/>
      <c r="D16" s="121"/>
      <c r="E16" s="121"/>
      <c r="F16" s="121"/>
      <c r="G16" s="121"/>
      <c r="H16" s="122"/>
      <c r="I16" s="1"/>
      <c r="K16" s="100"/>
    </row>
    <row r="17" spans="1:13" ht="29.25" customHeight="1" x14ac:dyDescent="0.2">
      <c r="A17" s="78"/>
      <c r="B17" s="102"/>
      <c r="C17" s="198" t="s">
        <v>33</v>
      </c>
      <c r="D17" s="199"/>
      <c r="E17" s="199"/>
      <c r="F17" s="199"/>
      <c r="G17" s="199"/>
      <c r="H17" s="200"/>
      <c r="I17" s="1"/>
      <c r="K17" s="100"/>
    </row>
    <row r="18" spans="1:13" ht="29.25" customHeight="1" x14ac:dyDescent="0.3">
      <c r="A18" s="78"/>
      <c r="B18" s="102"/>
      <c r="C18" s="125" t="s">
        <v>34</v>
      </c>
      <c r="D18" s="201" t="s">
        <v>35</v>
      </c>
      <c r="E18" s="201" t="s">
        <v>36</v>
      </c>
      <c r="F18" s="171" t="s">
        <v>37</v>
      </c>
      <c r="G18" s="171" t="s">
        <v>38</v>
      </c>
      <c r="H18" s="126" t="s">
        <v>39</v>
      </c>
      <c r="I18" s="1"/>
      <c r="K18" s="100"/>
    </row>
    <row r="19" spans="1:13" ht="29.25" customHeight="1" x14ac:dyDescent="0.3">
      <c r="A19" s="78"/>
      <c r="B19" s="102"/>
      <c r="C19" s="125" t="s">
        <v>40</v>
      </c>
      <c r="D19" s="201"/>
      <c r="E19" s="201"/>
      <c r="F19" s="171" t="s">
        <v>41</v>
      </c>
      <c r="G19" s="171" t="s">
        <v>42</v>
      </c>
      <c r="H19" s="126" t="s">
        <v>43</v>
      </c>
      <c r="I19" s="1"/>
      <c r="K19" s="100"/>
    </row>
    <row r="20" spans="1:13" ht="29.25" customHeight="1" thickBot="1" x14ac:dyDescent="0.25">
      <c r="A20" s="78"/>
      <c r="B20" s="102"/>
      <c r="C20" s="202" t="s">
        <v>44</v>
      </c>
      <c r="D20" s="203"/>
      <c r="E20" s="203"/>
      <c r="F20" s="203"/>
      <c r="G20" s="203"/>
      <c r="H20" s="204"/>
      <c r="I20" s="1"/>
      <c r="K20" s="100"/>
    </row>
    <row r="21" spans="1:13" ht="29.25" customHeight="1" x14ac:dyDescent="0.3">
      <c r="A21" s="78"/>
      <c r="B21" s="102"/>
      <c r="C21" s="127">
        <v>1</v>
      </c>
      <c r="D21" s="132" t="s">
        <v>53</v>
      </c>
      <c r="E21" s="114">
        <v>3</v>
      </c>
      <c r="F21" s="115">
        <v>0.2</v>
      </c>
      <c r="G21" s="139">
        <v>8182000</v>
      </c>
      <c r="H21" s="143">
        <v>3894632</v>
      </c>
      <c r="I21" s="1"/>
      <c r="K21" s="100"/>
    </row>
    <row r="22" spans="1:13" ht="42" customHeight="1" x14ac:dyDescent="0.3">
      <c r="A22" s="78"/>
      <c r="B22" s="102"/>
      <c r="C22" s="127">
        <v>1</v>
      </c>
      <c r="D22" s="133" t="s">
        <v>54</v>
      </c>
      <c r="E22" s="114">
        <v>6</v>
      </c>
      <c r="F22" s="115">
        <v>1</v>
      </c>
      <c r="G22" s="140">
        <v>5604000</v>
      </c>
      <c r="H22" s="144">
        <v>13337520</v>
      </c>
      <c r="I22" s="1"/>
      <c r="K22" s="100"/>
    </row>
    <row r="23" spans="1:13" ht="54" customHeight="1" x14ac:dyDescent="0.3">
      <c r="A23" s="78"/>
      <c r="B23" s="102"/>
      <c r="C23" s="127">
        <v>1</v>
      </c>
      <c r="D23" s="133" t="s">
        <v>55</v>
      </c>
      <c r="E23" s="114">
        <v>3</v>
      </c>
      <c r="F23" s="115">
        <v>0.15</v>
      </c>
      <c r="G23" s="140">
        <v>8182000</v>
      </c>
      <c r="H23" s="144">
        <v>2920974</v>
      </c>
      <c r="I23" s="1"/>
      <c r="K23" s="100"/>
    </row>
    <row r="24" spans="1:13" ht="52.5" customHeight="1" x14ac:dyDescent="0.3">
      <c r="A24" s="78"/>
      <c r="B24" s="102"/>
      <c r="C24" s="127">
        <v>1</v>
      </c>
      <c r="D24" s="133" t="s">
        <v>56</v>
      </c>
      <c r="E24" s="114">
        <v>4</v>
      </c>
      <c r="F24" s="115">
        <v>0.15</v>
      </c>
      <c r="G24" s="141">
        <v>6967000</v>
      </c>
      <c r="H24" s="144">
        <v>2487219</v>
      </c>
      <c r="I24" s="1"/>
      <c r="K24" s="100"/>
    </row>
    <row r="25" spans="1:13" ht="42.75" x14ac:dyDescent="0.3">
      <c r="A25" s="78"/>
      <c r="B25" s="102"/>
      <c r="C25" s="127">
        <v>1</v>
      </c>
      <c r="D25" s="133" t="s">
        <v>57</v>
      </c>
      <c r="E25" s="114">
        <v>4</v>
      </c>
      <c r="F25" s="115">
        <v>0.15</v>
      </c>
      <c r="G25" s="141">
        <v>6967000</v>
      </c>
      <c r="H25" s="144">
        <v>2487219</v>
      </c>
      <c r="I25" s="1"/>
      <c r="K25" s="100"/>
    </row>
    <row r="26" spans="1:13" ht="37.5" customHeight="1" x14ac:dyDescent="0.3">
      <c r="A26" s="78"/>
      <c r="B26" s="102"/>
      <c r="C26" s="127">
        <v>1</v>
      </c>
      <c r="D26" s="133" t="s">
        <v>58</v>
      </c>
      <c r="E26" s="114">
        <v>3</v>
      </c>
      <c r="F26" s="115">
        <v>0.15</v>
      </c>
      <c r="G26" s="140">
        <v>8182000</v>
      </c>
      <c r="H26" s="144">
        <v>2920974</v>
      </c>
      <c r="I26" s="1"/>
      <c r="K26" s="100"/>
    </row>
    <row r="27" spans="1:13" ht="29.25" customHeight="1" x14ac:dyDescent="0.3">
      <c r="A27" s="78"/>
      <c r="B27" s="102"/>
      <c r="C27" s="176">
        <v>1</v>
      </c>
      <c r="D27" s="177" t="s">
        <v>59</v>
      </c>
      <c r="E27" s="178">
        <v>6</v>
      </c>
      <c r="F27" s="179">
        <v>0.31</v>
      </c>
      <c r="G27" s="180">
        <v>5604000</v>
      </c>
      <c r="H27" s="181">
        <v>4134631.2</v>
      </c>
      <c r="I27" s="1"/>
      <c r="K27" s="100"/>
    </row>
    <row r="28" spans="1:13" ht="29.25" customHeight="1" x14ac:dyDescent="0.3">
      <c r="A28" s="78"/>
      <c r="B28" s="102"/>
      <c r="C28" s="127">
        <v>1</v>
      </c>
      <c r="D28" s="133" t="s">
        <v>60</v>
      </c>
      <c r="E28" s="114">
        <v>7</v>
      </c>
      <c r="F28" s="115">
        <v>0.15</v>
      </c>
      <c r="G28" s="141">
        <v>4237000</v>
      </c>
      <c r="H28" s="144">
        <f>H29</f>
        <v>1512609</v>
      </c>
      <c r="I28" s="1"/>
      <c r="K28" s="100"/>
      <c r="M28" s="174" t="e">
        <f>#REF!-'FORMULARIO 1 - DETALLADO (2)'!H27</f>
        <v>#REF!</v>
      </c>
    </row>
    <row r="29" spans="1:13" ht="29.25" customHeight="1" x14ac:dyDescent="0.3">
      <c r="A29" s="78"/>
      <c r="B29" s="102"/>
      <c r="C29" s="127">
        <v>1</v>
      </c>
      <c r="D29" s="133" t="s">
        <v>61</v>
      </c>
      <c r="E29" s="114">
        <v>7</v>
      </c>
      <c r="F29" s="115">
        <v>0.15</v>
      </c>
      <c r="G29" s="141">
        <v>4237000</v>
      </c>
      <c r="H29" s="144">
        <v>1512609</v>
      </c>
      <c r="I29" s="1"/>
      <c r="K29" s="100"/>
    </row>
    <row r="30" spans="1:13" ht="29.25" customHeight="1" x14ac:dyDescent="0.3">
      <c r="A30" s="78"/>
      <c r="B30" s="102"/>
      <c r="C30" s="127">
        <v>1</v>
      </c>
      <c r="D30" s="133" t="s">
        <v>62</v>
      </c>
      <c r="E30" s="114">
        <v>7</v>
      </c>
      <c r="F30" s="115">
        <v>0.15</v>
      </c>
      <c r="G30" s="141">
        <v>4237000</v>
      </c>
      <c r="H30" s="144">
        <v>1512609</v>
      </c>
      <c r="I30" s="1"/>
      <c r="K30" s="100"/>
    </row>
    <row r="31" spans="1:13" ht="55.5" customHeight="1" thickBot="1" x14ac:dyDescent="0.35">
      <c r="A31" s="78"/>
      <c r="B31" s="102"/>
      <c r="C31" s="127">
        <v>2</v>
      </c>
      <c r="D31" s="134" t="s">
        <v>63</v>
      </c>
      <c r="E31" s="114">
        <v>7</v>
      </c>
      <c r="F31" s="115">
        <v>0.15</v>
      </c>
      <c r="G31" s="142">
        <v>4237000</v>
      </c>
      <c r="H31" s="145">
        <v>3025218</v>
      </c>
      <c r="I31" s="1"/>
      <c r="K31" s="100"/>
    </row>
    <row r="32" spans="1:13" ht="55.5" customHeight="1" x14ac:dyDescent="0.3">
      <c r="A32" s="78"/>
      <c r="B32" s="102"/>
      <c r="C32" s="205" t="s">
        <v>68</v>
      </c>
      <c r="D32" s="206"/>
      <c r="E32" s="207"/>
      <c r="F32" s="115">
        <v>1</v>
      </c>
      <c r="G32" s="150">
        <v>1657800</v>
      </c>
      <c r="H32" s="151">
        <f>(F32*G32)*2.38</f>
        <v>3945564</v>
      </c>
      <c r="I32" s="1"/>
      <c r="K32" s="100"/>
    </row>
    <row r="33" spans="1:197" ht="39.75" customHeight="1" x14ac:dyDescent="0.2">
      <c r="A33" s="78"/>
      <c r="B33" s="102"/>
      <c r="C33" s="208" t="s">
        <v>69</v>
      </c>
      <c r="D33" s="209"/>
      <c r="E33" s="210"/>
      <c r="F33" s="115">
        <v>0.1</v>
      </c>
      <c r="G33" s="150">
        <v>3627000</v>
      </c>
      <c r="H33" s="150">
        <f>F33*G33</f>
        <v>362700</v>
      </c>
      <c r="I33" s="1"/>
      <c r="K33" s="100"/>
    </row>
    <row r="34" spans="1:197" ht="39.75" customHeight="1" x14ac:dyDescent="0.2">
      <c r="A34" s="78"/>
      <c r="B34" s="102"/>
      <c r="C34" s="211" t="s">
        <v>46</v>
      </c>
      <c r="D34" s="212"/>
      <c r="E34" s="212"/>
      <c r="F34" s="212"/>
      <c r="G34" s="212"/>
      <c r="H34" s="129">
        <v>2.38</v>
      </c>
      <c r="I34" s="1"/>
      <c r="K34" s="100"/>
      <c r="M34" s="175"/>
    </row>
    <row r="35" spans="1:197" ht="29.25" customHeight="1" x14ac:dyDescent="0.2">
      <c r="A35" s="78"/>
      <c r="B35" s="102"/>
      <c r="C35" s="211" t="s">
        <v>45</v>
      </c>
      <c r="D35" s="212"/>
      <c r="E35" s="212"/>
      <c r="F35" s="212"/>
      <c r="G35" s="212"/>
      <c r="H35" s="154">
        <f>SUM(H21:H33)</f>
        <v>44054478.200000003</v>
      </c>
      <c r="I35" s="1"/>
      <c r="K35" s="100"/>
    </row>
    <row r="36" spans="1:197" ht="29.25" customHeight="1" x14ac:dyDescent="0.3">
      <c r="A36" s="78"/>
      <c r="B36" s="102"/>
      <c r="C36" s="182" t="s">
        <v>47</v>
      </c>
      <c r="D36" s="183"/>
      <c r="E36" s="183"/>
      <c r="F36" s="116" t="s">
        <v>48</v>
      </c>
      <c r="G36" s="116" t="s">
        <v>49</v>
      </c>
      <c r="H36" s="130" t="s">
        <v>50</v>
      </c>
      <c r="I36" s="1"/>
      <c r="K36" s="100"/>
    </row>
    <row r="37" spans="1:197" ht="87" customHeight="1" thickBot="1" x14ac:dyDescent="0.35">
      <c r="A37" s="78"/>
      <c r="B37" s="102"/>
      <c r="C37" s="214" t="s">
        <v>64</v>
      </c>
      <c r="D37" s="215"/>
      <c r="E37" s="216"/>
      <c r="F37" s="135">
        <v>1</v>
      </c>
      <c r="G37" s="136">
        <v>100</v>
      </c>
      <c r="H37" s="137">
        <v>3297800</v>
      </c>
      <c r="I37" s="137"/>
      <c r="K37" s="100"/>
    </row>
    <row r="38" spans="1:197" ht="56.25" customHeight="1" x14ac:dyDescent="0.3">
      <c r="A38" s="78"/>
      <c r="B38" s="102"/>
      <c r="C38" s="138">
        <v>1</v>
      </c>
      <c r="D38" s="217" t="s">
        <v>65</v>
      </c>
      <c r="E38" s="218"/>
      <c r="F38" s="135">
        <v>1</v>
      </c>
      <c r="G38" s="146">
        <v>6859059.0236845901</v>
      </c>
      <c r="H38" s="146">
        <v>6859059.0236845901</v>
      </c>
      <c r="I38" s="137"/>
      <c r="K38" s="100"/>
    </row>
    <row r="39" spans="1:197" ht="16.5" customHeight="1" x14ac:dyDescent="0.3">
      <c r="A39" s="78"/>
      <c r="B39" s="148"/>
      <c r="C39" s="219" t="s">
        <v>66</v>
      </c>
      <c r="D39" s="220"/>
      <c r="E39" s="220"/>
      <c r="F39" s="220"/>
      <c r="G39" s="221"/>
      <c r="H39" s="149">
        <f>H37+H38</f>
        <v>10156859.023684591</v>
      </c>
      <c r="I39" s="1"/>
      <c r="K39" s="100"/>
    </row>
    <row r="40" spans="1:197" x14ac:dyDescent="0.2">
      <c r="A40" s="102"/>
      <c r="C40" s="211" t="s">
        <v>46</v>
      </c>
      <c r="D40" s="212"/>
      <c r="E40" s="212"/>
      <c r="F40" s="212"/>
      <c r="G40" s="212"/>
      <c r="H40" s="131">
        <v>1.5</v>
      </c>
      <c r="I40" s="1"/>
      <c r="J40" s="4"/>
      <c r="K40" s="101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</row>
    <row r="41" spans="1:197" x14ac:dyDescent="0.2">
      <c r="A41" s="102"/>
      <c r="C41" s="211" t="s">
        <v>51</v>
      </c>
      <c r="D41" s="212"/>
      <c r="E41" s="212"/>
      <c r="F41" s="212"/>
      <c r="G41" s="212"/>
      <c r="H41" s="154">
        <f>'[99]PRESUPUESTO OFICIAL'!$H$38</f>
        <v>596666660.24000013</v>
      </c>
      <c r="I41" s="1"/>
      <c r="J41" s="4"/>
      <c r="K41" s="101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</row>
    <row r="42" spans="1:197" x14ac:dyDescent="0.2">
      <c r="A42" s="78"/>
      <c r="B42" s="102"/>
      <c r="C42" s="222"/>
      <c r="D42" s="223"/>
      <c r="E42" s="223"/>
      <c r="F42" s="223"/>
      <c r="G42" s="224"/>
      <c r="H42" s="128"/>
      <c r="I42" s="1"/>
      <c r="J42" s="4"/>
      <c r="K42" s="101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</row>
    <row r="43" spans="1:197" x14ac:dyDescent="0.3">
      <c r="A43" s="78"/>
      <c r="B43" s="78"/>
      <c r="C43" s="225" t="s">
        <v>70</v>
      </c>
      <c r="D43" s="225"/>
      <c r="E43" s="225"/>
      <c r="F43" s="225"/>
      <c r="G43" s="225"/>
      <c r="H43" s="225"/>
      <c r="I43" s="1"/>
      <c r="J43" s="4"/>
      <c r="K43" s="101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</row>
    <row r="44" spans="1:197" ht="25.15" customHeight="1" x14ac:dyDescent="0.3">
      <c r="A44" s="78"/>
      <c r="B44" s="78"/>
      <c r="C44" s="226" t="s">
        <v>77</v>
      </c>
      <c r="D44" s="226"/>
      <c r="E44" s="173" t="s">
        <v>78</v>
      </c>
      <c r="F44" s="173" t="s">
        <v>80</v>
      </c>
      <c r="G44" s="173" t="s">
        <v>79</v>
      </c>
      <c r="H44" s="173" t="s">
        <v>72</v>
      </c>
      <c r="I44" s="1"/>
      <c r="J44" s="4"/>
      <c r="K44" s="101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</row>
    <row r="45" spans="1:197" x14ac:dyDescent="0.2">
      <c r="A45" s="78"/>
      <c r="B45" s="78"/>
      <c r="C45" s="213" t="s">
        <v>73</v>
      </c>
      <c r="D45" s="213"/>
      <c r="E45" s="155">
        <f>E12</f>
        <v>818181818</v>
      </c>
      <c r="F45" s="156">
        <v>3.0000000000000001E-3</v>
      </c>
      <c r="G45" s="157">
        <v>14</v>
      </c>
      <c r="H45" s="152">
        <f>(F45*E45)*30%</f>
        <v>736363.63619999995</v>
      </c>
      <c r="I45" s="1"/>
      <c r="J45" s="4"/>
      <c r="K45" s="101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</row>
    <row r="46" spans="1:197" ht="22.15" customHeight="1" x14ac:dyDescent="0.2">
      <c r="A46" s="78"/>
      <c r="B46" s="78"/>
      <c r="C46" s="227" t="s">
        <v>74</v>
      </c>
      <c r="D46" s="227"/>
      <c r="E46" s="155">
        <f>400*1160000</f>
        <v>464000000</v>
      </c>
      <c r="F46" s="156">
        <v>3.0000000000000001E-3</v>
      </c>
      <c r="G46" s="157">
        <v>10</v>
      </c>
      <c r="H46" s="152">
        <f>(F46*E46)*100%</f>
        <v>1392000</v>
      </c>
      <c r="I46" s="1"/>
      <c r="J46" s="4"/>
      <c r="K46" s="101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</row>
    <row r="47" spans="1:197" ht="23.45" customHeight="1" x14ac:dyDescent="0.2">
      <c r="A47" s="78"/>
      <c r="B47" s="78"/>
      <c r="C47" s="227" t="s">
        <v>75</v>
      </c>
      <c r="D47" s="227"/>
      <c r="E47" s="155">
        <f>E45</f>
        <v>818181818</v>
      </c>
      <c r="F47" s="156">
        <v>1E-3</v>
      </c>
      <c r="G47" s="157">
        <v>46</v>
      </c>
      <c r="H47" s="152">
        <f>(F47*E47)*10%</f>
        <v>81818.181800000006</v>
      </c>
      <c r="I47" s="1"/>
      <c r="J47" s="4"/>
      <c r="K47" s="101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</row>
    <row r="48" spans="1:197" x14ac:dyDescent="0.2">
      <c r="A48" s="78"/>
      <c r="B48" s="78"/>
      <c r="C48" s="213" t="s">
        <v>76</v>
      </c>
      <c r="D48" s="213"/>
      <c r="E48" s="155">
        <f>E47</f>
        <v>818181818</v>
      </c>
      <c r="F48" s="156">
        <v>5.0000000000000001E-3</v>
      </c>
      <c r="G48" s="157">
        <v>60</v>
      </c>
      <c r="H48" s="152">
        <f>(F48*E48)*50%</f>
        <v>2045454.5450000002</v>
      </c>
      <c r="I48" s="1"/>
      <c r="J48" s="4"/>
      <c r="K48" s="101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</row>
    <row r="49" spans="1:197" ht="17.25" thickBot="1" x14ac:dyDescent="0.35">
      <c r="A49" s="78"/>
      <c r="B49" s="102"/>
      <c r="C49" s="234" t="s">
        <v>81</v>
      </c>
      <c r="D49" s="235"/>
      <c r="E49" s="235"/>
      <c r="F49" s="235"/>
      <c r="G49" s="235"/>
      <c r="H49" s="153">
        <f>SUM(H45:H48)</f>
        <v>4255636.3629999999</v>
      </c>
      <c r="I49" s="1"/>
      <c r="J49" s="4"/>
      <c r="K49" s="101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</row>
    <row r="50" spans="1:197" ht="25.15" customHeight="1" x14ac:dyDescent="0.3">
      <c r="A50" s="78"/>
      <c r="B50" s="78"/>
      <c r="C50" s="236" t="s">
        <v>71</v>
      </c>
      <c r="D50" s="237"/>
      <c r="E50" s="237"/>
      <c r="F50" s="238"/>
      <c r="G50" s="173" t="s">
        <v>82</v>
      </c>
      <c r="H50" s="173" t="s">
        <v>72</v>
      </c>
      <c r="I50" s="1"/>
      <c r="J50" s="4"/>
      <c r="K50" s="101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</row>
    <row r="51" spans="1:197" ht="15.6" customHeight="1" x14ac:dyDescent="0.2">
      <c r="A51" s="78"/>
      <c r="B51" s="78"/>
      <c r="C51" s="239" t="s">
        <v>83</v>
      </c>
      <c r="D51" s="239"/>
      <c r="E51" s="239"/>
      <c r="F51" s="239"/>
      <c r="G51" s="158">
        <v>0.06</v>
      </c>
      <c r="H51" s="162">
        <v>41252864.770000003</v>
      </c>
      <c r="I51" s="1"/>
      <c r="J51" s="4"/>
      <c r="K51" s="101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</row>
    <row r="52" spans="1:197" ht="22.15" customHeight="1" x14ac:dyDescent="0.2">
      <c r="A52" s="78"/>
      <c r="B52" s="78"/>
      <c r="C52" s="239" t="s">
        <v>84</v>
      </c>
      <c r="D52" s="239"/>
      <c r="E52" s="239"/>
      <c r="F52" s="239"/>
      <c r="G52" s="159">
        <v>7.1199999999999996E-3</v>
      </c>
      <c r="H52" s="162">
        <v>4895339.95</v>
      </c>
      <c r="I52" s="1"/>
      <c r="J52" s="4"/>
      <c r="K52" s="101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</row>
    <row r="53" spans="1:197" ht="23.45" customHeight="1" x14ac:dyDescent="0.2">
      <c r="A53" s="78"/>
      <c r="B53" s="78"/>
      <c r="C53" s="239" t="s">
        <v>85</v>
      </c>
      <c r="D53" s="239"/>
      <c r="E53" s="239"/>
      <c r="F53" s="239"/>
      <c r="G53" s="160">
        <v>5.0000000000000001E-3</v>
      </c>
      <c r="H53" s="162">
        <v>3437738.73</v>
      </c>
      <c r="I53" s="1"/>
      <c r="J53" s="4"/>
      <c r="K53" s="101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</row>
    <row r="54" spans="1:197" ht="16.149999999999999" customHeight="1" x14ac:dyDescent="0.2">
      <c r="A54" s="78"/>
      <c r="B54" s="78"/>
      <c r="C54" s="240" t="s">
        <v>86</v>
      </c>
      <c r="D54" s="240"/>
      <c r="E54" s="240"/>
      <c r="F54" s="240"/>
      <c r="G54" s="161">
        <v>4.0000000000000001E-3</v>
      </c>
      <c r="H54" s="163">
        <v>2661854.85</v>
      </c>
      <c r="I54" s="1"/>
      <c r="J54" s="4"/>
      <c r="K54" s="101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</row>
    <row r="55" spans="1:197" ht="26.25" customHeight="1" x14ac:dyDescent="0.3">
      <c r="A55" s="78"/>
      <c r="B55" s="78"/>
      <c r="C55" s="241" t="s">
        <v>87</v>
      </c>
      <c r="D55" s="241"/>
      <c r="E55" s="241"/>
      <c r="F55" s="241"/>
      <c r="G55" s="241"/>
      <c r="H55" s="164">
        <f>SUM(H51:H54)</f>
        <v>52247798.300000004</v>
      </c>
      <c r="I55" s="1"/>
      <c r="J55" s="4"/>
      <c r="K55" s="101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</row>
    <row r="56" spans="1:197" ht="15.6" customHeight="1" x14ac:dyDescent="0.2">
      <c r="A56" s="78" t="s">
        <v>88</v>
      </c>
      <c r="B56" s="78"/>
      <c r="C56" s="242" t="s">
        <v>89</v>
      </c>
      <c r="D56" s="242"/>
      <c r="E56" s="242"/>
      <c r="F56" s="242"/>
      <c r="G56" s="170">
        <v>5.0000383979969878E-2</v>
      </c>
      <c r="H56" s="165">
        <f>G56*E13</f>
        <v>34377651.315487251</v>
      </c>
      <c r="I56" s="1"/>
      <c r="J56" s="4"/>
      <c r="K56" s="101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</row>
    <row r="57" spans="1:197" ht="22.15" customHeight="1" x14ac:dyDescent="0.2">
      <c r="A57" s="78"/>
      <c r="B57" s="78"/>
      <c r="C57" s="243" t="s">
        <v>90</v>
      </c>
      <c r="D57" s="244"/>
      <c r="E57" s="244"/>
      <c r="F57" s="244"/>
      <c r="G57" s="245"/>
      <c r="H57" s="162">
        <f>H56+H55+H49+H41</f>
        <v>687547746.21848738</v>
      </c>
      <c r="I57" s="1"/>
      <c r="J57" s="4"/>
      <c r="K57" s="101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</row>
    <row r="58" spans="1:197" ht="23.45" customHeight="1" x14ac:dyDescent="0.2">
      <c r="A58" s="78"/>
      <c r="B58" s="78"/>
      <c r="C58" s="242" t="s">
        <v>91</v>
      </c>
      <c r="D58" s="242"/>
      <c r="E58" s="242"/>
      <c r="F58" s="242"/>
      <c r="G58" s="169">
        <v>0.19</v>
      </c>
      <c r="H58" s="162">
        <f>H57*0.19</f>
        <v>130634071.7815126</v>
      </c>
      <c r="I58" s="1"/>
      <c r="J58" s="4"/>
      <c r="K58" s="101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</row>
    <row r="59" spans="1:197" ht="16.149999999999999" customHeight="1" x14ac:dyDescent="0.25">
      <c r="A59" s="78"/>
      <c r="B59" s="78"/>
      <c r="C59" s="246" t="s">
        <v>92</v>
      </c>
      <c r="D59" s="246"/>
      <c r="E59" s="246"/>
      <c r="F59" s="246"/>
      <c r="G59" s="246"/>
      <c r="H59" s="168">
        <f>H57+H58</f>
        <v>818181818</v>
      </c>
      <c r="I59" s="1"/>
      <c r="J59" s="4"/>
      <c r="K59" s="101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</row>
    <row r="60" spans="1:197" ht="16.149999999999999" customHeight="1" x14ac:dyDescent="0.2">
      <c r="A60" s="78"/>
      <c r="B60" s="78"/>
      <c r="C60" s="166"/>
      <c r="D60" s="166"/>
      <c r="E60" s="166"/>
      <c r="F60" s="166"/>
      <c r="G60" s="166"/>
      <c r="H60" s="167"/>
      <c r="I60" s="1"/>
      <c r="J60" s="4"/>
      <c r="K60" s="101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</row>
    <row r="61" spans="1:197" x14ac:dyDescent="0.3">
      <c r="A61" s="78"/>
      <c r="B61" s="102"/>
      <c r="C61" s="54" t="s">
        <v>7</v>
      </c>
      <c r="D61" s="55"/>
      <c r="E61" s="55"/>
      <c r="F61" s="56"/>
      <c r="G61" s="57"/>
      <c r="H61" s="58"/>
      <c r="I61" s="1"/>
      <c r="K61" s="100"/>
    </row>
    <row r="62" spans="1:197" ht="17.25" thickBot="1" x14ac:dyDescent="0.25">
      <c r="A62" s="78"/>
      <c r="B62" s="78"/>
      <c r="C62" s="41"/>
      <c r="D62" s="42"/>
      <c r="E62" s="42"/>
      <c r="F62" s="43"/>
      <c r="G62" s="44"/>
      <c r="H62" s="112"/>
      <c r="I62" s="85"/>
      <c r="J62" s="2"/>
      <c r="K62" s="10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</row>
    <row r="63" spans="1:197" ht="16.5" customHeight="1" x14ac:dyDescent="0.3">
      <c r="A63" s="78"/>
      <c r="B63" s="71"/>
      <c r="C63" s="41"/>
      <c r="D63" s="42"/>
      <c r="E63" s="42"/>
      <c r="F63" s="43"/>
      <c r="G63" s="44"/>
      <c r="H63" s="45"/>
      <c r="I63" s="1"/>
      <c r="J63" s="71"/>
      <c r="K63" s="30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</row>
    <row r="64" spans="1:197" ht="17.25" thickBot="1" x14ac:dyDescent="0.35">
      <c r="A64" s="80"/>
      <c r="B64" s="81"/>
      <c r="C64" s="41"/>
      <c r="D64" s="42"/>
      <c r="E64" s="42"/>
      <c r="F64" s="43"/>
      <c r="G64" s="44"/>
      <c r="H64" s="45"/>
      <c r="I64" s="85"/>
      <c r="J64" s="85"/>
      <c r="K64" s="86"/>
    </row>
    <row r="65" spans="2:10" ht="17.25" thickBot="1" x14ac:dyDescent="0.35">
      <c r="C65" s="46"/>
      <c r="D65" s="47"/>
      <c r="E65" s="42"/>
      <c r="F65" s="48"/>
      <c r="G65" s="49"/>
      <c r="H65" s="50"/>
      <c r="I65" s="1"/>
    </row>
    <row r="66" spans="2:10" ht="12.75" customHeight="1" x14ac:dyDescent="0.3">
      <c r="B66" s="105" t="s">
        <v>27</v>
      </c>
      <c r="C66" s="228" t="s">
        <v>8</v>
      </c>
      <c r="D66" s="229"/>
      <c r="E66" s="229"/>
      <c r="F66" s="232" t="s">
        <v>9</v>
      </c>
      <c r="G66" s="232"/>
      <c r="H66" s="233"/>
      <c r="I66" s="106"/>
      <c r="J66" s="107"/>
    </row>
    <row r="67" spans="2:10" ht="17.25" thickBot="1" x14ac:dyDescent="0.35">
      <c r="B67" s="108"/>
      <c r="C67" s="230"/>
      <c r="D67" s="231"/>
      <c r="E67" s="231"/>
      <c r="F67" s="51"/>
      <c r="G67" s="52"/>
      <c r="H67" s="53"/>
      <c r="I67" s="109"/>
      <c r="J67" s="110"/>
    </row>
    <row r="68" spans="2:10" ht="17.25" thickBot="1" x14ac:dyDescent="0.35">
      <c r="C68" s="2"/>
      <c r="D68" s="103"/>
      <c r="E68" s="103"/>
      <c r="F68" s="2"/>
      <c r="G68" s="103"/>
      <c r="H68" s="103"/>
      <c r="I68" s="1"/>
    </row>
    <row r="69" spans="2:10" x14ac:dyDescent="0.3">
      <c r="C69" s="71"/>
      <c r="D69" s="2"/>
      <c r="E69" s="2"/>
      <c r="F69" s="71"/>
      <c r="G69" s="2"/>
      <c r="H69" s="2"/>
      <c r="I69" s="1"/>
    </row>
    <row r="70" spans="2:10" ht="17.25" thickBot="1" x14ac:dyDescent="0.35">
      <c r="C70" s="82"/>
      <c r="D70" s="83"/>
      <c r="E70" s="83"/>
      <c r="F70" s="84"/>
      <c r="G70" s="85"/>
      <c r="H70" s="85"/>
      <c r="I70" s="1"/>
    </row>
    <row r="71" spans="2:10" ht="17.25" thickBot="1" x14ac:dyDescent="0.35">
      <c r="I71" s="1"/>
    </row>
    <row r="72" spans="2:10" x14ac:dyDescent="0.3">
      <c r="C72" s="106"/>
      <c r="D72" s="106"/>
      <c r="E72" s="106"/>
      <c r="F72" s="106"/>
      <c r="G72" s="106"/>
      <c r="H72" s="106"/>
      <c r="I72" s="1"/>
    </row>
    <row r="73" spans="2:10" ht="17.25" thickBot="1" x14ac:dyDescent="0.35">
      <c r="C73" s="109"/>
      <c r="D73" s="109"/>
      <c r="E73" s="109"/>
      <c r="F73" s="109"/>
      <c r="G73" s="109"/>
      <c r="H73" s="109"/>
      <c r="I73" s="1"/>
    </row>
    <row r="74" spans="2:10" s="1" customFormat="1" x14ac:dyDescent="0.3">
      <c r="B74" s="2"/>
      <c r="C74" s="3"/>
      <c r="D74" s="5"/>
      <c r="E74" s="5"/>
      <c r="F74" s="6"/>
    </row>
    <row r="75" spans="2:10" s="1" customFormat="1" x14ac:dyDescent="0.3">
      <c r="C75" s="3"/>
      <c r="D75" s="5"/>
      <c r="E75" s="5"/>
      <c r="F75" s="6"/>
    </row>
    <row r="76" spans="2:10" s="1" customFormat="1" x14ac:dyDescent="0.3">
      <c r="C76" s="3"/>
      <c r="D76" s="5"/>
      <c r="E76" s="5"/>
      <c r="F76" s="6"/>
    </row>
    <row r="77" spans="2:10" s="1" customFormat="1" x14ac:dyDescent="0.3">
      <c r="C77" s="3"/>
      <c r="D77" s="5"/>
      <c r="E77" s="5"/>
      <c r="F77" s="6"/>
    </row>
    <row r="78" spans="2:10" s="1" customFormat="1" x14ac:dyDescent="0.3">
      <c r="C78" s="3"/>
      <c r="D78" s="5"/>
      <c r="E78" s="5"/>
      <c r="F78" s="6"/>
    </row>
    <row r="79" spans="2:10" s="1" customFormat="1" x14ac:dyDescent="0.3">
      <c r="C79" s="3"/>
      <c r="D79" s="5"/>
      <c r="E79" s="5"/>
      <c r="F79" s="6"/>
    </row>
    <row r="80" spans="2:10" s="1" customFormat="1" x14ac:dyDescent="0.3">
      <c r="C80" s="3"/>
      <c r="D80" s="5"/>
      <c r="E80" s="5"/>
      <c r="F80" s="6"/>
    </row>
    <row r="81" spans="3:6" s="1" customFormat="1" x14ac:dyDescent="0.3">
      <c r="C81" s="3"/>
      <c r="D81" s="5"/>
      <c r="E81" s="5"/>
      <c r="F81" s="6"/>
    </row>
    <row r="82" spans="3:6" s="1" customFormat="1" x14ac:dyDescent="0.3">
      <c r="C82" s="3"/>
      <c r="D82" s="5"/>
      <c r="E82" s="5"/>
      <c r="F82" s="6"/>
    </row>
    <row r="83" spans="3:6" s="1" customFormat="1" x14ac:dyDescent="0.3">
      <c r="C83" s="3"/>
      <c r="D83" s="5"/>
      <c r="E83" s="5"/>
      <c r="F83" s="6"/>
    </row>
    <row r="84" spans="3:6" s="1" customFormat="1" x14ac:dyDescent="0.3">
      <c r="C84" s="3"/>
      <c r="D84" s="5"/>
      <c r="E84" s="5"/>
      <c r="F84" s="6"/>
    </row>
    <row r="85" spans="3:6" s="1" customFormat="1" x14ac:dyDescent="0.3">
      <c r="C85" s="3"/>
      <c r="D85" s="5"/>
      <c r="E85" s="5"/>
      <c r="F85" s="6"/>
    </row>
    <row r="86" spans="3:6" s="1" customFormat="1" x14ac:dyDescent="0.3">
      <c r="C86" s="3"/>
      <c r="D86" s="5"/>
      <c r="E86" s="5"/>
      <c r="F86" s="6"/>
    </row>
    <row r="87" spans="3:6" s="1" customFormat="1" x14ac:dyDescent="0.3">
      <c r="C87" s="3"/>
      <c r="D87" s="5"/>
      <c r="E87" s="5"/>
      <c r="F87" s="6"/>
    </row>
    <row r="88" spans="3:6" s="1" customFormat="1" x14ac:dyDescent="0.3">
      <c r="C88" s="3"/>
      <c r="D88" s="5"/>
      <c r="E88" s="5"/>
      <c r="F88" s="6"/>
    </row>
    <row r="89" spans="3:6" s="1" customFormat="1" x14ac:dyDescent="0.3">
      <c r="C89" s="3"/>
      <c r="D89" s="5"/>
      <c r="E89" s="5"/>
      <c r="F89" s="6"/>
    </row>
    <row r="90" spans="3:6" s="1" customFormat="1" x14ac:dyDescent="0.3">
      <c r="C90" s="3"/>
      <c r="D90" s="5"/>
      <c r="E90" s="5"/>
      <c r="F90" s="6"/>
    </row>
    <row r="91" spans="3:6" s="1" customFormat="1" x14ac:dyDescent="0.3">
      <c r="C91" s="3"/>
      <c r="D91" s="5"/>
      <c r="E91" s="5"/>
      <c r="F91" s="6"/>
    </row>
    <row r="92" spans="3:6" s="1" customFormat="1" x14ac:dyDescent="0.3">
      <c r="C92" s="3"/>
      <c r="D92" s="5"/>
      <c r="E92" s="5"/>
      <c r="F92" s="6"/>
    </row>
    <row r="93" spans="3:6" s="1" customFormat="1" x14ac:dyDescent="0.3">
      <c r="C93" s="3"/>
      <c r="D93" s="5"/>
      <c r="E93" s="5"/>
      <c r="F93" s="6"/>
    </row>
    <row r="94" spans="3:6" s="1" customFormat="1" x14ac:dyDescent="0.3">
      <c r="C94" s="3"/>
      <c r="D94" s="5"/>
      <c r="E94" s="5"/>
      <c r="F94" s="6"/>
    </row>
    <row r="95" spans="3:6" s="1" customFormat="1" x14ac:dyDescent="0.3">
      <c r="C95" s="3"/>
      <c r="D95" s="5"/>
      <c r="E95" s="5"/>
      <c r="F95" s="6"/>
    </row>
    <row r="96" spans="3:6" s="1" customFormat="1" x14ac:dyDescent="0.3">
      <c r="C96" s="3"/>
      <c r="D96" s="5"/>
      <c r="E96" s="5"/>
      <c r="F96" s="6"/>
    </row>
    <row r="97" spans="3:6" s="1" customFormat="1" x14ac:dyDescent="0.3">
      <c r="C97" s="3"/>
      <c r="D97" s="5"/>
      <c r="E97" s="5"/>
      <c r="F97" s="6"/>
    </row>
    <row r="98" spans="3:6" s="1" customFormat="1" x14ac:dyDescent="0.3">
      <c r="C98" s="3"/>
      <c r="D98" s="5"/>
      <c r="E98" s="5"/>
      <c r="F98" s="6"/>
    </row>
    <row r="99" spans="3:6" s="1" customFormat="1" x14ac:dyDescent="0.3">
      <c r="C99" s="3"/>
      <c r="D99" s="5"/>
      <c r="E99" s="5"/>
      <c r="F99" s="6"/>
    </row>
    <row r="100" spans="3:6" s="1" customFormat="1" x14ac:dyDescent="0.3">
      <c r="C100" s="3"/>
      <c r="D100" s="5"/>
      <c r="E100" s="5"/>
      <c r="F100" s="6"/>
    </row>
    <row r="101" spans="3:6" s="1" customFormat="1" x14ac:dyDescent="0.3">
      <c r="C101" s="3"/>
      <c r="D101" s="5"/>
      <c r="E101" s="5"/>
      <c r="F101" s="6"/>
    </row>
    <row r="102" spans="3:6" s="1" customFormat="1" x14ac:dyDescent="0.3">
      <c r="C102" s="3"/>
      <c r="D102" s="5"/>
      <c r="E102" s="5"/>
      <c r="F102" s="6"/>
    </row>
    <row r="103" spans="3:6" s="1" customFormat="1" x14ac:dyDescent="0.3">
      <c r="C103" s="3"/>
      <c r="D103" s="5"/>
      <c r="E103" s="5"/>
      <c r="F103" s="6"/>
    </row>
    <row r="104" spans="3:6" s="1" customFormat="1" x14ac:dyDescent="0.3">
      <c r="C104" s="3"/>
      <c r="D104" s="5"/>
      <c r="E104" s="5"/>
      <c r="F104" s="6"/>
    </row>
    <row r="105" spans="3:6" s="1" customFormat="1" x14ac:dyDescent="0.3">
      <c r="C105" s="3"/>
      <c r="D105" s="5"/>
      <c r="E105" s="5"/>
      <c r="F105" s="6"/>
    </row>
    <row r="106" spans="3:6" s="1" customFormat="1" x14ac:dyDescent="0.3">
      <c r="C106" s="3"/>
      <c r="D106" s="5"/>
      <c r="E106" s="5"/>
      <c r="F106" s="6"/>
    </row>
    <row r="107" spans="3:6" s="1" customFormat="1" x14ac:dyDescent="0.3">
      <c r="C107" s="3"/>
      <c r="D107" s="5"/>
      <c r="E107" s="5"/>
      <c r="F107" s="6"/>
    </row>
    <row r="108" spans="3:6" s="1" customFormat="1" x14ac:dyDescent="0.3">
      <c r="C108" s="3"/>
      <c r="D108" s="5"/>
      <c r="E108" s="5"/>
      <c r="F108" s="6"/>
    </row>
    <row r="109" spans="3:6" s="1" customFormat="1" x14ac:dyDescent="0.3">
      <c r="C109" s="3"/>
      <c r="D109" s="5"/>
      <c r="E109" s="5"/>
      <c r="F109" s="6"/>
    </row>
    <row r="110" spans="3:6" s="1" customFormat="1" x14ac:dyDescent="0.3">
      <c r="C110" s="3"/>
      <c r="D110" s="5"/>
      <c r="E110" s="5"/>
      <c r="F110" s="6"/>
    </row>
    <row r="111" spans="3:6" s="1" customFormat="1" x14ac:dyDescent="0.3">
      <c r="C111" s="3"/>
      <c r="D111" s="5"/>
      <c r="E111" s="5"/>
      <c r="F111" s="6"/>
    </row>
    <row r="112" spans="3:6" s="1" customFormat="1" x14ac:dyDescent="0.3">
      <c r="C112" s="3"/>
      <c r="D112" s="5"/>
      <c r="E112" s="5"/>
      <c r="F112" s="6"/>
    </row>
    <row r="113" spans="3:6" s="1" customFormat="1" x14ac:dyDescent="0.3">
      <c r="C113" s="3"/>
      <c r="D113" s="5"/>
      <c r="E113" s="5"/>
      <c r="F113" s="6"/>
    </row>
    <row r="114" spans="3:6" s="1" customFormat="1" x14ac:dyDescent="0.3">
      <c r="C114" s="3"/>
      <c r="D114" s="5"/>
      <c r="E114" s="5"/>
      <c r="F114" s="6"/>
    </row>
    <row r="115" spans="3:6" s="1" customFormat="1" x14ac:dyDescent="0.3">
      <c r="C115" s="3"/>
      <c r="D115" s="5"/>
      <c r="E115" s="5"/>
      <c r="F115" s="6"/>
    </row>
    <row r="116" spans="3:6" s="1" customFormat="1" x14ac:dyDescent="0.3">
      <c r="C116" s="3"/>
      <c r="D116" s="5"/>
      <c r="E116" s="5"/>
      <c r="F116" s="6"/>
    </row>
    <row r="117" spans="3:6" s="1" customFormat="1" x14ac:dyDescent="0.3">
      <c r="C117" s="3"/>
      <c r="D117" s="5"/>
      <c r="E117" s="5"/>
      <c r="F117" s="6"/>
    </row>
    <row r="118" spans="3:6" s="1" customFormat="1" x14ac:dyDescent="0.3">
      <c r="C118" s="3"/>
      <c r="D118" s="5"/>
      <c r="E118" s="5"/>
      <c r="F118" s="6"/>
    </row>
    <row r="119" spans="3:6" s="1" customFormat="1" x14ac:dyDescent="0.3">
      <c r="C119" s="3"/>
      <c r="D119" s="5"/>
      <c r="E119" s="5"/>
      <c r="F119" s="6"/>
    </row>
    <row r="120" spans="3:6" s="1" customFormat="1" x14ac:dyDescent="0.3">
      <c r="C120" s="3"/>
      <c r="D120" s="5"/>
      <c r="E120" s="5"/>
      <c r="F120" s="6"/>
    </row>
    <row r="121" spans="3:6" s="1" customFormat="1" x14ac:dyDescent="0.3">
      <c r="C121" s="3"/>
      <c r="D121" s="5"/>
      <c r="E121" s="5"/>
      <c r="F121" s="6"/>
    </row>
    <row r="122" spans="3:6" s="1" customFormat="1" x14ac:dyDescent="0.3">
      <c r="C122" s="3"/>
      <c r="D122" s="5"/>
      <c r="E122" s="5"/>
      <c r="F122" s="6"/>
    </row>
    <row r="123" spans="3:6" s="1" customFormat="1" x14ac:dyDescent="0.3">
      <c r="C123" s="3"/>
      <c r="D123" s="5"/>
      <c r="E123" s="5"/>
      <c r="F123" s="6"/>
    </row>
    <row r="124" spans="3:6" s="1" customFormat="1" x14ac:dyDescent="0.3">
      <c r="C124" s="3"/>
      <c r="D124" s="5"/>
      <c r="E124" s="5"/>
      <c r="F124" s="6"/>
    </row>
    <row r="125" spans="3:6" s="1" customFormat="1" x14ac:dyDescent="0.3">
      <c r="C125" s="3"/>
      <c r="D125" s="5"/>
      <c r="E125" s="5"/>
      <c r="F125" s="6"/>
    </row>
    <row r="126" spans="3:6" s="1" customFormat="1" x14ac:dyDescent="0.3">
      <c r="C126" s="3"/>
      <c r="D126" s="5"/>
      <c r="E126" s="5"/>
      <c r="F126" s="6"/>
    </row>
    <row r="127" spans="3:6" s="1" customFormat="1" x14ac:dyDescent="0.3">
      <c r="C127" s="3"/>
      <c r="D127" s="5"/>
      <c r="E127" s="5"/>
      <c r="F127" s="6"/>
    </row>
    <row r="128" spans="3:6" s="1" customFormat="1" x14ac:dyDescent="0.3">
      <c r="C128" s="3"/>
      <c r="D128" s="5"/>
      <c r="E128" s="5"/>
      <c r="F128" s="6"/>
    </row>
    <row r="129" spans="3:6" s="1" customFormat="1" x14ac:dyDescent="0.3">
      <c r="C129" s="3"/>
      <c r="D129" s="5"/>
      <c r="E129" s="5"/>
      <c r="F129" s="6"/>
    </row>
    <row r="130" spans="3:6" s="1" customFormat="1" x14ac:dyDescent="0.3">
      <c r="C130" s="3"/>
      <c r="D130" s="5"/>
      <c r="E130" s="5"/>
      <c r="F130" s="6"/>
    </row>
    <row r="131" spans="3:6" s="1" customFormat="1" x14ac:dyDescent="0.3">
      <c r="C131" s="3"/>
      <c r="D131" s="5"/>
      <c r="E131" s="5"/>
      <c r="F131" s="6"/>
    </row>
    <row r="132" spans="3:6" s="1" customFormat="1" x14ac:dyDescent="0.3">
      <c r="C132" s="3"/>
      <c r="D132" s="5"/>
      <c r="E132" s="5"/>
      <c r="F132" s="6"/>
    </row>
    <row r="133" spans="3:6" s="1" customFormat="1" x14ac:dyDescent="0.3">
      <c r="C133" s="3"/>
      <c r="D133" s="5"/>
      <c r="E133" s="5"/>
      <c r="F133" s="6"/>
    </row>
    <row r="134" spans="3:6" s="1" customFormat="1" x14ac:dyDescent="0.3">
      <c r="C134" s="3"/>
      <c r="D134" s="5"/>
      <c r="E134" s="5"/>
      <c r="F134" s="6"/>
    </row>
    <row r="135" spans="3:6" s="1" customFormat="1" x14ac:dyDescent="0.3">
      <c r="C135" s="3"/>
      <c r="D135" s="5"/>
      <c r="E135" s="5"/>
      <c r="F135" s="6"/>
    </row>
    <row r="136" spans="3:6" s="1" customFormat="1" x14ac:dyDescent="0.3">
      <c r="C136" s="3"/>
      <c r="D136" s="5"/>
      <c r="E136" s="5"/>
      <c r="F136" s="6"/>
    </row>
    <row r="137" spans="3:6" s="1" customFormat="1" x14ac:dyDescent="0.3">
      <c r="C137" s="3"/>
      <c r="D137" s="5"/>
      <c r="E137" s="5"/>
      <c r="F137" s="6"/>
    </row>
    <row r="138" spans="3:6" s="1" customFormat="1" x14ac:dyDescent="0.3">
      <c r="C138" s="3"/>
      <c r="D138" s="5"/>
      <c r="E138" s="5"/>
      <c r="F138" s="6"/>
    </row>
    <row r="139" spans="3:6" s="1" customFormat="1" x14ac:dyDescent="0.3">
      <c r="C139" s="3"/>
      <c r="D139" s="5"/>
      <c r="E139" s="5"/>
      <c r="F139" s="6"/>
    </row>
    <row r="140" spans="3:6" s="1" customFormat="1" x14ac:dyDescent="0.3">
      <c r="C140" s="3"/>
      <c r="D140" s="5"/>
      <c r="E140" s="5"/>
      <c r="F140" s="6"/>
    </row>
    <row r="141" spans="3:6" s="1" customFormat="1" x14ac:dyDescent="0.3">
      <c r="C141" s="3"/>
      <c r="D141" s="5"/>
      <c r="E141" s="5"/>
      <c r="F141" s="6"/>
    </row>
    <row r="142" spans="3:6" s="1" customFormat="1" x14ac:dyDescent="0.3">
      <c r="C142" s="3"/>
      <c r="D142" s="5"/>
      <c r="E142" s="5"/>
      <c r="F142" s="6"/>
    </row>
    <row r="143" spans="3:6" s="1" customFormat="1" x14ac:dyDescent="0.3">
      <c r="C143" s="3"/>
      <c r="D143" s="5"/>
      <c r="E143" s="5"/>
      <c r="F143" s="6"/>
    </row>
    <row r="144" spans="3:6" s="1" customFormat="1" x14ac:dyDescent="0.3">
      <c r="C144" s="3"/>
      <c r="D144" s="5"/>
      <c r="E144" s="5"/>
      <c r="F144" s="6"/>
    </row>
    <row r="145" spans="3:6" s="1" customFormat="1" x14ac:dyDescent="0.3">
      <c r="C145" s="3"/>
      <c r="D145" s="5"/>
      <c r="E145" s="5"/>
      <c r="F145" s="6"/>
    </row>
    <row r="146" spans="3:6" s="1" customFormat="1" x14ac:dyDescent="0.3">
      <c r="C146" s="3"/>
      <c r="D146" s="5"/>
      <c r="E146" s="5"/>
      <c r="F146" s="6"/>
    </row>
    <row r="147" spans="3:6" s="1" customFormat="1" x14ac:dyDescent="0.3">
      <c r="C147" s="3"/>
      <c r="D147" s="5"/>
      <c r="E147" s="5"/>
      <c r="F147" s="6"/>
    </row>
    <row r="148" spans="3:6" s="1" customFormat="1" x14ac:dyDescent="0.3">
      <c r="C148" s="3"/>
      <c r="D148" s="5"/>
      <c r="E148" s="5"/>
      <c r="F148" s="6"/>
    </row>
    <row r="149" spans="3:6" s="1" customFormat="1" x14ac:dyDescent="0.3">
      <c r="C149" s="3"/>
      <c r="D149" s="5"/>
      <c r="E149" s="5"/>
      <c r="F149" s="6"/>
    </row>
    <row r="150" spans="3:6" s="1" customFormat="1" x14ac:dyDescent="0.3">
      <c r="C150" s="3"/>
      <c r="D150" s="5"/>
      <c r="E150" s="5"/>
      <c r="F150" s="6"/>
    </row>
    <row r="151" spans="3:6" s="1" customFormat="1" x14ac:dyDescent="0.3">
      <c r="C151" s="3"/>
      <c r="D151" s="5"/>
      <c r="E151" s="5"/>
      <c r="F151" s="6"/>
    </row>
    <row r="152" spans="3:6" s="1" customFormat="1" x14ac:dyDescent="0.3">
      <c r="C152" s="3"/>
      <c r="D152" s="5"/>
      <c r="E152" s="5"/>
      <c r="F152" s="6"/>
    </row>
    <row r="153" spans="3:6" s="1" customFormat="1" x14ac:dyDescent="0.3">
      <c r="C153" s="3"/>
      <c r="D153" s="5"/>
      <c r="E153" s="5"/>
      <c r="F153" s="6"/>
    </row>
    <row r="154" spans="3:6" s="1" customFormat="1" x14ac:dyDescent="0.3">
      <c r="C154" s="3"/>
      <c r="D154" s="5"/>
      <c r="E154" s="5"/>
      <c r="F154" s="6"/>
    </row>
    <row r="155" spans="3:6" s="1" customFormat="1" x14ac:dyDescent="0.3">
      <c r="C155" s="3"/>
      <c r="D155" s="5"/>
      <c r="E155" s="5"/>
      <c r="F155" s="6"/>
    </row>
    <row r="156" spans="3:6" s="1" customFormat="1" x14ac:dyDescent="0.3">
      <c r="C156" s="3"/>
      <c r="D156" s="5"/>
      <c r="E156" s="5"/>
      <c r="F156" s="6"/>
    </row>
    <row r="157" spans="3:6" s="1" customFormat="1" x14ac:dyDescent="0.3">
      <c r="C157" s="3"/>
      <c r="D157" s="5"/>
      <c r="E157" s="5"/>
      <c r="F157" s="6"/>
    </row>
    <row r="158" spans="3:6" s="1" customFormat="1" x14ac:dyDescent="0.3">
      <c r="C158" s="3"/>
      <c r="D158" s="5"/>
      <c r="E158" s="5"/>
      <c r="F158" s="6"/>
    </row>
    <row r="159" spans="3:6" s="1" customFormat="1" x14ac:dyDescent="0.3">
      <c r="C159" s="3"/>
      <c r="D159" s="5"/>
      <c r="E159" s="5"/>
      <c r="F159" s="6"/>
    </row>
    <row r="160" spans="3:6" s="1" customFormat="1" x14ac:dyDescent="0.3">
      <c r="C160" s="3"/>
      <c r="D160" s="5"/>
      <c r="E160" s="5"/>
      <c r="F160" s="6"/>
    </row>
    <row r="161" spans="3:6" s="1" customFormat="1" x14ac:dyDescent="0.3">
      <c r="C161" s="3"/>
      <c r="D161" s="5"/>
      <c r="E161" s="5"/>
      <c r="F161" s="6"/>
    </row>
    <row r="162" spans="3:6" s="1" customFormat="1" x14ac:dyDescent="0.3">
      <c r="C162" s="3"/>
      <c r="D162" s="5"/>
      <c r="E162" s="5"/>
      <c r="F162" s="6"/>
    </row>
    <row r="163" spans="3:6" s="1" customFormat="1" x14ac:dyDescent="0.3">
      <c r="C163" s="3"/>
      <c r="D163" s="5"/>
      <c r="E163" s="5"/>
      <c r="F163" s="6"/>
    </row>
    <row r="164" spans="3:6" s="1" customFormat="1" x14ac:dyDescent="0.3">
      <c r="C164" s="3"/>
      <c r="D164" s="5"/>
      <c r="E164" s="5"/>
      <c r="F164" s="6"/>
    </row>
    <row r="165" spans="3:6" s="1" customFormat="1" x14ac:dyDescent="0.3">
      <c r="C165" s="3"/>
      <c r="D165" s="5"/>
      <c r="E165" s="5"/>
      <c r="F165" s="6"/>
    </row>
    <row r="166" spans="3:6" s="1" customFormat="1" x14ac:dyDescent="0.3">
      <c r="C166" s="3"/>
      <c r="D166" s="5"/>
      <c r="E166" s="5"/>
      <c r="F166" s="6"/>
    </row>
    <row r="167" spans="3:6" s="1" customFormat="1" x14ac:dyDescent="0.3">
      <c r="C167" s="3"/>
      <c r="D167" s="5"/>
      <c r="E167" s="5"/>
      <c r="F167" s="6"/>
    </row>
    <row r="168" spans="3:6" s="1" customFormat="1" x14ac:dyDescent="0.3">
      <c r="C168" s="3"/>
      <c r="D168" s="5"/>
      <c r="E168" s="5"/>
      <c r="F168" s="6"/>
    </row>
    <row r="169" spans="3:6" s="1" customFormat="1" x14ac:dyDescent="0.3">
      <c r="C169" s="3"/>
      <c r="D169" s="5"/>
      <c r="E169" s="5"/>
      <c r="F169" s="6"/>
    </row>
    <row r="170" spans="3:6" s="1" customFormat="1" x14ac:dyDescent="0.3">
      <c r="C170" s="3"/>
      <c r="D170" s="5"/>
      <c r="E170" s="5"/>
      <c r="F170" s="6"/>
    </row>
    <row r="171" spans="3:6" s="1" customFormat="1" x14ac:dyDescent="0.3">
      <c r="C171" s="3"/>
      <c r="D171" s="5"/>
      <c r="E171" s="5"/>
      <c r="F171" s="6"/>
    </row>
    <row r="172" spans="3:6" s="1" customFormat="1" x14ac:dyDescent="0.3">
      <c r="C172" s="3"/>
      <c r="D172" s="5"/>
      <c r="E172" s="5"/>
      <c r="F172" s="6"/>
    </row>
    <row r="173" spans="3:6" s="1" customFormat="1" x14ac:dyDescent="0.3">
      <c r="C173" s="3"/>
      <c r="D173" s="5"/>
      <c r="E173" s="5"/>
      <c r="F173" s="6"/>
    </row>
    <row r="174" spans="3:6" s="1" customFormat="1" x14ac:dyDescent="0.3">
      <c r="C174" s="3"/>
      <c r="D174" s="5"/>
      <c r="E174" s="5"/>
      <c r="F174" s="6"/>
    </row>
    <row r="175" spans="3:6" s="1" customFormat="1" x14ac:dyDescent="0.3">
      <c r="C175" s="3"/>
      <c r="D175" s="5"/>
      <c r="E175" s="5"/>
      <c r="F175" s="6"/>
    </row>
    <row r="176" spans="3:6" s="1" customFormat="1" x14ac:dyDescent="0.3">
      <c r="C176" s="3"/>
      <c r="D176" s="5"/>
      <c r="E176" s="5"/>
      <c r="F176" s="6"/>
    </row>
    <row r="177" spans="3:6" s="1" customFormat="1" x14ac:dyDescent="0.3">
      <c r="C177" s="3"/>
      <c r="D177" s="5"/>
      <c r="E177" s="5"/>
      <c r="F177" s="6"/>
    </row>
    <row r="178" spans="3:6" s="1" customFormat="1" x14ac:dyDescent="0.3">
      <c r="C178" s="3"/>
      <c r="D178" s="5"/>
      <c r="E178" s="5"/>
      <c r="F178" s="6"/>
    </row>
    <row r="179" spans="3:6" s="1" customFormat="1" x14ac:dyDescent="0.3">
      <c r="C179" s="3"/>
      <c r="D179" s="5"/>
      <c r="E179" s="5"/>
      <c r="F179" s="6"/>
    </row>
    <row r="180" spans="3:6" s="1" customFormat="1" x14ac:dyDescent="0.3">
      <c r="C180" s="3"/>
      <c r="D180" s="5"/>
      <c r="E180" s="5"/>
      <c r="F180" s="6"/>
    </row>
    <row r="181" spans="3:6" s="1" customFormat="1" x14ac:dyDescent="0.3">
      <c r="C181" s="3"/>
      <c r="D181" s="5"/>
      <c r="E181" s="5"/>
      <c r="F181" s="6"/>
    </row>
    <row r="182" spans="3:6" s="1" customFormat="1" x14ac:dyDescent="0.3">
      <c r="C182" s="3"/>
      <c r="D182" s="5"/>
      <c r="E182" s="5"/>
      <c r="F182" s="6"/>
    </row>
    <row r="183" spans="3:6" s="1" customFormat="1" x14ac:dyDescent="0.3">
      <c r="C183" s="3"/>
      <c r="D183" s="5"/>
      <c r="E183" s="5"/>
      <c r="F183" s="6"/>
    </row>
    <row r="184" spans="3:6" s="1" customFormat="1" x14ac:dyDescent="0.3">
      <c r="C184" s="3"/>
      <c r="D184" s="5"/>
      <c r="E184" s="5"/>
      <c r="F184" s="6"/>
    </row>
    <row r="185" spans="3:6" s="1" customFormat="1" x14ac:dyDescent="0.3">
      <c r="C185" s="3"/>
      <c r="D185" s="5"/>
      <c r="E185" s="5"/>
      <c r="F185" s="6"/>
    </row>
    <row r="186" spans="3:6" s="1" customFormat="1" x14ac:dyDescent="0.3">
      <c r="C186" s="3"/>
      <c r="D186" s="5"/>
      <c r="E186" s="5"/>
      <c r="F186" s="6"/>
    </row>
    <row r="187" spans="3:6" s="1" customFormat="1" x14ac:dyDescent="0.3">
      <c r="C187" s="3"/>
      <c r="D187" s="5"/>
      <c r="E187" s="5"/>
      <c r="F187" s="6"/>
    </row>
    <row r="188" spans="3:6" s="1" customFormat="1" x14ac:dyDescent="0.3">
      <c r="C188" s="3"/>
      <c r="D188" s="5"/>
      <c r="E188" s="5"/>
      <c r="F188" s="6"/>
    </row>
    <row r="189" spans="3:6" s="1" customFormat="1" x14ac:dyDescent="0.3">
      <c r="C189" s="3"/>
      <c r="D189" s="5"/>
      <c r="E189" s="5"/>
      <c r="F189" s="6"/>
    </row>
    <row r="190" spans="3:6" s="1" customFormat="1" x14ac:dyDescent="0.3">
      <c r="C190" s="3"/>
      <c r="D190" s="5"/>
      <c r="E190" s="5"/>
      <c r="F190" s="6"/>
    </row>
    <row r="191" spans="3:6" s="1" customFormat="1" x14ac:dyDescent="0.3">
      <c r="C191" s="3"/>
      <c r="D191" s="5"/>
      <c r="E191" s="5"/>
      <c r="F191" s="6"/>
    </row>
    <row r="192" spans="3:6" s="1" customFormat="1" x14ac:dyDescent="0.3">
      <c r="C192" s="3"/>
      <c r="D192" s="5"/>
      <c r="E192" s="5"/>
      <c r="F192" s="6"/>
    </row>
    <row r="193" spans="3:6" s="1" customFormat="1" x14ac:dyDescent="0.3">
      <c r="C193" s="3"/>
      <c r="D193" s="5"/>
      <c r="E193" s="5"/>
      <c r="F193" s="6"/>
    </row>
    <row r="194" spans="3:6" s="1" customFormat="1" x14ac:dyDescent="0.3">
      <c r="C194" s="3"/>
      <c r="D194" s="5"/>
      <c r="E194" s="5"/>
      <c r="F194" s="6"/>
    </row>
    <row r="195" spans="3:6" s="1" customFormat="1" x14ac:dyDescent="0.3">
      <c r="C195" s="3"/>
      <c r="D195" s="5"/>
      <c r="E195" s="5"/>
      <c r="F195" s="6"/>
    </row>
    <row r="196" spans="3:6" s="1" customFormat="1" x14ac:dyDescent="0.3">
      <c r="C196" s="3"/>
      <c r="D196" s="5"/>
      <c r="E196" s="5"/>
      <c r="F196" s="6"/>
    </row>
    <row r="197" spans="3:6" s="1" customFormat="1" x14ac:dyDescent="0.3">
      <c r="C197" s="3"/>
      <c r="D197" s="5"/>
      <c r="E197" s="5"/>
      <c r="F197" s="6"/>
    </row>
    <row r="198" spans="3:6" s="1" customFormat="1" x14ac:dyDescent="0.3">
      <c r="C198" s="3"/>
      <c r="D198" s="5"/>
      <c r="E198" s="5"/>
      <c r="F198" s="6"/>
    </row>
    <row r="199" spans="3:6" s="1" customFormat="1" x14ac:dyDescent="0.3">
      <c r="C199" s="3"/>
      <c r="D199" s="5"/>
      <c r="E199" s="5"/>
      <c r="F199" s="6"/>
    </row>
    <row r="200" spans="3:6" s="1" customFormat="1" x14ac:dyDescent="0.3">
      <c r="C200" s="3"/>
      <c r="D200" s="5"/>
      <c r="E200" s="5"/>
      <c r="F200" s="6"/>
    </row>
    <row r="201" spans="3:6" s="1" customFormat="1" x14ac:dyDescent="0.3">
      <c r="C201" s="3"/>
      <c r="D201" s="5"/>
      <c r="E201" s="5"/>
      <c r="F201" s="6"/>
    </row>
    <row r="202" spans="3:6" s="1" customFormat="1" x14ac:dyDescent="0.3">
      <c r="C202" s="3"/>
      <c r="D202" s="5"/>
      <c r="E202" s="5"/>
      <c r="F202" s="6"/>
    </row>
    <row r="203" spans="3:6" s="1" customFormat="1" x14ac:dyDescent="0.3">
      <c r="C203" s="3"/>
      <c r="D203" s="5"/>
      <c r="E203" s="5"/>
      <c r="F203" s="6"/>
    </row>
    <row r="204" spans="3:6" s="1" customFormat="1" x14ac:dyDescent="0.3">
      <c r="C204" s="3"/>
      <c r="D204" s="5"/>
      <c r="E204" s="5"/>
      <c r="F204" s="6"/>
    </row>
    <row r="205" spans="3:6" s="1" customFormat="1" x14ac:dyDescent="0.3">
      <c r="C205" s="3"/>
      <c r="D205" s="5"/>
      <c r="E205" s="5"/>
      <c r="F205" s="6"/>
    </row>
    <row r="206" spans="3:6" s="1" customFormat="1" x14ac:dyDescent="0.3">
      <c r="C206" s="3"/>
      <c r="D206" s="5"/>
      <c r="E206" s="5"/>
      <c r="F206" s="6"/>
    </row>
    <row r="207" spans="3:6" s="1" customFormat="1" x14ac:dyDescent="0.3">
      <c r="C207" s="3"/>
      <c r="D207" s="5"/>
      <c r="E207" s="5"/>
      <c r="F207" s="6"/>
    </row>
    <row r="208" spans="3:6" s="1" customFormat="1" x14ac:dyDescent="0.3">
      <c r="C208" s="3"/>
      <c r="D208" s="5"/>
      <c r="E208" s="5"/>
      <c r="F208" s="6"/>
    </row>
    <row r="209" spans="3:6" s="1" customFormat="1" x14ac:dyDescent="0.3">
      <c r="C209" s="3"/>
      <c r="D209" s="5"/>
      <c r="E209" s="5"/>
      <c r="F209" s="6"/>
    </row>
    <row r="210" spans="3:6" s="1" customFormat="1" x14ac:dyDescent="0.3">
      <c r="C210" s="3"/>
      <c r="D210" s="5"/>
      <c r="E210" s="5"/>
      <c r="F210" s="6"/>
    </row>
    <row r="211" spans="3:6" s="1" customFormat="1" x14ac:dyDescent="0.3">
      <c r="C211" s="3"/>
      <c r="D211" s="5"/>
      <c r="E211" s="5"/>
      <c r="F211" s="6"/>
    </row>
    <row r="212" spans="3:6" s="1" customFormat="1" x14ac:dyDescent="0.3">
      <c r="C212" s="3"/>
      <c r="D212" s="5"/>
      <c r="E212" s="5"/>
      <c r="F212" s="6"/>
    </row>
    <row r="213" spans="3:6" s="1" customFormat="1" x14ac:dyDescent="0.3">
      <c r="C213" s="3"/>
      <c r="D213" s="5"/>
      <c r="E213" s="5"/>
      <c r="F213" s="6"/>
    </row>
    <row r="214" spans="3:6" s="1" customFormat="1" x14ac:dyDescent="0.3">
      <c r="C214" s="3"/>
      <c r="D214" s="5"/>
      <c r="E214" s="5"/>
      <c r="F214" s="6"/>
    </row>
    <row r="215" spans="3:6" s="1" customFormat="1" x14ac:dyDescent="0.3">
      <c r="C215" s="3"/>
      <c r="D215" s="5"/>
      <c r="E215" s="5"/>
      <c r="F215" s="6"/>
    </row>
    <row r="216" spans="3:6" s="1" customFormat="1" x14ac:dyDescent="0.3">
      <c r="C216" s="3"/>
      <c r="D216" s="5"/>
      <c r="E216" s="5"/>
      <c r="F216" s="6"/>
    </row>
    <row r="217" spans="3:6" s="1" customFormat="1" x14ac:dyDescent="0.3">
      <c r="C217" s="3"/>
      <c r="D217" s="5"/>
      <c r="E217" s="5"/>
      <c r="F217" s="6"/>
    </row>
    <row r="218" spans="3:6" s="1" customFormat="1" x14ac:dyDescent="0.3">
      <c r="C218" s="3"/>
      <c r="D218" s="5"/>
      <c r="E218" s="5"/>
      <c r="F218" s="6"/>
    </row>
    <row r="219" spans="3:6" s="1" customFormat="1" x14ac:dyDescent="0.3">
      <c r="C219" s="3"/>
      <c r="D219" s="5"/>
      <c r="E219" s="5"/>
      <c r="F219" s="6"/>
    </row>
    <row r="220" spans="3:6" s="1" customFormat="1" x14ac:dyDescent="0.3">
      <c r="C220" s="3"/>
      <c r="D220" s="5"/>
      <c r="E220" s="5"/>
      <c r="F220" s="6"/>
    </row>
    <row r="221" spans="3:6" s="1" customFormat="1" x14ac:dyDescent="0.3">
      <c r="C221" s="3"/>
      <c r="D221" s="5"/>
      <c r="E221" s="5"/>
      <c r="F221" s="6"/>
    </row>
    <row r="222" spans="3:6" s="1" customFormat="1" x14ac:dyDescent="0.3">
      <c r="C222" s="3"/>
      <c r="D222" s="5"/>
      <c r="E222" s="5"/>
      <c r="F222" s="6"/>
    </row>
    <row r="223" spans="3:6" s="1" customFormat="1" x14ac:dyDescent="0.3">
      <c r="C223" s="3"/>
      <c r="D223" s="5"/>
      <c r="E223" s="5"/>
      <c r="F223" s="6"/>
    </row>
    <row r="224" spans="3:6" s="1" customFormat="1" x14ac:dyDescent="0.3">
      <c r="C224" s="3"/>
      <c r="D224" s="5"/>
      <c r="E224" s="5"/>
      <c r="F224" s="6"/>
    </row>
    <row r="225" spans="3:6" s="1" customFormat="1" x14ac:dyDescent="0.3">
      <c r="C225" s="3"/>
      <c r="D225" s="5"/>
      <c r="E225" s="5"/>
      <c r="F225" s="6"/>
    </row>
    <row r="226" spans="3:6" s="1" customFormat="1" x14ac:dyDescent="0.3">
      <c r="C226" s="3"/>
      <c r="D226" s="5"/>
      <c r="E226" s="5"/>
      <c r="F226" s="6"/>
    </row>
    <row r="227" spans="3:6" s="1" customFormat="1" x14ac:dyDescent="0.3">
      <c r="C227" s="3"/>
      <c r="D227" s="5"/>
      <c r="E227" s="5"/>
      <c r="F227" s="6"/>
    </row>
    <row r="228" spans="3:6" s="1" customFormat="1" x14ac:dyDescent="0.3">
      <c r="C228" s="3"/>
      <c r="D228" s="5"/>
      <c r="E228" s="5"/>
      <c r="F228" s="6"/>
    </row>
    <row r="229" spans="3:6" s="1" customFormat="1" x14ac:dyDescent="0.3">
      <c r="C229" s="3"/>
      <c r="D229" s="5"/>
      <c r="E229" s="5"/>
      <c r="F229" s="6"/>
    </row>
    <row r="230" spans="3:6" s="1" customFormat="1" x14ac:dyDescent="0.3">
      <c r="C230" s="3"/>
      <c r="D230" s="5"/>
      <c r="E230" s="5"/>
      <c r="F230" s="6"/>
    </row>
    <row r="231" spans="3:6" s="1" customFormat="1" x14ac:dyDescent="0.3">
      <c r="C231" s="3"/>
      <c r="D231" s="5"/>
      <c r="E231" s="5"/>
      <c r="F231" s="6"/>
    </row>
    <row r="232" spans="3:6" s="1" customFormat="1" x14ac:dyDescent="0.3">
      <c r="C232" s="3"/>
      <c r="D232" s="5"/>
      <c r="E232" s="5"/>
      <c r="F232" s="6"/>
    </row>
    <row r="233" spans="3:6" s="1" customFormat="1" x14ac:dyDescent="0.3">
      <c r="C233" s="3"/>
      <c r="D233" s="5"/>
      <c r="E233" s="5"/>
      <c r="F233" s="6"/>
    </row>
    <row r="234" spans="3:6" s="1" customFormat="1" x14ac:dyDescent="0.3">
      <c r="C234" s="3"/>
      <c r="D234" s="5"/>
      <c r="E234" s="5"/>
      <c r="F234" s="6"/>
    </row>
    <row r="235" spans="3:6" s="1" customFormat="1" x14ac:dyDescent="0.3">
      <c r="C235" s="3"/>
      <c r="D235" s="5"/>
      <c r="E235" s="5"/>
      <c r="F235" s="6"/>
    </row>
    <row r="236" spans="3:6" s="1" customFormat="1" x14ac:dyDescent="0.3">
      <c r="C236" s="3"/>
      <c r="D236" s="5"/>
      <c r="E236" s="5"/>
      <c r="F236" s="6"/>
    </row>
    <row r="237" spans="3:6" s="1" customFormat="1" x14ac:dyDescent="0.3">
      <c r="C237" s="3"/>
      <c r="D237" s="5"/>
      <c r="E237" s="5"/>
      <c r="F237" s="6"/>
    </row>
    <row r="238" spans="3:6" s="1" customFormat="1" x14ac:dyDescent="0.3">
      <c r="C238" s="3"/>
      <c r="D238" s="5"/>
      <c r="E238" s="5"/>
      <c r="F238" s="6"/>
    </row>
    <row r="239" spans="3:6" s="1" customFormat="1" x14ac:dyDescent="0.3">
      <c r="C239" s="3"/>
      <c r="D239" s="5"/>
      <c r="E239" s="5"/>
      <c r="F239" s="6"/>
    </row>
    <row r="240" spans="3:6" s="1" customFormat="1" x14ac:dyDescent="0.3">
      <c r="C240" s="3"/>
      <c r="D240" s="5"/>
      <c r="E240" s="5"/>
      <c r="F240" s="6"/>
    </row>
    <row r="241" spans="3:6" s="1" customFormat="1" x14ac:dyDescent="0.3">
      <c r="C241" s="3"/>
      <c r="D241" s="5"/>
      <c r="E241" s="5"/>
      <c r="F241" s="6"/>
    </row>
    <row r="242" spans="3:6" s="1" customFormat="1" x14ac:dyDescent="0.3">
      <c r="C242" s="3"/>
      <c r="D242" s="5"/>
      <c r="E242" s="5"/>
      <c r="F242" s="6"/>
    </row>
    <row r="243" spans="3:6" s="1" customFormat="1" x14ac:dyDescent="0.3">
      <c r="C243" s="3"/>
      <c r="D243" s="5"/>
      <c r="E243" s="5"/>
      <c r="F243" s="6"/>
    </row>
    <row r="244" spans="3:6" s="1" customFormat="1" x14ac:dyDescent="0.3">
      <c r="C244" s="3"/>
      <c r="D244" s="5"/>
      <c r="E244" s="5"/>
      <c r="F244" s="6"/>
    </row>
    <row r="245" spans="3:6" s="1" customFormat="1" x14ac:dyDescent="0.3">
      <c r="C245" s="3"/>
      <c r="D245" s="5"/>
      <c r="E245" s="5"/>
      <c r="F245" s="6"/>
    </row>
    <row r="246" spans="3:6" s="1" customFormat="1" x14ac:dyDescent="0.3">
      <c r="C246" s="3"/>
      <c r="D246" s="5"/>
      <c r="E246" s="5"/>
      <c r="F246" s="6"/>
    </row>
    <row r="247" spans="3:6" s="1" customFormat="1" x14ac:dyDescent="0.3">
      <c r="C247" s="3"/>
      <c r="D247" s="5"/>
      <c r="E247" s="5"/>
      <c r="F247" s="6"/>
    </row>
    <row r="248" spans="3:6" s="1" customFormat="1" x14ac:dyDescent="0.3">
      <c r="C248" s="3"/>
      <c r="D248" s="5"/>
      <c r="E248" s="5"/>
      <c r="F248" s="6"/>
    </row>
    <row r="249" spans="3:6" s="1" customFormat="1" x14ac:dyDescent="0.3">
      <c r="C249" s="3"/>
      <c r="D249" s="5"/>
      <c r="E249" s="5"/>
      <c r="F249" s="6"/>
    </row>
    <row r="250" spans="3:6" s="1" customFormat="1" x14ac:dyDescent="0.3">
      <c r="C250" s="3"/>
      <c r="D250" s="5"/>
      <c r="E250" s="5"/>
      <c r="F250" s="6"/>
    </row>
    <row r="251" spans="3:6" s="1" customFormat="1" x14ac:dyDescent="0.3">
      <c r="C251" s="3"/>
      <c r="D251" s="5"/>
      <c r="E251" s="5"/>
      <c r="F251" s="6"/>
    </row>
    <row r="252" spans="3:6" s="1" customFormat="1" x14ac:dyDescent="0.3">
      <c r="C252" s="3"/>
      <c r="D252" s="5"/>
      <c r="E252" s="5"/>
      <c r="F252" s="6"/>
    </row>
    <row r="253" spans="3:6" s="1" customFormat="1" x14ac:dyDescent="0.3">
      <c r="C253" s="3"/>
      <c r="D253" s="5"/>
      <c r="E253" s="5"/>
      <c r="F253" s="6"/>
    </row>
    <row r="254" spans="3:6" s="1" customFormat="1" x14ac:dyDescent="0.3">
      <c r="C254" s="3"/>
      <c r="D254" s="5"/>
      <c r="E254" s="5"/>
      <c r="F254" s="6"/>
    </row>
    <row r="255" spans="3:6" s="1" customFormat="1" x14ac:dyDescent="0.3">
      <c r="C255" s="3"/>
      <c r="D255" s="5"/>
      <c r="E255" s="5"/>
      <c r="F255" s="6"/>
    </row>
    <row r="256" spans="3:6" s="1" customFormat="1" x14ac:dyDescent="0.3">
      <c r="C256" s="3"/>
      <c r="D256" s="5"/>
      <c r="E256" s="5"/>
      <c r="F256" s="6"/>
    </row>
    <row r="257" spans="3:6" s="1" customFormat="1" x14ac:dyDescent="0.3">
      <c r="C257" s="3"/>
      <c r="D257" s="5"/>
      <c r="E257" s="5"/>
      <c r="F257" s="6"/>
    </row>
    <row r="258" spans="3:6" s="1" customFormat="1" x14ac:dyDescent="0.3">
      <c r="C258" s="3"/>
      <c r="D258" s="5"/>
      <c r="E258" s="5"/>
      <c r="F258" s="6"/>
    </row>
    <row r="259" spans="3:6" s="1" customFormat="1" x14ac:dyDescent="0.3">
      <c r="C259" s="3"/>
      <c r="D259" s="5"/>
      <c r="E259" s="5"/>
      <c r="F259" s="6"/>
    </row>
    <row r="260" spans="3:6" s="1" customFormat="1" x14ac:dyDescent="0.3">
      <c r="C260" s="3"/>
      <c r="D260" s="5"/>
      <c r="E260" s="5"/>
      <c r="F260" s="6"/>
    </row>
    <row r="261" spans="3:6" s="1" customFormat="1" x14ac:dyDescent="0.3">
      <c r="C261" s="3"/>
      <c r="D261" s="5"/>
      <c r="E261" s="5"/>
      <c r="F261" s="6"/>
    </row>
    <row r="262" spans="3:6" s="1" customFormat="1" x14ac:dyDescent="0.3">
      <c r="C262" s="3"/>
      <c r="D262" s="5"/>
      <c r="E262" s="5"/>
      <c r="F262" s="6"/>
    </row>
    <row r="263" spans="3:6" s="1" customFormat="1" x14ac:dyDescent="0.3">
      <c r="C263" s="3"/>
      <c r="D263" s="5"/>
      <c r="E263" s="5"/>
      <c r="F263" s="6"/>
    </row>
    <row r="264" spans="3:6" s="1" customFormat="1" x14ac:dyDescent="0.3">
      <c r="C264" s="3"/>
      <c r="D264" s="5"/>
      <c r="E264" s="5"/>
      <c r="F264" s="6"/>
    </row>
    <row r="265" spans="3:6" s="1" customFormat="1" x14ac:dyDescent="0.3">
      <c r="C265" s="3"/>
      <c r="D265" s="5"/>
      <c r="E265" s="5"/>
      <c r="F265" s="6"/>
    </row>
    <row r="266" spans="3:6" s="1" customFormat="1" x14ac:dyDescent="0.3">
      <c r="C266" s="3"/>
      <c r="D266" s="5"/>
      <c r="E266" s="5"/>
      <c r="F266" s="6"/>
    </row>
    <row r="267" spans="3:6" s="1" customFormat="1" x14ac:dyDescent="0.3">
      <c r="C267" s="3"/>
      <c r="D267" s="5"/>
      <c r="E267" s="5"/>
      <c r="F267" s="6"/>
    </row>
    <row r="268" spans="3:6" s="1" customFormat="1" x14ac:dyDescent="0.3">
      <c r="C268" s="3"/>
      <c r="D268" s="5"/>
      <c r="E268" s="5"/>
      <c r="F268" s="6"/>
    </row>
    <row r="269" spans="3:6" s="1" customFormat="1" x14ac:dyDescent="0.3">
      <c r="C269" s="3"/>
      <c r="D269" s="5"/>
      <c r="E269" s="5"/>
      <c r="F269" s="6"/>
    </row>
    <row r="270" spans="3:6" s="1" customFormat="1" x14ac:dyDescent="0.3">
      <c r="C270" s="3"/>
      <c r="D270" s="5"/>
      <c r="E270" s="5"/>
      <c r="F270" s="6"/>
    </row>
    <row r="271" spans="3:6" s="1" customFormat="1" x14ac:dyDescent="0.3">
      <c r="C271" s="3"/>
      <c r="D271" s="5"/>
      <c r="E271" s="5"/>
      <c r="F271" s="6"/>
    </row>
    <row r="272" spans="3:6" s="1" customFormat="1" x14ac:dyDescent="0.3">
      <c r="C272" s="3"/>
      <c r="D272" s="5"/>
      <c r="E272" s="5"/>
      <c r="F272" s="6"/>
    </row>
    <row r="273" spans="3:6" s="1" customFormat="1" x14ac:dyDescent="0.3">
      <c r="C273" s="3"/>
      <c r="D273" s="5"/>
      <c r="E273" s="5"/>
      <c r="F273" s="6"/>
    </row>
    <row r="274" spans="3:6" s="1" customFormat="1" x14ac:dyDescent="0.3">
      <c r="C274" s="3"/>
      <c r="D274" s="5"/>
      <c r="E274" s="5"/>
      <c r="F274" s="6"/>
    </row>
    <row r="275" spans="3:6" s="1" customFormat="1" x14ac:dyDescent="0.3">
      <c r="C275" s="3"/>
      <c r="D275" s="5"/>
      <c r="E275" s="5"/>
      <c r="F275" s="6"/>
    </row>
    <row r="276" spans="3:6" s="1" customFormat="1" x14ac:dyDescent="0.3">
      <c r="C276" s="3"/>
      <c r="D276" s="5"/>
      <c r="E276" s="5"/>
      <c r="F276" s="6"/>
    </row>
    <row r="277" spans="3:6" s="1" customFormat="1" x14ac:dyDescent="0.3">
      <c r="C277" s="3"/>
      <c r="D277" s="5"/>
      <c r="E277" s="5"/>
      <c r="F277" s="6"/>
    </row>
    <row r="278" spans="3:6" s="1" customFormat="1" x14ac:dyDescent="0.3">
      <c r="C278" s="3"/>
      <c r="D278" s="5"/>
      <c r="E278" s="5"/>
      <c r="F278" s="6"/>
    </row>
    <row r="279" spans="3:6" s="1" customFormat="1" x14ac:dyDescent="0.3">
      <c r="C279" s="3"/>
      <c r="D279" s="5"/>
      <c r="E279" s="5"/>
      <c r="F279" s="6"/>
    </row>
    <row r="280" spans="3:6" s="1" customFormat="1" x14ac:dyDescent="0.3">
      <c r="C280" s="3"/>
      <c r="D280" s="5"/>
      <c r="E280" s="5"/>
      <c r="F280" s="6"/>
    </row>
    <row r="281" spans="3:6" s="1" customFormat="1" x14ac:dyDescent="0.3">
      <c r="C281" s="3"/>
      <c r="D281" s="5"/>
      <c r="E281" s="5"/>
      <c r="F281" s="6"/>
    </row>
    <row r="282" spans="3:6" s="1" customFormat="1" x14ac:dyDescent="0.3">
      <c r="C282" s="3"/>
      <c r="D282" s="5"/>
      <c r="E282" s="5"/>
      <c r="F282" s="6"/>
    </row>
    <row r="283" spans="3:6" s="1" customFormat="1" x14ac:dyDescent="0.3">
      <c r="C283" s="3"/>
      <c r="D283" s="5"/>
      <c r="E283" s="5"/>
      <c r="F283" s="6"/>
    </row>
    <row r="284" spans="3:6" s="1" customFormat="1" x14ac:dyDescent="0.3">
      <c r="C284" s="3"/>
      <c r="D284" s="5"/>
      <c r="E284" s="5"/>
      <c r="F284" s="6"/>
    </row>
    <row r="285" spans="3:6" s="1" customFormat="1" x14ac:dyDescent="0.3">
      <c r="C285" s="3"/>
      <c r="D285" s="5"/>
      <c r="E285" s="5"/>
      <c r="F285" s="6"/>
    </row>
    <row r="286" spans="3:6" s="1" customFormat="1" x14ac:dyDescent="0.3">
      <c r="C286" s="3"/>
      <c r="D286" s="5"/>
      <c r="E286" s="5"/>
      <c r="F286" s="6"/>
    </row>
    <row r="287" spans="3:6" s="1" customFormat="1" x14ac:dyDescent="0.3">
      <c r="C287" s="3"/>
      <c r="D287" s="5"/>
      <c r="E287" s="5"/>
      <c r="F287" s="6"/>
    </row>
    <row r="288" spans="3:6" s="1" customFormat="1" x14ac:dyDescent="0.3">
      <c r="C288" s="3"/>
      <c r="D288" s="5"/>
      <c r="E288" s="5"/>
      <c r="F288" s="6"/>
    </row>
    <row r="289" spans="3:6" s="1" customFormat="1" x14ac:dyDescent="0.3">
      <c r="C289" s="3"/>
      <c r="D289" s="5"/>
      <c r="E289" s="5"/>
      <c r="F289" s="6"/>
    </row>
    <row r="290" spans="3:6" s="1" customFormat="1" x14ac:dyDescent="0.3">
      <c r="C290" s="3"/>
      <c r="D290" s="5"/>
      <c r="E290" s="5"/>
      <c r="F290" s="6"/>
    </row>
    <row r="291" spans="3:6" s="1" customFormat="1" x14ac:dyDescent="0.3">
      <c r="C291" s="3"/>
      <c r="D291" s="5"/>
      <c r="E291" s="5"/>
      <c r="F291" s="6"/>
    </row>
    <row r="292" spans="3:6" s="1" customFormat="1" x14ac:dyDescent="0.3">
      <c r="C292" s="3"/>
      <c r="D292" s="5"/>
      <c r="E292" s="5"/>
      <c r="F292" s="6"/>
    </row>
    <row r="293" spans="3:6" s="1" customFormat="1" x14ac:dyDescent="0.3">
      <c r="C293" s="3"/>
      <c r="D293" s="5"/>
      <c r="E293" s="5"/>
      <c r="F293" s="6"/>
    </row>
    <row r="294" spans="3:6" s="1" customFormat="1" x14ac:dyDescent="0.3">
      <c r="C294" s="3"/>
      <c r="D294" s="5"/>
      <c r="E294" s="5"/>
      <c r="F294" s="6"/>
    </row>
    <row r="295" spans="3:6" s="1" customFormat="1" x14ac:dyDescent="0.3">
      <c r="C295" s="3"/>
      <c r="D295" s="5"/>
      <c r="E295" s="5"/>
      <c r="F295" s="6"/>
    </row>
    <row r="296" spans="3:6" s="1" customFormat="1" x14ac:dyDescent="0.3">
      <c r="C296" s="3"/>
      <c r="D296" s="5"/>
      <c r="E296" s="5"/>
      <c r="F296" s="6"/>
    </row>
    <row r="297" spans="3:6" s="1" customFormat="1" x14ac:dyDescent="0.3">
      <c r="C297" s="3"/>
      <c r="D297" s="5"/>
      <c r="E297" s="5"/>
      <c r="F297" s="6"/>
    </row>
    <row r="298" spans="3:6" s="1" customFormat="1" x14ac:dyDescent="0.3">
      <c r="C298" s="3"/>
      <c r="D298" s="5"/>
      <c r="E298" s="5"/>
      <c r="F298" s="6"/>
    </row>
    <row r="299" spans="3:6" s="1" customFormat="1" x14ac:dyDescent="0.3">
      <c r="C299" s="3"/>
      <c r="D299" s="5"/>
      <c r="E299" s="5"/>
      <c r="F299" s="6"/>
    </row>
    <row r="300" spans="3:6" s="1" customFormat="1" x14ac:dyDescent="0.3">
      <c r="C300" s="3"/>
      <c r="D300" s="5"/>
      <c r="E300" s="5"/>
      <c r="F300" s="6"/>
    </row>
    <row r="301" spans="3:6" s="1" customFormat="1" x14ac:dyDescent="0.3">
      <c r="C301" s="3"/>
      <c r="D301" s="5"/>
      <c r="E301" s="5"/>
      <c r="F301" s="6"/>
    </row>
    <row r="302" spans="3:6" s="1" customFormat="1" x14ac:dyDescent="0.3">
      <c r="C302" s="3"/>
      <c r="D302" s="5"/>
      <c r="E302" s="5"/>
      <c r="F302" s="6"/>
    </row>
    <row r="303" spans="3:6" s="1" customFormat="1" x14ac:dyDescent="0.3">
      <c r="C303" s="3"/>
      <c r="D303" s="5"/>
      <c r="E303" s="5"/>
      <c r="F303" s="6"/>
    </row>
    <row r="304" spans="3:6" s="1" customFormat="1" x14ac:dyDescent="0.3">
      <c r="C304" s="3"/>
      <c r="D304" s="5"/>
      <c r="E304" s="5"/>
      <c r="F304" s="6"/>
    </row>
    <row r="305" spans="3:6" s="1" customFormat="1" x14ac:dyDescent="0.3">
      <c r="C305" s="3"/>
      <c r="D305" s="5"/>
      <c r="E305" s="5"/>
      <c r="F305" s="6"/>
    </row>
    <row r="306" spans="3:6" s="1" customFormat="1" x14ac:dyDescent="0.3">
      <c r="C306" s="3"/>
      <c r="D306" s="5"/>
      <c r="E306" s="5"/>
      <c r="F306" s="6"/>
    </row>
    <row r="307" spans="3:6" s="1" customFormat="1" x14ac:dyDescent="0.3">
      <c r="C307" s="3"/>
      <c r="D307" s="5"/>
      <c r="E307" s="5"/>
      <c r="F307" s="6"/>
    </row>
    <row r="308" spans="3:6" s="1" customFormat="1" x14ac:dyDescent="0.3">
      <c r="C308" s="3"/>
      <c r="D308" s="5"/>
      <c r="E308" s="5"/>
      <c r="F308" s="6"/>
    </row>
    <row r="309" spans="3:6" s="1" customFormat="1" x14ac:dyDescent="0.3">
      <c r="C309" s="3"/>
      <c r="D309" s="5"/>
      <c r="E309" s="5"/>
      <c r="F309" s="6"/>
    </row>
    <row r="310" spans="3:6" s="1" customFormat="1" x14ac:dyDescent="0.3">
      <c r="C310" s="3"/>
      <c r="D310" s="5"/>
      <c r="E310" s="5"/>
      <c r="F310" s="6"/>
    </row>
    <row r="311" spans="3:6" s="1" customFormat="1" x14ac:dyDescent="0.3">
      <c r="C311" s="3"/>
      <c r="D311" s="5"/>
      <c r="E311" s="5"/>
      <c r="F311" s="6"/>
    </row>
    <row r="312" spans="3:6" s="1" customFormat="1" x14ac:dyDescent="0.3">
      <c r="C312" s="3"/>
      <c r="D312" s="5"/>
      <c r="E312" s="5"/>
      <c r="F312" s="6"/>
    </row>
    <row r="313" spans="3:6" s="1" customFormat="1" x14ac:dyDescent="0.3">
      <c r="C313" s="3"/>
      <c r="D313" s="5"/>
      <c r="E313" s="5"/>
      <c r="F313" s="6"/>
    </row>
    <row r="314" spans="3:6" s="1" customFormat="1" x14ac:dyDescent="0.3">
      <c r="C314" s="3"/>
      <c r="D314" s="5"/>
      <c r="E314" s="5"/>
      <c r="F314" s="6"/>
    </row>
    <row r="315" spans="3:6" s="1" customFormat="1" x14ac:dyDescent="0.3">
      <c r="C315" s="3"/>
      <c r="D315" s="5"/>
      <c r="E315" s="5"/>
      <c r="F315" s="6"/>
    </row>
    <row r="316" spans="3:6" s="1" customFormat="1" x14ac:dyDescent="0.3">
      <c r="C316" s="3"/>
      <c r="D316" s="5"/>
      <c r="E316" s="5"/>
      <c r="F316" s="6"/>
    </row>
    <row r="317" spans="3:6" s="1" customFormat="1" x14ac:dyDescent="0.3">
      <c r="C317" s="3"/>
      <c r="D317" s="5"/>
      <c r="E317" s="5"/>
      <c r="F317" s="6"/>
    </row>
    <row r="318" spans="3:6" s="1" customFormat="1" x14ac:dyDescent="0.3">
      <c r="C318" s="3"/>
      <c r="D318" s="5"/>
      <c r="E318" s="5"/>
      <c r="F318" s="6"/>
    </row>
    <row r="319" spans="3:6" s="1" customFormat="1" x14ac:dyDescent="0.3">
      <c r="C319" s="3"/>
      <c r="D319" s="5"/>
      <c r="E319" s="5"/>
      <c r="F319" s="6"/>
    </row>
    <row r="320" spans="3:6" s="1" customFormat="1" x14ac:dyDescent="0.3">
      <c r="C320" s="3"/>
      <c r="D320" s="5"/>
      <c r="E320" s="5"/>
      <c r="F320" s="6"/>
    </row>
    <row r="321" spans="3:6" s="1" customFormat="1" x14ac:dyDescent="0.3">
      <c r="C321" s="3"/>
      <c r="D321" s="5"/>
      <c r="E321" s="5"/>
      <c r="F321" s="6"/>
    </row>
    <row r="322" spans="3:6" s="1" customFormat="1" x14ac:dyDescent="0.3">
      <c r="C322" s="3"/>
      <c r="D322" s="5"/>
      <c r="E322" s="5"/>
      <c r="F322" s="6"/>
    </row>
    <row r="323" spans="3:6" s="1" customFormat="1" x14ac:dyDescent="0.3">
      <c r="C323" s="3"/>
      <c r="D323" s="5"/>
      <c r="E323" s="5"/>
      <c r="F323" s="6"/>
    </row>
    <row r="324" spans="3:6" s="1" customFormat="1" x14ac:dyDescent="0.3">
      <c r="C324" s="3"/>
      <c r="D324" s="5"/>
      <c r="E324" s="5"/>
      <c r="F324" s="6"/>
    </row>
    <row r="325" spans="3:6" s="1" customFormat="1" x14ac:dyDescent="0.3">
      <c r="C325" s="3"/>
      <c r="D325" s="5"/>
      <c r="E325" s="5"/>
      <c r="F325" s="6"/>
    </row>
    <row r="326" spans="3:6" s="1" customFormat="1" x14ac:dyDescent="0.3">
      <c r="C326" s="3"/>
      <c r="D326" s="5"/>
      <c r="E326" s="5"/>
      <c r="F326" s="6"/>
    </row>
    <row r="327" spans="3:6" s="1" customFormat="1" x14ac:dyDescent="0.3">
      <c r="C327" s="3"/>
      <c r="D327" s="5"/>
      <c r="E327" s="5"/>
      <c r="F327" s="6"/>
    </row>
    <row r="328" spans="3:6" s="1" customFormat="1" x14ac:dyDescent="0.3">
      <c r="C328" s="3"/>
      <c r="D328" s="5"/>
      <c r="E328" s="5"/>
      <c r="F328" s="6"/>
    </row>
    <row r="329" spans="3:6" s="1" customFormat="1" x14ac:dyDescent="0.3">
      <c r="C329" s="3"/>
      <c r="D329" s="5"/>
      <c r="E329" s="5"/>
      <c r="F329" s="6"/>
    </row>
    <row r="330" spans="3:6" s="1" customFormat="1" x14ac:dyDescent="0.3">
      <c r="C330" s="3"/>
      <c r="D330" s="5"/>
      <c r="E330" s="5"/>
      <c r="F330" s="6"/>
    </row>
    <row r="331" spans="3:6" s="1" customFormat="1" x14ac:dyDescent="0.3">
      <c r="C331" s="3"/>
      <c r="D331" s="5"/>
      <c r="E331" s="5"/>
      <c r="F331" s="6"/>
    </row>
    <row r="332" spans="3:6" s="1" customFormat="1" x14ac:dyDescent="0.3">
      <c r="C332" s="3"/>
      <c r="D332" s="5"/>
      <c r="E332" s="5"/>
      <c r="F332" s="6"/>
    </row>
    <row r="333" spans="3:6" s="1" customFormat="1" x14ac:dyDescent="0.3">
      <c r="C333" s="3"/>
      <c r="D333" s="5"/>
      <c r="E333" s="5"/>
      <c r="F333" s="6"/>
    </row>
    <row r="334" spans="3:6" s="1" customFormat="1" x14ac:dyDescent="0.3">
      <c r="C334" s="3"/>
      <c r="D334" s="5"/>
      <c r="E334" s="5"/>
      <c r="F334" s="6"/>
    </row>
    <row r="335" spans="3:6" s="1" customFormat="1" x14ac:dyDescent="0.3">
      <c r="C335" s="3"/>
      <c r="D335" s="5"/>
      <c r="E335" s="5"/>
      <c r="F335" s="6"/>
    </row>
    <row r="336" spans="3:6" s="1" customFormat="1" x14ac:dyDescent="0.3">
      <c r="C336" s="3"/>
      <c r="D336" s="5"/>
      <c r="E336" s="5"/>
      <c r="F336" s="6"/>
    </row>
    <row r="337" spans="3:6" s="1" customFormat="1" x14ac:dyDescent="0.3">
      <c r="C337" s="3"/>
      <c r="D337" s="5"/>
      <c r="E337" s="5"/>
      <c r="F337" s="6"/>
    </row>
    <row r="338" spans="3:6" s="1" customFormat="1" x14ac:dyDescent="0.3">
      <c r="C338" s="3"/>
      <c r="D338" s="5"/>
      <c r="E338" s="5"/>
      <c r="F338" s="6"/>
    </row>
    <row r="339" spans="3:6" s="1" customFormat="1" x14ac:dyDescent="0.3">
      <c r="C339" s="3"/>
      <c r="D339" s="5"/>
      <c r="E339" s="5"/>
      <c r="F339" s="6"/>
    </row>
    <row r="340" spans="3:6" s="1" customFormat="1" x14ac:dyDescent="0.3">
      <c r="C340" s="3"/>
      <c r="D340" s="5"/>
      <c r="E340" s="5"/>
      <c r="F340" s="6"/>
    </row>
    <row r="341" spans="3:6" s="1" customFormat="1" x14ac:dyDescent="0.3">
      <c r="C341" s="3"/>
      <c r="D341" s="5"/>
      <c r="E341" s="5"/>
      <c r="F341" s="6"/>
    </row>
    <row r="342" spans="3:6" s="1" customFormat="1" x14ac:dyDescent="0.3">
      <c r="C342" s="3"/>
      <c r="D342" s="5"/>
      <c r="E342" s="5"/>
      <c r="F342" s="6"/>
    </row>
    <row r="343" spans="3:6" s="1" customFormat="1" x14ac:dyDescent="0.3">
      <c r="C343" s="3"/>
      <c r="D343" s="5"/>
      <c r="E343" s="5"/>
      <c r="F343" s="6"/>
    </row>
    <row r="344" spans="3:6" s="1" customFormat="1" x14ac:dyDescent="0.3">
      <c r="C344" s="3"/>
      <c r="D344" s="5"/>
      <c r="E344" s="5"/>
      <c r="F344" s="6"/>
    </row>
    <row r="345" spans="3:6" s="1" customFormat="1" x14ac:dyDescent="0.3">
      <c r="C345" s="3"/>
      <c r="D345" s="5"/>
      <c r="E345" s="5"/>
      <c r="F345" s="6"/>
    </row>
    <row r="346" spans="3:6" s="1" customFormat="1" x14ac:dyDescent="0.3">
      <c r="C346" s="3"/>
      <c r="D346" s="5"/>
      <c r="E346" s="5"/>
      <c r="F346" s="6"/>
    </row>
    <row r="347" spans="3:6" s="1" customFormat="1" x14ac:dyDescent="0.3">
      <c r="C347" s="3"/>
      <c r="D347" s="5"/>
      <c r="E347" s="5"/>
      <c r="F347" s="6"/>
    </row>
    <row r="348" spans="3:6" s="1" customFormat="1" x14ac:dyDescent="0.3">
      <c r="C348" s="3"/>
      <c r="D348" s="5"/>
      <c r="E348" s="5"/>
      <c r="F348" s="6"/>
    </row>
    <row r="349" spans="3:6" s="1" customFormat="1" x14ac:dyDescent="0.3">
      <c r="C349" s="3"/>
      <c r="D349" s="5"/>
      <c r="E349" s="5"/>
      <c r="F349" s="6"/>
    </row>
    <row r="350" spans="3:6" s="1" customFormat="1" x14ac:dyDescent="0.3">
      <c r="C350" s="3"/>
      <c r="D350" s="5"/>
      <c r="E350" s="5"/>
      <c r="F350" s="6"/>
    </row>
    <row r="351" spans="3:6" s="1" customFormat="1" x14ac:dyDescent="0.3">
      <c r="C351" s="3"/>
      <c r="D351" s="5"/>
      <c r="E351" s="5"/>
      <c r="F351" s="6"/>
    </row>
    <row r="352" spans="3:6" s="1" customFormat="1" x14ac:dyDescent="0.3">
      <c r="C352" s="3"/>
      <c r="D352" s="5"/>
      <c r="E352" s="5"/>
      <c r="F352" s="6"/>
    </row>
    <row r="353" spans="3:6" s="1" customFormat="1" x14ac:dyDescent="0.3">
      <c r="C353" s="3"/>
      <c r="D353" s="5"/>
      <c r="E353" s="5"/>
      <c r="F353" s="6"/>
    </row>
    <row r="354" spans="3:6" s="1" customFormat="1" x14ac:dyDescent="0.3">
      <c r="C354" s="3"/>
      <c r="D354" s="5"/>
      <c r="E354" s="5"/>
      <c r="F354" s="6"/>
    </row>
    <row r="355" spans="3:6" s="1" customFormat="1" x14ac:dyDescent="0.3">
      <c r="C355" s="3"/>
      <c r="D355" s="5"/>
      <c r="E355" s="5"/>
      <c r="F355" s="6"/>
    </row>
    <row r="356" spans="3:6" s="1" customFormat="1" x14ac:dyDescent="0.3">
      <c r="C356" s="3"/>
      <c r="D356" s="5"/>
      <c r="E356" s="5"/>
      <c r="F356" s="6"/>
    </row>
    <row r="357" spans="3:6" s="1" customFormat="1" x14ac:dyDescent="0.3">
      <c r="C357" s="3"/>
      <c r="D357" s="5"/>
      <c r="E357" s="5"/>
      <c r="F357" s="6"/>
    </row>
    <row r="358" spans="3:6" s="1" customFormat="1" x14ac:dyDescent="0.3">
      <c r="C358" s="3"/>
      <c r="D358" s="5"/>
      <c r="E358" s="5"/>
      <c r="F358" s="6"/>
    </row>
    <row r="359" spans="3:6" s="1" customFormat="1" x14ac:dyDescent="0.3">
      <c r="C359" s="3"/>
      <c r="D359" s="5"/>
      <c r="E359" s="5"/>
      <c r="F359" s="6"/>
    </row>
    <row r="360" spans="3:6" s="1" customFormat="1" x14ac:dyDescent="0.3">
      <c r="C360" s="3"/>
      <c r="D360" s="5"/>
      <c r="E360" s="5"/>
      <c r="F360" s="6"/>
    </row>
    <row r="361" spans="3:6" s="1" customFormat="1" x14ac:dyDescent="0.3">
      <c r="C361" s="3"/>
      <c r="D361" s="5"/>
      <c r="E361" s="5"/>
      <c r="F361" s="6"/>
    </row>
    <row r="362" spans="3:6" s="1" customFormat="1" x14ac:dyDescent="0.3">
      <c r="C362" s="3"/>
      <c r="D362" s="5"/>
      <c r="E362" s="5"/>
      <c r="F362" s="6"/>
    </row>
    <row r="363" spans="3:6" s="1" customFormat="1" x14ac:dyDescent="0.3">
      <c r="C363" s="3"/>
      <c r="D363" s="5"/>
      <c r="E363" s="5"/>
      <c r="F363" s="6"/>
    </row>
    <row r="364" spans="3:6" s="1" customFormat="1" x14ac:dyDescent="0.3">
      <c r="C364" s="3"/>
      <c r="D364" s="5"/>
      <c r="E364" s="5"/>
      <c r="F364" s="6"/>
    </row>
    <row r="365" spans="3:6" s="1" customFormat="1" x14ac:dyDescent="0.3">
      <c r="C365" s="3"/>
      <c r="D365" s="5"/>
      <c r="E365" s="5"/>
      <c r="F365" s="6"/>
    </row>
    <row r="366" spans="3:6" s="1" customFormat="1" x14ac:dyDescent="0.3">
      <c r="C366" s="3"/>
      <c r="D366" s="5"/>
      <c r="E366" s="5"/>
      <c r="F366" s="6"/>
    </row>
    <row r="367" spans="3:6" s="1" customFormat="1" x14ac:dyDescent="0.3">
      <c r="C367" s="3"/>
      <c r="D367" s="5"/>
      <c r="E367" s="5"/>
      <c r="F367" s="6"/>
    </row>
    <row r="368" spans="3:6" s="1" customFormat="1" x14ac:dyDescent="0.3">
      <c r="C368" s="3"/>
      <c r="D368" s="5"/>
      <c r="E368" s="5"/>
      <c r="F368" s="6"/>
    </row>
    <row r="369" spans="2:6" s="1" customFormat="1" x14ac:dyDescent="0.3">
      <c r="C369" s="3"/>
      <c r="D369" s="5"/>
      <c r="E369" s="5"/>
      <c r="F369" s="6"/>
    </row>
    <row r="370" spans="2:6" s="1" customFormat="1" x14ac:dyDescent="0.3">
      <c r="C370" s="3"/>
      <c r="D370" s="5"/>
      <c r="E370" s="5"/>
      <c r="F370" s="6"/>
    </row>
    <row r="371" spans="2:6" s="1" customFormat="1" x14ac:dyDescent="0.3">
      <c r="C371" s="3"/>
      <c r="D371" s="5"/>
      <c r="E371" s="5"/>
      <c r="F371" s="6"/>
    </row>
    <row r="372" spans="2:6" x14ac:dyDescent="0.3">
      <c r="B372" s="1"/>
    </row>
  </sheetData>
  <mergeCells count="38">
    <mergeCell ref="C66:E67"/>
    <mergeCell ref="F66:H66"/>
    <mergeCell ref="C49:G49"/>
    <mergeCell ref="C50:F50"/>
    <mergeCell ref="C51:F51"/>
    <mergeCell ref="C52:F52"/>
    <mergeCell ref="C53:F53"/>
    <mergeCell ref="C54:F54"/>
    <mergeCell ref="C55:G55"/>
    <mergeCell ref="C56:F56"/>
    <mergeCell ref="C57:G57"/>
    <mergeCell ref="C58:F58"/>
    <mergeCell ref="C59:G59"/>
    <mergeCell ref="C48:D48"/>
    <mergeCell ref="C37:E37"/>
    <mergeCell ref="D38:E38"/>
    <mergeCell ref="C39:G39"/>
    <mergeCell ref="C40:G40"/>
    <mergeCell ref="C41:G41"/>
    <mergeCell ref="C42:G42"/>
    <mergeCell ref="C43:H43"/>
    <mergeCell ref="C44:D44"/>
    <mergeCell ref="C45:D45"/>
    <mergeCell ref="C46:D46"/>
    <mergeCell ref="C47:D47"/>
    <mergeCell ref="C36:E36"/>
    <mergeCell ref="B2:F2"/>
    <mergeCell ref="C3:D3"/>
    <mergeCell ref="C7:H7"/>
    <mergeCell ref="C8:H9"/>
    <mergeCell ref="C17:H17"/>
    <mergeCell ref="D18:D19"/>
    <mergeCell ref="E18:E19"/>
    <mergeCell ref="C20:H20"/>
    <mergeCell ref="C32:E32"/>
    <mergeCell ref="C33:E33"/>
    <mergeCell ref="C34:G34"/>
    <mergeCell ref="C35:G35"/>
  </mergeCells>
  <printOptions horizontalCentered="1" verticalCentered="1"/>
  <pageMargins left="0" right="0.11811023622047245" top="0" bottom="0" header="0" footer="0"/>
  <pageSetup scale="40" orientation="portrait" r:id="rId1"/>
  <rowBreaks count="1" manualBreakCount="1">
    <brk id="7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GP40"/>
  <sheetViews>
    <sheetView showGridLines="0" view="pageBreakPreview" topLeftCell="A18" zoomScale="64" zoomScaleNormal="93" zoomScaleSheetLayoutView="93" workbookViewId="0">
      <selection activeCell="F15" sqref="F15:G15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3"/>
      <c r="E1" s="5"/>
      <c r="F1" s="5"/>
      <c r="G1" s="6"/>
      <c r="H1" s="1"/>
      <c r="I1" s="1"/>
      <c r="J1" s="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89"/>
      <c r="B2" s="247" t="s">
        <v>0</v>
      </c>
      <c r="C2" s="248"/>
      <c r="D2" s="248"/>
      <c r="E2" s="249"/>
      <c r="H2" s="1"/>
      <c r="I2" s="1"/>
      <c r="J2" s="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89"/>
      <c r="B3" s="93" t="s">
        <v>1</v>
      </c>
      <c r="C3" s="91" t="s">
        <v>10</v>
      </c>
      <c r="D3" s="92" t="s">
        <v>11</v>
      </c>
      <c r="E3" s="90">
        <v>1</v>
      </c>
      <c r="F3" s="87"/>
      <c r="G3" s="88"/>
      <c r="H3" s="1"/>
      <c r="I3" s="1"/>
      <c r="J3" s="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5"/>
      <c r="F4" s="5"/>
      <c r="G4" s="6"/>
      <c r="H4" s="1"/>
      <c r="I4" s="1"/>
      <c r="J4" s="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68"/>
      <c r="C6" s="260"/>
      <c r="D6" s="260"/>
      <c r="E6" s="260"/>
      <c r="F6" s="260"/>
      <c r="G6" s="260"/>
      <c r="H6" s="63"/>
    </row>
    <row r="7" spans="1:198" ht="18.75" customHeight="1" thickBot="1" x14ac:dyDescent="0.35">
      <c r="B7" s="31"/>
      <c r="C7" s="36"/>
      <c r="D7" s="36"/>
      <c r="E7" s="36"/>
      <c r="F7" s="36"/>
      <c r="G7" s="37"/>
      <c r="H7" s="64"/>
    </row>
    <row r="8" spans="1:198" ht="17.25" thickBot="1" x14ac:dyDescent="0.35">
      <c r="B8" s="69"/>
      <c r="C8" s="272" t="s">
        <v>12</v>
      </c>
      <c r="D8" s="273"/>
      <c r="E8" s="273"/>
      <c r="F8" s="273"/>
      <c r="G8" s="274"/>
      <c r="H8" s="64"/>
    </row>
    <row r="9" spans="1:198" ht="53.45" customHeight="1" thickBot="1" x14ac:dyDescent="0.35">
      <c r="B9" s="69"/>
      <c r="C9" s="275" t="s">
        <v>13</v>
      </c>
      <c r="D9" s="275"/>
      <c r="E9" s="275"/>
      <c r="F9" s="275"/>
      <c r="G9" s="276"/>
      <c r="H9" s="64"/>
    </row>
    <row r="10" spans="1:198" ht="17.25" customHeight="1" thickBot="1" x14ac:dyDescent="0.35">
      <c r="B10" s="69"/>
      <c r="C10" s="270" t="s">
        <v>14</v>
      </c>
      <c r="D10" s="270"/>
      <c r="E10" s="270"/>
      <c r="F10" s="270"/>
      <c r="G10" s="271"/>
      <c r="H10" s="64"/>
    </row>
    <row r="11" spans="1:198" ht="16.5" customHeight="1" x14ac:dyDescent="0.3">
      <c r="B11" s="69"/>
      <c r="C11" s="94" t="s">
        <v>15</v>
      </c>
      <c r="D11" s="277" t="s">
        <v>16</v>
      </c>
      <c r="E11" s="278"/>
      <c r="F11" s="285" t="s">
        <v>17</v>
      </c>
      <c r="G11" s="286"/>
      <c r="H11" s="64"/>
    </row>
    <row r="12" spans="1:198" x14ac:dyDescent="0.3">
      <c r="B12" s="69"/>
      <c r="C12" s="38"/>
      <c r="D12" s="287"/>
      <c r="E12" s="288"/>
      <c r="F12" s="281"/>
      <c r="G12" s="282"/>
      <c r="H12" s="64"/>
    </row>
    <row r="13" spans="1:198" x14ac:dyDescent="0.3">
      <c r="B13" s="69"/>
      <c r="C13" s="95">
        <v>1</v>
      </c>
      <c r="D13" s="264" t="s">
        <v>18</v>
      </c>
      <c r="E13" s="265"/>
      <c r="F13" s="250"/>
      <c r="G13" s="251"/>
      <c r="H13" s="64"/>
    </row>
    <row r="14" spans="1:198" x14ac:dyDescent="0.3">
      <c r="B14" s="69"/>
      <c r="C14" s="95">
        <v>2</v>
      </c>
      <c r="D14" s="264" t="s">
        <v>19</v>
      </c>
      <c r="E14" s="265"/>
      <c r="F14" s="250"/>
      <c r="G14" s="251"/>
      <c r="H14" s="64"/>
    </row>
    <row r="15" spans="1:198" ht="16.5" customHeight="1" x14ac:dyDescent="0.3">
      <c r="B15" s="69"/>
      <c r="C15" s="96">
        <v>3</v>
      </c>
      <c r="D15" s="264" t="s">
        <v>20</v>
      </c>
      <c r="E15" s="265"/>
      <c r="F15" s="250">
        <f>SUM(F13:G14)</f>
        <v>0</v>
      </c>
      <c r="G15" s="251"/>
      <c r="H15" s="64"/>
    </row>
    <row r="16" spans="1:198" ht="17.25" thickBot="1" x14ac:dyDescent="0.35">
      <c r="B16" s="69"/>
      <c r="C16" s="23"/>
      <c r="D16" s="279"/>
      <c r="E16" s="280"/>
      <c r="F16" s="283"/>
      <c r="G16" s="284"/>
      <c r="H16" s="64"/>
    </row>
    <row r="17" spans="2:8" ht="33.75" customHeight="1" thickBot="1" x14ac:dyDescent="0.35">
      <c r="B17" s="69"/>
      <c r="C17" s="270" t="s">
        <v>21</v>
      </c>
      <c r="D17" s="270"/>
      <c r="E17" s="270"/>
      <c r="F17" s="270"/>
      <c r="G17" s="271"/>
      <c r="H17" s="64"/>
    </row>
    <row r="18" spans="2:8" ht="38.25" x14ac:dyDescent="0.3">
      <c r="B18" s="69"/>
      <c r="C18" s="21" t="s">
        <v>15</v>
      </c>
      <c r="D18" s="10" t="s">
        <v>22</v>
      </c>
      <c r="E18" s="10" t="s">
        <v>6</v>
      </c>
      <c r="F18" s="12" t="s">
        <v>23</v>
      </c>
      <c r="G18" s="15" t="s">
        <v>24</v>
      </c>
      <c r="H18" s="64"/>
    </row>
    <row r="19" spans="2:8" x14ac:dyDescent="0.3">
      <c r="B19" s="69"/>
      <c r="C19" s="59"/>
      <c r="D19" s="60"/>
      <c r="E19" s="60"/>
      <c r="F19" s="61"/>
      <c r="G19" s="62"/>
      <c r="H19" s="64"/>
    </row>
    <row r="20" spans="2:8" x14ac:dyDescent="0.3">
      <c r="B20" s="69"/>
      <c r="C20" s="22"/>
      <c r="D20" s="13"/>
      <c r="E20" s="11"/>
      <c r="F20" s="14"/>
      <c r="G20" s="16"/>
      <c r="H20" s="64"/>
    </row>
    <row r="21" spans="2:8" x14ac:dyDescent="0.3">
      <c r="B21" s="69"/>
      <c r="C21" s="22"/>
      <c r="D21" s="13"/>
      <c r="E21" s="11"/>
      <c r="F21" s="14"/>
      <c r="G21" s="16"/>
      <c r="H21" s="64"/>
    </row>
    <row r="22" spans="2:8" x14ac:dyDescent="0.3">
      <c r="B22" s="69"/>
      <c r="C22" s="22"/>
      <c r="D22" s="13"/>
      <c r="E22" s="11"/>
      <c r="F22" s="14"/>
      <c r="G22" s="16"/>
      <c r="H22" s="64"/>
    </row>
    <row r="23" spans="2:8" x14ac:dyDescent="0.3">
      <c r="B23" s="69"/>
      <c r="C23" s="22"/>
      <c r="D23" s="13"/>
      <c r="E23" s="11"/>
      <c r="F23" s="14"/>
      <c r="G23" s="16"/>
      <c r="H23" s="64"/>
    </row>
    <row r="24" spans="2:8" x14ac:dyDescent="0.3">
      <c r="B24" s="69"/>
      <c r="C24" s="22"/>
      <c r="D24" s="13"/>
      <c r="E24" s="11"/>
      <c r="F24" s="14"/>
      <c r="G24" s="16"/>
      <c r="H24" s="64"/>
    </row>
    <row r="25" spans="2:8" x14ac:dyDescent="0.3">
      <c r="B25" s="69"/>
      <c r="C25" s="32"/>
      <c r="D25" s="33"/>
      <c r="E25" s="33"/>
      <c r="F25" s="34"/>
      <c r="G25" s="35"/>
      <c r="H25" s="64"/>
    </row>
    <row r="26" spans="2:8" x14ac:dyDescent="0.3">
      <c r="B26" s="69"/>
      <c r="C26" s="22"/>
      <c r="D26" s="13"/>
      <c r="E26" s="11"/>
      <c r="F26" s="14"/>
      <c r="G26" s="16"/>
      <c r="H26" s="64"/>
    </row>
    <row r="27" spans="2:8" x14ac:dyDescent="0.3">
      <c r="B27" s="69"/>
      <c r="C27" s="22"/>
      <c r="D27" s="13"/>
      <c r="E27" s="11"/>
      <c r="F27" s="14"/>
      <c r="G27" s="16"/>
      <c r="H27" s="64"/>
    </row>
    <row r="28" spans="2:8" x14ac:dyDescent="0.3">
      <c r="B28" s="69"/>
      <c r="C28" s="24"/>
      <c r="D28" s="25"/>
      <c r="E28" s="26"/>
      <c r="F28" s="27"/>
      <c r="G28" s="28"/>
      <c r="H28" s="64"/>
    </row>
    <row r="29" spans="2:8" x14ac:dyDescent="0.3">
      <c r="B29" s="69"/>
      <c r="C29" s="22"/>
      <c r="D29" s="13"/>
      <c r="E29" s="11"/>
      <c r="F29" s="14"/>
      <c r="G29" s="16"/>
      <c r="H29" s="64"/>
    </row>
    <row r="30" spans="2:8" x14ac:dyDescent="0.3">
      <c r="B30" s="69"/>
      <c r="C30" s="22"/>
      <c r="D30" s="13"/>
      <c r="E30" s="11"/>
      <c r="F30" s="14"/>
      <c r="G30" s="16"/>
      <c r="H30" s="64"/>
    </row>
    <row r="31" spans="2:8" ht="17.25" thickBot="1" x14ac:dyDescent="0.35">
      <c r="B31" s="69"/>
      <c r="C31" s="29"/>
      <c r="D31" s="17"/>
      <c r="E31" s="18"/>
      <c r="F31" s="19"/>
      <c r="G31" s="20"/>
      <c r="H31" s="64"/>
    </row>
    <row r="32" spans="2:8" x14ac:dyDescent="0.3">
      <c r="B32" s="31"/>
      <c r="C32" s="252" t="s">
        <v>25</v>
      </c>
      <c r="D32" s="253"/>
      <c r="E32" s="253"/>
      <c r="F32" s="260"/>
      <c r="G32" s="261"/>
      <c r="H32" s="64"/>
    </row>
    <row r="33" spans="2:8" x14ac:dyDescent="0.3">
      <c r="B33" s="31"/>
      <c r="C33" s="254"/>
      <c r="D33" s="255"/>
      <c r="E33" s="255"/>
      <c r="F33" s="262"/>
      <c r="G33" s="263"/>
      <c r="H33" s="64"/>
    </row>
    <row r="34" spans="2:8" x14ac:dyDescent="0.3">
      <c r="B34" s="31"/>
      <c r="C34" s="254"/>
      <c r="D34" s="255"/>
      <c r="E34" s="255"/>
      <c r="F34" s="262"/>
      <c r="G34" s="263"/>
      <c r="H34" s="64"/>
    </row>
    <row r="35" spans="2:8" x14ac:dyDescent="0.3">
      <c r="B35" s="31"/>
      <c r="C35" s="256"/>
      <c r="D35" s="257"/>
      <c r="E35" s="257"/>
      <c r="F35" s="262"/>
      <c r="G35" s="263"/>
      <c r="H35" s="64"/>
    </row>
    <row r="36" spans="2:8" x14ac:dyDescent="0.3">
      <c r="B36" s="31"/>
      <c r="C36" s="258" t="s">
        <v>8</v>
      </c>
      <c r="D36" s="259"/>
      <c r="E36" s="259"/>
      <c r="F36" s="36"/>
      <c r="G36" s="104" t="s">
        <v>26</v>
      </c>
      <c r="H36" s="64"/>
    </row>
    <row r="37" spans="2:8" x14ac:dyDescent="0.3">
      <c r="B37" s="31"/>
      <c r="C37" s="266"/>
      <c r="D37" s="262"/>
      <c r="E37" s="262"/>
      <c r="F37" s="262"/>
      <c r="G37" s="263"/>
      <c r="H37" s="64"/>
    </row>
    <row r="38" spans="2:8" ht="17.25" thickBot="1" x14ac:dyDescent="0.35">
      <c r="B38" s="31"/>
      <c r="C38" s="267"/>
      <c r="D38" s="268"/>
      <c r="E38" s="268"/>
      <c r="F38" s="268"/>
      <c r="G38" s="269"/>
      <c r="H38" s="64"/>
    </row>
    <row r="39" spans="2:8" x14ac:dyDescent="0.3">
      <c r="B39" s="31"/>
      <c r="H39" s="64"/>
    </row>
    <row r="40" spans="2:8" ht="17.25" thickBot="1" x14ac:dyDescent="0.35">
      <c r="B40" s="65"/>
      <c r="C40" s="66"/>
      <c r="D40" s="66"/>
      <c r="E40" s="66"/>
      <c r="F40" s="66"/>
      <c r="G40" s="66"/>
      <c r="H40" s="67"/>
    </row>
  </sheetData>
  <mergeCells count="22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purl.org/dc/dcmitype/"/>
    <ds:schemaRef ds:uri="http://www.w3.org/XML/1998/namespace"/>
    <ds:schemaRef ds:uri="http://purl.org/dc/terms/"/>
    <ds:schemaRef ds:uri="a6cb9e4b-f1d1-4245-83ec-6cad768d538a"/>
    <ds:schemaRef ds:uri="9d85dbaf-23eb-4e57-a637-93dcacc8b1a1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 (2)</vt:lpstr>
      <vt:lpstr>FORMULARIO1 - GLOBAL</vt:lpstr>
      <vt:lpstr>'FORMULARIO 1 - DETALLADO (2)'!Área_de_impresión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User</cp:lastModifiedBy>
  <cp:revision/>
  <dcterms:created xsi:type="dcterms:W3CDTF">2020-02-18T09:47:52Z</dcterms:created>
  <dcterms:modified xsi:type="dcterms:W3CDTF">2024-12-13T21:04:41Z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