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granados\Dirección de Asuntos Nucleares\2024\GIANG\Adiciones y prorrogas\Andrea Rocha\"/>
    </mc:Choice>
  </mc:AlternateContent>
  <bookViews>
    <workbookView xWindow="0" yWindow="0" windowWidth="28800" windowHeight="11580"/>
  </bookViews>
  <sheets>
    <sheet name="436-2024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6" i="1" l="1"/>
  <c r="G32" i="1" l="1"/>
  <c r="G30" i="1"/>
  <c r="G15" i="1"/>
  <c r="A6" i="1" l="1"/>
  <c r="A7" i="1" l="1"/>
  <c r="H19" i="1" l="1"/>
  <c r="G13" i="1"/>
  <c r="G10" i="1"/>
  <c r="G9" i="1"/>
  <c r="G8" i="1"/>
  <c r="G33" i="1" l="1"/>
  <c r="G34" i="1" l="1"/>
</calcChain>
</file>

<file path=xl/sharedStrings.xml><?xml version="1.0" encoding="utf-8"?>
<sst xmlns="http://schemas.openxmlformats.org/spreadsheetml/2006/main" count="44" uniqueCount="43">
  <si>
    <t>No. DE CONTRATO</t>
  </si>
  <si>
    <t xml:space="preserve">CDP </t>
  </si>
  <si>
    <t xml:space="preserve">NOMBRE CONTRATISTA	</t>
  </si>
  <si>
    <t xml:space="preserve">VALOR MENSUAL  </t>
  </si>
  <si>
    <t xml:space="preserve">VALOR TOTAL CONTRATO INICIAL </t>
  </si>
  <si>
    <t>FECHA DE INICIO</t>
  </si>
  <si>
    <t>CEDULA DE CIUDADANIA</t>
  </si>
  <si>
    <t>ESTADO CONTABLE</t>
  </si>
  <si>
    <t xml:space="preserve">CONTRATO DE PRESTACION DE SERVICIO </t>
  </si>
  <si>
    <t xml:space="preserve">FECHA FINAL </t>
  </si>
  <si>
    <t>VALOR INICIAL :</t>
  </si>
  <si>
    <t>VALOR TOTAL DEL CONTRATO</t>
  </si>
  <si>
    <t>Fecha de pago</t>
  </si>
  <si>
    <t>CDP</t>
  </si>
  <si>
    <t>Compromisos</t>
  </si>
  <si>
    <t>Cuentas por Pagar</t>
  </si>
  <si>
    <t>Obligaciones</t>
  </si>
  <si>
    <t>Ordenes de Pago</t>
  </si>
  <si>
    <t>Valor Pesos</t>
  </si>
  <si>
    <t xml:space="preserve">VALOR OBLIGADO NO PAGADO </t>
  </si>
  <si>
    <t>abril</t>
  </si>
  <si>
    <t>mayo</t>
  </si>
  <si>
    <t>junio</t>
  </si>
  <si>
    <t>marzo</t>
  </si>
  <si>
    <t>febrero</t>
  </si>
  <si>
    <t>julio</t>
  </si>
  <si>
    <t>agosto</t>
  </si>
  <si>
    <t>septiembre</t>
  </si>
  <si>
    <t>octubre</t>
  </si>
  <si>
    <t>VALOR NO EJECUTADO 2024 A LIBERAR</t>
  </si>
  <si>
    <t>NUEVO VALOR TOTAL DEL CONTRATO</t>
  </si>
  <si>
    <t>RP</t>
  </si>
  <si>
    <t>VALOR TOTAL A PAGAR</t>
  </si>
  <si>
    <t>noviembre</t>
  </si>
  <si>
    <t>diciembre</t>
  </si>
  <si>
    <t>436-2024</t>
  </si>
  <si>
    <t>Andrea Estefania Rocha Abella</t>
  </si>
  <si>
    <t>VALOR PAGADO (enero a noviembre)</t>
  </si>
  <si>
    <t>VALOR PENDIENTE DE PAGO (diciembre)</t>
  </si>
  <si>
    <t>Reducción valor según  Otrosí N.1</t>
  </si>
  <si>
    <t>VALOR ADICIÓN</t>
  </si>
  <si>
    <t>Reducción valor contrato según otrosi 1</t>
  </si>
  <si>
    <t xml:space="preserve">FECHA DE TERMINACION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</si>
</sst>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(* #,##0_);_(* \(#,##0\);_(* &quot;-&quot;??_);_(@_)"/>
    <numFmt numFmtId="165" formatCode="dd/mm/yyyy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rgb="FFFF0000"/>
      <name val="Calibri"/>
      <family val="2"/>
      <scheme val="minor"/>
    </font>
    <font>
      <sz val="11"/>
      <color rgb="FFFF0000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medium">
        <color indexed="64"/>
      </right>
      <top/>
      <bottom style="thick">
        <color rgb="FF000000"/>
      </bottom>
      <diagonal/>
    </border>
    <border>
      <left style="medium">
        <color indexed="64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85">
    <xf numFmtId="0" fontId="0" fillId="0" borderId="0" xfId="0"/>
    <xf numFmtId="15" fontId="2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4" fontId="1" fillId="2" borderId="1" xfId="1" applyFont="1" applyFill="1" applyBorder="1" applyAlignment="1">
      <alignment horizontal="center" vertical="center" wrapText="1"/>
    </xf>
    <xf numFmtId="44" fontId="0" fillId="0" borderId="0" xfId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14" fontId="5" fillId="0" borderId="6" xfId="0" applyNumberFormat="1" applyFont="1" applyBorder="1" applyAlignment="1">
      <alignment vertical="center" wrapText="1"/>
    </xf>
    <xf numFmtId="14" fontId="5" fillId="0" borderId="17" xfId="0" applyNumberFormat="1" applyFont="1" applyBorder="1" applyAlignment="1">
      <alignment vertical="center" wrapText="1"/>
    </xf>
    <xf numFmtId="8" fontId="5" fillId="0" borderId="13" xfId="0" applyNumberFormat="1" applyFont="1" applyBorder="1" applyAlignment="1">
      <alignment horizontal="right" vertical="center" wrapText="1"/>
    </xf>
    <xf numFmtId="0" fontId="5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2" xfId="0" applyFont="1" applyBorder="1" applyAlignment="1">
      <alignment vertical="center" wrapText="1"/>
    </xf>
    <xf numFmtId="165" fontId="5" fillId="0" borderId="21" xfId="0" applyNumberFormat="1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14" fontId="5" fillId="0" borderId="21" xfId="0" applyNumberFormat="1" applyFont="1" applyBorder="1" applyAlignment="1">
      <alignment horizontal="center" vertical="center" wrapText="1"/>
    </xf>
    <xf numFmtId="44" fontId="4" fillId="0" borderId="13" xfId="1" applyFont="1" applyBorder="1" applyAlignment="1">
      <alignment vertical="center" wrapText="1"/>
    </xf>
    <xf numFmtId="44" fontId="4" fillId="0" borderId="28" xfId="1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164" fontId="4" fillId="0" borderId="13" xfId="0" applyNumberFormat="1" applyFont="1" applyBorder="1" applyAlignment="1">
      <alignment horizontal="right" vertical="center" wrapText="1"/>
    </xf>
    <xf numFmtId="44" fontId="5" fillId="0" borderId="13" xfId="0" applyNumberFormat="1" applyFont="1" applyBorder="1" applyAlignment="1">
      <alignment horizontal="right" vertical="center" wrapText="1"/>
    </xf>
    <xf numFmtId="44" fontId="2" fillId="0" borderId="1" xfId="1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8" fontId="9" fillId="0" borderId="13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right" vertical="center" wrapText="1"/>
    </xf>
    <xf numFmtId="14" fontId="5" fillId="0" borderId="0" xfId="0" applyNumberFormat="1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left" vertical="center" wrapText="1"/>
    </xf>
    <xf numFmtId="44" fontId="5" fillId="0" borderId="0" xfId="0" applyNumberFormat="1" applyFont="1" applyBorder="1" applyAlignment="1">
      <alignment horizontal="right" vertical="center" wrapText="1"/>
    </xf>
    <xf numFmtId="8" fontId="9" fillId="0" borderId="0" xfId="0" applyNumberFormat="1" applyFont="1" applyBorder="1" applyAlignment="1">
      <alignment horizontal="right" vertical="center" wrapText="1"/>
    </xf>
    <xf numFmtId="8" fontId="5" fillId="0" borderId="0" xfId="0" applyNumberFormat="1" applyFont="1" applyBorder="1" applyAlignment="1">
      <alignment horizontal="right" vertical="center" wrapText="1"/>
    </xf>
    <xf numFmtId="0" fontId="6" fillId="0" borderId="0" xfId="0" applyFont="1" applyBorder="1" applyAlignment="1">
      <alignment horizontal="center" vertical="center" wrapText="1"/>
    </xf>
    <xf numFmtId="44" fontId="0" fillId="0" borderId="0" xfId="1" applyFont="1" applyBorder="1" applyAlignment="1">
      <alignment horizontal="center" vertical="center"/>
    </xf>
    <xf numFmtId="44" fontId="4" fillId="0" borderId="0" xfId="1" applyFont="1" applyBorder="1" applyAlignment="1">
      <alignment vertical="center" wrapText="1"/>
    </xf>
    <xf numFmtId="0" fontId="4" fillId="3" borderId="26" xfId="0" applyFont="1" applyFill="1" applyBorder="1" applyAlignment="1">
      <alignment vertical="center" wrapText="1"/>
    </xf>
    <xf numFmtId="0" fontId="4" fillId="3" borderId="27" xfId="0" applyFont="1" applyFill="1" applyBorder="1" applyAlignment="1">
      <alignment vertical="center" wrapText="1"/>
    </xf>
    <xf numFmtId="44" fontId="4" fillId="3" borderId="13" xfId="1" applyFont="1" applyFill="1" applyBorder="1" applyAlignment="1">
      <alignment vertical="center" wrapText="1"/>
    </xf>
    <xf numFmtId="44" fontId="8" fillId="0" borderId="1" xfId="1" applyFont="1" applyFill="1" applyBorder="1" applyAlignment="1">
      <alignment horizontal="center" vertical="center"/>
    </xf>
    <xf numFmtId="0" fontId="4" fillId="0" borderId="25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4" fillId="0" borderId="14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3" borderId="25" xfId="0" applyFont="1" applyFill="1" applyBorder="1" applyAlignment="1">
      <alignment vertical="center" wrapText="1"/>
    </xf>
    <xf numFmtId="0" fontId="4" fillId="3" borderId="26" xfId="0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center" vertical="center" wrapText="1"/>
    </xf>
    <xf numFmtId="3" fontId="4" fillId="0" borderId="8" xfId="0" applyNumberFormat="1" applyFont="1" applyBorder="1" applyAlignment="1">
      <alignment horizontal="center" vertical="center" wrapText="1"/>
    </xf>
    <xf numFmtId="3" fontId="4" fillId="0" borderId="9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topLeftCell="A10" workbookViewId="0">
      <selection activeCell="J32" sqref="J32"/>
    </sheetView>
  </sheetViews>
  <sheetFormatPr baseColWidth="10" defaultRowHeight="15" x14ac:dyDescent="0.25"/>
  <cols>
    <col min="1" max="1" width="15.140625" customWidth="1"/>
    <col min="2" max="2" width="29.42578125" bestFit="1" customWidth="1"/>
    <col min="3" max="3" width="15" customWidth="1"/>
    <col min="4" max="4" width="29.42578125" bestFit="1" customWidth="1"/>
    <col min="5" max="5" width="17" style="4" bestFit="1" customWidth="1"/>
    <col min="6" max="6" width="22.140625" style="4" customWidth="1"/>
    <col min="7" max="7" width="18.28515625" style="6" bestFit="1" customWidth="1"/>
    <col min="8" max="8" width="18.28515625" style="6" customWidth="1"/>
    <col min="9" max="9" width="19" customWidth="1"/>
    <col min="10" max="10" width="15.140625" customWidth="1"/>
  </cols>
  <sheetData>
    <row r="1" spans="1:10" ht="45" x14ac:dyDescent="0.25">
      <c r="A1" s="2" t="s">
        <v>0</v>
      </c>
      <c r="B1" s="2" t="s">
        <v>1</v>
      </c>
      <c r="C1" s="2" t="s">
        <v>31</v>
      </c>
      <c r="D1" s="2" t="s">
        <v>2</v>
      </c>
      <c r="E1" s="2" t="s">
        <v>6</v>
      </c>
      <c r="F1" s="3" t="s">
        <v>3</v>
      </c>
      <c r="G1" s="3" t="s">
        <v>4</v>
      </c>
      <c r="H1" s="3" t="s">
        <v>41</v>
      </c>
      <c r="I1" s="5" t="s">
        <v>5</v>
      </c>
      <c r="J1" s="2" t="s">
        <v>42</v>
      </c>
    </row>
    <row r="2" spans="1:10" x14ac:dyDescent="0.25">
      <c r="A2" s="22" t="s">
        <v>35</v>
      </c>
      <c r="B2" s="31">
        <v>30524</v>
      </c>
      <c r="C2" s="31">
        <v>33424</v>
      </c>
      <c r="D2" s="24" t="s">
        <v>36</v>
      </c>
      <c r="E2" s="23">
        <v>1013633104</v>
      </c>
      <c r="F2" s="25">
        <v>6419520</v>
      </c>
      <c r="G2" s="28">
        <v>68046912</v>
      </c>
      <c r="H2" s="48">
        <v>213984</v>
      </c>
      <c r="I2" s="1">
        <v>45336</v>
      </c>
      <c r="J2" s="1">
        <v>45657</v>
      </c>
    </row>
    <row r="4" spans="1:10" ht="15.75" thickBot="1" x14ac:dyDescent="0.3"/>
    <row r="5" spans="1:10" x14ac:dyDescent="0.25">
      <c r="A5" s="73" t="s">
        <v>7</v>
      </c>
      <c r="B5" s="74"/>
      <c r="C5" s="74"/>
      <c r="D5" s="74"/>
      <c r="E5" s="74"/>
      <c r="F5" s="74"/>
      <c r="G5" s="75"/>
      <c r="H5" s="33"/>
    </row>
    <row r="6" spans="1:10" x14ac:dyDescent="0.25">
      <c r="A6" s="76" t="str">
        <f>D2</f>
        <v>Andrea Estefania Rocha Abella</v>
      </c>
      <c r="B6" s="77"/>
      <c r="C6" s="77"/>
      <c r="D6" s="77"/>
      <c r="E6" s="77"/>
      <c r="F6" s="77"/>
      <c r="G6" s="78"/>
      <c r="H6" s="33"/>
    </row>
    <row r="7" spans="1:10" ht="15.75" thickBot="1" x14ac:dyDescent="0.3">
      <c r="A7" s="79">
        <f>E2</f>
        <v>1013633104</v>
      </c>
      <c r="B7" s="80"/>
      <c r="C7" s="80"/>
      <c r="D7" s="80"/>
      <c r="E7" s="80"/>
      <c r="F7" s="80"/>
      <c r="G7" s="81"/>
      <c r="H7" s="34"/>
    </row>
    <row r="8" spans="1:10" ht="16.5" thickTop="1" thickBot="1" x14ac:dyDescent="0.3">
      <c r="A8" s="82" t="s">
        <v>8</v>
      </c>
      <c r="B8" s="83"/>
      <c r="C8" s="83"/>
      <c r="D8" s="83"/>
      <c r="E8" s="83"/>
      <c r="F8" s="84"/>
      <c r="G8" s="26" t="str">
        <f>A2</f>
        <v>436-2024</v>
      </c>
      <c r="H8" s="35"/>
    </row>
    <row r="9" spans="1:10" ht="15.75" thickBot="1" x14ac:dyDescent="0.3">
      <c r="A9" s="58" t="s">
        <v>5</v>
      </c>
      <c r="B9" s="59"/>
      <c r="C9" s="59"/>
      <c r="D9" s="59"/>
      <c r="E9" s="59"/>
      <c r="F9" s="60"/>
      <c r="G9" s="7">
        <f>I2</f>
        <v>45336</v>
      </c>
      <c r="H9" s="36"/>
    </row>
    <row r="10" spans="1:10" ht="15.75" thickBot="1" x14ac:dyDescent="0.3">
      <c r="A10" s="68" t="s">
        <v>9</v>
      </c>
      <c r="B10" s="69"/>
      <c r="C10" s="69"/>
      <c r="D10" s="69"/>
      <c r="E10" s="69"/>
      <c r="F10" s="69"/>
      <c r="G10" s="8">
        <f>J2</f>
        <v>45657</v>
      </c>
      <c r="H10" s="36"/>
    </row>
    <row r="11" spans="1:10" ht="15.75" thickBot="1" x14ac:dyDescent="0.3">
      <c r="A11" s="52"/>
      <c r="B11" s="53"/>
      <c r="C11" s="53"/>
      <c r="D11" s="53"/>
      <c r="E11" s="53"/>
      <c r="F11" s="53"/>
      <c r="G11" s="54"/>
      <c r="H11" s="37"/>
    </row>
    <row r="12" spans="1:10" ht="15.75" thickBot="1" x14ac:dyDescent="0.3">
      <c r="A12" s="55"/>
      <c r="B12" s="56"/>
      <c r="C12" s="56"/>
      <c r="D12" s="56"/>
      <c r="E12" s="56"/>
      <c r="F12" s="56"/>
      <c r="G12" s="57"/>
      <c r="H12" s="38"/>
    </row>
    <row r="13" spans="1:10" ht="15.75" thickBot="1" x14ac:dyDescent="0.3">
      <c r="A13" s="58" t="s">
        <v>10</v>
      </c>
      <c r="B13" s="59"/>
      <c r="C13" s="59"/>
      <c r="D13" s="59"/>
      <c r="E13" s="59"/>
      <c r="F13" s="60"/>
      <c r="G13" s="27">
        <f>G2</f>
        <v>68046912</v>
      </c>
      <c r="H13" s="39"/>
    </row>
    <row r="14" spans="1:10" ht="15.75" thickBot="1" x14ac:dyDescent="0.3">
      <c r="A14" s="61" t="s">
        <v>39</v>
      </c>
      <c r="B14" s="62"/>
      <c r="C14" s="62"/>
      <c r="D14" s="62"/>
      <c r="E14" s="62"/>
      <c r="F14" s="63"/>
      <c r="G14" s="32">
        <v>213984</v>
      </c>
      <c r="H14" s="40"/>
    </row>
    <row r="15" spans="1:10" ht="15.75" thickBot="1" x14ac:dyDescent="0.3">
      <c r="A15" s="58" t="s">
        <v>11</v>
      </c>
      <c r="B15" s="59"/>
      <c r="C15" s="59"/>
      <c r="D15" s="59"/>
      <c r="E15" s="59"/>
      <c r="F15" s="60"/>
      <c r="G15" s="9">
        <f>+G13-G14</f>
        <v>67832928</v>
      </c>
      <c r="H15" s="41"/>
    </row>
    <row r="16" spans="1:10" ht="15.75" thickBot="1" x14ac:dyDescent="0.3">
      <c r="A16" s="10"/>
      <c r="B16" s="11"/>
      <c r="C16" s="11"/>
      <c r="D16" s="11"/>
      <c r="E16" s="11"/>
      <c r="F16" s="11"/>
      <c r="G16" s="12"/>
      <c r="H16" s="37"/>
    </row>
    <row r="17" spans="1:9" ht="16.5" thickTop="1" thickBot="1" x14ac:dyDescent="0.3">
      <c r="A17" s="13" t="s">
        <v>12</v>
      </c>
      <c r="B17" s="14" t="s">
        <v>13</v>
      </c>
      <c r="C17" s="15" t="s">
        <v>14</v>
      </c>
      <c r="D17" s="29" t="s">
        <v>15</v>
      </c>
      <c r="E17" s="29" t="s">
        <v>16</v>
      </c>
      <c r="F17" s="29" t="s">
        <v>17</v>
      </c>
      <c r="G17" s="14" t="s">
        <v>18</v>
      </c>
      <c r="H17" s="42"/>
    </row>
    <row r="18" spans="1:9" ht="15.75" thickBot="1" x14ac:dyDescent="0.3">
      <c r="A18" s="16"/>
      <c r="B18" s="17"/>
      <c r="C18" s="18"/>
      <c r="D18" s="30"/>
      <c r="E18" s="30"/>
      <c r="F18" s="30" t="s">
        <v>24</v>
      </c>
      <c r="G18" s="25">
        <v>3637728</v>
      </c>
      <c r="H18" s="43"/>
    </row>
    <row r="19" spans="1:9" ht="15.75" thickBot="1" x14ac:dyDescent="0.3">
      <c r="A19" s="16"/>
      <c r="B19" s="17"/>
      <c r="C19" s="18"/>
      <c r="D19" s="30"/>
      <c r="E19" s="30"/>
      <c r="F19" s="30" t="s">
        <v>23</v>
      </c>
      <c r="G19" s="25">
        <v>6419520</v>
      </c>
      <c r="H19" s="4">
        <f>+G19/30</f>
        <v>213984</v>
      </c>
    </row>
    <row r="20" spans="1:9" ht="15.75" thickBot="1" x14ac:dyDescent="0.3">
      <c r="A20" s="16"/>
      <c r="B20" s="17"/>
      <c r="C20" s="18"/>
      <c r="D20" s="30"/>
      <c r="E20" s="30"/>
      <c r="F20" s="30" t="s">
        <v>20</v>
      </c>
      <c r="G20" s="25">
        <v>6419520</v>
      </c>
      <c r="H20" s="43"/>
      <c r="I20" s="4"/>
    </row>
    <row r="21" spans="1:9" ht="15.75" thickBot="1" x14ac:dyDescent="0.3">
      <c r="A21" s="16"/>
      <c r="B21" s="17"/>
      <c r="C21" s="18"/>
      <c r="D21" s="30"/>
      <c r="E21" s="30"/>
      <c r="F21" s="30" t="s">
        <v>21</v>
      </c>
      <c r="G21" s="25">
        <v>6419520</v>
      </c>
      <c r="H21" s="43"/>
      <c r="I21" s="4"/>
    </row>
    <row r="22" spans="1:9" ht="15.75" thickBot="1" x14ac:dyDescent="0.3">
      <c r="A22" s="16"/>
      <c r="B22" s="17"/>
      <c r="C22" s="18"/>
      <c r="D22" s="30"/>
      <c r="E22" s="30"/>
      <c r="F22" s="30" t="s">
        <v>22</v>
      </c>
      <c r="G22" s="25">
        <v>6419520</v>
      </c>
      <c r="H22" s="43"/>
      <c r="I22" s="4"/>
    </row>
    <row r="23" spans="1:9" ht="15.75" thickBot="1" x14ac:dyDescent="0.3">
      <c r="A23" s="16"/>
      <c r="B23" s="17"/>
      <c r="C23" s="18"/>
      <c r="D23" s="30"/>
      <c r="E23" s="30"/>
      <c r="F23" s="30" t="s">
        <v>25</v>
      </c>
      <c r="G23" s="25">
        <v>6419520</v>
      </c>
      <c r="H23" s="43"/>
      <c r="I23" s="4"/>
    </row>
    <row r="24" spans="1:9" ht="15.75" thickBot="1" x14ac:dyDescent="0.3">
      <c r="A24" s="16"/>
      <c r="B24" s="17"/>
      <c r="C24" s="18"/>
      <c r="D24" s="30"/>
      <c r="E24" s="30"/>
      <c r="F24" s="30" t="s">
        <v>26</v>
      </c>
      <c r="G24" s="25">
        <v>6419520</v>
      </c>
      <c r="H24" s="43"/>
      <c r="I24" s="4"/>
    </row>
    <row r="25" spans="1:9" ht="15.75" thickBot="1" x14ac:dyDescent="0.3">
      <c r="A25" s="16"/>
      <c r="B25" s="17"/>
      <c r="C25" s="18"/>
      <c r="D25" s="30"/>
      <c r="E25" s="30"/>
      <c r="F25" s="30" t="s">
        <v>27</v>
      </c>
      <c r="G25" s="25">
        <v>6419520</v>
      </c>
      <c r="H25" s="43"/>
      <c r="I25" s="4"/>
    </row>
    <row r="26" spans="1:9" ht="15.75" thickBot="1" x14ac:dyDescent="0.3">
      <c r="A26" s="16"/>
      <c r="B26" s="17"/>
      <c r="C26" s="18"/>
      <c r="E26" s="30"/>
      <c r="F26" s="30" t="s">
        <v>28</v>
      </c>
      <c r="G26" s="25">
        <v>6419520</v>
      </c>
      <c r="H26" s="43"/>
      <c r="I26" s="4"/>
    </row>
    <row r="27" spans="1:9" ht="15.75" thickBot="1" x14ac:dyDescent="0.3">
      <c r="A27" s="16"/>
      <c r="B27" s="17"/>
      <c r="C27" s="18"/>
      <c r="E27" s="30"/>
      <c r="F27" s="30" t="s">
        <v>33</v>
      </c>
      <c r="G27" s="25">
        <v>6419520</v>
      </c>
      <c r="H27" s="43"/>
      <c r="I27" s="4"/>
    </row>
    <row r="28" spans="1:9" ht="15.75" thickBot="1" x14ac:dyDescent="0.3">
      <c r="A28" s="19"/>
      <c r="B28" s="17"/>
      <c r="C28" s="18"/>
      <c r="D28" s="30" t="s">
        <v>34</v>
      </c>
      <c r="E28" s="30"/>
      <c r="F28" s="30"/>
      <c r="G28" s="25">
        <v>6419520</v>
      </c>
      <c r="H28" s="43"/>
    </row>
    <row r="29" spans="1:9" ht="15.75" thickBot="1" x14ac:dyDescent="0.3">
      <c r="A29" s="64"/>
      <c r="B29" s="65"/>
      <c r="C29" s="65"/>
      <c r="D29" s="66"/>
      <c r="E29" s="66"/>
      <c r="F29" s="66"/>
      <c r="G29" s="67"/>
      <c r="H29" s="33"/>
    </row>
    <row r="30" spans="1:9" ht="15.75" thickBot="1" x14ac:dyDescent="0.3">
      <c r="A30" s="58" t="s">
        <v>37</v>
      </c>
      <c r="B30" s="59"/>
      <c r="C30" s="59"/>
      <c r="D30" s="59"/>
      <c r="E30" s="59"/>
      <c r="F30" s="60"/>
      <c r="G30" s="20">
        <f>SUM(G18:G27)</f>
        <v>61413408</v>
      </c>
      <c r="H30" s="44"/>
    </row>
    <row r="31" spans="1:9" ht="15.75" thickBot="1" x14ac:dyDescent="0.3">
      <c r="A31" s="58" t="s">
        <v>19</v>
      </c>
      <c r="B31" s="59"/>
      <c r="C31" s="59"/>
      <c r="D31" s="59"/>
      <c r="E31" s="59"/>
      <c r="F31" s="60"/>
      <c r="G31" s="20">
        <v>0</v>
      </c>
      <c r="H31" s="44"/>
    </row>
    <row r="32" spans="1:9" ht="15.75" thickBot="1" x14ac:dyDescent="0.3">
      <c r="A32" s="68" t="s">
        <v>38</v>
      </c>
      <c r="B32" s="69"/>
      <c r="C32" s="69"/>
      <c r="D32" s="69"/>
      <c r="E32" s="69"/>
      <c r="F32" s="70"/>
      <c r="G32" s="20">
        <f>+G28</f>
        <v>6419520</v>
      </c>
      <c r="H32" s="44"/>
    </row>
    <row r="33" spans="1:8" ht="15.75" thickBot="1" x14ac:dyDescent="0.3">
      <c r="A33" s="68" t="s">
        <v>32</v>
      </c>
      <c r="B33" s="69"/>
      <c r="C33" s="69"/>
      <c r="D33" s="69"/>
      <c r="E33" s="69"/>
      <c r="F33" s="70"/>
      <c r="G33" s="20">
        <f>+G30+G31+G32</f>
        <v>67832928</v>
      </c>
      <c r="H33" s="44"/>
    </row>
    <row r="34" spans="1:8" ht="15.75" thickBot="1" x14ac:dyDescent="0.3">
      <c r="A34" s="49" t="s">
        <v>29</v>
      </c>
      <c r="B34" s="50"/>
      <c r="C34" s="50"/>
      <c r="D34" s="50"/>
      <c r="E34" s="50"/>
      <c r="F34" s="51"/>
      <c r="G34" s="21">
        <f>+G15-G33</f>
        <v>0</v>
      </c>
      <c r="H34" s="44"/>
    </row>
    <row r="35" spans="1:8" ht="15.75" customHeight="1" thickBot="1" x14ac:dyDescent="0.3">
      <c r="A35" s="71" t="s">
        <v>40</v>
      </c>
      <c r="B35" s="72"/>
      <c r="C35" s="45"/>
      <c r="D35" s="45"/>
      <c r="E35" s="45"/>
      <c r="F35" s="46"/>
      <c r="G35" s="47">
        <v>16048800</v>
      </c>
      <c r="H35" s="44"/>
    </row>
    <row r="36" spans="1:8" ht="15.75" thickBot="1" x14ac:dyDescent="0.3">
      <c r="A36" s="49" t="s">
        <v>30</v>
      </c>
      <c r="B36" s="50"/>
      <c r="C36" s="50"/>
      <c r="D36" s="50"/>
      <c r="E36" s="50"/>
      <c r="F36" s="51"/>
      <c r="G36" s="21">
        <f>G33+G35</f>
        <v>83881728</v>
      </c>
      <c r="H36" s="44"/>
    </row>
  </sheetData>
  <mergeCells count="19">
    <mergeCell ref="A10:F10"/>
    <mergeCell ref="A5:G5"/>
    <mergeCell ref="A6:G6"/>
    <mergeCell ref="A7:G7"/>
    <mergeCell ref="A8:F8"/>
    <mergeCell ref="A9:F9"/>
    <mergeCell ref="A36:F36"/>
    <mergeCell ref="A34:F34"/>
    <mergeCell ref="A11:G11"/>
    <mergeCell ref="A12:G12"/>
    <mergeCell ref="A13:F13"/>
    <mergeCell ref="A14:F14"/>
    <mergeCell ref="A15:F15"/>
    <mergeCell ref="A29:G29"/>
    <mergeCell ref="A30:F30"/>
    <mergeCell ref="A31:F31"/>
    <mergeCell ref="A32:F32"/>
    <mergeCell ref="A33:F33"/>
    <mergeCell ref="A35:B35"/>
  </mergeCells>
  <pageMargins left="0.7" right="0.7" top="0.75" bottom="0.75" header="0.3" footer="0.3"/>
  <pageSetup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436-2024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Julieth Buitrago Bedoya</dc:creator>
  <cp:lastModifiedBy>Claudia Jimena Granados Rincón</cp:lastModifiedBy>
  <dcterms:created xsi:type="dcterms:W3CDTF">2023-10-06T15:49:03Z</dcterms:created>
  <dcterms:modified xsi:type="dcterms:W3CDTF">2024-12-11T20:37:09Z</dcterms:modified>
</cp:coreProperties>
</file>