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eneral.PERSONERIA\Documents\AÑO 2024\CONTRATOS\MÍNIMA CUANTÍA\PROCESO DE BIENESTAR\"/>
    </mc:Choice>
  </mc:AlternateContent>
  <xr:revisionPtr revIDLastSave="0" documentId="8_{DB37B5D4-298F-4CD1-A02F-86680B55EB69}" xr6:coauthVersionLast="47" xr6:coauthVersionMax="47" xr10:uidLastSave="{00000000-0000-0000-0000-000000000000}"/>
  <bookViews>
    <workbookView xWindow="-120" yWindow="-120" windowWidth="29040" windowHeight="15720" firstSheet="3" activeTab="4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ÓN TÉCNICA" sheetId="9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9" l="1"/>
  <c r="B5" i="2"/>
  <c r="B10" i="8" l="1"/>
  <c r="C10" i="8"/>
  <c r="B11" i="8" s="1"/>
  <c r="A3" i="8"/>
  <c r="A2" i="8"/>
  <c r="A10" i="8" s="1"/>
  <c r="B8" i="7"/>
  <c r="B7" i="7"/>
  <c r="B3" i="6"/>
  <c r="B5" i="6" s="1"/>
  <c r="B2" i="6"/>
  <c r="A3" i="6"/>
  <c r="A2" i="6"/>
  <c r="B9" i="6" l="1"/>
  <c r="B8" i="6"/>
</calcChain>
</file>

<file path=xl/sharedStrings.xml><?xml version="1.0" encoding="utf-8"?>
<sst xmlns="http://schemas.openxmlformats.org/spreadsheetml/2006/main" count="142" uniqueCount="98">
  <si>
    <r>
      <rPr>
        <b/>
        <sz val="6.5"/>
        <rFont val="Arial"/>
        <family val="2"/>
      </rPr>
      <t>MODALIDAD DE SELECCIÓN</t>
    </r>
  </si>
  <si>
    <r>
      <rPr>
        <sz val="6.5"/>
        <rFont val="Arial MT"/>
        <family val="2"/>
      </rPr>
      <t>SELECCIÓN ABREVIADA DE MENOR CUANTÍA.</t>
    </r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</si>
  <si>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</si>
  <si>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</si>
  <si>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</si>
  <si>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r>
      <rPr>
        <b/>
        <sz val="6.5"/>
        <rFont val="Arial"/>
        <family val="2"/>
      </rPr>
      <t>LUIS JORGE MELO MIRANDA</t>
    </r>
  </si>
  <si>
    <r>
      <rPr>
        <sz val="6.5"/>
        <rFont val="Arial MT"/>
        <family val="2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</si>
  <si>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family val="2"/>
      </rPr>
      <t>VERIFICACION JURÍDICA</t>
    </r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</si>
  <si>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</si>
  <si>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</si>
  <si>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</si>
  <si>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</si>
  <si>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</si>
  <si>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r>
      <rPr>
        <b/>
        <sz val="6.5"/>
        <rFont val="Arial"/>
        <family val="2"/>
      </rPr>
      <t>CARTA DE PRESENTACIÓN DE LA PROPUESTA</t>
    </r>
  </si>
  <si>
    <r>
      <rPr>
        <b/>
        <sz val="6.5"/>
        <rFont val="Arial"/>
        <family val="2"/>
      </rPr>
      <t>X</t>
    </r>
  </si>
  <si>
    <r>
      <rPr>
        <b/>
        <sz val="6.5"/>
        <rFont val="Arial"/>
        <family val="2"/>
      </rPr>
      <t xml:space="preserve">ACREDITACIÓN DE EXISTENCIA Y REPRESENTACIÒN LEGAL.
</t>
    </r>
    <r>
      <rPr>
        <sz val="6.5"/>
        <rFont val="Arial MT"/>
        <family val="2"/>
      </rPr>
      <t xml:space="preserve">Certificado con fecha de expedición no mayor a 30 días calendario Objeto que permita ejecutar el contrato
</t>
    </r>
    <r>
      <rPr>
        <sz val="6.5"/>
        <rFont val="Arial MT"/>
        <family val="2"/>
      </rPr>
      <t xml:space="preserve">Duración no será inferior a la del plazo del contrato y un año más.
</t>
    </r>
    <r>
      <rPr>
        <sz val="6.5"/>
        <rFont val="Arial MT"/>
        <family val="2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family val="2"/>
      </rPr>
      <t>Fotocopia del documento de identificación del representante legal</t>
    </r>
  </si>
  <si>
    <r>
      <rPr>
        <sz val="6.5"/>
        <rFont val="Arial MT"/>
        <family val="2"/>
      </rPr>
      <t>X</t>
    </r>
  </si>
  <si>
    <r>
      <rPr>
        <b/>
        <sz val="6.5"/>
        <rFont val="Arial"/>
        <family val="2"/>
      </rPr>
      <t>DOCUMENTO DE CONFORMACIÓN DEL PROPONENTE PLURAL</t>
    </r>
  </si>
  <si>
    <r>
      <rPr>
        <b/>
        <sz val="6.5"/>
        <rFont val="Arial"/>
        <family val="2"/>
      </rPr>
      <t>GARANTÍA DE SERIEDAD DE LA OFERTA.</t>
    </r>
  </si>
  <si>
    <r>
      <rPr>
        <b/>
        <sz val="6.5"/>
        <rFont val="Arial"/>
        <family val="2"/>
      </rPr>
      <t>REGISTRO ÚNICO DE PROPONENTES (RUP).</t>
    </r>
  </si>
  <si>
    <r>
      <rPr>
        <sz val="6.5"/>
        <rFont val="Arial MT"/>
        <family val="2"/>
      </rPr>
      <t>N/A</t>
    </r>
  </si>
  <si>
    <r>
      <rPr>
        <b/>
        <sz val="6.5"/>
        <rFont val="Arial"/>
        <family val="2"/>
      </rPr>
      <t>NO APLICA PARA EL TIPO DE PROPONENTE.</t>
    </r>
  </si>
  <si>
    <r>
      <rPr>
        <b/>
        <sz val="6.5"/>
        <rFont val="Arial"/>
        <family val="2"/>
      </rPr>
      <t>CERTIFICACIÓN DE  PAGOS DE  SEGURIDAD SOCIAL  Y APORTES LEGALES</t>
    </r>
  </si>
  <si>
    <r>
      <rPr>
        <b/>
        <sz val="6.5"/>
        <rFont val="Arial"/>
        <family val="2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</si>
  <si>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 xml:space="preserve">FOLIOS 6 AL 8
</t>
    </r>
    <r>
      <rPr>
        <sz val="6.5"/>
        <rFont val="Arial MT"/>
        <family val="2"/>
      </rPr>
      <t>PROPUESTA PRESENTADA POR LUIS JORGE MELO MIRANDA, IDENTIFICADO CON CÉDULA 19.282.756.</t>
    </r>
  </si>
  <si>
    <r>
      <rPr>
        <b/>
        <sz val="6.5"/>
        <rFont val="Arial"/>
        <family val="2"/>
      </rPr>
      <t xml:space="preserve">CUMPLE.
</t>
    </r>
    <r>
      <rPr>
        <b/>
        <sz val="6.5"/>
        <rFont val="Arial"/>
        <family val="2"/>
      </rPr>
      <t xml:space="preserve">LUIS  JORGE  MELO  MIRANDA:  </t>
    </r>
    <r>
      <rPr>
        <sz val="6.5"/>
        <rFont val="Arial MT"/>
        <family val="2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</si>
  <si>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Foios 6 al 67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</si>
  <si>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SEGUROS DEL ESTADO S.A. 37-44-101038605 (FOLIOS 17 A 19)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</si>
  <si>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RUP en firme allega en folios 93 a 262. Expide Camara de Comercio de Bogotá del 8 de febrero de 2022.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</si>
  <si>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Folios 23 a 29</t>
    </r>
  </si>
  <si>
    <r>
      <rPr>
        <b/>
        <sz val="6.5"/>
        <rFont val="Arial"/>
        <family val="2"/>
      </rPr>
      <t>HABILITADO</t>
    </r>
  </si>
  <si>
    <t>PUNTAJE A ASIGNAR</t>
  </si>
  <si>
    <t>Vmin</t>
  </si>
  <si>
    <t>m</t>
  </si>
  <si>
    <t>Evaluación Proponente CONSORCIO CABRERA JAZDICMUT</t>
  </si>
  <si>
    <t>Evaluación Proponente LUIS JORGE MELO MIRANDA</t>
  </si>
  <si>
    <t>ALCALDÍA MUNICIPAL DE CABRERA INFORME DE EVALUACIÓN DEFINITIVO.
S.A.M.C 001 DE 2022.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</si>
  <si>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</si>
  <si>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</si>
  <si>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</si>
  <si>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</si>
  <si>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</si>
  <si>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</si>
  <si>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NO OFRECE</t>
  </si>
  <si>
    <t>CONCRETO</t>
  </si>
  <si>
    <t>ACERO Y VARILLA</t>
  </si>
  <si>
    <t>n</t>
  </si>
  <si>
    <t>Participación (%) i</t>
  </si>
  <si>
    <t>P max</t>
  </si>
  <si>
    <t>Carta de presentación de la propuesta</t>
  </si>
  <si>
    <t>Certificado de existencia y representación legal expedido por la Cámara de Comercio.</t>
  </si>
  <si>
    <t>X</t>
  </si>
  <si>
    <t>Certificación de Aportes al Sistema de Seguridad Social Integral</t>
  </si>
  <si>
    <t xml:space="preserve">Verificación de antecedentes de Responsabilidad Fiscal. </t>
  </si>
  <si>
    <t xml:space="preserve">Verificación de antecedentes disciplinarios. </t>
  </si>
  <si>
    <t>Consulta de Antecedentes Judiciales.</t>
  </si>
  <si>
    <t>Copia del Registro Único Tributario (RUT).</t>
  </si>
  <si>
    <t>Verificación Registro Nacional de Medidas Correctivas (Art. 184 de la Ley 1801/2016)</t>
  </si>
  <si>
    <t>Copia de la cedula de ciudadania representante legal o persona natural</t>
  </si>
  <si>
    <t xml:space="preserve">Compromiso de transparencia y anticorrupciòn </t>
  </si>
  <si>
    <t>Declaración de origen de fondos y actividades licitas</t>
  </si>
  <si>
    <t>MODALIDAD DE SELECCIÓN,</t>
  </si>
  <si>
    <t>NO APLICA</t>
  </si>
  <si>
    <t>Declaración Juramentada sobre inhabilidades</t>
  </si>
  <si>
    <t>Ofrecimiento Económico</t>
  </si>
  <si>
    <t>Aporte del documento de manifestación de conocimiento y aceptación de las condiciones técnicas. (Anexo 1.1 de la Invitación).</t>
  </si>
  <si>
    <r>
      <t xml:space="preserve">CUMPLE
</t>
    </r>
    <r>
      <rPr>
        <sz val="6.5"/>
        <rFont val="Arial"/>
        <family val="2"/>
      </rPr>
      <t>Anexo - Copia certificadada (RUT.pdf)</t>
    </r>
  </si>
  <si>
    <t>Copia libreta militar</t>
  </si>
  <si>
    <r>
      <rPr>
        <b/>
        <sz val="6.5"/>
        <rFont val="Arial"/>
        <family val="2"/>
      </rPr>
      <t xml:space="preserve">CUMPLE </t>
    </r>
    <r>
      <rPr>
        <sz val="6.5"/>
        <rFont val="Arial"/>
        <family val="2"/>
      </rPr>
      <t xml:space="preserve">                                                                                                                                                                 
Adjunta documento de manifestacion de conocimiento - anexo 1,1 de la invitacion (1.FICHA TECNICA.pdf).</t>
    </r>
  </si>
  <si>
    <t>OBJETO:</t>
  </si>
  <si>
    <t>PRESUPUESTO OFICIAL</t>
  </si>
  <si>
    <t>PRESUPUESTO OFICIAL EN SMMLV</t>
  </si>
  <si>
    <t>VERIFICACION TÉCNICA</t>
  </si>
  <si>
    <r>
      <rPr>
        <b/>
        <sz val="6.5"/>
        <rFont val="Arial"/>
        <family val="2"/>
      </rPr>
      <t>CUMPLE.</t>
    </r>
    <r>
      <rPr>
        <sz val="6.5"/>
        <rFont val="Arial"/>
        <family val="2"/>
      </rPr>
      <t xml:space="preserve">
Allega carta de presentacion de la propuesta debidamente diligenciada y suscrita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</si>
  <si>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Anexo - Compromiso anticorrupción, debidamente diligenciado y suscrito  (COMPROMISO ANTICORRUPCION )</t>
    </r>
  </si>
  <si>
    <r>
      <rPr>
        <b/>
        <sz val="6.5"/>
        <color rgb="FFFF0000"/>
        <rFont val="Arial"/>
        <family val="2"/>
      </rPr>
      <t xml:space="preserve"> </t>
    </r>
    <r>
      <rPr>
        <b/>
        <sz val="6.5"/>
        <color theme="1"/>
        <rFont val="Arial"/>
        <family val="2"/>
      </rPr>
      <t>CUMPLE</t>
    </r>
    <r>
      <rPr>
        <sz val="6.5"/>
        <rFont val="Arial"/>
        <family val="2"/>
      </rPr>
      <t xml:space="preserve">
Allega Anexo diligenciado y suscrito 
</t>
    </r>
  </si>
  <si>
    <r>
      <rPr>
        <b/>
        <sz val="6.5"/>
        <rFont val="Arial"/>
        <family val="2"/>
      </rPr>
      <t xml:space="preserve">CUMPLE
</t>
    </r>
    <r>
      <rPr>
        <sz val="6.5"/>
        <rFont val="Arial"/>
        <family val="2"/>
      </rPr>
      <t>ALLEGA DECLARACION JURAMENTADA PARA SUSCRIBIR CONTRATO ESTATAL  
Anexo (DECLARACIÓN JURAMENTADA PARA SUSCRIBIR CONTRATO ESTATAL PERSONA JURÍDICA.pdf).</t>
    </r>
  </si>
  <si>
    <r>
      <rPr>
        <b/>
        <sz val="6.5"/>
        <color theme="1"/>
        <rFont val="Arial"/>
        <family val="2"/>
      </rPr>
      <t xml:space="preserve">CUMPLE
</t>
    </r>
    <r>
      <rPr>
        <sz val="6.5"/>
        <color theme="1"/>
        <rFont val="Arial"/>
        <family val="2"/>
      </rPr>
      <t>Anexo certificado expedido y suscrito por e</t>
    </r>
    <r>
      <rPr>
        <sz val="6.5"/>
        <rFont val="Arial"/>
        <family val="2"/>
      </rPr>
      <t xml:space="preserve">l revisor fiscal  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</si>
  <si>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.
El proponente allega certificaciones antecedentes disciplinarios representante legal y persona juridica - no registran sanciones o inhabilidades vigentes
</t>
    </r>
  </si>
  <si>
    <t>Documento de conformación del consorcio o unión temporal</t>
  </si>
  <si>
    <t>REDAM | Registro de Deudores Alimentarios Morosos</t>
  </si>
  <si>
    <t xml:space="preserve">Para acreditar la experiencia solicitada, el oferente deberá aportar con la propuesta dos (2) contratos cuyas cuantías acumuladas sean igual o superior al presupuesto oficial estimado para el presente contrato. Para el efecto los proponentes deberán aportar las certificaciones de los contratos respectivos, o en su defecto, copia del contrato con el acta de cumplimiento y/o liquidación, correspondientes en las cuales se pueda identificar como mínimo la siguiente información:
1. Nombre o razón social de la entidad con la que celebró el contrato o convenio.
2. Nombre del contratante, Asociado, cooperante, asociado o colaborador.
3. Objeto del contrato o convenio
4. Número de contrato
5. Fecha de inicio y fecha de terminación (día, mes, año).
6. Firma de quien expide la certificación.
7. Valor del contrato
8. Porcentaje de participación, si se ejecutó en unión temporal o consorcio y relación general de los servicios
prestados.
9. Actividades o ítems ejecutados
</t>
  </si>
  <si>
    <r>
      <t xml:space="preserve">CUMPLE.
</t>
    </r>
    <r>
      <rPr>
        <sz val="6.5"/>
        <rFont val="Arial"/>
        <family val="2"/>
      </rPr>
      <t>Allega copia de la cédula de ciudadanía Maurico muñoz paneso C.C. 98.546.746 - Anexo (CC Mauricio Muñoz.pdf)</t>
    </r>
  </si>
  <si>
    <r>
      <t xml:space="preserve">CUMPLE                                                                                                                                                                 
</t>
    </r>
    <r>
      <rPr>
        <sz val="6.5"/>
        <rFont val="Arial"/>
        <family val="2"/>
      </rPr>
      <t xml:space="preserve">Certificado expedido el 2 de diciembre  de 2024 por la Camara de Comercio de Bogotá,  
-  Anexo </t>
    </r>
  </si>
  <si>
    <r>
      <rPr>
        <b/>
        <sz val="6.5"/>
        <rFont val="Arial"/>
        <family val="2"/>
      </rPr>
      <t>CUMPLE.</t>
    </r>
    <r>
      <rPr>
        <sz val="6.5"/>
        <rFont val="Arial"/>
        <family val="2"/>
      </rPr>
      <t xml:space="preserve">
Allega certificaciones de responsabiliad fiscal de la persona jurídica y de su representante legal, NO
SE ENCUENTRAN REPORTADSO COMO RESPONSABLES FISCALES
</t>
    </r>
  </si>
  <si>
    <r>
      <rPr>
        <b/>
        <sz val="6.5"/>
        <rFont val="Arial"/>
        <family val="2"/>
      </rPr>
      <t xml:space="preserve">CUMPLE 
</t>
    </r>
    <r>
      <rPr>
        <sz val="6.5"/>
        <rFont val="Arial"/>
        <family val="2"/>
      </rPr>
      <t>la entidad consulta antecedentes judiciales y deja registro de ello, NO TIENE ASUNTOS PENDIENTES CON LAS AUTORIDADES JUDICIALES</t>
    </r>
  </si>
  <si>
    <r>
      <rPr>
        <b/>
        <sz val="6.5"/>
        <rFont val="Arial"/>
        <family val="2"/>
      </rPr>
      <t xml:space="preserve">CUMPLE  </t>
    </r>
    <r>
      <rPr>
        <sz val="6.5"/>
        <rFont val="Arial"/>
        <family val="2"/>
      </rPr>
      <t xml:space="preserve">        
Allega constancia fecha 10/12/ 2024 NO TIENE MEDIDAS CORRECTIVAS PENDIENTES POR CUMPLIR. </t>
    </r>
  </si>
  <si>
    <t xml:space="preserve">CUMPLE                                                                                                                                                                   Allega copia libreta militar
</t>
  </si>
  <si>
    <r>
      <rPr>
        <b/>
        <sz val="6.5"/>
        <rFont val="Arial"/>
        <family val="2"/>
      </rPr>
      <t xml:space="preserve">CUMPLE     </t>
    </r>
    <r>
      <rPr>
        <sz val="6.5"/>
        <rFont val="Arial"/>
        <family val="2"/>
      </rPr>
      <t xml:space="preserve">                                                                                                                                                             allega el registro de deudores alimentarios morosas</t>
    </r>
  </si>
  <si>
    <t>CUMPLE</t>
  </si>
  <si>
    <t>VERIFICACIÓN</t>
  </si>
  <si>
    <r>
      <rPr>
        <b/>
        <sz val="6.5"/>
        <rFont val="Arial"/>
        <family val="2"/>
      </rPr>
      <t xml:space="preserve">CUMPLE </t>
    </r>
    <r>
      <rPr>
        <sz val="6.5"/>
        <rFont val="Arial"/>
        <family val="2"/>
      </rPr>
      <t xml:space="preserve">                                                                                                                                                                 
diligencia el valor en la plataforma SECOP II conforme la exigencia de la invitación pública , adjunta el ofrecimiento económico por la suma de $4.554.406 (1.PROPUESTA ECONOMICA.pdf).                                                                                           </t>
    </r>
  </si>
  <si>
    <t>PERSONERIA MUNICIPAL DE SOACHA - CUNDINAMARCA
 INFORME DE EVALUACIÓN.
MC 011 DE 2024.</t>
  </si>
  <si>
    <t>INVITACIÓN PUBLICA DE MINIMA CUANTÍA MC-011-2024</t>
  </si>
  <si>
    <t>PRESTACION DE SERVICIOS PARA EL DESARROLLO Y EJECUCION DEL PLAN INSTITUCIONAL DE BIENESTAR DE LA PERSONERIA MUNICIPAL DE SOACHA.</t>
  </si>
  <si>
    <t xml:space="preserve"> RUBIELA ANGEL TACHA CC 51865780</t>
  </si>
  <si>
    <r>
      <rPr>
        <b/>
        <sz val="6.5"/>
        <rFont val="Arial"/>
        <family val="2"/>
      </rPr>
      <t xml:space="preserve"> CUMPLE</t>
    </r>
    <r>
      <rPr>
        <sz val="6.5"/>
        <rFont val="Arial"/>
        <family val="2"/>
      </rPr>
      <t xml:space="preserve">
Allega certificación que incluye los contratos:
Casa de Banquetes Charleston Jl: quienes manifiestas que desde el año 2019 tienen una relacion laboral con la Sra Rubiela prestando servicios de agencia de viajes y turismo para los diferentes eventos relacionados con su actividad comercial.
MC-022-2022, cuto objeto fue: PRESTAR EL SERVICIO DE UN EVENTO DE BIENESTAR SOCIAL IRIGIDO A LOS FUNCIONARIOS DE LA PERSNERIA MUNICIPAL DE SOACHA CONSISTENTE EN UNA SALIDA DE INTEGRACION Y RECREACION A LA GUAJIRA COSTA DEL MAR CARIBE, por un valor de $22.000.000
</t>
    </r>
  </si>
  <si>
    <t>PERSONERIA MUNICIPAL DE SOAHCA - CUNDINAMARCA
 INFORME DE EVALUACIÓN.
MC 011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</si>
</sst>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[$$-240A]\ #,##0"/>
    <numFmt numFmtId="166" formatCode="_-&quot;$&quot;* #,##0_-;\-&quot;$&quot;* #,##0_-;_-&quot;$&quot;* &quot;-&quot;_-;_-@_-"/>
    <numFmt numFmtId="167" formatCode="_-* #,##0\ &quot;€&quot;_-;\-* #,##0\ &quot;€&quot;_-;_-* &quot;-&quot;\ &quot;€&quot;_-;_-@_-"/>
    <numFmt numFmtId="168" formatCode="_-* #,##0.00\ &quot;€&quot;_-;\-* #,##0.00\ &quot;€&quot;_-;_-* &quot;-&quot;??\ &quot;€&quot;_-;_-@_-"/>
    <numFmt numFmtId="169" formatCode="_-* #,##0.00\ _€_-;\-* #,##0.00\ _€_-;_-* &quot;-&quot;??\ _€_-;_-@_-"/>
    <numFmt numFmtId="170" formatCode="_(&quot;$&quot;\ * #,##0.00_);_(&quot;$&quot;\ * \(#,##0.00\);_(&quot;$&quot;\ * &quot;-&quot;??_);_(@_)"/>
  </numFmts>
  <fonts count="24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Arial MT"/>
      <family val="2"/>
    </font>
    <font>
      <sz val="10"/>
      <color rgb="FF000000"/>
      <name val="Times New Roman"/>
      <family val="1"/>
    </font>
    <font>
      <sz val="14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6.5"/>
      <color rgb="FF000000"/>
      <name val="Arial"/>
      <family val="2"/>
    </font>
    <font>
      <sz val="6.5"/>
      <name val="Arial"/>
      <family val="2"/>
    </font>
    <font>
      <b/>
      <sz val="6.5"/>
      <name val="Arial mt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 MT"/>
      <family val="2"/>
    </font>
    <font>
      <sz val="8"/>
      <color rgb="FF000000"/>
      <name val="Arial MT"/>
      <family val="2"/>
    </font>
    <font>
      <b/>
      <sz val="9"/>
      <name val="Arial"/>
      <family val="2"/>
    </font>
    <font>
      <b/>
      <sz val="6.5"/>
      <color rgb="FFFF0000"/>
      <name val="Arial"/>
      <family val="2"/>
    </font>
    <font>
      <b/>
      <sz val="8"/>
      <name val="Arial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b/>
      <sz val="6.5"/>
      <color theme="1"/>
      <name val="Arial"/>
      <family val="2"/>
    </font>
    <font>
      <sz val="6.5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92D05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7">
    <xf numFmtId="0" fontId="0" fillId="0" borderId="0"/>
    <xf numFmtId="44" fontId="6" fillId="0" borderId="0" applyFont="0" applyFill="0" applyBorder="0" applyAlignment="0" applyProtection="0"/>
    <xf numFmtId="0" fontId="13" fillId="0" borderId="0"/>
    <xf numFmtId="16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4" fillId="0" borderId="0"/>
    <xf numFmtId="168" fontId="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</cellStyleXfs>
  <cellXfs count="147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44" fontId="7" fillId="0" borderId="0" xfId="1" applyFont="1" applyFill="1" applyBorder="1" applyAlignment="1">
      <alignment horizontal="left" vertical="top"/>
    </xf>
    <xf numFmtId="4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7" fillId="0" borderId="0" xfId="1" applyNumberFormat="1" applyFont="1" applyFill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wrapText="1"/>
    </xf>
    <xf numFmtId="0" fontId="0" fillId="0" borderId="13" xfId="0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1" applyNumberFormat="1" applyFont="1" applyFill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/>
    </xf>
    <xf numFmtId="9" fontId="8" fillId="0" borderId="25" xfId="1" applyNumberFormat="1" applyFont="1" applyFill="1" applyBorder="1" applyAlignment="1">
      <alignment horizontal="center" vertical="top"/>
    </xf>
    <xf numFmtId="9" fontId="8" fillId="0" borderId="21" xfId="0" applyNumberFormat="1" applyFont="1" applyBorder="1" applyAlignment="1">
      <alignment horizontal="center" vertical="top"/>
    </xf>
    <xf numFmtId="44" fontId="8" fillId="0" borderId="25" xfId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49" fontId="8" fillId="0" borderId="20" xfId="0" applyNumberFormat="1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8" fillId="0" borderId="21" xfId="0" applyNumberFormat="1" applyFont="1" applyBorder="1" applyAlignment="1">
      <alignment horizontal="center" vertical="top"/>
    </xf>
    <xf numFmtId="2" fontId="8" fillId="0" borderId="25" xfId="0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 indent="2"/>
    </xf>
    <xf numFmtId="0" fontId="11" fillId="0" borderId="13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top" wrapText="1"/>
    </xf>
    <xf numFmtId="0" fontId="12" fillId="0" borderId="31" xfId="0" applyFont="1" applyBorder="1" applyAlignment="1">
      <alignment horizontal="left" vertical="center" wrapText="1" indent="2"/>
    </xf>
    <xf numFmtId="0" fontId="2" fillId="4" borderId="1" xfId="0" applyFont="1" applyFill="1" applyBorder="1" applyAlignment="1">
      <alignment horizontal="left" vertical="top" wrapText="1" indent="1"/>
    </xf>
    <xf numFmtId="0" fontId="2" fillId="4" borderId="1" xfId="0" applyFont="1" applyFill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top" wrapText="1" indent="1"/>
    </xf>
    <xf numFmtId="0" fontId="2" fillId="5" borderId="1" xfId="0" applyFont="1" applyFill="1" applyBorder="1" applyAlignment="1">
      <alignment horizontal="center" vertical="top" wrapText="1"/>
    </xf>
    <xf numFmtId="0" fontId="19" fillId="0" borderId="8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1" fillId="0" borderId="3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top" wrapText="1"/>
    </xf>
    <xf numFmtId="0" fontId="11" fillId="0" borderId="43" xfId="0" applyFont="1" applyBorder="1" applyAlignment="1">
      <alignment horizontal="left" vertical="top" wrapText="1"/>
    </xf>
    <xf numFmtId="0" fontId="12" fillId="0" borderId="44" xfId="0" applyFont="1" applyBorder="1" applyAlignment="1">
      <alignment horizontal="left" vertical="center" wrapText="1" indent="2"/>
    </xf>
    <xf numFmtId="0" fontId="11" fillId="0" borderId="25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left" vertical="center" wrapText="1" indent="2"/>
    </xf>
    <xf numFmtId="0" fontId="11" fillId="0" borderId="25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/>
    </xf>
    <xf numFmtId="0" fontId="8" fillId="0" borderId="25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1" fontId="8" fillId="0" borderId="25" xfId="1" applyNumberFormat="1" applyFont="1" applyFill="1" applyBorder="1" applyAlignment="1">
      <alignment horizontal="center" vertical="top"/>
    </xf>
    <xf numFmtId="1" fontId="8" fillId="0" borderId="21" xfId="1" applyNumberFormat="1" applyFont="1" applyFill="1" applyBorder="1" applyAlignment="1">
      <alignment horizontal="center" vertical="top"/>
    </xf>
    <xf numFmtId="9" fontId="8" fillId="0" borderId="26" xfId="0" applyNumberFormat="1" applyFont="1" applyBorder="1" applyAlignment="1">
      <alignment horizontal="center" vertical="top"/>
    </xf>
    <xf numFmtId="9" fontId="8" fillId="0" borderId="27" xfId="0" applyNumberFormat="1" applyFont="1" applyBorder="1" applyAlignment="1">
      <alignment horizontal="center" vertical="top"/>
    </xf>
    <xf numFmtId="2" fontId="9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21" fillId="0" borderId="45" xfId="0" applyFont="1" applyBorder="1" applyAlignment="1">
      <alignment horizontal="left" vertical="top" wrapText="1"/>
    </xf>
    <xf numFmtId="0" fontId="21" fillId="0" borderId="46" xfId="0" applyFont="1" applyBorder="1" applyAlignment="1">
      <alignment horizontal="left" vertical="top" wrapText="1"/>
    </xf>
    <xf numFmtId="0" fontId="21" fillId="0" borderId="47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top" wrapText="1" indent="2"/>
    </xf>
    <xf numFmtId="0" fontId="2" fillId="5" borderId="4" xfId="0" applyFont="1" applyFill="1" applyBorder="1" applyAlignment="1">
      <alignment horizontal="left" vertical="top" wrapText="1" indent="2"/>
    </xf>
    <xf numFmtId="0" fontId="17" fillId="0" borderId="25" xfId="0" applyFont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165" fontId="20" fillId="0" borderId="39" xfId="0" applyNumberFormat="1" applyFont="1" applyBorder="1" applyAlignment="1">
      <alignment horizontal="left" vertical="center"/>
    </xf>
    <xf numFmtId="165" fontId="20" fillId="0" borderId="40" xfId="0" applyNumberFormat="1" applyFont="1" applyBorder="1" applyAlignment="1">
      <alignment horizontal="left" vertical="center"/>
    </xf>
    <xf numFmtId="165" fontId="20" fillId="0" borderId="41" xfId="0" applyNumberFormat="1" applyFont="1" applyBorder="1" applyAlignment="1">
      <alignment horizontal="left" vertical="center"/>
    </xf>
    <xf numFmtId="2" fontId="21" fillId="0" borderId="36" xfId="0" applyNumberFormat="1" applyFont="1" applyBorder="1" applyAlignment="1">
      <alignment horizontal="left" vertical="top" shrinkToFit="1"/>
    </xf>
    <xf numFmtId="2" fontId="21" fillId="0" borderId="37" xfId="0" applyNumberFormat="1" applyFont="1" applyBorder="1" applyAlignment="1">
      <alignment horizontal="left" vertical="top" shrinkToFit="1"/>
    </xf>
    <xf numFmtId="2" fontId="21" fillId="0" borderId="38" xfId="0" applyNumberFormat="1" applyFont="1" applyBorder="1" applyAlignment="1">
      <alignment horizontal="left" vertical="top" shrinkToFi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top" wrapText="1" indent="2"/>
    </xf>
    <xf numFmtId="0" fontId="2" fillId="4" borderId="4" xfId="0" applyFont="1" applyFill="1" applyBorder="1" applyAlignment="1">
      <alignment horizontal="left" vertical="top" wrapText="1" indent="2"/>
    </xf>
    <xf numFmtId="0" fontId="2" fillId="6" borderId="33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2" fontId="16" fillId="0" borderId="36" xfId="0" applyNumberFormat="1" applyFont="1" applyBorder="1" applyAlignment="1">
      <alignment horizontal="left" vertical="top" shrinkToFit="1"/>
    </xf>
    <xf numFmtId="2" fontId="16" fillId="0" borderId="37" xfId="0" applyNumberFormat="1" applyFont="1" applyBorder="1" applyAlignment="1">
      <alignment horizontal="left" vertical="top" shrinkToFit="1"/>
    </xf>
    <xf numFmtId="2" fontId="16" fillId="0" borderId="38" xfId="0" applyNumberFormat="1" applyFont="1" applyBorder="1" applyAlignment="1">
      <alignment horizontal="left" vertical="top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2"/>
    </xf>
    <xf numFmtId="0" fontId="2" fillId="2" borderId="4" xfId="0" applyFont="1" applyFill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9" xfId="0" applyNumberFormat="1" applyFont="1" applyBorder="1" applyAlignment="1">
      <alignment horizontal="left" vertical="top" shrinkToFit="1"/>
    </xf>
    <xf numFmtId="2" fontId="4" fillId="0" borderId="2" xfId="0" applyNumberFormat="1" applyFont="1" applyBorder="1" applyAlignment="1">
      <alignment horizontal="left" vertical="top" shrinkToFit="1"/>
    </xf>
    <xf numFmtId="2" fontId="4" fillId="0" borderId="3" xfId="0" applyNumberFormat="1" applyFont="1" applyBorder="1" applyAlignment="1">
      <alignment horizontal="left" vertical="top" shrinkToFit="1"/>
    </xf>
    <xf numFmtId="2" fontId="4" fillId="0" borderId="9" xfId="0" applyNumberFormat="1" applyFont="1" applyBorder="1" applyAlignment="1">
      <alignment horizontal="left" vertical="top" shrinkToFit="1"/>
    </xf>
  </cellXfs>
  <cellStyles count="17">
    <cellStyle name="Millares [0] 2" xfId="10" xr:uid="{E95F798E-18A5-45E3-B36F-8F813847F03F}"/>
    <cellStyle name="Millares 2" xfId="3" xr:uid="{6AA8109C-78D7-471D-A17F-BD9EEE224659}"/>
    <cellStyle name="Millares 3" xfId="15" xr:uid="{B4707739-CDAC-4499-A7A2-7D334BA879BC}"/>
    <cellStyle name="Moneda" xfId="1" builtinId="4"/>
    <cellStyle name="Moneda [0] 2" xfId="8" xr:uid="{1BF8F667-C03E-4DCE-8CAA-2D9B8C20C178}"/>
    <cellStyle name="Moneda [0] 3" xfId="16" xr:uid="{0B1B6F57-0AA9-4EA7-BE22-6CE5575CBBB0}"/>
    <cellStyle name="Moneda 2" xfId="4" xr:uid="{D5BDF0C5-E5F1-4821-A4AF-95B06FBE23AF}"/>
    <cellStyle name="Moneda 3" xfId="13" xr:uid="{AFD1D7B9-FAB1-4241-8976-B7FB382E1DBE}"/>
    <cellStyle name="Moneda 4" xfId="14" xr:uid="{E0187848-DA45-487A-B621-7669926AFA69}"/>
    <cellStyle name="Moneda 5" xfId="7" xr:uid="{81141370-136B-40B7-A961-8D4607164D38}"/>
    <cellStyle name="Normal" xfId="0" builtinId="0"/>
    <cellStyle name="Normal 2" xfId="9" xr:uid="{562497F5-CC23-43AE-8424-3E711DDF3C20}"/>
    <cellStyle name="Normal 2 2" xfId="12" xr:uid="{B420AB53-42B0-46DA-8DFD-1E7A7B0FB882}"/>
    <cellStyle name="Normal 3" xfId="11" xr:uid="{A4DF3DA5-8D99-4001-BC47-0627A79E95E5}"/>
    <cellStyle name="Normal 4" xfId="2" xr:uid="{334486AD-E450-4367-BE1E-321DE70C89B2}"/>
    <cellStyle name="Porcentaje 2" xfId="5" xr:uid="{10FEF14C-9CFA-4393-A1BB-24C28BA3AE79}"/>
    <cellStyle name="Porcentual 2" xfId="6" xr:uid="{D3784057-4D98-4623-9EA8-E0B980F6CBE7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F79AE-FF50-4BF3-AB46-FD0F491980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04" t="60193" r="66611" b="36566"/>
        <a:stretch/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7F5FFC-A91B-488F-81B4-1D58FA68B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786" t="48525" r="41139" b="39714"/>
        <a:stretch/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94F75-F3CA-4066-9136-1F9C588C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139" t="54729" r="26762" b="22768"/>
        <a:stretch/>
      </xdr:blipFill>
      <xdr:spPr>
        <a:xfrm>
          <a:off x="85724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1689201</xdr:colOff>
      <xdr:row>0</xdr:row>
      <xdr:rowOff>76641</xdr:rowOff>
    </xdr:from>
    <xdr:ext cx="690583" cy="644292"/>
    <xdr:pic>
      <xdr:nvPicPr>
        <xdr:cNvPr id="4" name="image2.jpe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201" y="76641"/>
          <a:ext cx="690583" cy="644292"/>
        </a:xfrm>
        <a:prstGeom prst="rect">
          <a:avLst/>
        </a:prstGeom>
      </xdr:spPr>
    </xdr:pic>
    <xdr:clientData/>
  </xdr:oneCellAnchor>
  <xdr:twoCellAnchor editAs="oneCell">
    <xdr:from>
      <xdr:col>3</xdr:col>
      <xdr:colOff>1799626</xdr:colOff>
      <xdr:row>0</xdr:row>
      <xdr:rowOff>63500</xdr:rowOff>
    </xdr:from>
    <xdr:to>
      <xdr:col>3</xdr:col>
      <xdr:colOff>3468687</xdr:colOff>
      <xdr:row>0</xdr:row>
      <xdr:rowOff>697500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5F0A8B-7F8C-479F-99AC-C0B1C96C11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4" r="34631" b="7739"/>
        <a:stretch/>
      </xdr:blipFill>
      <xdr:spPr>
        <a:xfrm>
          <a:off x="5304826" y="63500"/>
          <a:ext cx="1669061" cy="63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758275</xdr:colOff>
      <xdr:row>0</xdr:row>
      <xdr:rowOff>85922</xdr:rowOff>
    </xdr:from>
    <xdr:ext cx="690583" cy="644292"/>
    <xdr:pic>
      <xdr:nvPicPr>
        <xdr:cNvPr id="4" name="image2.jpeg">
          <a:extLst>
            <a:ext uri="{FF2B5EF4-FFF2-40B4-BE49-F238E27FC236}">
              <a16:creationId xmlns:a16="http://schemas.microsoft.com/office/drawing/2014/main" id="{FAB0EA95-5B64-4F8D-BB01-18519710B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275" y="85922"/>
          <a:ext cx="690583" cy="644292"/>
        </a:xfrm>
        <a:prstGeom prst="rect">
          <a:avLst/>
        </a:prstGeom>
      </xdr:spPr>
    </xdr:pic>
    <xdr:clientData/>
  </xdr:oneCellAnchor>
  <xdr:twoCellAnchor editAs="oneCell">
    <xdr:from>
      <xdr:col>3</xdr:col>
      <xdr:colOff>1680634</xdr:colOff>
      <xdr:row>0</xdr:row>
      <xdr:rowOff>0</xdr:rowOff>
    </xdr:from>
    <xdr:to>
      <xdr:col>3</xdr:col>
      <xdr:colOff>3577697</xdr:colOff>
      <xdr:row>0</xdr:row>
      <xdr:rowOff>803824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62E4A3-AA98-42EE-A214-D5841B09C3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4" r="34631" b="7739"/>
        <a:stretch/>
      </xdr:blipFill>
      <xdr:spPr>
        <a:xfrm>
          <a:off x="5189009" y="0"/>
          <a:ext cx="2116138" cy="8038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546" cy="563194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5223" cy="576250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555" y="6574652"/>
          <a:ext cx="6256908" cy="1880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231C-5C5D-41B2-AD32-79BD16926C5D}">
  <dimension ref="A1:E16"/>
  <sheetViews>
    <sheetView workbookViewId="0">
      <selection activeCell="F9" sqref="F9"/>
    </sheetView>
  </sheetViews>
  <sheetFormatPr baseColWidth="10" defaultRowHeight="12.75"/>
  <cols>
    <col min="1" max="1" width="54.33203125" customWidth="1"/>
    <col min="2" max="2" width="31" customWidth="1"/>
    <col min="3" max="3" width="21.33203125" customWidth="1"/>
  </cols>
  <sheetData>
    <row r="1" spans="1:5" ht="90.75" customHeight="1">
      <c r="A1" s="28"/>
      <c r="B1" s="29" t="s">
        <v>44</v>
      </c>
      <c r="C1" s="30" t="s">
        <v>45</v>
      </c>
    </row>
    <row r="2" spans="1:5" ht="15">
      <c r="A2" s="31" t="e">
        <f>+#REF!</f>
        <v>#REF!</v>
      </c>
      <c r="B2" s="32">
        <v>0.67</v>
      </c>
      <c r="C2" s="33">
        <v>0.33</v>
      </c>
    </row>
    <row r="3" spans="1:5" ht="15">
      <c r="A3" s="31" t="e">
        <f>+#REF!</f>
        <v>#REF!</v>
      </c>
      <c r="B3" s="34" t="s">
        <v>43</v>
      </c>
      <c r="C3" s="35" t="s">
        <v>43</v>
      </c>
    </row>
    <row r="4" spans="1:5" ht="15">
      <c r="A4" s="31" t="s">
        <v>31</v>
      </c>
      <c r="B4" s="36">
        <v>13.4</v>
      </c>
      <c r="C4" s="35">
        <v>6.6</v>
      </c>
    </row>
    <row r="5" spans="1:5" ht="15">
      <c r="A5" s="31" t="s">
        <v>46</v>
      </c>
      <c r="B5" s="70">
        <v>2</v>
      </c>
      <c r="C5" s="71"/>
    </row>
    <row r="6" spans="1:5" ht="15">
      <c r="A6" s="37" t="s">
        <v>47</v>
      </c>
      <c r="B6" s="32">
        <v>0.67</v>
      </c>
      <c r="C6" s="33">
        <v>0.33</v>
      </c>
    </row>
    <row r="7" spans="1:5" ht="15">
      <c r="A7" s="31"/>
      <c r="B7" s="36"/>
      <c r="C7" s="35"/>
    </row>
    <row r="8" spans="1:5" ht="15">
      <c r="A8" s="38" t="s">
        <v>48</v>
      </c>
      <c r="B8" s="72">
        <v>20</v>
      </c>
      <c r="C8" s="73"/>
    </row>
    <row r="9" spans="1:5" ht="30" customHeight="1">
      <c r="A9" s="38"/>
      <c r="B9" s="74">
        <v>1</v>
      </c>
      <c r="C9" s="75"/>
    </row>
    <row r="10" spans="1:5" ht="15">
      <c r="A10" s="31" t="e">
        <f>+A2</f>
        <v>#REF!</v>
      </c>
      <c r="B10" s="42">
        <f>(B6*20/100)*100</f>
        <v>13.4</v>
      </c>
      <c r="C10" s="41">
        <f>(C6*20/100)*100</f>
        <v>6.6000000000000005</v>
      </c>
      <c r="E10" s="40"/>
    </row>
    <row r="11" spans="1:5" ht="109.5" customHeight="1">
      <c r="A11" s="39"/>
      <c r="B11" s="76">
        <f>+B10+C10</f>
        <v>20</v>
      </c>
      <c r="C11" s="77"/>
      <c r="D11" s="27"/>
    </row>
    <row r="12" spans="1:5">
      <c r="A12" s="43"/>
      <c r="B12" s="44"/>
      <c r="C12" s="46"/>
    </row>
    <row r="13" spans="1:5">
      <c r="A13" s="45"/>
    </row>
    <row r="14" spans="1:5">
      <c r="A14" s="45"/>
    </row>
    <row r="15" spans="1:5">
      <c r="A15" s="45"/>
    </row>
    <row r="16" spans="1:5">
      <c r="A16" s="45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CDD9-B61A-492E-B250-0F9320F4EDF2}">
  <dimension ref="A1:B8"/>
  <sheetViews>
    <sheetView workbookViewId="0">
      <selection activeCell="B20" sqref="B20"/>
    </sheetView>
  </sheetViews>
  <sheetFormatPr baseColWidth="10" defaultRowHeight="12.75"/>
  <cols>
    <col min="1" max="1" width="53.83203125" customWidth="1"/>
    <col min="2" max="2" width="40.83203125" customWidth="1"/>
  </cols>
  <sheetData>
    <row r="1" spans="1:2" ht="231.75" customHeight="1">
      <c r="A1" s="78"/>
      <c r="B1" s="79"/>
    </row>
    <row r="2" spans="1:2" ht="18">
      <c r="A2" s="21" t="s">
        <v>37</v>
      </c>
      <c r="B2" s="22">
        <v>30</v>
      </c>
    </row>
    <row r="3" spans="1:2" ht="18">
      <c r="A3" s="23" t="s">
        <v>38</v>
      </c>
      <c r="B3" s="24">
        <v>30</v>
      </c>
    </row>
    <row r="4" spans="1:2" ht="18">
      <c r="A4" s="23" t="s">
        <v>39</v>
      </c>
      <c r="B4" s="24">
        <v>20</v>
      </c>
    </row>
    <row r="5" spans="1:2" ht="18">
      <c r="A5" s="23" t="s">
        <v>40</v>
      </c>
      <c r="B5" s="24">
        <v>30</v>
      </c>
    </row>
    <row r="6" spans="1:2" ht="18">
      <c r="A6" s="23"/>
      <c r="B6" s="24"/>
    </row>
    <row r="7" spans="1:2" ht="46.5" customHeight="1">
      <c r="A7" s="21" t="s">
        <v>41</v>
      </c>
      <c r="B7" s="22">
        <f>30*20/30</f>
        <v>20</v>
      </c>
    </row>
    <row r="8" spans="1:2" ht="30.75" customHeight="1" thickBot="1">
      <c r="A8" s="25" t="s">
        <v>42</v>
      </c>
      <c r="B8" s="26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33E-6C93-47F6-BCC1-70162ED3DCC9}">
  <dimension ref="A1:B9"/>
  <sheetViews>
    <sheetView workbookViewId="0">
      <selection activeCell="A28" sqref="A28"/>
    </sheetView>
  </sheetViews>
  <sheetFormatPr baseColWidth="10" defaultRowHeight="12.75"/>
  <cols>
    <col min="1" max="1" width="46.83203125" customWidth="1"/>
    <col min="2" max="2" width="40.83203125" customWidth="1"/>
  </cols>
  <sheetData>
    <row r="1" spans="1:2" ht="90.75" customHeight="1"/>
    <row r="2" spans="1:2" ht="18">
      <c r="A2" s="8" t="e">
        <f>+#REF!</f>
        <v>#REF!</v>
      </c>
      <c r="B2" s="9" t="e">
        <f>+#REF!</f>
        <v>#REF!</v>
      </c>
    </row>
    <row r="3" spans="1:2" ht="18">
      <c r="A3" s="8" t="e">
        <f>+#REF!</f>
        <v>#REF!</v>
      </c>
      <c r="B3" s="9" t="e">
        <f>+#REF!</f>
        <v>#REF!</v>
      </c>
    </row>
    <row r="4" spans="1:2" ht="18">
      <c r="A4" s="8" t="s">
        <v>31</v>
      </c>
      <c r="B4" s="8">
        <v>60</v>
      </c>
    </row>
    <row r="5" spans="1:2" ht="18">
      <c r="A5" s="8" t="s">
        <v>32</v>
      </c>
      <c r="B5" s="10" t="e">
        <f>+B3</f>
        <v>#REF!</v>
      </c>
    </row>
    <row r="6" spans="1:2" ht="18">
      <c r="A6" s="8" t="s">
        <v>33</v>
      </c>
      <c r="B6" s="8">
        <v>2</v>
      </c>
    </row>
    <row r="7" spans="1:2" ht="18">
      <c r="A7" s="8"/>
      <c r="B7" s="8"/>
    </row>
    <row r="8" spans="1:2" ht="36">
      <c r="A8" s="11" t="s">
        <v>34</v>
      </c>
      <c r="B8" s="12" t="e">
        <f>+B4*B5/B2</f>
        <v>#REF!</v>
      </c>
    </row>
    <row r="9" spans="1:2" ht="36">
      <c r="A9" s="11" t="s">
        <v>35</v>
      </c>
      <c r="B9" s="8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view="pageBreakPreview" topLeftCell="A4" zoomScale="130" zoomScaleNormal="130" zoomScaleSheetLayoutView="130" workbookViewId="0">
      <selection activeCell="D22" sqref="D22"/>
    </sheetView>
  </sheetViews>
  <sheetFormatPr baseColWidth="10" defaultColWidth="9.33203125" defaultRowHeight="12.75"/>
  <cols>
    <col min="1" max="1" width="42" customWidth="1"/>
    <col min="2" max="2" width="6.83203125" customWidth="1"/>
    <col min="3" max="3" width="6.33203125" customWidth="1"/>
    <col min="4" max="4" width="62.6640625" customWidth="1"/>
  </cols>
  <sheetData>
    <row r="1" spans="1:4" ht="60.95" customHeight="1">
      <c r="A1" s="97" t="s">
        <v>97</v>
      </c>
      <c r="B1" s="98"/>
      <c r="C1" s="98"/>
      <c r="D1" s="99"/>
    </row>
    <row r="2" spans="1:4" ht="11.25" customHeight="1">
      <c r="A2" s="57" t="s">
        <v>61</v>
      </c>
      <c r="B2" s="100" t="s">
        <v>93</v>
      </c>
      <c r="C2" s="101"/>
      <c r="D2" s="102"/>
    </row>
    <row r="3" spans="1:4" ht="26.45" customHeight="1">
      <c r="A3" s="57" t="s">
        <v>69</v>
      </c>
      <c r="B3" s="100" t="s">
        <v>94</v>
      </c>
      <c r="C3" s="101"/>
      <c r="D3" s="102"/>
    </row>
    <row r="4" spans="1:4">
      <c r="A4" s="57" t="s">
        <v>70</v>
      </c>
      <c r="B4" s="103">
        <v>3789000</v>
      </c>
      <c r="C4" s="104"/>
      <c r="D4" s="105"/>
    </row>
    <row r="5" spans="1:4">
      <c r="A5" s="57" t="s">
        <v>71</v>
      </c>
      <c r="B5" s="106">
        <f>B4/1300000</f>
        <v>2.9146153846153848</v>
      </c>
      <c r="C5" s="107"/>
      <c r="D5" s="108"/>
    </row>
    <row r="6" spans="1:4" ht="9.6" customHeight="1">
      <c r="A6" s="83" t="s">
        <v>7</v>
      </c>
      <c r="B6" s="84"/>
      <c r="C6" s="84"/>
      <c r="D6" s="85"/>
    </row>
    <row r="7" spans="1:4" ht="15.75" customHeight="1">
      <c r="A7" s="86" t="s">
        <v>8</v>
      </c>
      <c r="B7" s="89" t="s">
        <v>95</v>
      </c>
      <c r="C7" s="90"/>
      <c r="D7" s="91"/>
    </row>
    <row r="8" spans="1:4" ht="9" customHeight="1">
      <c r="A8" s="87"/>
      <c r="B8" s="92" t="s">
        <v>9</v>
      </c>
      <c r="C8" s="93"/>
      <c r="D8" s="95" t="s">
        <v>10</v>
      </c>
    </row>
    <row r="9" spans="1:4" ht="9" customHeight="1">
      <c r="A9" s="88"/>
      <c r="B9" s="55" t="s">
        <v>11</v>
      </c>
      <c r="C9" s="56" t="s">
        <v>12</v>
      </c>
      <c r="D9" s="96"/>
    </row>
    <row r="10" spans="1:4" ht="27.6" customHeight="1">
      <c r="A10" s="50" t="s">
        <v>49</v>
      </c>
      <c r="B10" s="3" t="s">
        <v>14</v>
      </c>
      <c r="C10" s="4"/>
      <c r="D10" s="60" t="s">
        <v>73</v>
      </c>
    </row>
    <row r="11" spans="1:4" ht="27.6" customHeight="1">
      <c r="A11" s="50" t="s">
        <v>58</v>
      </c>
      <c r="B11" s="3" t="s">
        <v>51</v>
      </c>
      <c r="C11" s="4"/>
      <c r="D11" s="61" t="s">
        <v>82</v>
      </c>
    </row>
    <row r="12" spans="1:4" ht="27">
      <c r="A12" s="62" t="s">
        <v>50</v>
      </c>
      <c r="B12" s="48" t="s">
        <v>51</v>
      </c>
      <c r="C12" s="48"/>
      <c r="D12" s="61" t="s">
        <v>83</v>
      </c>
    </row>
    <row r="13" spans="1:4" ht="18">
      <c r="A13" s="47" t="s">
        <v>79</v>
      </c>
      <c r="B13" s="3"/>
      <c r="C13" s="3" t="s">
        <v>14</v>
      </c>
      <c r="D13" s="61" t="s">
        <v>62</v>
      </c>
    </row>
    <row r="14" spans="1:4" ht="18">
      <c r="A14" s="50" t="s">
        <v>52</v>
      </c>
      <c r="B14" s="48" t="s">
        <v>51</v>
      </c>
      <c r="C14" s="4"/>
      <c r="D14" s="61" t="s">
        <v>77</v>
      </c>
    </row>
    <row r="15" spans="1:4" ht="18">
      <c r="A15" s="50" t="s">
        <v>56</v>
      </c>
      <c r="B15" s="48" t="s">
        <v>51</v>
      </c>
      <c r="C15" s="4"/>
      <c r="D15" s="61" t="s">
        <v>66</v>
      </c>
    </row>
    <row r="16" spans="1:4" ht="45">
      <c r="A16" s="50" t="s">
        <v>53</v>
      </c>
      <c r="B16" s="48" t="s">
        <v>51</v>
      </c>
      <c r="C16" s="7"/>
      <c r="D16" s="49" t="s">
        <v>84</v>
      </c>
    </row>
    <row r="17" spans="1:4" ht="36">
      <c r="A17" s="50" t="s">
        <v>54</v>
      </c>
      <c r="B17" s="48" t="s">
        <v>51</v>
      </c>
      <c r="C17" s="4"/>
      <c r="D17" s="49" t="s">
        <v>78</v>
      </c>
    </row>
    <row r="18" spans="1:4" ht="27">
      <c r="A18" s="50" t="s">
        <v>55</v>
      </c>
      <c r="B18" s="48" t="s">
        <v>51</v>
      </c>
      <c r="C18" s="4"/>
      <c r="D18" s="49" t="s">
        <v>85</v>
      </c>
    </row>
    <row r="19" spans="1:4" ht="27">
      <c r="A19" s="50" t="s">
        <v>57</v>
      </c>
      <c r="B19" s="48" t="s">
        <v>51</v>
      </c>
      <c r="D19" s="49" t="s">
        <v>86</v>
      </c>
    </row>
    <row r="20" spans="1:4" ht="27">
      <c r="A20" s="50" t="s">
        <v>67</v>
      </c>
      <c r="B20" s="3" t="s">
        <v>14</v>
      </c>
      <c r="D20" s="61" t="s">
        <v>87</v>
      </c>
    </row>
    <row r="21" spans="1:4" ht="34.5" customHeight="1">
      <c r="A21" s="50" t="s">
        <v>63</v>
      </c>
      <c r="B21" s="48" t="s">
        <v>51</v>
      </c>
      <c r="D21" s="49" t="s">
        <v>76</v>
      </c>
    </row>
    <row r="22" spans="1:4" ht="28.35" customHeight="1">
      <c r="A22" s="63" t="s">
        <v>59</v>
      </c>
      <c r="B22" s="64" t="s">
        <v>51</v>
      </c>
      <c r="C22" s="64"/>
      <c r="D22" s="59" t="s">
        <v>74</v>
      </c>
    </row>
    <row r="23" spans="1:4" ht="27">
      <c r="A23" s="65" t="s">
        <v>60</v>
      </c>
      <c r="B23" s="48" t="s">
        <v>51</v>
      </c>
      <c r="C23" s="66"/>
      <c r="D23" s="67" t="s">
        <v>75</v>
      </c>
    </row>
    <row r="24" spans="1:4" ht="22.7" customHeight="1">
      <c r="A24" s="65" t="s">
        <v>80</v>
      </c>
      <c r="B24" s="66" t="s">
        <v>51</v>
      </c>
      <c r="D24" s="67" t="s">
        <v>88</v>
      </c>
    </row>
    <row r="25" spans="1:4" ht="16.5" customHeight="1">
      <c r="A25" s="68" t="s">
        <v>10</v>
      </c>
      <c r="B25" s="94" t="s">
        <v>89</v>
      </c>
      <c r="C25" s="94"/>
      <c r="D25" s="94"/>
    </row>
    <row r="26" spans="1:4" ht="25.35" customHeight="1" thickBot="1">
      <c r="A26" s="80"/>
      <c r="B26" s="81"/>
      <c r="C26" s="81"/>
      <c r="D26" s="82"/>
    </row>
  </sheetData>
  <mergeCells count="12">
    <mergeCell ref="A1:D1"/>
    <mergeCell ref="B2:D2"/>
    <mergeCell ref="B3:D3"/>
    <mergeCell ref="B4:D4"/>
    <mergeCell ref="B5:D5"/>
    <mergeCell ref="A26:D26"/>
    <mergeCell ref="A6:D6"/>
    <mergeCell ref="A7:A9"/>
    <mergeCell ref="B7:D7"/>
    <mergeCell ref="B8:C8"/>
    <mergeCell ref="B25:D25"/>
    <mergeCell ref="D8:D9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6C7E-3366-4192-91A7-E5397C0B982E}">
  <dimension ref="A1:D15"/>
  <sheetViews>
    <sheetView tabSelected="1" zoomScale="120" zoomScaleNormal="120" workbookViewId="0">
      <selection activeCell="H6" sqref="H6"/>
    </sheetView>
  </sheetViews>
  <sheetFormatPr baseColWidth="10" defaultRowHeight="12.75"/>
  <cols>
    <col min="1" max="1" width="42" customWidth="1"/>
    <col min="2" max="2" width="6.83203125" customWidth="1"/>
    <col min="3" max="3" width="6.33203125" customWidth="1"/>
    <col min="4" max="4" width="62.6640625" customWidth="1"/>
  </cols>
  <sheetData>
    <row r="1" spans="1:4" ht="79.349999999999994" customHeight="1">
      <c r="A1" s="97" t="s">
        <v>92</v>
      </c>
      <c r="B1" s="98"/>
      <c r="C1" s="98"/>
      <c r="D1" s="99"/>
    </row>
    <row r="2" spans="1:4" ht="11.25" customHeight="1">
      <c r="A2" s="13" t="s">
        <v>61</v>
      </c>
      <c r="B2" s="100" t="s">
        <v>93</v>
      </c>
      <c r="C2" s="101"/>
      <c r="D2" s="102"/>
    </row>
    <row r="3" spans="1:4" ht="30" customHeight="1">
      <c r="A3" s="13" t="s">
        <v>2</v>
      </c>
      <c r="B3" s="100" t="s">
        <v>94</v>
      </c>
      <c r="C3" s="101"/>
      <c r="D3" s="102"/>
    </row>
    <row r="4" spans="1:4">
      <c r="A4" s="13" t="s">
        <v>3</v>
      </c>
      <c r="B4" s="103">
        <v>3789000</v>
      </c>
      <c r="C4" s="104"/>
      <c r="D4" s="105"/>
    </row>
    <row r="5" spans="1:4" ht="10.5" customHeight="1">
      <c r="A5" s="13" t="s">
        <v>4</v>
      </c>
      <c r="B5" s="119">
        <f>+B4/1300000</f>
        <v>2.9146153846153848</v>
      </c>
      <c r="C5" s="120"/>
      <c r="D5" s="121"/>
    </row>
    <row r="6" spans="1:4" ht="9.6" customHeight="1">
      <c r="A6" s="83" t="s">
        <v>72</v>
      </c>
      <c r="B6" s="84"/>
      <c r="C6" s="84"/>
      <c r="D6" s="85"/>
    </row>
    <row r="7" spans="1:4" ht="15.75" customHeight="1">
      <c r="A7" s="109" t="s">
        <v>8</v>
      </c>
      <c r="B7" s="89" t="s">
        <v>95</v>
      </c>
      <c r="C7" s="90"/>
      <c r="D7" s="91"/>
    </row>
    <row r="8" spans="1:4" ht="9" customHeight="1">
      <c r="A8" s="110"/>
      <c r="B8" s="112" t="s">
        <v>9</v>
      </c>
      <c r="C8" s="113"/>
      <c r="D8" s="117" t="s">
        <v>10</v>
      </c>
    </row>
    <row r="9" spans="1:4" ht="9" customHeight="1">
      <c r="A9" s="111"/>
      <c r="B9" s="52" t="s">
        <v>11</v>
      </c>
      <c r="C9" s="53" t="s">
        <v>12</v>
      </c>
      <c r="D9" s="118"/>
    </row>
    <row r="10" spans="1:4" ht="207">
      <c r="A10" s="47" t="s">
        <v>81</v>
      </c>
      <c r="B10" s="51" t="s">
        <v>51</v>
      </c>
      <c r="C10" s="48"/>
      <c r="D10" s="49" t="s">
        <v>96</v>
      </c>
    </row>
    <row r="11" spans="1:4" ht="27">
      <c r="A11" s="50" t="s">
        <v>65</v>
      </c>
      <c r="B11" s="48" t="s">
        <v>51</v>
      </c>
      <c r="C11" s="7"/>
      <c r="D11" s="49" t="s">
        <v>68</v>
      </c>
    </row>
    <row r="12" spans="1:4" ht="36">
      <c r="A12" s="58" t="s">
        <v>64</v>
      </c>
      <c r="B12" s="51" t="s">
        <v>51</v>
      </c>
      <c r="D12" s="59" t="s">
        <v>91</v>
      </c>
    </row>
    <row r="13" spans="1:4">
      <c r="A13" s="54" t="s">
        <v>90</v>
      </c>
      <c r="B13" s="114" t="s">
        <v>89</v>
      </c>
      <c r="C13" s="115"/>
      <c r="D13" s="116"/>
    </row>
    <row r="15" spans="1:4">
      <c r="A15" s="69"/>
    </row>
  </sheetData>
  <mergeCells count="11">
    <mergeCell ref="A6:D6"/>
    <mergeCell ref="A1:D1"/>
    <mergeCell ref="B2:D2"/>
    <mergeCell ref="B3:D3"/>
    <mergeCell ref="B4:D4"/>
    <mergeCell ref="B5:D5"/>
    <mergeCell ref="A7:A9"/>
    <mergeCell ref="B7:D7"/>
    <mergeCell ref="B8:C8"/>
    <mergeCell ref="B13:D13"/>
    <mergeCell ref="D8:D9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view="pageBreakPreview" topLeftCell="A12" zoomScale="175" zoomScaleNormal="130" zoomScaleSheetLayoutView="175" workbookViewId="0">
      <selection activeCell="A7" sqref="A7:D9"/>
    </sheetView>
  </sheetViews>
  <sheetFormatPr baseColWidth="10" defaultColWidth="9.33203125" defaultRowHeight="12.75"/>
  <cols>
    <col min="1" max="1" width="42.83203125" customWidth="1"/>
    <col min="2" max="2" width="7.1640625" customWidth="1"/>
    <col min="3" max="3" width="6.1640625" customWidth="1"/>
    <col min="4" max="4" width="64" customWidth="1"/>
  </cols>
  <sheetData>
    <row r="1" spans="1:4" ht="60" customHeight="1">
      <c r="A1" s="97" t="s">
        <v>36</v>
      </c>
      <c r="B1" s="98"/>
      <c r="C1" s="98"/>
      <c r="D1" s="99"/>
    </row>
    <row r="2" spans="1:4" ht="11.45" customHeight="1">
      <c r="A2" s="13" t="s">
        <v>0</v>
      </c>
      <c r="B2" s="138" t="s">
        <v>1</v>
      </c>
      <c r="C2" s="139"/>
      <c r="D2" s="140"/>
    </row>
    <row r="3" spans="1:4" ht="33" customHeight="1">
      <c r="A3" s="13" t="s">
        <v>2</v>
      </c>
      <c r="B3" s="138" t="s">
        <v>6</v>
      </c>
      <c r="C3" s="139"/>
      <c r="D3" s="140"/>
    </row>
    <row r="4" spans="1:4" ht="10.7" customHeight="1">
      <c r="A4" s="13" t="s">
        <v>3</v>
      </c>
      <c r="B4" s="141">
        <v>100000000</v>
      </c>
      <c r="C4" s="142"/>
      <c r="D4" s="143"/>
    </row>
    <row r="5" spans="1:4" ht="10.7" customHeight="1">
      <c r="A5" s="13" t="s">
        <v>4</v>
      </c>
      <c r="B5" s="144">
        <v>100</v>
      </c>
      <c r="C5" s="145"/>
      <c r="D5" s="146"/>
    </row>
    <row r="6" spans="1:4" ht="9.75" customHeight="1">
      <c r="A6" s="83" t="s">
        <v>7</v>
      </c>
      <c r="B6" s="84"/>
      <c r="C6" s="84"/>
      <c r="D6" s="85"/>
    </row>
    <row r="7" spans="1:4" ht="15.95" customHeight="1">
      <c r="A7" s="128" t="s">
        <v>8</v>
      </c>
      <c r="B7" s="131" t="s">
        <v>5</v>
      </c>
      <c r="C7" s="132"/>
      <c r="D7" s="133"/>
    </row>
    <row r="8" spans="1:4" ht="9" customHeight="1">
      <c r="A8" s="129"/>
      <c r="B8" s="134" t="s">
        <v>9</v>
      </c>
      <c r="C8" s="135"/>
      <c r="D8" s="14" t="s">
        <v>10</v>
      </c>
    </row>
    <row r="9" spans="1:4" ht="9" customHeight="1">
      <c r="A9" s="130"/>
      <c r="B9" s="2" t="s">
        <v>11</v>
      </c>
      <c r="C9" s="1" t="s">
        <v>12</v>
      </c>
      <c r="D9" s="15"/>
    </row>
    <row r="10" spans="1:4" ht="51" customHeight="1">
      <c r="A10" s="13" t="s">
        <v>13</v>
      </c>
      <c r="B10" s="3" t="s">
        <v>14</v>
      </c>
      <c r="C10" s="4"/>
      <c r="D10" s="16" t="s">
        <v>24</v>
      </c>
    </row>
    <row r="11" spans="1:4" ht="81" customHeight="1">
      <c r="A11" s="17" t="s">
        <v>15</v>
      </c>
      <c r="B11" s="5" t="s">
        <v>16</v>
      </c>
      <c r="C11" s="4"/>
      <c r="D11" s="18" t="s">
        <v>25</v>
      </c>
    </row>
    <row r="12" spans="1:4" ht="24.75" customHeight="1">
      <c r="A12" s="13" t="s">
        <v>17</v>
      </c>
      <c r="B12" s="136" t="s">
        <v>20</v>
      </c>
      <c r="C12" s="137"/>
      <c r="D12" s="20" t="s">
        <v>21</v>
      </c>
    </row>
    <row r="13" spans="1:4" ht="39" customHeight="1">
      <c r="A13" s="13" t="s">
        <v>22</v>
      </c>
      <c r="B13" s="5" t="s">
        <v>16</v>
      </c>
      <c r="C13" s="4"/>
      <c r="D13" s="18" t="s">
        <v>26</v>
      </c>
    </row>
    <row r="14" spans="1:4" ht="33" customHeight="1">
      <c r="A14" s="13" t="s">
        <v>18</v>
      </c>
      <c r="B14" s="6" t="s">
        <v>16</v>
      </c>
      <c r="C14" s="7"/>
      <c r="D14" s="18" t="s">
        <v>27</v>
      </c>
    </row>
    <row r="15" spans="1:4" ht="42" customHeight="1">
      <c r="A15" s="13" t="s">
        <v>19</v>
      </c>
      <c r="B15" s="6" t="s">
        <v>16</v>
      </c>
      <c r="C15" s="4"/>
      <c r="D15" s="18" t="s">
        <v>28</v>
      </c>
    </row>
    <row r="16" spans="1:4" ht="44.25" customHeight="1">
      <c r="A16" s="13" t="s">
        <v>23</v>
      </c>
      <c r="B16" s="6" t="s">
        <v>16</v>
      </c>
      <c r="C16" s="4"/>
      <c r="D16" s="18" t="s">
        <v>29</v>
      </c>
    </row>
    <row r="17" spans="1:4" ht="24" customHeight="1">
      <c r="A17" s="19" t="s">
        <v>10</v>
      </c>
      <c r="B17" s="122" t="s">
        <v>30</v>
      </c>
      <c r="C17" s="123"/>
      <c r="D17" s="124"/>
    </row>
    <row r="18" spans="1:4" ht="166.5" customHeight="1" thickBot="1">
      <c r="A18" s="125"/>
      <c r="B18" s="126"/>
      <c r="C18" s="126"/>
      <c r="D18" s="127"/>
    </row>
  </sheetData>
  <mergeCells count="12">
    <mergeCell ref="A1:D1"/>
    <mergeCell ref="B2:D2"/>
    <mergeCell ref="B3:D3"/>
    <mergeCell ref="B4:D4"/>
    <mergeCell ref="B5:D5"/>
    <mergeCell ref="B17:D17"/>
    <mergeCell ref="A18:D18"/>
    <mergeCell ref="A6:D6"/>
    <mergeCell ref="A7:A9"/>
    <mergeCell ref="B7:D7"/>
    <mergeCell ref="B8:C8"/>
    <mergeCell ref="B12:C12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EVALUACIÓN TÉCNICA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personeria soacha</cp:lastModifiedBy>
  <cp:lastPrinted>2022-07-28T16:51:27Z</cp:lastPrinted>
  <dcterms:created xsi:type="dcterms:W3CDTF">2022-02-22T16:43:47Z</dcterms:created>
  <dcterms:modified xsi:type="dcterms:W3CDTF">2024-12-19T22:54:47Z</dcterms:modified>
</cp:coreProperties>
</file>