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user\Documents\DIANA ALCALDÍA\10. Control Interno\SMC-040-2024 Suministro SECI\Evaluación\"/>
    </mc:Choice>
  </mc:AlternateContent>
  <xr:revisionPtr revIDLastSave="0" documentId="13_ncr:1_{ABA0FFAA-A63B-4940-AC37-C483CA58A11F}" xr6:coauthVersionLast="47" xr6:coauthVersionMax="47" xr10:uidLastSave="{00000000-0000-0000-0000-000000000000}"/>
  <bookViews>
    <workbookView xWindow="-120" yWindow="-120" windowWidth="29040" windowHeight="15840" tabRatio="819" xr2:uid="{00000000-000D-0000-FFFF-FFFF00000000}"/>
  </bookViews>
  <sheets>
    <sheet name="PRECIO ART. BAJO" sheetId="15" r:id="rId1"/>
    <sheet name="1. TALENTOS" sheetId="10" r:id="rId2"/>
    <sheet name="2. PUIN SAS" sheetId="11" r:id="rId3"/>
    <sheet name="3. GMTC SAS" sheetId="14" r:id="rId4"/>
    <sheet name="4. LOGISTIC GLOBAL" sheetId="12" r:id="rId5"/>
    <sheet name="5. C2 COMPANY" sheetId="13" r:id="rId6"/>
  </sheets>
  <definedNames>
    <definedName name="_xlnm.Print_Titles" localSheetId="1">'1. TALENTOS'!$1:$3</definedName>
    <definedName name="_xlnm.Print_Titles" localSheetId="2">'2. PUIN SAS'!$1:$3</definedName>
    <definedName name="_xlnm.Print_Titles" localSheetId="3">'3. GMTC SAS'!$1:$3</definedName>
    <definedName name="_xlnm.Print_Titles" localSheetId="4">'4. LOGISTIC GLOBAL'!$1:$3</definedName>
    <definedName name="_xlnm.Print_Titles" localSheetId="5">'5. C2 COMPANY'!$1:$3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4" l="1"/>
  <c r="F6" i="14"/>
  <c r="F7" i="14"/>
  <c r="F8" i="14"/>
  <c r="F9" i="14"/>
  <c r="F10" i="14"/>
  <c r="F11" i="14"/>
  <c r="F12" i="14"/>
  <c r="F13" i="14"/>
  <c r="F4" i="14"/>
  <c r="C12" i="15"/>
  <c r="C13" i="15" s="1"/>
  <c r="C11" i="15"/>
  <c r="G13" i="13" l="1"/>
  <c r="H13" i="13" s="1"/>
  <c r="I13" i="13" s="1"/>
  <c r="G12" i="13"/>
  <c r="H12" i="13" s="1"/>
  <c r="I12" i="13" s="1"/>
  <c r="G11" i="13"/>
  <c r="H11" i="13" s="1"/>
  <c r="I11" i="13" s="1"/>
  <c r="G10" i="13"/>
  <c r="H10" i="13" s="1"/>
  <c r="I10" i="13" s="1"/>
  <c r="G9" i="13"/>
  <c r="H9" i="13" s="1"/>
  <c r="I9" i="13" s="1"/>
  <c r="G8" i="13"/>
  <c r="H8" i="13" s="1"/>
  <c r="I8" i="13" s="1"/>
  <c r="G7" i="13"/>
  <c r="H7" i="13" s="1"/>
  <c r="I7" i="13" s="1"/>
  <c r="G6" i="13"/>
  <c r="H6" i="13" s="1"/>
  <c r="I6" i="13" s="1"/>
  <c r="G5" i="13"/>
  <c r="H5" i="13" s="1"/>
  <c r="I5" i="13" s="1"/>
  <c r="G4" i="13"/>
  <c r="H4" i="13" s="1"/>
  <c r="I4" i="13" s="1"/>
  <c r="G13" i="12"/>
  <c r="H13" i="12" s="1"/>
  <c r="I13" i="12" s="1"/>
  <c r="G12" i="12"/>
  <c r="H12" i="12" s="1"/>
  <c r="I12" i="12" s="1"/>
  <c r="G11" i="12"/>
  <c r="H11" i="12" s="1"/>
  <c r="I11" i="12" s="1"/>
  <c r="G10" i="12"/>
  <c r="H10" i="12" s="1"/>
  <c r="I10" i="12" s="1"/>
  <c r="G9" i="12"/>
  <c r="H9" i="12" s="1"/>
  <c r="I9" i="12" s="1"/>
  <c r="G8" i="12"/>
  <c r="H8" i="12" s="1"/>
  <c r="I8" i="12" s="1"/>
  <c r="G7" i="12"/>
  <c r="H7" i="12" s="1"/>
  <c r="I7" i="12" s="1"/>
  <c r="G6" i="12"/>
  <c r="H6" i="12" s="1"/>
  <c r="I6" i="12" s="1"/>
  <c r="G5" i="12"/>
  <c r="H5" i="12" s="1"/>
  <c r="I5" i="12" s="1"/>
  <c r="G4" i="12"/>
  <c r="H4" i="12" s="1"/>
  <c r="I4" i="12" s="1"/>
  <c r="H13" i="11"/>
  <c r="I13" i="11" s="1"/>
  <c r="G13" i="11"/>
  <c r="G12" i="11"/>
  <c r="H12" i="11" s="1"/>
  <c r="I12" i="11" s="1"/>
  <c r="G11" i="11"/>
  <c r="H11" i="11" s="1"/>
  <c r="I11" i="11" s="1"/>
  <c r="G10" i="11"/>
  <c r="H10" i="11" s="1"/>
  <c r="I10" i="11" s="1"/>
  <c r="G9" i="11"/>
  <c r="H9" i="11" s="1"/>
  <c r="I9" i="11" s="1"/>
  <c r="G8" i="11"/>
  <c r="H8" i="11" s="1"/>
  <c r="I8" i="11" s="1"/>
  <c r="G7" i="11"/>
  <c r="H7" i="11" s="1"/>
  <c r="I7" i="11" s="1"/>
  <c r="G6" i="11"/>
  <c r="H6" i="11" s="1"/>
  <c r="I6" i="11" s="1"/>
  <c r="G5" i="11"/>
  <c r="H5" i="11" s="1"/>
  <c r="I5" i="11" s="1"/>
  <c r="G4" i="11"/>
  <c r="H4" i="11" s="1"/>
  <c r="I4" i="11" s="1"/>
  <c r="F14" i="14" l="1"/>
  <c r="I14" i="13"/>
  <c r="I14" i="12"/>
  <c r="I14" i="11"/>
  <c r="I14" i="10"/>
  <c r="G5" i="10"/>
  <c r="H5" i="10" s="1"/>
  <c r="I5" i="10" s="1"/>
  <c r="G6" i="10"/>
  <c r="G7" i="10"/>
  <c r="G8" i="10"/>
  <c r="G9" i="10"/>
  <c r="H9" i="10" s="1"/>
  <c r="I9" i="10" s="1"/>
  <c r="G10" i="10"/>
  <c r="H10" i="10" s="1"/>
  <c r="I10" i="10" s="1"/>
  <c r="G11" i="10"/>
  <c r="H11" i="10" s="1"/>
  <c r="I11" i="10" s="1"/>
  <c r="G12" i="10"/>
  <c r="H12" i="10" s="1"/>
  <c r="I12" i="10" s="1"/>
  <c r="G13" i="10"/>
  <c r="H13" i="10" s="1"/>
  <c r="I13" i="10" s="1"/>
  <c r="G4" i="10"/>
  <c r="H4" i="10" s="1"/>
  <c r="I4" i="10" s="1"/>
  <c r="H8" i="10"/>
  <c r="I8" i="10" s="1"/>
  <c r="H6" i="10"/>
  <c r="I6" i="10" s="1"/>
  <c r="H7" i="10"/>
  <c r="I7" i="10" s="1"/>
</calcChain>
</file>

<file path=xl/sharedStrings.xml><?xml version="1.0" encoding="utf-8"?>
<sst xmlns="http://schemas.openxmlformats.org/spreadsheetml/2006/main" count="165" uniqueCount="37">
  <si>
    <t>ITEM</t>
  </si>
  <si>
    <t>DESCRIPCIÓN</t>
  </si>
  <si>
    <t>CANTIDAD</t>
  </si>
  <si>
    <t>PRESENTACIÓN</t>
  </si>
  <si>
    <t>VALOR UNITARIO</t>
  </si>
  <si>
    <t>PORCENTAJE IVA</t>
  </si>
  <si>
    <t>VALOR UNITARIO CON IVA</t>
  </si>
  <si>
    <t>VALOR TOTAL</t>
  </si>
  <si>
    <t>UNIDAD</t>
  </si>
  <si>
    <t>VALOR IVA</t>
  </si>
  <si>
    <t>ADQUISICIÓN DE ELEMENTOS PARA EL FORTALECIMIENTO DEL SISTEMA DE CONTROL INTERNO A TRAVÉS DE LAS ESTRATEGIAS DEL PROGRAMA DEL FOMENTO DE LA CULTURA DEL AUTOCONTROL PARA EL MUNICIPIO DE LA MESA CUNDINAMARCA EN CUMPLIMIENTO AL PDM JUNTOS RECUPEREMOS LA MESA CON COMPROMISO Y EQUIDAD SOCIAL 2024-2027</t>
  </si>
  <si>
    <t>Kit de Carretera Reglamentario Lona Norma de Transito, para vehiculos de carga pesada</t>
  </si>
  <si>
    <t>Llaveros personalizados de cuerpo completamente metalico con el diseño impreso a todo color y recubierto de resina de poliuretano - Imagen institucional SECI</t>
  </si>
  <si>
    <t>TOTAL</t>
  </si>
  <si>
    <t>PITOS-SILBATOS: Silbato grande
Silbato metálico en medidas de 7 cm de largo x 3.5 cm de diámetro. Estos se entregan en colores variados luego de 10 unidades. (no se hacen ventas de 1 solo color en específico). Es muy práctico ya que funciona luego de mojado se seca rápidamente sacudiéndolo y funciona nuevamente además es fácil de llevar gracias a su aro para llevar como llavero, en caso de posibles emergencias, llevar uno te puede salvar la vida.</t>
  </si>
  <si>
    <t>Gorra en paño acrílico de 6 cascos ojáleles bordados a tono, visera curva sesgos y trefiles a tono TODO A DISEÑO FULL COLOR - Logo SECI - Colores surtidos</t>
  </si>
  <si>
    <t>Mug color blanco, tamaño 11 onzas, personalizado (sublimación), con  logos insittucionales, imagen institucional SECI, mensaje de autocontrol y nombre del servisor publico</t>
  </si>
  <si>
    <t>CHALECO BRIGADISTA: Material en tela de algodón y poliéster, debe ser ligero y cómodo para su uso prolongado en actividades de brigada. Color del chaleco debe se un color que permita una fácil identificación visual de brigadistas en situaciones de emergencia. Debe incluir el logo institucional en la parte frontal (pecho) El chaleco debe contar con un espacio o área visible para la identificación del brigadista, mediante el uso de un nombre bordado. Debe incorporar cintas reflectantes  PVC plateadas, de alta visibilidad , 4 en el  frente y una en la espalda del chaleco, El chaleco debe incluir múltiples bolsillos de fácil acceso, Equipado con un cierre frontal resistente (Cremallera). Disponibilidad en diferentes tallas (S, M, L, XL, XXL) para asegurar un ajuste cómodo a cada brigadista, con opciones de ajuste mediante correas laterales en polipropileno o velcro, para una mayor adaptabilidad.</t>
  </si>
  <si>
    <t xml:space="preserve">Sirena de alarma con botón de pánico, 2 piezas, material PVC, tipo de alimentación 110 V, con alarma sonora, nivel de sonio 145 Db, distancia de cobertura 800 m, resistente a la intemperie, con botón de pánico. </t>
  </si>
  <si>
    <t>Férula espinal con arnés tipo araña, inmovilizador de cabeza soporte y señalización (instalado)</t>
  </si>
  <si>
    <t>Kit de Carretera Reglamentario Lona Norma de Tránsito, (incluye Botiquín, extintor 5 lb, conos, para vehículos)</t>
  </si>
  <si>
    <t>Botiquin Tipo A    Características del Botiquín tipo A: 4 GASA ESTERIL PAQUETE X5 UNIDADES (MEDICAL SUPPLIES), 1 ESPARADRAPO DE TELA ROLLO DE 4´´ (KENNEDY MEDICAL PRODUCTS), 1 BAJALENGUAS PAQUETE X20 UNDS 1 GUANTE DE LATEX PARA EXAMEN CAJA X100 UNIDADES (MEDGLOBAX), 1 VENDA ELASTICA 2X5(MEDICAL SUPPLIES),1 VENDA ELASTICA 3X5 (MEDICAL SUPPLIES)
1 VENDA ELASTICA 5X5 (MEDICAL SUPPLIES), 1 VENDA DE ALGODÓN 3X5 (MEDICAL SUPPLIES), 1 VENDA DE ALGODON 5X5(MEDICAL SUPPLIES), 1 YODOPOVIDONA SOLUCION FRASCO X120 ML, SOLUCION SALINA (BAXTER), 1 TERMOMETRO DIGITAL (DIGITAL THERMOMETER), 1 ALCOHOL ANTISEPTICO FRASCO X 300 ML (OSA), 1.MASCARILLA RCP</t>
  </si>
  <si>
    <t xml:space="preserve">No. </t>
  </si>
  <si>
    <t>PROPONENTE</t>
  </si>
  <si>
    <t>VALOR UNITARIO TOTAL</t>
  </si>
  <si>
    <t>ENTIDAD</t>
  </si>
  <si>
    <t>C2 COMPANY SAS</t>
  </si>
  <si>
    <t>LOGISTIC GLOBAL SERVICES COLOMBIA S.A.S.</t>
  </si>
  <si>
    <t>INVERSIONES PUIN S.A.S.</t>
  </si>
  <si>
    <t>GENERACIÓN DE TALENTOS S.A.S</t>
  </si>
  <si>
    <t>INVERSIONES &amp; SUMINISTROS GMTC SAS</t>
  </si>
  <si>
    <t>PRECIO ARTIFICIALMENTE BAJO</t>
  </si>
  <si>
    <t>DESVIACIÓN ESTANDAR</t>
  </si>
  <si>
    <t>MEDIANA</t>
  </si>
  <si>
    <t>VALOR MÍNIMO ACEPTABLE PARA LA ENTIDAD = 
MEDIANA - DESVIACIÓN ESTANDAR</t>
  </si>
  <si>
    <t>UNIDAD DE MEDIDA</t>
  </si>
  <si>
    <t>PRECIO UNITARIO DEL ITEM INLCUIDO IMPUESTOS DE 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</si>
</sst>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quot;$&quot;#,##0"/>
  </numFmts>
  <fonts count="9" x14ac:knownFonts="1">
    <font>
      <sz val="11"/>
      <color theme="1"/>
      <name val="Calibri"/>
      <family val="2"/>
      <scheme val="minor"/>
    </font>
    <font>
      <sz val="11"/>
      <color theme="1"/>
      <name val="Calibri"/>
      <family val="2"/>
      <scheme val="minor"/>
    </font>
    <font>
      <b/>
      <sz val="9"/>
      <color theme="1"/>
      <name val="Arial Narrow"/>
      <family val="2"/>
    </font>
    <font>
      <sz val="9"/>
      <color theme="1"/>
      <name val="Arial Narrow"/>
      <family val="2"/>
    </font>
    <font>
      <b/>
      <sz val="9"/>
      <name val="Arial Narrow"/>
      <family val="2"/>
    </font>
    <font>
      <sz val="9"/>
      <color rgb="FF000000"/>
      <name val="Arial Narrow"/>
      <family val="2"/>
    </font>
    <font>
      <sz val="9"/>
      <name val="Arial Narrow"/>
      <family val="2"/>
    </font>
    <font>
      <sz val="8"/>
      <name val="Arial Narrow"/>
      <family val="2"/>
    </font>
    <font>
      <b/>
      <sz val="9"/>
      <color rgb="FF000000"/>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rgb="FF9999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5">
    <xf numFmtId="0" fontId="0" fillId="0" borderId="0" xfId="0"/>
    <xf numFmtId="0" fontId="3" fillId="0" borderId="0" xfId="0" applyFont="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textRotation="90" wrapText="1"/>
    </xf>
    <xf numFmtId="44" fontId="4" fillId="2" borderId="1" xfId="1"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3" fillId="0" borderId="1" xfId="0" applyNumberFormat="1" applyFont="1" applyBorder="1" applyAlignment="1">
      <alignment horizontal="right" vertical="center" wrapText="1"/>
    </xf>
    <xf numFmtId="9" fontId="6" fillId="0" borderId="1" xfId="0" applyNumberFormat="1" applyFont="1" applyBorder="1" applyAlignment="1">
      <alignment horizontal="center" vertical="center" wrapText="1"/>
    </xf>
    <xf numFmtId="44" fontId="6" fillId="0" borderId="1" xfId="1" applyFont="1" applyBorder="1" applyAlignment="1">
      <alignment horizontal="center" vertical="center" wrapText="1"/>
    </xf>
    <xf numFmtId="164" fontId="6" fillId="0" borderId="1" xfId="0" applyNumberFormat="1" applyFont="1" applyBorder="1" applyAlignment="1">
      <alignment horizontal="right" vertical="center" wrapText="1"/>
    </xf>
    <xf numFmtId="0" fontId="6" fillId="0" borderId="0" xfId="0" applyFont="1" applyAlignment="1">
      <alignment vertical="center" wrapText="1"/>
    </xf>
    <xf numFmtId="44" fontId="6" fillId="0" borderId="0" xfId="1" applyFont="1" applyAlignment="1">
      <alignment vertical="center" wrapText="1"/>
    </xf>
    <xf numFmtId="0" fontId="2" fillId="2" borderId="2" xfId="0" applyFont="1" applyFill="1" applyBorder="1" applyAlignment="1">
      <alignment horizontal="center" vertical="center" wrapText="1"/>
    </xf>
    <xf numFmtId="0" fontId="3" fillId="0" borderId="1" xfId="0" applyFont="1" applyBorder="1" applyAlignment="1">
      <alignment horizontal="center" vertical="center" wrapText="1"/>
    </xf>
    <xf numFmtId="164" fontId="4" fillId="2" borderId="3" xfId="0" applyNumberFormat="1" applyFont="1" applyFill="1" applyBorder="1" applyAlignment="1">
      <alignment vertical="center" wrapText="1"/>
    </xf>
    <xf numFmtId="0" fontId="3" fillId="0" borderId="0" xfId="0" applyFont="1" applyAlignment="1">
      <alignment horizontal="justify" vertical="center" wrapText="1"/>
    </xf>
    <xf numFmtId="0" fontId="7"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2" fillId="0" borderId="0" xfId="0" applyFont="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8" fillId="0" borderId="1" xfId="0" applyFont="1" applyBorder="1" applyAlignment="1">
      <alignment horizontal="center" vertical="center" wrapText="1"/>
    </xf>
    <xf numFmtId="44" fontId="2" fillId="0" borderId="1" xfId="1" applyFont="1" applyBorder="1" applyAlignment="1">
      <alignment horizontal="center" vertical="center" wrapText="1"/>
    </xf>
    <xf numFmtId="0" fontId="8" fillId="3" borderId="2" xfId="0" applyFont="1" applyFill="1" applyBorder="1" applyAlignment="1">
      <alignment horizontal="center" vertical="center" wrapText="1"/>
    </xf>
    <xf numFmtId="0" fontId="8" fillId="3" borderId="5" xfId="0" applyFont="1" applyFill="1" applyBorder="1" applyAlignment="1">
      <alignment horizontal="center" vertical="center" wrapText="1"/>
    </xf>
    <xf numFmtId="44" fontId="2" fillId="3" borderId="1" xfId="1" applyFont="1" applyFill="1" applyBorder="1" applyAlignment="1">
      <alignment vertical="center" wrapText="1"/>
    </xf>
    <xf numFmtId="0" fontId="5" fillId="0" borderId="1" xfId="0" applyFont="1" applyBorder="1" applyAlignment="1">
      <alignment horizontal="justify" vertical="center" wrapText="1"/>
    </xf>
    <xf numFmtId="44" fontId="3" fillId="0" borderId="1" xfId="1" applyFont="1" applyBorder="1" applyAlignment="1">
      <alignment vertical="center" wrapText="1"/>
    </xf>
    <xf numFmtId="0" fontId="2" fillId="0" borderId="1" xfId="0" applyFont="1" applyBorder="1" applyAlignment="1">
      <alignment horizontal="center" vertical="center" wrapText="1"/>
    </xf>
    <xf numFmtId="44" fontId="3" fillId="0" borderId="1" xfId="1" applyFont="1" applyBorder="1" applyAlignment="1">
      <alignment horizontal="right" vertical="center" wrapText="1"/>
    </xf>
    <xf numFmtId="0" fontId="2" fillId="3" borderId="1" xfId="0" applyFont="1" applyFill="1" applyBorder="1" applyAlignment="1">
      <alignment horizontal="center" vertical="center" wrapText="1"/>
    </xf>
    <xf numFmtId="44" fontId="3" fillId="0" borderId="0" xfId="1" applyFont="1" applyAlignment="1">
      <alignment vertical="center" wrapText="1"/>
    </xf>
  </cellXfs>
  <cellStyles count="2">
    <cellStyle name="Moneda" xfId="1" builtinId="4"/>
    <cellStyle name="Normal" xfId="0" builtinId="0"/>
  </cellStyles>
  <dxfs count="1">
    <dxf>
      <font>
        <color rgb="FF006100"/>
      </font>
      <fill>
        <patternFill>
          <bgColor rgb="FFC6EFCE"/>
        </patternFill>
      </fill>
    </dxf>
  </dxfs>
  <tableStyles count="0" defaultTableStyle="TableStyleMedium2" defaultPivotStyle="PivotStyleLight16"/>
  <colors>
    <mruColors>
      <color rgb="FF00FF00"/>
      <color rgb="FFFF00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14B40-B806-4CAA-A7C5-5406CA306A06}">
  <sheetPr>
    <tabColor rgb="FF7030A0"/>
  </sheetPr>
  <dimension ref="A1:C13"/>
  <sheetViews>
    <sheetView tabSelected="1" view="pageBreakPreview" zoomScale="130" zoomScaleNormal="100" zoomScaleSheetLayoutView="130" workbookViewId="0">
      <selection activeCell="I13" sqref="I13"/>
    </sheetView>
  </sheetViews>
  <sheetFormatPr baseColWidth="10" defaultRowHeight="13.5" x14ac:dyDescent="0.25"/>
  <cols>
    <col min="1" max="1" width="3" style="1" customWidth="1"/>
    <col min="2" max="2" width="44.85546875" style="1" customWidth="1"/>
    <col min="3" max="3" width="32.42578125" style="34" customWidth="1"/>
    <col min="4" max="16384" width="11.42578125" style="1"/>
  </cols>
  <sheetData>
    <row r="1" spans="1:3" ht="27" x14ac:dyDescent="0.25">
      <c r="A1" s="24" t="s">
        <v>22</v>
      </c>
      <c r="B1" s="24" t="s">
        <v>23</v>
      </c>
      <c r="C1" s="25" t="s">
        <v>24</v>
      </c>
    </row>
    <row r="2" spans="1:3" x14ac:dyDescent="0.25">
      <c r="A2" s="26" t="s">
        <v>25</v>
      </c>
      <c r="B2" s="27"/>
      <c r="C2" s="28">
        <v>23000000</v>
      </c>
    </row>
    <row r="3" spans="1:3" ht="22.5" customHeight="1" x14ac:dyDescent="0.25">
      <c r="A3" s="7">
        <v>1</v>
      </c>
      <c r="B3" s="29" t="s">
        <v>26</v>
      </c>
      <c r="C3" s="30">
        <v>22440083</v>
      </c>
    </row>
    <row r="4" spans="1:3" ht="22.5" customHeight="1" x14ac:dyDescent="0.25">
      <c r="A4" s="7">
        <v>2</v>
      </c>
      <c r="B4" s="29" t="s">
        <v>27</v>
      </c>
      <c r="C4" s="30">
        <v>23000000</v>
      </c>
    </row>
    <row r="5" spans="1:3" ht="22.5" customHeight="1" x14ac:dyDescent="0.25">
      <c r="A5" s="7">
        <v>3</v>
      </c>
      <c r="B5" s="29" t="s">
        <v>28</v>
      </c>
      <c r="C5" s="30">
        <v>21290007</v>
      </c>
    </row>
    <row r="6" spans="1:3" ht="22.5" customHeight="1" x14ac:dyDescent="0.25">
      <c r="A6" s="7">
        <v>4</v>
      </c>
      <c r="B6" s="29" t="s">
        <v>29</v>
      </c>
      <c r="C6" s="30">
        <v>20138804</v>
      </c>
    </row>
    <row r="7" spans="1:3" ht="22.5" customHeight="1" x14ac:dyDescent="0.25">
      <c r="A7" s="7">
        <v>5</v>
      </c>
      <c r="B7" s="29" t="s">
        <v>30</v>
      </c>
      <c r="C7" s="30">
        <v>21933000</v>
      </c>
    </row>
    <row r="9" spans="1:3" x14ac:dyDescent="0.25">
      <c r="A9" s="21" t="s">
        <v>31</v>
      </c>
      <c r="B9" s="21"/>
      <c r="C9" s="21"/>
    </row>
    <row r="11" spans="1:3" ht="21" customHeight="1" x14ac:dyDescent="0.25">
      <c r="A11" s="31" t="s">
        <v>32</v>
      </c>
      <c r="B11" s="31"/>
      <c r="C11" s="32">
        <f>STDEV(C3:C7)</f>
        <v>1104446.8140099368</v>
      </c>
    </row>
    <row r="12" spans="1:3" ht="21" customHeight="1" x14ac:dyDescent="0.25">
      <c r="A12" s="31" t="s">
        <v>33</v>
      </c>
      <c r="B12" s="31"/>
      <c r="C12" s="32">
        <f>MEDIAN(C3:C7)</f>
        <v>21933000</v>
      </c>
    </row>
    <row r="13" spans="1:3" ht="29.25" customHeight="1" x14ac:dyDescent="0.25">
      <c r="A13" s="33" t="s">
        <v>34</v>
      </c>
      <c r="B13" s="33"/>
      <c r="C13" s="28">
        <f>+C12-C11</f>
        <v>20828553.185990062</v>
      </c>
    </row>
  </sheetData>
  <mergeCells count="5">
    <mergeCell ref="A2:B2"/>
    <mergeCell ref="A9:C9"/>
    <mergeCell ref="A11:B11"/>
    <mergeCell ref="A12:B12"/>
    <mergeCell ref="A13:B13"/>
  </mergeCells>
  <conditionalFormatting sqref="C3:C7">
    <cfRule type="cellIs" dxfId="0" priority="1" operator="lessThan">
      <formula>$C$13</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6103F-4FE7-4F4C-B90D-1BEC4986583A}">
  <sheetPr>
    <tabColor rgb="FFFFFF00"/>
  </sheetPr>
  <dimension ref="A1:I14"/>
  <sheetViews>
    <sheetView zoomScale="115" zoomScaleNormal="115" workbookViewId="0">
      <pane xSplit="2" ySplit="3" topLeftCell="C4" activePane="bottomRight" state="frozen"/>
      <selection pane="topRight" activeCell="D1" sqref="D1"/>
      <selection pane="bottomLeft" activeCell="A4" sqref="A4"/>
      <selection pane="bottomRight" activeCell="E24" sqref="E24"/>
    </sheetView>
  </sheetViews>
  <sheetFormatPr baseColWidth="10" defaultColWidth="11.42578125" defaultRowHeight="13.5" x14ac:dyDescent="0.25"/>
  <cols>
    <col min="1" max="1" width="5.140625" style="1" customWidth="1"/>
    <col min="2" max="2" width="31.85546875" style="18" customWidth="1"/>
    <col min="3" max="3" width="3.5703125" style="1" customWidth="1"/>
    <col min="4" max="4" width="8.5703125" style="1" customWidth="1"/>
    <col min="5" max="5" width="9.7109375" style="1" customWidth="1"/>
    <col min="6" max="6" width="7.140625" style="13" customWidth="1"/>
    <col min="7" max="7" width="9.7109375" style="14" customWidth="1"/>
    <col min="8" max="9" width="11.42578125" style="13"/>
    <col min="10" max="11" width="11.42578125" style="1"/>
    <col min="12" max="12" width="70.42578125" style="1" customWidth="1"/>
    <col min="13" max="16384" width="11.42578125" style="1"/>
  </cols>
  <sheetData>
    <row r="1" spans="1:9" ht="49.5" customHeight="1" x14ac:dyDescent="0.25">
      <c r="A1" s="21" t="s">
        <v>10</v>
      </c>
      <c r="B1" s="21"/>
      <c r="C1" s="21"/>
      <c r="D1" s="21"/>
      <c r="E1" s="21"/>
      <c r="F1" s="21"/>
      <c r="G1" s="21"/>
      <c r="H1" s="21"/>
      <c r="I1" s="21"/>
    </row>
    <row r="2" spans="1:9" x14ac:dyDescent="0.25">
      <c r="A2" s="21"/>
      <c r="B2" s="21"/>
      <c r="C2" s="21"/>
      <c r="D2" s="21"/>
      <c r="E2" s="21"/>
      <c r="F2" s="21"/>
      <c r="G2" s="21"/>
      <c r="H2" s="21"/>
      <c r="I2" s="21"/>
    </row>
    <row r="3" spans="1:9" ht="70.5" x14ac:dyDescent="0.25">
      <c r="A3" s="15" t="s">
        <v>0</v>
      </c>
      <c r="B3" s="2" t="s">
        <v>1</v>
      </c>
      <c r="C3" s="3" t="s">
        <v>2</v>
      </c>
      <c r="D3" s="3" t="s">
        <v>3</v>
      </c>
      <c r="E3" s="2" t="s">
        <v>4</v>
      </c>
      <c r="F3" s="4" t="s">
        <v>5</v>
      </c>
      <c r="G3" s="5" t="s">
        <v>9</v>
      </c>
      <c r="H3" s="6" t="s">
        <v>6</v>
      </c>
      <c r="I3" s="6" t="s">
        <v>7</v>
      </c>
    </row>
    <row r="4" spans="1:9" ht="54" x14ac:dyDescent="0.25">
      <c r="A4" s="16">
        <v>1</v>
      </c>
      <c r="B4" s="20" t="s">
        <v>16</v>
      </c>
      <c r="C4" s="7">
        <v>200</v>
      </c>
      <c r="D4" s="8" t="s">
        <v>8</v>
      </c>
      <c r="E4" s="9">
        <v>16636</v>
      </c>
      <c r="F4" s="10">
        <v>0.19</v>
      </c>
      <c r="G4" s="11">
        <f>+E4*F4</f>
        <v>3160.84</v>
      </c>
      <c r="H4" s="12">
        <f>+E4+G4</f>
        <v>19796.84</v>
      </c>
      <c r="I4" s="12">
        <f>+C4*H4</f>
        <v>3959368</v>
      </c>
    </row>
    <row r="5" spans="1:9" ht="54" x14ac:dyDescent="0.25">
      <c r="A5" s="16">
        <v>2</v>
      </c>
      <c r="B5" s="20" t="s">
        <v>15</v>
      </c>
      <c r="C5" s="7">
        <v>200</v>
      </c>
      <c r="D5" s="8" t="s">
        <v>8</v>
      </c>
      <c r="E5" s="9">
        <v>21890</v>
      </c>
      <c r="F5" s="10">
        <v>0.19</v>
      </c>
      <c r="G5" s="11">
        <f t="shared" ref="G5:G13" si="0">+E5*F5</f>
        <v>4159.1000000000004</v>
      </c>
      <c r="H5" s="12">
        <f t="shared" ref="H5:H13" si="1">+E5+G5</f>
        <v>26049.1</v>
      </c>
      <c r="I5" s="12">
        <f t="shared" ref="I5:I13" si="2">+C5*H5</f>
        <v>5209820</v>
      </c>
    </row>
    <row r="6" spans="1:9" ht="40.5" x14ac:dyDescent="0.25">
      <c r="A6" s="16">
        <v>3</v>
      </c>
      <c r="B6" s="20" t="s">
        <v>20</v>
      </c>
      <c r="C6" s="7">
        <v>10</v>
      </c>
      <c r="D6" s="8" t="s">
        <v>8</v>
      </c>
      <c r="E6" s="9">
        <v>105072</v>
      </c>
      <c r="F6" s="10">
        <v>0.19</v>
      </c>
      <c r="G6" s="11">
        <f t="shared" si="0"/>
        <v>19963.68</v>
      </c>
      <c r="H6" s="12">
        <f t="shared" si="1"/>
        <v>125035.68</v>
      </c>
      <c r="I6" s="12">
        <f t="shared" si="2"/>
        <v>1250356.7999999998</v>
      </c>
    </row>
    <row r="7" spans="1:9" ht="27" x14ac:dyDescent="0.25">
      <c r="A7" s="16">
        <v>4</v>
      </c>
      <c r="B7" s="20" t="s">
        <v>11</v>
      </c>
      <c r="C7" s="7">
        <v>10</v>
      </c>
      <c r="D7" s="8" t="s">
        <v>8</v>
      </c>
      <c r="E7" s="9">
        <v>192632</v>
      </c>
      <c r="F7" s="10">
        <v>0.19</v>
      </c>
      <c r="G7" s="11">
        <f t="shared" si="0"/>
        <v>36600.080000000002</v>
      </c>
      <c r="H7" s="12">
        <f t="shared" si="1"/>
        <v>229232.08000000002</v>
      </c>
      <c r="I7" s="12">
        <f t="shared" si="2"/>
        <v>2292320.8000000003</v>
      </c>
    </row>
    <row r="8" spans="1:9" ht="54" x14ac:dyDescent="0.25">
      <c r="A8" s="16">
        <v>5</v>
      </c>
      <c r="B8" s="20" t="s">
        <v>12</v>
      </c>
      <c r="C8" s="7">
        <v>200</v>
      </c>
      <c r="D8" s="8" t="s">
        <v>8</v>
      </c>
      <c r="E8" s="9">
        <v>12696</v>
      </c>
      <c r="F8" s="10">
        <v>0.19</v>
      </c>
      <c r="G8" s="11">
        <f t="shared" si="0"/>
        <v>2412.2400000000002</v>
      </c>
      <c r="H8" s="12">
        <f t="shared" si="1"/>
        <v>15108.24</v>
      </c>
      <c r="I8" s="12">
        <f t="shared" si="2"/>
        <v>3021648</v>
      </c>
    </row>
    <row r="9" spans="1:9" ht="225" customHeight="1" x14ac:dyDescent="0.25">
      <c r="A9" s="16">
        <v>6</v>
      </c>
      <c r="B9" s="19" t="s">
        <v>17</v>
      </c>
      <c r="C9" s="7">
        <v>13</v>
      </c>
      <c r="D9" s="8" t="s">
        <v>8</v>
      </c>
      <c r="E9" s="9">
        <v>131340</v>
      </c>
      <c r="F9" s="10">
        <v>0.19</v>
      </c>
      <c r="G9" s="11">
        <f t="shared" si="0"/>
        <v>24954.6</v>
      </c>
      <c r="H9" s="12">
        <f t="shared" si="1"/>
        <v>156294.6</v>
      </c>
      <c r="I9" s="12">
        <f t="shared" si="2"/>
        <v>2031829.8</v>
      </c>
    </row>
    <row r="10" spans="1:9" ht="156" customHeight="1" x14ac:dyDescent="0.25">
      <c r="A10" s="16">
        <v>7</v>
      </c>
      <c r="B10" s="20" t="s">
        <v>14</v>
      </c>
      <c r="C10" s="7">
        <v>13</v>
      </c>
      <c r="D10" s="8" t="s">
        <v>8</v>
      </c>
      <c r="E10" s="9">
        <v>3889</v>
      </c>
      <c r="F10" s="10">
        <v>0.19</v>
      </c>
      <c r="G10" s="11">
        <f t="shared" si="0"/>
        <v>738.91</v>
      </c>
      <c r="H10" s="12">
        <f t="shared" si="1"/>
        <v>4627.91</v>
      </c>
      <c r="I10" s="12">
        <f t="shared" si="2"/>
        <v>60162.83</v>
      </c>
    </row>
    <row r="11" spans="1:9" ht="216.75" x14ac:dyDescent="0.25">
      <c r="A11" s="16">
        <v>8</v>
      </c>
      <c r="B11" s="19" t="s">
        <v>21</v>
      </c>
      <c r="C11" s="7">
        <v>3</v>
      </c>
      <c r="D11" s="8" t="s">
        <v>8</v>
      </c>
      <c r="E11" s="9">
        <v>210144</v>
      </c>
      <c r="F11" s="10">
        <v>0.19</v>
      </c>
      <c r="G11" s="11">
        <f t="shared" si="0"/>
        <v>39927.360000000001</v>
      </c>
      <c r="H11" s="12">
        <f t="shared" si="1"/>
        <v>250071.36</v>
      </c>
      <c r="I11" s="12">
        <f t="shared" si="2"/>
        <v>750214.08</v>
      </c>
    </row>
    <row r="12" spans="1:9" ht="63.75" x14ac:dyDescent="0.25">
      <c r="A12" s="16">
        <v>9</v>
      </c>
      <c r="B12" s="19" t="s">
        <v>18</v>
      </c>
      <c r="C12" s="7">
        <v>3</v>
      </c>
      <c r="D12" s="8" t="s">
        <v>8</v>
      </c>
      <c r="E12" s="9">
        <v>192632</v>
      </c>
      <c r="F12" s="10">
        <v>0.19</v>
      </c>
      <c r="G12" s="11">
        <f t="shared" si="0"/>
        <v>36600.080000000002</v>
      </c>
      <c r="H12" s="12">
        <f t="shared" si="1"/>
        <v>229232.08000000002</v>
      </c>
      <c r="I12" s="12">
        <f t="shared" si="2"/>
        <v>687696.24</v>
      </c>
    </row>
    <row r="13" spans="1:9" ht="25.5" x14ac:dyDescent="0.25">
      <c r="A13" s="16">
        <v>10</v>
      </c>
      <c r="B13" s="19" t="s">
        <v>19</v>
      </c>
      <c r="C13" s="7">
        <v>3</v>
      </c>
      <c r="D13" s="8" t="s">
        <v>8</v>
      </c>
      <c r="E13" s="9">
        <v>245168</v>
      </c>
      <c r="F13" s="10">
        <v>0.19</v>
      </c>
      <c r="G13" s="11">
        <f t="shared" si="0"/>
        <v>46581.919999999998</v>
      </c>
      <c r="H13" s="12">
        <f t="shared" si="1"/>
        <v>291749.92</v>
      </c>
      <c r="I13" s="12">
        <f t="shared" si="2"/>
        <v>875249.76</v>
      </c>
    </row>
    <row r="14" spans="1:9" x14ac:dyDescent="0.25">
      <c r="A14" s="22" t="s">
        <v>13</v>
      </c>
      <c r="B14" s="22"/>
      <c r="C14" s="22"/>
      <c r="D14" s="22"/>
      <c r="E14" s="22"/>
      <c r="F14" s="22"/>
      <c r="G14" s="22"/>
      <c r="H14" s="23"/>
      <c r="I14" s="17">
        <f>SUM(I4:I13)</f>
        <v>20138666.309999999</v>
      </c>
    </row>
  </sheetData>
  <mergeCells count="3">
    <mergeCell ref="A1:I1"/>
    <mergeCell ref="A2:I2"/>
    <mergeCell ref="A14:H14"/>
  </mergeCells>
  <printOptions horizontalCentered="1"/>
  <pageMargins left="0.70866141732283472" right="0.70866141732283472" top="0.74803149606299213" bottom="0.74803149606299213" header="0.31496062992125984" footer="0.31496062992125984"/>
  <pageSetup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771F1-C8E4-4BCA-8349-E0532EB15B89}">
  <sheetPr>
    <tabColor rgb="FF00FFFF"/>
  </sheetPr>
  <dimension ref="A1:I14"/>
  <sheetViews>
    <sheetView zoomScale="115" zoomScaleNormal="115" workbookViewId="0">
      <pane xSplit="2" ySplit="3" topLeftCell="C4" activePane="bottomRight" state="frozen"/>
      <selection pane="topRight" activeCell="D1" sqref="D1"/>
      <selection pane="bottomLeft" activeCell="A4" sqref="A4"/>
      <selection pane="bottomRight" activeCell="D9" sqref="D9"/>
    </sheetView>
  </sheetViews>
  <sheetFormatPr baseColWidth="10" defaultColWidth="11.42578125" defaultRowHeight="13.5" x14ac:dyDescent="0.25"/>
  <cols>
    <col min="1" max="1" width="5.140625" style="1" customWidth="1"/>
    <col min="2" max="2" width="31.85546875" style="18" customWidth="1"/>
    <col min="3" max="3" width="3.5703125" style="1" customWidth="1"/>
    <col min="4" max="4" width="8.5703125" style="1" customWidth="1"/>
    <col min="5" max="5" width="9.7109375" style="1" customWidth="1"/>
    <col min="6" max="6" width="7.140625" style="13" customWidth="1"/>
    <col min="7" max="7" width="9.7109375" style="14" customWidth="1"/>
    <col min="8" max="9" width="11.42578125" style="13"/>
    <col min="10" max="11" width="11.42578125" style="1"/>
    <col min="12" max="12" width="70.42578125" style="1" customWidth="1"/>
    <col min="13" max="16384" width="11.42578125" style="1"/>
  </cols>
  <sheetData>
    <row r="1" spans="1:9" ht="57.75" customHeight="1" x14ac:dyDescent="0.25">
      <c r="A1" s="21" t="s">
        <v>10</v>
      </c>
      <c r="B1" s="21"/>
      <c r="C1" s="21"/>
      <c r="D1" s="21"/>
      <c r="E1" s="21"/>
      <c r="F1" s="21"/>
      <c r="G1" s="21"/>
      <c r="H1" s="21"/>
      <c r="I1" s="21"/>
    </row>
    <row r="2" spans="1:9" x14ac:dyDescent="0.25">
      <c r="A2" s="21"/>
      <c r="B2" s="21"/>
      <c r="C2" s="21"/>
      <c r="D2" s="21"/>
      <c r="E2" s="21"/>
      <c r="F2" s="21"/>
      <c r="G2" s="21"/>
      <c r="H2" s="21"/>
      <c r="I2" s="21"/>
    </row>
    <row r="3" spans="1:9" ht="70.5" x14ac:dyDescent="0.25">
      <c r="A3" s="15" t="s">
        <v>0</v>
      </c>
      <c r="B3" s="2" t="s">
        <v>1</v>
      </c>
      <c r="C3" s="3" t="s">
        <v>2</v>
      </c>
      <c r="D3" s="3" t="s">
        <v>3</v>
      </c>
      <c r="E3" s="2" t="s">
        <v>4</v>
      </c>
      <c r="F3" s="4" t="s">
        <v>5</v>
      </c>
      <c r="G3" s="5" t="s">
        <v>9</v>
      </c>
      <c r="H3" s="6" t="s">
        <v>6</v>
      </c>
      <c r="I3" s="6" t="s">
        <v>7</v>
      </c>
    </row>
    <row r="4" spans="1:9" ht="54" x14ac:dyDescent="0.25">
      <c r="A4" s="16">
        <v>1</v>
      </c>
      <c r="B4" s="20" t="s">
        <v>16</v>
      </c>
      <c r="C4" s="7">
        <v>200</v>
      </c>
      <c r="D4" s="8" t="s">
        <v>8</v>
      </c>
      <c r="E4" s="9">
        <v>15966</v>
      </c>
      <c r="F4" s="10">
        <v>0.19</v>
      </c>
      <c r="G4" s="11">
        <f>+E4*F4</f>
        <v>3033.54</v>
      </c>
      <c r="H4" s="12">
        <f>+E4+G4</f>
        <v>18999.54</v>
      </c>
      <c r="I4" s="12">
        <f>+C4*H4</f>
        <v>3799908</v>
      </c>
    </row>
    <row r="5" spans="1:9" ht="54" x14ac:dyDescent="0.25">
      <c r="A5" s="16">
        <v>2</v>
      </c>
      <c r="B5" s="20" t="s">
        <v>15</v>
      </c>
      <c r="C5" s="7">
        <v>200</v>
      </c>
      <c r="D5" s="8" t="s">
        <v>8</v>
      </c>
      <c r="E5" s="9">
        <v>21849</v>
      </c>
      <c r="F5" s="10">
        <v>0.19</v>
      </c>
      <c r="G5" s="11">
        <f t="shared" ref="G5:G13" si="0">+E5*F5</f>
        <v>4151.3100000000004</v>
      </c>
      <c r="H5" s="12">
        <f t="shared" ref="H5:H13" si="1">+E5+G5</f>
        <v>26000.31</v>
      </c>
      <c r="I5" s="12">
        <f t="shared" ref="I5:I13" si="2">+C5*H5</f>
        <v>5200062</v>
      </c>
    </row>
    <row r="6" spans="1:9" ht="40.5" x14ac:dyDescent="0.25">
      <c r="A6" s="16">
        <v>3</v>
      </c>
      <c r="B6" s="20" t="s">
        <v>20</v>
      </c>
      <c r="C6" s="7">
        <v>10</v>
      </c>
      <c r="D6" s="8" t="s">
        <v>8</v>
      </c>
      <c r="E6" s="9">
        <v>117647</v>
      </c>
      <c r="F6" s="10">
        <v>0.19</v>
      </c>
      <c r="G6" s="11">
        <f t="shared" si="0"/>
        <v>22352.93</v>
      </c>
      <c r="H6" s="12">
        <f t="shared" si="1"/>
        <v>139999.93</v>
      </c>
      <c r="I6" s="12">
        <f t="shared" si="2"/>
        <v>1399999.2999999998</v>
      </c>
    </row>
    <row r="7" spans="1:9" ht="27" x14ac:dyDescent="0.25">
      <c r="A7" s="16">
        <v>4</v>
      </c>
      <c r="B7" s="20" t="s">
        <v>11</v>
      </c>
      <c r="C7" s="7">
        <v>10</v>
      </c>
      <c r="D7" s="8" t="s">
        <v>8</v>
      </c>
      <c r="E7" s="9">
        <v>210084</v>
      </c>
      <c r="F7" s="10">
        <v>0.19</v>
      </c>
      <c r="G7" s="11">
        <f t="shared" si="0"/>
        <v>39915.96</v>
      </c>
      <c r="H7" s="12">
        <f t="shared" si="1"/>
        <v>249999.96</v>
      </c>
      <c r="I7" s="12">
        <f t="shared" si="2"/>
        <v>2499999.6</v>
      </c>
    </row>
    <row r="8" spans="1:9" ht="54" x14ac:dyDescent="0.25">
      <c r="A8" s="16">
        <v>5</v>
      </c>
      <c r="B8" s="20" t="s">
        <v>12</v>
      </c>
      <c r="C8" s="7">
        <v>200</v>
      </c>
      <c r="D8" s="8" t="s">
        <v>8</v>
      </c>
      <c r="E8" s="9">
        <v>12605</v>
      </c>
      <c r="F8" s="10">
        <v>0.19</v>
      </c>
      <c r="G8" s="11">
        <f t="shared" si="0"/>
        <v>2394.9499999999998</v>
      </c>
      <c r="H8" s="12">
        <f t="shared" si="1"/>
        <v>14999.95</v>
      </c>
      <c r="I8" s="12">
        <f t="shared" si="2"/>
        <v>2999990</v>
      </c>
    </row>
    <row r="9" spans="1:9" ht="225" customHeight="1" x14ac:dyDescent="0.25">
      <c r="A9" s="16">
        <v>6</v>
      </c>
      <c r="B9" s="19" t="s">
        <v>17</v>
      </c>
      <c r="C9" s="7">
        <v>13</v>
      </c>
      <c r="D9" s="8" t="s">
        <v>8</v>
      </c>
      <c r="E9" s="9">
        <v>198772</v>
      </c>
      <c r="F9" s="10">
        <v>0.19</v>
      </c>
      <c r="G9" s="11">
        <f t="shared" si="0"/>
        <v>37766.68</v>
      </c>
      <c r="H9" s="12">
        <f t="shared" si="1"/>
        <v>236538.68</v>
      </c>
      <c r="I9" s="12">
        <f t="shared" si="2"/>
        <v>3075002.84</v>
      </c>
    </row>
    <row r="10" spans="1:9" ht="156" customHeight="1" x14ac:dyDescent="0.25">
      <c r="A10" s="16">
        <v>7</v>
      </c>
      <c r="B10" s="20" t="s">
        <v>14</v>
      </c>
      <c r="C10" s="7">
        <v>13</v>
      </c>
      <c r="D10" s="8" t="s">
        <v>8</v>
      </c>
      <c r="E10" s="9">
        <v>4202</v>
      </c>
      <c r="F10" s="10">
        <v>0.19</v>
      </c>
      <c r="G10" s="11">
        <f t="shared" si="0"/>
        <v>798.38</v>
      </c>
      <c r="H10" s="12">
        <f t="shared" si="1"/>
        <v>5000.38</v>
      </c>
      <c r="I10" s="12">
        <f t="shared" si="2"/>
        <v>65004.94</v>
      </c>
    </row>
    <row r="11" spans="1:9" ht="216.75" x14ac:dyDescent="0.25">
      <c r="A11" s="16">
        <v>8</v>
      </c>
      <c r="B11" s="19" t="s">
        <v>21</v>
      </c>
      <c r="C11" s="7">
        <v>3</v>
      </c>
      <c r="D11" s="8" t="s">
        <v>8</v>
      </c>
      <c r="E11" s="9">
        <v>210084</v>
      </c>
      <c r="F11" s="10">
        <v>0.19</v>
      </c>
      <c r="G11" s="11">
        <f t="shared" si="0"/>
        <v>39915.96</v>
      </c>
      <c r="H11" s="12">
        <f t="shared" si="1"/>
        <v>249999.96</v>
      </c>
      <c r="I11" s="12">
        <f t="shared" si="2"/>
        <v>749999.88</v>
      </c>
    </row>
    <row r="12" spans="1:9" ht="63.75" x14ac:dyDescent="0.25">
      <c r="A12" s="16">
        <v>9</v>
      </c>
      <c r="B12" s="19" t="s">
        <v>18</v>
      </c>
      <c r="C12" s="7">
        <v>3</v>
      </c>
      <c r="D12" s="8" t="s">
        <v>8</v>
      </c>
      <c r="E12" s="9">
        <v>168067</v>
      </c>
      <c r="F12" s="10">
        <v>0.19</v>
      </c>
      <c r="G12" s="11">
        <f t="shared" si="0"/>
        <v>31932.73</v>
      </c>
      <c r="H12" s="12">
        <f t="shared" si="1"/>
        <v>199999.73</v>
      </c>
      <c r="I12" s="12">
        <f t="shared" si="2"/>
        <v>599999.19000000006</v>
      </c>
    </row>
    <row r="13" spans="1:9" ht="25.5" x14ac:dyDescent="0.25">
      <c r="A13" s="16">
        <v>10</v>
      </c>
      <c r="B13" s="19" t="s">
        <v>19</v>
      </c>
      <c r="C13" s="7">
        <v>3</v>
      </c>
      <c r="D13" s="8" t="s">
        <v>8</v>
      </c>
      <c r="E13" s="9">
        <v>252101</v>
      </c>
      <c r="F13" s="10">
        <v>0.19</v>
      </c>
      <c r="G13" s="11">
        <f t="shared" si="0"/>
        <v>47899.19</v>
      </c>
      <c r="H13" s="12">
        <f t="shared" si="1"/>
        <v>300000.19</v>
      </c>
      <c r="I13" s="12">
        <f t="shared" si="2"/>
        <v>900000.57000000007</v>
      </c>
    </row>
    <row r="14" spans="1:9" x14ac:dyDescent="0.25">
      <c r="A14" s="22" t="s">
        <v>13</v>
      </c>
      <c r="B14" s="22"/>
      <c r="C14" s="22"/>
      <c r="D14" s="22"/>
      <c r="E14" s="22"/>
      <c r="F14" s="22"/>
      <c r="G14" s="22"/>
      <c r="H14" s="23"/>
      <c r="I14" s="17">
        <f>SUM(I4:I13)</f>
        <v>21289966.320000004</v>
      </c>
    </row>
  </sheetData>
  <mergeCells count="3">
    <mergeCell ref="A1:I1"/>
    <mergeCell ref="A2:I2"/>
    <mergeCell ref="A14:H14"/>
  </mergeCells>
  <printOptions horizontalCentered="1"/>
  <pageMargins left="0.70866141732283472" right="0.70866141732283472" top="0.74803149606299213" bottom="0.74803149606299213" header="0.31496062992125984" footer="0.31496062992125984"/>
  <pageSetup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9DBEB-0DE8-4306-892D-43666366CF32}">
  <sheetPr>
    <tabColor rgb="FF00FF00"/>
  </sheetPr>
  <dimension ref="A1:F14"/>
  <sheetViews>
    <sheetView zoomScale="115" zoomScaleNormal="115" workbookViewId="0">
      <pane xSplit="2" ySplit="3" topLeftCell="C4" activePane="bottomRight" state="frozen"/>
      <selection pane="topRight" activeCell="D1" sqref="D1"/>
      <selection pane="bottomLeft" activeCell="A4" sqref="A4"/>
      <selection pane="bottomRight" activeCell="G3" sqref="G3"/>
    </sheetView>
  </sheetViews>
  <sheetFormatPr baseColWidth="10" defaultColWidth="11.42578125" defaultRowHeight="13.5" x14ac:dyDescent="0.25"/>
  <cols>
    <col min="1" max="1" width="5.140625" style="1" customWidth="1"/>
    <col min="2" max="2" width="31.85546875" style="18" customWidth="1"/>
    <col min="3" max="3" width="8.5703125" style="1" customWidth="1"/>
    <col min="4" max="4" width="10.42578125" style="1" customWidth="1"/>
    <col min="5" max="5" width="14" style="1" customWidth="1"/>
    <col min="6" max="6" width="11.42578125" style="13"/>
    <col min="7" max="8" width="11.42578125" style="1"/>
    <col min="9" max="9" width="70.42578125" style="1" customWidth="1"/>
    <col min="10" max="16384" width="11.42578125" style="1"/>
  </cols>
  <sheetData>
    <row r="1" spans="1:6" ht="54.75" customHeight="1" x14ac:dyDescent="0.25">
      <c r="A1" s="21" t="s">
        <v>10</v>
      </c>
      <c r="B1" s="21"/>
      <c r="C1" s="21"/>
      <c r="D1" s="21"/>
      <c r="E1" s="21"/>
      <c r="F1" s="21"/>
    </row>
    <row r="2" spans="1:6" ht="23.25" customHeight="1" x14ac:dyDescent="0.25">
      <c r="A2" s="21"/>
      <c r="B2" s="21"/>
      <c r="C2" s="21"/>
      <c r="D2" s="21"/>
      <c r="E2" s="21"/>
      <c r="F2" s="21"/>
    </row>
    <row r="3" spans="1:6" ht="72" customHeight="1" x14ac:dyDescent="0.25">
      <c r="A3" s="15" t="s">
        <v>0</v>
      </c>
      <c r="B3" s="2" t="s">
        <v>1</v>
      </c>
      <c r="C3" s="2" t="s">
        <v>35</v>
      </c>
      <c r="D3" s="2" t="s">
        <v>2</v>
      </c>
      <c r="E3" s="2" t="s">
        <v>36</v>
      </c>
      <c r="F3" s="6" t="s">
        <v>7</v>
      </c>
    </row>
    <row r="4" spans="1:6" ht="54" x14ac:dyDescent="0.25">
      <c r="A4" s="16">
        <v>1</v>
      </c>
      <c r="B4" s="20" t="s">
        <v>16</v>
      </c>
      <c r="C4" s="8" t="s">
        <v>8</v>
      </c>
      <c r="D4" s="7">
        <v>200</v>
      </c>
      <c r="E4" s="9">
        <v>21100</v>
      </c>
      <c r="F4" s="12">
        <f>+D4*E4</f>
        <v>4220000</v>
      </c>
    </row>
    <row r="5" spans="1:6" ht="54" x14ac:dyDescent="0.25">
      <c r="A5" s="16">
        <v>2</v>
      </c>
      <c r="B5" s="20" t="s">
        <v>15</v>
      </c>
      <c r="C5" s="8" t="s">
        <v>8</v>
      </c>
      <c r="D5" s="7">
        <v>200</v>
      </c>
      <c r="E5" s="9">
        <v>28500</v>
      </c>
      <c r="F5" s="12">
        <f t="shared" ref="F5:F13" si="0">+D5*E5</f>
        <v>5700000</v>
      </c>
    </row>
    <row r="6" spans="1:6" ht="40.5" x14ac:dyDescent="0.25">
      <c r="A6" s="16">
        <v>3</v>
      </c>
      <c r="B6" s="20" t="s">
        <v>20</v>
      </c>
      <c r="C6" s="8" t="s">
        <v>8</v>
      </c>
      <c r="D6" s="7">
        <v>10</v>
      </c>
      <c r="E6" s="9">
        <v>139000</v>
      </c>
      <c r="F6" s="12">
        <f t="shared" si="0"/>
        <v>1390000</v>
      </c>
    </row>
    <row r="7" spans="1:6" ht="27" x14ac:dyDescent="0.25">
      <c r="A7" s="16">
        <v>4</v>
      </c>
      <c r="B7" s="20" t="s">
        <v>11</v>
      </c>
      <c r="C7" s="8" t="s">
        <v>8</v>
      </c>
      <c r="D7" s="7">
        <v>10</v>
      </c>
      <c r="E7" s="9">
        <v>256000</v>
      </c>
      <c r="F7" s="12">
        <f t="shared" si="0"/>
        <v>2560000</v>
      </c>
    </row>
    <row r="8" spans="1:6" ht="54" x14ac:dyDescent="0.25">
      <c r="A8" s="16">
        <v>5</v>
      </c>
      <c r="B8" s="20" t="s">
        <v>12</v>
      </c>
      <c r="C8" s="8" t="s">
        <v>8</v>
      </c>
      <c r="D8" s="7">
        <v>200</v>
      </c>
      <c r="E8" s="9">
        <v>16200</v>
      </c>
      <c r="F8" s="12">
        <f t="shared" si="0"/>
        <v>3240000</v>
      </c>
    </row>
    <row r="9" spans="1:6" ht="225" customHeight="1" x14ac:dyDescent="0.25">
      <c r="A9" s="16">
        <v>6</v>
      </c>
      <c r="B9" s="19" t="s">
        <v>17</v>
      </c>
      <c r="C9" s="8" t="s">
        <v>8</v>
      </c>
      <c r="D9" s="7">
        <v>13</v>
      </c>
      <c r="E9" s="9">
        <v>168000</v>
      </c>
      <c r="F9" s="12">
        <f t="shared" si="0"/>
        <v>2184000</v>
      </c>
    </row>
    <row r="10" spans="1:6" ht="156" customHeight="1" x14ac:dyDescent="0.25">
      <c r="A10" s="16">
        <v>7</v>
      </c>
      <c r="B10" s="20" t="s">
        <v>14</v>
      </c>
      <c r="C10" s="8" t="s">
        <v>8</v>
      </c>
      <c r="D10" s="7">
        <v>13</v>
      </c>
      <c r="E10" s="9">
        <v>5000</v>
      </c>
      <c r="F10" s="12">
        <f t="shared" si="0"/>
        <v>65000</v>
      </c>
    </row>
    <row r="11" spans="1:6" ht="216.75" x14ac:dyDescent="0.25">
      <c r="A11" s="16">
        <v>8</v>
      </c>
      <c r="B11" s="19" t="s">
        <v>21</v>
      </c>
      <c r="C11" s="8" t="s">
        <v>8</v>
      </c>
      <c r="D11" s="7">
        <v>3</v>
      </c>
      <c r="E11" s="9">
        <v>280000</v>
      </c>
      <c r="F11" s="12">
        <f t="shared" si="0"/>
        <v>840000</v>
      </c>
    </row>
    <row r="12" spans="1:6" ht="63.75" x14ac:dyDescent="0.25">
      <c r="A12" s="16">
        <v>9</v>
      </c>
      <c r="B12" s="19" t="s">
        <v>18</v>
      </c>
      <c r="C12" s="8" t="s">
        <v>8</v>
      </c>
      <c r="D12" s="7">
        <v>3</v>
      </c>
      <c r="E12" s="9">
        <v>258000</v>
      </c>
      <c r="F12" s="12">
        <f t="shared" si="0"/>
        <v>774000</v>
      </c>
    </row>
    <row r="13" spans="1:6" ht="25.5" x14ac:dyDescent="0.25">
      <c r="A13" s="16">
        <v>10</v>
      </c>
      <c r="B13" s="19" t="s">
        <v>19</v>
      </c>
      <c r="C13" s="8" t="s">
        <v>8</v>
      </c>
      <c r="D13" s="7">
        <v>3</v>
      </c>
      <c r="E13" s="9">
        <v>320000</v>
      </c>
      <c r="F13" s="12">
        <f t="shared" si="0"/>
        <v>960000</v>
      </c>
    </row>
    <row r="14" spans="1:6" x14ac:dyDescent="0.25">
      <c r="A14" s="22" t="s">
        <v>13</v>
      </c>
      <c r="B14" s="22"/>
      <c r="C14" s="22"/>
      <c r="D14" s="22"/>
      <c r="E14" s="22"/>
      <c r="F14" s="17">
        <f>SUM(F4:F13)</f>
        <v>21933000</v>
      </c>
    </row>
  </sheetData>
  <mergeCells count="3">
    <mergeCell ref="A2:F2"/>
    <mergeCell ref="A14:E14"/>
    <mergeCell ref="A1:F1"/>
  </mergeCells>
  <printOptions horizontalCentered="1"/>
  <pageMargins left="0.70866141732283472" right="0.70866141732283472" top="0.74803149606299213" bottom="0.74803149606299213" header="0.31496062992125984" footer="0.31496062992125984"/>
  <pageSetup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9D349-E842-4662-BEDF-6353E829E438}">
  <sheetPr>
    <tabColor rgb="FFFF00FF"/>
  </sheetPr>
  <dimension ref="A1:I14"/>
  <sheetViews>
    <sheetView zoomScale="115" zoomScaleNormal="115" workbookViewId="0">
      <pane xSplit="2" ySplit="3" topLeftCell="C4" activePane="bottomRight" state="frozen"/>
      <selection pane="topRight" activeCell="D1" sqref="D1"/>
      <selection pane="bottomLeft" activeCell="A4" sqref="A4"/>
      <selection pane="bottomRight" activeCell="H8" sqref="H8"/>
    </sheetView>
  </sheetViews>
  <sheetFormatPr baseColWidth="10" defaultColWidth="11.42578125" defaultRowHeight="13.5" x14ac:dyDescent="0.25"/>
  <cols>
    <col min="1" max="1" width="5.140625" style="1" customWidth="1"/>
    <col min="2" max="2" width="31.85546875" style="18" customWidth="1"/>
    <col min="3" max="3" width="3.5703125" style="1" customWidth="1"/>
    <col min="4" max="4" width="8.5703125" style="1" customWidth="1"/>
    <col min="5" max="5" width="9.7109375" style="1" customWidth="1"/>
    <col min="6" max="6" width="7.140625" style="13" customWidth="1"/>
    <col min="7" max="7" width="9.7109375" style="14" customWidth="1"/>
    <col min="8" max="9" width="11.42578125" style="13"/>
    <col min="10" max="11" width="11.42578125" style="1"/>
    <col min="12" max="12" width="70.42578125" style="1" customWidth="1"/>
    <col min="13" max="16384" width="11.42578125" style="1"/>
  </cols>
  <sheetData>
    <row r="1" spans="1:9" ht="54" customHeight="1" x14ac:dyDescent="0.25">
      <c r="A1" s="21" t="s">
        <v>10</v>
      </c>
      <c r="B1" s="21"/>
      <c r="C1" s="21"/>
      <c r="D1" s="21"/>
      <c r="E1" s="21"/>
      <c r="F1" s="21"/>
      <c r="G1" s="21"/>
      <c r="H1" s="21"/>
      <c r="I1" s="21"/>
    </row>
    <row r="2" spans="1:9" x14ac:dyDescent="0.25">
      <c r="A2" s="21"/>
      <c r="B2" s="21"/>
      <c r="C2" s="21"/>
      <c r="D2" s="21"/>
      <c r="E2" s="21"/>
      <c r="F2" s="21"/>
      <c r="G2" s="21"/>
      <c r="H2" s="21"/>
      <c r="I2" s="21"/>
    </row>
    <row r="3" spans="1:9" ht="70.5" x14ac:dyDescent="0.25">
      <c r="A3" s="15" t="s">
        <v>0</v>
      </c>
      <c r="B3" s="2" t="s">
        <v>1</v>
      </c>
      <c r="C3" s="3" t="s">
        <v>2</v>
      </c>
      <c r="D3" s="3" t="s">
        <v>3</v>
      </c>
      <c r="E3" s="2" t="s">
        <v>4</v>
      </c>
      <c r="F3" s="4" t="s">
        <v>5</v>
      </c>
      <c r="G3" s="5" t="s">
        <v>9</v>
      </c>
      <c r="H3" s="6" t="s">
        <v>6</v>
      </c>
      <c r="I3" s="6" t="s">
        <v>7</v>
      </c>
    </row>
    <row r="4" spans="1:9" ht="54" x14ac:dyDescent="0.25">
      <c r="A4" s="16">
        <v>1</v>
      </c>
      <c r="B4" s="20" t="s">
        <v>16</v>
      </c>
      <c r="C4" s="7">
        <v>200</v>
      </c>
      <c r="D4" s="8" t="s">
        <v>8</v>
      </c>
      <c r="E4" s="9">
        <v>17998</v>
      </c>
      <c r="F4" s="10">
        <v>0.19</v>
      </c>
      <c r="G4" s="11">
        <f>+E4*F4</f>
        <v>3419.62</v>
      </c>
      <c r="H4" s="12">
        <f>+E4+G4</f>
        <v>21417.62</v>
      </c>
      <c r="I4" s="12">
        <f>+C4*H4</f>
        <v>4283524</v>
      </c>
    </row>
    <row r="5" spans="1:9" ht="54" x14ac:dyDescent="0.25">
      <c r="A5" s="16">
        <v>2</v>
      </c>
      <c r="B5" s="20" t="s">
        <v>15</v>
      </c>
      <c r="C5" s="7">
        <v>200</v>
      </c>
      <c r="D5" s="8" t="s">
        <v>8</v>
      </c>
      <c r="E5" s="9">
        <v>24800</v>
      </c>
      <c r="F5" s="10">
        <v>0.19</v>
      </c>
      <c r="G5" s="11">
        <f t="shared" ref="G5:G13" si="0">+E5*F5</f>
        <v>4712</v>
      </c>
      <c r="H5" s="12">
        <f t="shared" ref="H5:H13" si="1">+E5+G5</f>
        <v>29512</v>
      </c>
      <c r="I5" s="12">
        <f t="shared" ref="I5:I13" si="2">+C5*H5</f>
        <v>5902400</v>
      </c>
    </row>
    <row r="6" spans="1:9" ht="40.5" x14ac:dyDescent="0.25">
      <c r="A6" s="16">
        <v>3</v>
      </c>
      <c r="B6" s="20" t="s">
        <v>20</v>
      </c>
      <c r="C6" s="7">
        <v>10</v>
      </c>
      <c r="D6" s="8" t="s">
        <v>8</v>
      </c>
      <c r="E6" s="9">
        <v>109800</v>
      </c>
      <c r="F6" s="10">
        <v>0.19</v>
      </c>
      <c r="G6" s="11">
        <f t="shared" si="0"/>
        <v>20862</v>
      </c>
      <c r="H6" s="12">
        <f t="shared" si="1"/>
        <v>130662</v>
      </c>
      <c r="I6" s="12">
        <f t="shared" si="2"/>
        <v>1306620</v>
      </c>
    </row>
    <row r="7" spans="1:9" ht="27" x14ac:dyDescent="0.25">
      <c r="A7" s="16">
        <v>4</v>
      </c>
      <c r="B7" s="20" t="s">
        <v>11</v>
      </c>
      <c r="C7" s="7">
        <v>10</v>
      </c>
      <c r="D7" s="8" t="s">
        <v>8</v>
      </c>
      <c r="E7" s="9">
        <v>217880</v>
      </c>
      <c r="F7" s="10">
        <v>0.19</v>
      </c>
      <c r="G7" s="11">
        <f t="shared" si="0"/>
        <v>41397.199999999997</v>
      </c>
      <c r="H7" s="12">
        <f t="shared" si="1"/>
        <v>259277.2</v>
      </c>
      <c r="I7" s="12">
        <f t="shared" si="2"/>
        <v>2592772</v>
      </c>
    </row>
    <row r="8" spans="1:9" ht="54" x14ac:dyDescent="0.25">
      <c r="A8" s="16">
        <v>5</v>
      </c>
      <c r="B8" s="20" t="s">
        <v>12</v>
      </c>
      <c r="C8" s="7">
        <v>200</v>
      </c>
      <c r="D8" s="8" t="s">
        <v>8</v>
      </c>
      <c r="E8" s="9">
        <v>14256</v>
      </c>
      <c r="F8" s="10">
        <v>0.19</v>
      </c>
      <c r="G8" s="11">
        <f t="shared" si="0"/>
        <v>2708.64</v>
      </c>
      <c r="H8" s="12">
        <f t="shared" si="1"/>
        <v>16964.64</v>
      </c>
      <c r="I8" s="12">
        <f t="shared" si="2"/>
        <v>3392928</v>
      </c>
    </row>
    <row r="9" spans="1:9" ht="225" customHeight="1" x14ac:dyDescent="0.25">
      <c r="A9" s="16">
        <v>6</v>
      </c>
      <c r="B9" s="19" t="s">
        <v>17</v>
      </c>
      <c r="C9" s="7">
        <v>13</v>
      </c>
      <c r="D9" s="8" t="s">
        <v>8</v>
      </c>
      <c r="E9" s="9">
        <v>144600</v>
      </c>
      <c r="F9" s="10">
        <v>0.19</v>
      </c>
      <c r="G9" s="11">
        <f t="shared" si="0"/>
        <v>27474</v>
      </c>
      <c r="H9" s="12">
        <f t="shared" si="1"/>
        <v>172074</v>
      </c>
      <c r="I9" s="12">
        <f t="shared" si="2"/>
        <v>2236962</v>
      </c>
    </row>
    <row r="10" spans="1:9" ht="156" customHeight="1" x14ac:dyDescent="0.25">
      <c r="A10" s="16">
        <v>7</v>
      </c>
      <c r="B10" s="20" t="s">
        <v>14</v>
      </c>
      <c r="C10" s="7">
        <v>13</v>
      </c>
      <c r="D10" s="8" t="s">
        <v>8</v>
      </c>
      <c r="E10" s="9">
        <v>4379</v>
      </c>
      <c r="F10" s="10">
        <v>0.19</v>
      </c>
      <c r="G10" s="11">
        <f t="shared" si="0"/>
        <v>832.01</v>
      </c>
      <c r="H10" s="12">
        <f t="shared" si="1"/>
        <v>5211.01</v>
      </c>
      <c r="I10" s="12">
        <f t="shared" si="2"/>
        <v>67743.13</v>
      </c>
    </row>
    <row r="11" spans="1:9" ht="242.25" customHeight="1" x14ac:dyDescent="0.25">
      <c r="A11" s="16">
        <v>8</v>
      </c>
      <c r="B11" s="19" t="s">
        <v>21</v>
      </c>
      <c r="C11" s="7">
        <v>3</v>
      </c>
      <c r="D11" s="8" t="s">
        <v>8</v>
      </c>
      <c r="E11" s="9">
        <v>227520</v>
      </c>
      <c r="F11" s="10">
        <v>0.19</v>
      </c>
      <c r="G11" s="11">
        <f t="shared" si="0"/>
        <v>43228.800000000003</v>
      </c>
      <c r="H11" s="12">
        <f t="shared" si="1"/>
        <v>270748.79999999999</v>
      </c>
      <c r="I11" s="12">
        <f t="shared" si="2"/>
        <v>812246.39999999991</v>
      </c>
    </row>
    <row r="12" spans="1:9" ht="63.75" x14ac:dyDescent="0.25">
      <c r="A12" s="16">
        <v>9</v>
      </c>
      <c r="B12" s="19" t="s">
        <v>18</v>
      </c>
      <c r="C12" s="7">
        <v>3</v>
      </c>
      <c r="D12" s="8" t="s">
        <v>8</v>
      </c>
      <c r="E12" s="9">
        <v>217840</v>
      </c>
      <c r="F12" s="10">
        <v>0.19</v>
      </c>
      <c r="G12" s="11">
        <f t="shared" si="0"/>
        <v>41389.599999999999</v>
      </c>
      <c r="H12" s="12">
        <f t="shared" si="1"/>
        <v>259229.6</v>
      </c>
      <c r="I12" s="12">
        <f t="shared" si="2"/>
        <v>777688.8</v>
      </c>
    </row>
    <row r="13" spans="1:9" ht="25.5" x14ac:dyDescent="0.25">
      <c r="A13" s="16">
        <v>10</v>
      </c>
      <c r="B13" s="19" t="s">
        <v>19</v>
      </c>
      <c r="C13" s="7">
        <v>3</v>
      </c>
      <c r="D13" s="8" t="s">
        <v>8</v>
      </c>
      <c r="E13" s="9">
        <v>262300</v>
      </c>
      <c r="F13" s="10">
        <v>0.19</v>
      </c>
      <c r="G13" s="11">
        <f t="shared" si="0"/>
        <v>49837</v>
      </c>
      <c r="H13" s="12">
        <f t="shared" si="1"/>
        <v>312137</v>
      </c>
      <c r="I13" s="12">
        <f t="shared" si="2"/>
        <v>936411</v>
      </c>
    </row>
    <row r="14" spans="1:9" x14ac:dyDescent="0.25">
      <c r="A14" s="22" t="s">
        <v>13</v>
      </c>
      <c r="B14" s="22"/>
      <c r="C14" s="22"/>
      <c r="D14" s="22"/>
      <c r="E14" s="22"/>
      <c r="F14" s="22"/>
      <c r="G14" s="22"/>
      <c r="H14" s="23"/>
      <c r="I14" s="17">
        <f>SUM(I4:I13)</f>
        <v>22309295.329999998</v>
      </c>
    </row>
  </sheetData>
  <mergeCells count="3">
    <mergeCell ref="A1:I1"/>
    <mergeCell ref="A2:I2"/>
    <mergeCell ref="A14:H14"/>
  </mergeCells>
  <printOptions horizontalCentered="1"/>
  <pageMargins left="0.70866141732283472" right="0.70866141732283472" top="0.74803149606299213" bottom="0.74803149606299213" header="0.31496062992125984" footer="0.31496062992125984"/>
  <pageSetup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D76EE-DE33-4CD4-8F67-8C635F97D00E}">
  <sheetPr>
    <tabColor rgb="FFFFC000"/>
  </sheetPr>
  <dimension ref="A1:I14"/>
  <sheetViews>
    <sheetView zoomScale="115" zoomScaleNormal="115" workbookViewId="0">
      <pane xSplit="2" ySplit="3" topLeftCell="C4" activePane="bottomRight" state="frozen"/>
      <selection pane="topRight" activeCell="D1" sqref="D1"/>
      <selection pane="bottomLeft" activeCell="A4" sqref="A4"/>
      <selection pane="bottomRight" activeCell="K5" sqref="K5"/>
    </sheetView>
  </sheetViews>
  <sheetFormatPr baseColWidth="10" defaultColWidth="11.42578125" defaultRowHeight="13.5" x14ac:dyDescent="0.25"/>
  <cols>
    <col min="1" max="1" width="5.140625" style="1" customWidth="1"/>
    <col min="2" max="2" width="31.85546875" style="18" customWidth="1"/>
    <col min="3" max="3" width="3.5703125" style="1" customWidth="1"/>
    <col min="4" max="4" width="8.5703125" style="1" customWidth="1"/>
    <col min="5" max="5" width="9.7109375" style="1" customWidth="1"/>
    <col min="6" max="6" width="7.140625" style="13" customWidth="1"/>
    <col min="7" max="7" width="9.7109375" style="14" customWidth="1"/>
    <col min="8" max="9" width="11.42578125" style="13"/>
    <col min="10" max="11" width="11.42578125" style="1"/>
    <col min="12" max="12" width="70.42578125" style="1" customWidth="1"/>
    <col min="13" max="16384" width="11.42578125" style="1"/>
  </cols>
  <sheetData>
    <row r="1" spans="1:9" ht="47.25" customHeight="1" x14ac:dyDescent="0.25">
      <c r="A1" s="21" t="s">
        <v>10</v>
      </c>
      <c r="B1" s="21"/>
      <c r="C1" s="21"/>
      <c r="D1" s="21"/>
      <c r="E1" s="21"/>
      <c r="F1" s="21"/>
      <c r="G1" s="21"/>
      <c r="H1" s="21"/>
      <c r="I1" s="21"/>
    </row>
    <row r="2" spans="1:9" x14ac:dyDescent="0.25">
      <c r="A2" s="21"/>
      <c r="B2" s="21"/>
      <c r="C2" s="21"/>
      <c r="D2" s="21"/>
      <c r="E2" s="21"/>
      <c r="F2" s="21"/>
      <c r="G2" s="21"/>
      <c r="H2" s="21"/>
      <c r="I2" s="21"/>
    </row>
    <row r="3" spans="1:9" ht="70.5" x14ac:dyDescent="0.25">
      <c r="A3" s="15" t="s">
        <v>0</v>
      </c>
      <c r="B3" s="2" t="s">
        <v>1</v>
      </c>
      <c r="C3" s="3" t="s">
        <v>2</v>
      </c>
      <c r="D3" s="3" t="s">
        <v>3</v>
      </c>
      <c r="E3" s="2" t="s">
        <v>4</v>
      </c>
      <c r="F3" s="4" t="s">
        <v>5</v>
      </c>
      <c r="G3" s="5" t="s">
        <v>9</v>
      </c>
      <c r="H3" s="6" t="s">
        <v>6</v>
      </c>
      <c r="I3" s="6" t="s">
        <v>7</v>
      </c>
    </row>
    <row r="4" spans="1:9" ht="54" x14ac:dyDescent="0.25">
      <c r="A4" s="16">
        <v>1</v>
      </c>
      <c r="B4" s="20" t="s">
        <v>16</v>
      </c>
      <c r="C4" s="7">
        <v>200</v>
      </c>
      <c r="D4" s="8" t="s">
        <v>8</v>
      </c>
      <c r="E4" s="9">
        <v>18280</v>
      </c>
      <c r="F4" s="10">
        <v>0.19</v>
      </c>
      <c r="G4" s="11">
        <f>+E4*F4</f>
        <v>3473.2</v>
      </c>
      <c r="H4" s="12">
        <f>+E4+G4</f>
        <v>21753.200000000001</v>
      </c>
      <c r="I4" s="12">
        <f>+C4*H4</f>
        <v>4350640</v>
      </c>
    </row>
    <row r="5" spans="1:9" ht="54" x14ac:dyDescent="0.25">
      <c r="A5" s="16">
        <v>2</v>
      </c>
      <c r="B5" s="20" t="s">
        <v>15</v>
      </c>
      <c r="C5" s="7">
        <v>200</v>
      </c>
      <c r="D5" s="8" t="s">
        <v>8</v>
      </c>
      <c r="E5" s="9">
        <v>24280</v>
      </c>
      <c r="F5" s="10">
        <v>0.19</v>
      </c>
      <c r="G5" s="11">
        <f t="shared" ref="G5:G13" si="0">+E5*F5</f>
        <v>4613.2</v>
      </c>
      <c r="H5" s="12">
        <f t="shared" ref="H5:H13" si="1">+E5+G5</f>
        <v>28893.200000000001</v>
      </c>
      <c r="I5" s="12">
        <f t="shared" ref="I5:I13" si="2">+C5*H5</f>
        <v>5778640</v>
      </c>
    </row>
    <row r="6" spans="1:9" ht="40.5" x14ac:dyDescent="0.25">
      <c r="A6" s="16">
        <v>3</v>
      </c>
      <c r="B6" s="20" t="s">
        <v>20</v>
      </c>
      <c r="C6" s="7">
        <v>10</v>
      </c>
      <c r="D6" s="8" t="s">
        <v>8</v>
      </c>
      <c r="E6" s="9">
        <v>119280</v>
      </c>
      <c r="F6" s="10">
        <v>0.19</v>
      </c>
      <c r="G6" s="11">
        <f t="shared" si="0"/>
        <v>22663.200000000001</v>
      </c>
      <c r="H6" s="12">
        <f t="shared" si="1"/>
        <v>141943.20000000001</v>
      </c>
      <c r="I6" s="12">
        <f t="shared" si="2"/>
        <v>1419432</v>
      </c>
    </row>
    <row r="7" spans="1:9" ht="27" x14ac:dyDescent="0.25">
      <c r="A7" s="16">
        <v>4</v>
      </c>
      <c r="B7" s="20" t="s">
        <v>11</v>
      </c>
      <c r="C7" s="7">
        <v>10</v>
      </c>
      <c r="D7" s="8" t="s">
        <v>8</v>
      </c>
      <c r="E7" s="9">
        <v>219280</v>
      </c>
      <c r="F7" s="10">
        <v>0.19</v>
      </c>
      <c r="G7" s="11">
        <f t="shared" si="0"/>
        <v>41663.199999999997</v>
      </c>
      <c r="H7" s="12">
        <f t="shared" si="1"/>
        <v>260943.2</v>
      </c>
      <c r="I7" s="12">
        <f t="shared" si="2"/>
        <v>2609432</v>
      </c>
    </row>
    <row r="8" spans="1:9" ht="54" x14ac:dyDescent="0.25">
      <c r="A8" s="16">
        <v>5</v>
      </c>
      <c r="B8" s="20" t="s">
        <v>12</v>
      </c>
      <c r="C8" s="7">
        <v>200</v>
      </c>
      <c r="D8" s="8" t="s">
        <v>8</v>
      </c>
      <c r="E8" s="9">
        <v>13780</v>
      </c>
      <c r="F8" s="10">
        <v>0.19</v>
      </c>
      <c r="G8" s="11">
        <f t="shared" si="0"/>
        <v>2618.1999999999998</v>
      </c>
      <c r="H8" s="12">
        <f t="shared" si="1"/>
        <v>16398.2</v>
      </c>
      <c r="I8" s="12">
        <f t="shared" si="2"/>
        <v>3279640</v>
      </c>
    </row>
    <row r="9" spans="1:9" ht="225" customHeight="1" x14ac:dyDescent="0.25">
      <c r="A9" s="16">
        <v>6</v>
      </c>
      <c r="B9" s="19" t="s">
        <v>17</v>
      </c>
      <c r="C9" s="7">
        <v>13</v>
      </c>
      <c r="D9" s="8" t="s">
        <v>8</v>
      </c>
      <c r="E9" s="9">
        <v>149280</v>
      </c>
      <c r="F9" s="10">
        <v>0.19</v>
      </c>
      <c r="G9" s="11">
        <f t="shared" si="0"/>
        <v>28363.200000000001</v>
      </c>
      <c r="H9" s="12">
        <f t="shared" si="1"/>
        <v>177643.2</v>
      </c>
      <c r="I9" s="12">
        <f t="shared" si="2"/>
        <v>2309361.6</v>
      </c>
    </row>
    <row r="10" spans="1:9" ht="156" customHeight="1" x14ac:dyDescent="0.25">
      <c r="A10" s="16">
        <v>7</v>
      </c>
      <c r="B10" s="20" t="s">
        <v>14</v>
      </c>
      <c r="C10" s="7">
        <v>13</v>
      </c>
      <c r="D10" s="8" t="s">
        <v>8</v>
      </c>
      <c r="E10" s="9">
        <v>3721</v>
      </c>
      <c r="F10" s="10">
        <v>0.19</v>
      </c>
      <c r="G10" s="11">
        <f t="shared" si="0"/>
        <v>706.99</v>
      </c>
      <c r="H10" s="12">
        <f t="shared" si="1"/>
        <v>4427.99</v>
      </c>
      <c r="I10" s="12">
        <f t="shared" si="2"/>
        <v>57563.869999999995</v>
      </c>
    </row>
    <row r="11" spans="1:9" ht="216.75" x14ac:dyDescent="0.25">
      <c r="A11" s="16">
        <v>8</v>
      </c>
      <c r="B11" s="19" t="s">
        <v>21</v>
      </c>
      <c r="C11" s="7">
        <v>3</v>
      </c>
      <c r="D11" s="8" t="s">
        <v>8</v>
      </c>
      <c r="E11" s="9">
        <v>239400</v>
      </c>
      <c r="F11" s="10">
        <v>0.19</v>
      </c>
      <c r="G11" s="11">
        <f t="shared" si="0"/>
        <v>45486</v>
      </c>
      <c r="H11" s="12">
        <f t="shared" si="1"/>
        <v>284886</v>
      </c>
      <c r="I11" s="12">
        <f t="shared" si="2"/>
        <v>854658</v>
      </c>
    </row>
    <row r="12" spans="1:9" ht="63.75" x14ac:dyDescent="0.25">
      <c r="A12" s="16">
        <v>9</v>
      </c>
      <c r="B12" s="19" t="s">
        <v>18</v>
      </c>
      <c r="C12" s="7">
        <v>3</v>
      </c>
      <c r="D12" s="8" t="s">
        <v>8</v>
      </c>
      <c r="E12" s="9">
        <v>219400</v>
      </c>
      <c r="F12" s="10">
        <v>0.19</v>
      </c>
      <c r="G12" s="11">
        <f t="shared" si="0"/>
        <v>41686</v>
      </c>
      <c r="H12" s="12">
        <f t="shared" si="1"/>
        <v>261086</v>
      </c>
      <c r="I12" s="12">
        <f t="shared" si="2"/>
        <v>783258</v>
      </c>
    </row>
    <row r="13" spans="1:9" ht="25.5" x14ac:dyDescent="0.25">
      <c r="A13" s="16">
        <v>10</v>
      </c>
      <c r="B13" s="19" t="s">
        <v>19</v>
      </c>
      <c r="C13" s="7">
        <v>3</v>
      </c>
      <c r="D13" s="8" t="s">
        <v>8</v>
      </c>
      <c r="E13" s="9">
        <v>279400</v>
      </c>
      <c r="F13" s="10">
        <v>0.19</v>
      </c>
      <c r="G13" s="11">
        <f t="shared" si="0"/>
        <v>53086</v>
      </c>
      <c r="H13" s="12">
        <f t="shared" si="1"/>
        <v>332486</v>
      </c>
      <c r="I13" s="12">
        <f t="shared" si="2"/>
        <v>997458</v>
      </c>
    </row>
    <row r="14" spans="1:9" x14ac:dyDescent="0.25">
      <c r="A14" s="22" t="s">
        <v>13</v>
      </c>
      <c r="B14" s="22"/>
      <c r="C14" s="22"/>
      <c r="D14" s="22"/>
      <c r="E14" s="22"/>
      <c r="F14" s="22"/>
      <c r="G14" s="22"/>
      <c r="H14" s="23"/>
      <c r="I14" s="17">
        <f>SUM(I4:I13)</f>
        <v>22440083.470000003</v>
      </c>
    </row>
  </sheetData>
  <mergeCells count="3">
    <mergeCell ref="A1:I1"/>
    <mergeCell ref="A2:I2"/>
    <mergeCell ref="A14:H14"/>
  </mergeCells>
  <printOptions horizontalCentered="1"/>
  <pageMargins left="0.70866141732283472" right="0.70866141732283472" top="0.74803149606299213" bottom="0.74803149606299213" header="0.31496062992125984" footer="0.31496062992125984"/>
  <pageSetup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PRECIO ART. BAJO</vt:lpstr>
      <vt:lpstr>1. TALENTOS</vt:lpstr>
      <vt:lpstr>2. PUIN SAS</vt:lpstr>
      <vt:lpstr>3. GMTC SAS</vt:lpstr>
      <vt:lpstr>4. LOGISTIC GLOBAL</vt:lpstr>
      <vt:lpstr>5. C2 COMPANY</vt:lpstr>
      <vt:lpstr>'1. TALENTOS'!Títulos_a_imprimir</vt:lpstr>
      <vt:lpstr>'2. PUIN SAS'!Títulos_a_imprimir</vt:lpstr>
      <vt:lpstr>'3. GMTC SAS'!Títulos_a_imprimir</vt:lpstr>
      <vt:lpstr>'4. LOGISTIC GLOBAL'!Títulos_a_imprimir</vt:lpstr>
      <vt:lpstr>'5. C2 COMPANY'!Títulos_a_imprimir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Mathias</dc:creator>
  <cp:lastModifiedBy>la mesa mesa</cp:lastModifiedBy>
  <cp:lastPrinted>2024-10-23T20:28:25Z</cp:lastPrinted>
  <dcterms:created xsi:type="dcterms:W3CDTF">2024-06-20T15:39:18Z</dcterms:created>
  <dcterms:modified xsi:type="dcterms:W3CDTF">2024-12-17T20:25:56Z</dcterms:modified>
</cp:coreProperties>
</file>