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tty\Downloads\IP-925-2024 - VIGILANCIA\EVALUACION\3. EVALUACION DEFINITIVA HABILITANTES ADENDA 3\"/>
    </mc:Choice>
  </mc:AlternateContent>
  <xr:revisionPtr revIDLastSave="0" documentId="13_ncr:1_{20427A27-2AC7-4925-B3D2-67D4519660E3}" xr6:coauthVersionLast="47" xr6:coauthVersionMax="47" xr10:uidLastSave="{00000000-0000-0000-0000-000000000000}"/>
  <bookViews>
    <workbookView xWindow="-108" yWindow="-108" windowWidth="23256" windowHeight="12456" tabRatio="780" firstSheet="1" activeTab="4" xr2:uid="{023AE301-E1B2-41A5-85CF-1A329484D62F}"/>
  </bookViews>
  <sheets>
    <sheet name="OFERTAS PRESENTADAS" sheetId="17" r:id="rId1"/>
    <sheet name="1. VERIFICACION PONDERABLES" sheetId="34" r:id="rId2"/>
    <sheet name="2. ORDEN DE ELEGIBILIDAD" sheetId="37" r:id="rId3"/>
    <sheet name="3. VERIFICACION HABILITANTES" sheetId="38" r:id="rId4"/>
    <sheet name="4. CONSOLIDADO EVALUACION" sheetId="39" r:id="rId5"/>
  </sheets>
  <externalReferences>
    <externalReference r:id="rId6"/>
    <externalReference r:id="rId7"/>
    <externalReference r:id="rId8"/>
  </externalReferences>
  <definedNames>
    <definedName name="CONTRATACIÓN">'[1]EVALUACIÓN AMBIENTAL'!$A$49:$A$52</definedName>
    <definedName name="Factor1_1">'OFERTAS PRESENTADAS'!#REF!</definedName>
    <definedName name="Factor1_2">'OFERTAS PRESENTADAS'!#REF!</definedName>
    <definedName name="HABILITADO">'[1]EVALUACIÓN AMBIENTAL'!$A$60:$A$61</definedName>
    <definedName name="P1.2">'OFERTAS PRESENTADAS'!#REF!</definedName>
    <definedName name="P1_1">'OFERTAS PRESENTADAS'!#REF!</definedName>
    <definedName name="P1_2">'OFERTAS PRESENTADAS'!#REF!</definedName>
    <definedName name="P3_">'OFERTAS PRESENTADAS'!#REF!</definedName>
    <definedName name="P4_">'OFERTAS PRESENTADAS'!#REF!</definedName>
    <definedName name="Punt_Maxi">'OFERTAS PRESENTADAS'!#REF!</definedName>
    <definedName name="SINO">'[1]EVALUACIÓN AMBIENTAL'!$A$57:$A$58</definedName>
    <definedName name="tb_punVal">#REF!</definedName>
    <definedName name="TipoMiPym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9" l="1"/>
  <c r="E6" i="39"/>
  <c r="C6" i="38"/>
  <c r="C6" i="39"/>
  <c r="E5" i="39"/>
  <c r="I18" i="34"/>
  <c r="H18" i="34"/>
  <c r="I32" i="34"/>
  <c r="H32" i="34"/>
  <c r="D24" i="37" s="1"/>
  <c r="I31" i="34"/>
  <c r="H31" i="34"/>
  <c r="D22" i="37" s="1"/>
  <c r="D5" i="38"/>
  <c r="G5" i="39"/>
  <c r="F5" i="39"/>
  <c r="D5" i="39"/>
  <c r="B5" i="39"/>
  <c r="C5" i="38"/>
  <c r="C5" i="39" s="1"/>
  <c r="B5" i="38"/>
  <c r="C19" i="37"/>
  <c r="H17" i="34"/>
  <c r="I17" i="34" s="1"/>
  <c r="D23" i="37"/>
  <c r="H19" i="34"/>
  <c r="I19" i="34" s="1"/>
  <c r="H20" i="34"/>
  <c r="I20" i="34" s="1"/>
  <c r="H21" i="34"/>
  <c r="I21" i="34" s="1"/>
  <c r="H22" i="34"/>
  <c r="D13" i="37" s="1"/>
  <c r="H23" i="34"/>
  <c r="D4" i="37" s="1"/>
  <c r="H24" i="34"/>
  <c r="I24" i="34" s="1"/>
  <c r="H25" i="34"/>
  <c r="D26" i="37" s="1"/>
  <c r="H26" i="34"/>
  <c r="D20" i="37" s="1"/>
  <c r="H27" i="34"/>
  <c r="D29" i="37" s="1"/>
  <c r="H28" i="34"/>
  <c r="I28" i="34" s="1"/>
  <c r="H29" i="34"/>
  <c r="H30" i="34"/>
  <c r="D19" i="37" s="1"/>
  <c r="H33" i="34"/>
  <c r="D5" i="37" s="1"/>
  <c r="H34" i="34"/>
  <c r="D21" i="37" s="1"/>
  <c r="H35" i="34"/>
  <c r="D17" i="37" s="1"/>
  <c r="H36" i="34"/>
  <c r="I36" i="34" s="1"/>
  <c r="H37" i="34"/>
  <c r="D18" i="37" s="1"/>
  <c r="B37" i="34"/>
  <c r="C37" i="34"/>
  <c r="C18" i="37" s="1"/>
  <c r="C6" i="34"/>
  <c r="C10" i="37" s="1"/>
  <c r="C7" i="34"/>
  <c r="C15" i="37" s="1"/>
  <c r="C8" i="34"/>
  <c r="C32" i="37" s="1"/>
  <c r="C9" i="34"/>
  <c r="C31" i="37" s="1"/>
  <c r="C10" i="34"/>
  <c r="C12" i="37" s="1"/>
  <c r="C11" i="34"/>
  <c r="C14" i="37" s="1"/>
  <c r="C12" i="34"/>
  <c r="C16" i="37" s="1"/>
  <c r="C13" i="34"/>
  <c r="C3" i="37" s="1"/>
  <c r="C14" i="34"/>
  <c r="C33" i="37" s="1"/>
  <c r="C15" i="34"/>
  <c r="C27" i="37" s="1"/>
  <c r="C16" i="34"/>
  <c r="C34" i="37" s="1"/>
  <c r="C17" i="34"/>
  <c r="C25" i="37" s="1"/>
  <c r="C18" i="34"/>
  <c r="C23" i="37" s="1"/>
  <c r="C19" i="34"/>
  <c r="C8" i="37" s="1"/>
  <c r="C20" i="34"/>
  <c r="C7" i="37" s="1"/>
  <c r="C21" i="34"/>
  <c r="C11" i="37" s="1"/>
  <c r="C22" i="34"/>
  <c r="C13" i="37" s="1"/>
  <c r="C23" i="34"/>
  <c r="C4" i="37" s="1"/>
  <c r="C24" i="34"/>
  <c r="C30" i="37" s="1"/>
  <c r="C25" i="34"/>
  <c r="C26" i="37" s="1"/>
  <c r="C26" i="34"/>
  <c r="C20" i="37" s="1"/>
  <c r="C27" i="34"/>
  <c r="C29" i="37" s="1"/>
  <c r="C28" i="34"/>
  <c r="C9" i="37" s="1"/>
  <c r="C29" i="34"/>
  <c r="C28" i="37" s="1"/>
  <c r="C30" i="34"/>
  <c r="C31" i="34"/>
  <c r="C22" i="37" s="1"/>
  <c r="C32" i="34"/>
  <c r="C24" i="37" s="1"/>
  <c r="C33" i="34"/>
  <c r="C5" i="37" s="1"/>
  <c r="C34" i="34"/>
  <c r="C21" i="37" s="1"/>
  <c r="C35" i="34"/>
  <c r="C17" i="37" s="1"/>
  <c r="C36" i="34"/>
  <c r="C35" i="37" s="1"/>
  <c r="B6" i="34"/>
  <c r="B7" i="34"/>
  <c r="B8" i="34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5" i="34"/>
  <c r="C5" i="34"/>
  <c r="C6" i="37" s="1"/>
  <c r="H7" i="34"/>
  <c r="D15" i="37" s="1"/>
  <c r="H8" i="34"/>
  <c r="D32" i="37" s="1"/>
  <c r="H9" i="34"/>
  <c r="D31" i="37" s="1"/>
  <c r="H10" i="34"/>
  <c r="D12" i="37" s="1"/>
  <c r="H11" i="34"/>
  <c r="D14" i="37" s="1"/>
  <c r="H12" i="34"/>
  <c r="I12" i="34" s="1"/>
  <c r="H13" i="34"/>
  <c r="H14" i="34"/>
  <c r="D33" i="37" s="1"/>
  <c r="H15" i="34"/>
  <c r="D27" i="37" s="1"/>
  <c r="H16" i="34"/>
  <c r="D34" i="37" s="1"/>
  <c r="H6" i="34"/>
  <c r="D10" i="37" s="1"/>
  <c r="I33" i="34"/>
  <c r="H5" i="34"/>
  <c r="D6" i="37" s="1"/>
  <c r="H6" i="39" l="1"/>
  <c r="H5" i="39"/>
  <c r="I34" i="34"/>
  <c r="D25" i="37"/>
  <c r="I29" i="34"/>
  <c r="I13" i="34"/>
  <c r="I7" i="34"/>
  <c r="I6" i="34"/>
  <c r="I15" i="34"/>
  <c r="I9" i="34"/>
  <c r="I8" i="34"/>
  <c r="I14" i="34"/>
  <c r="I16" i="34"/>
  <c r="I26" i="34"/>
  <c r="I25" i="34"/>
  <c r="I11" i="34"/>
  <c r="I10" i="34"/>
  <c r="I37" i="34"/>
  <c r="I27" i="34"/>
  <c r="D16" i="37"/>
  <c r="D30" i="37"/>
  <c r="D8" i="37"/>
  <c r="I35" i="34"/>
  <c r="I23" i="34"/>
  <c r="I22" i="34"/>
  <c r="I30" i="34"/>
  <c r="D28" i="37"/>
  <c r="D11" i="37"/>
  <c r="D3" i="37"/>
  <c r="D35" i="37"/>
  <c r="D9" i="37"/>
  <c r="D7" i="37"/>
  <c r="I5" i="34"/>
</calcChain>
</file>

<file path=xl/sharedStrings.xml><?xml version="1.0" encoding="utf-8"?>
<sst xmlns="http://schemas.openxmlformats.org/spreadsheetml/2006/main" count="158" uniqueCount="56">
  <si>
    <t>Entidad</t>
  </si>
  <si>
    <t>No.</t>
  </si>
  <si>
    <t>PROPONENTE</t>
  </si>
  <si>
    <t>OFERTAS PRESENTADAS</t>
  </si>
  <si>
    <t>EVALUACION PONDERABLES</t>
  </si>
  <si>
    <t>ECONOMICOS</t>
  </si>
  <si>
    <t>PUNTAJE</t>
  </si>
  <si>
    <t>EVALUACIÓN TECNICA</t>
  </si>
  <si>
    <t>TOTAL PUNTAJE PROPONENTE</t>
  </si>
  <si>
    <t>CONSOLIDADO GENERAL PONDERABLES</t>
  </si>
  <si>
    <t>UNION TEMPORAL TAC CENTRAL ICETEX 2024</t>
  </si>
  <si>
    <t>UNION TEMPORAL WP 2024</t>
  </si>
  <si>
    <t>VIGILANCIA ACOSTA</t>
  </si>
  <si>
    <t>COLVISEG LTDA</t>
  </si>
  <si>
    <t>SEGURIDAD DIGITAL LTDA</t>
  </si>
  <si>
    <t>UNION TEMPORAL ICETEX S&amp;S 24</t>
  </si>
  <si>
    <t>UT CORINTO ICETEX 2024</t>
  </si>
  <si>
    <t>UNION TEMPORAL B&amp;S 2024</t>
  </si>
  <si>
    <t>UT RAMVIPP 2024</t>
  </si>
  <si>
    <t>UNION TEMPORAL NC ICE 2025</t>
  </si>
  <si>
    <t>UNION TEMPORAL GCSI ÉXITO 2024</t>
  </si>
  <si>
    <t>UNION TEMPORAL ACI SEGURIDAD 2024</t>
  </si>
  <si>
    <t>UNION TEMPORAL POT</t>
  </si>
  <si>
    <t>UNION TEMPORAL FICAV 2024</t>
  </si>
  <si>
    <t>UNION TEMPORAL SERSAN 2024</t>
  </si>
  <si>
    <t>UNION TEMPORAL TP ICETEX</t>
  </si>
  <si>
    <t>UNION TEMPORAL S2000</t>
  </si>
  <si>
    <t>UNION TEMPORAL SL 2025</t>
  </si>
  <si>
    <t>RONDACOL LTDA</t>
  </si>
  <si>
    <t>CUIDAR LIMITADA</t>
  </si>
  <si>
    <t>UNIÓN TEMPORAL SERCEN 2024</t>
  </si>
  <si>
    <t>UNIÓN TEMPORAL VGCOLSER ICETEX</t>
  </si>
  <si>
    <t>UNIÓN TEMPORAL STUDIUM</t>
  </si>
  <si>
    <t>UNION TEMPORAL NELH 2024</t>
  </si>
  <si>
    <t>UNIÓN TEMPORAL TOPSEGURIDAD 741</t>
  </si>
  <si>
    <t>UNION TEMPORAL L&amp;M 2024</t>
  </si>
  <si>
    <t xml:space="preserve"> UNION TEMPORAL ICETEX SEGURA</t>
  </si>
  <si>
    <t>UNIÓN TEMPORAL TEX CC 2024</t>
  </si>
  <si>
    <t>UNION TEMPORAL EDUCACION RA</t>
  </si>
  <si>
    <t>UNION TEMPORAL AFILCAN 2024</t>
  </si>
  <si>
    <t>UNION TEMPORAL VIDE PLUS</t>
  </si>
  <si>
    <t>UNION TEMPORAL ICETEX CVYS</t>
  </si>
  <si>
    <t>CERTAMEN IP-925-2024</t>
  </si>
  <si>
    <t>UNION TEMPORAL E&amp;H</t>
  </si>
  <si>
    <t>RESUMEN EVALUACION CRITERIOS PONDERABLES
CERTAMEN IP-925-2024</t>
  </si>
  <si>
    <t>Habilitado</t>
  </si>
  <si>
    <t>No habilitado</t>
  </si>
  <si>
    <t>ORDEN DE ELEGIBILIDAD DEFINITIVO
CERTAMEN IP-925-2024</t>
  </si>
  <si>
    <t>RESUMEN EVALUACION CRITERIOS HABILITANTES
CERTAMEN IP-925-2024</t>
  </si>
  <si>
    <t>REQUISITOS HABILITANTES</t>
  </si>
  <si>
    <t>ASPECTOS JURÍDICOS</t>
  </si>
  <si>
    <t>ASPECTOS TÉCNICOS</t>
  </si>
  <si>
    <t>CONSOLIDADO FINAL</t>
  </si>
  <si>
    <t>RESUMEN EVALUACION
CERTAMEN IP-925-2024</t>
  </si>
  <si>
    <t>PUNTAJE TOTAL</t>
  </si>
  <si>
    <t>ASPECTOS ECONOMICOS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</si>
</sst>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 &quot;$&quot;\ * #,##0.00_ ;_ &quot;$&quot;\ * \-#,##0.00_ ;_ &quot;$&quot;\ * &quot;-&quot;??_ ;_ @_ 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-* #,##0.00\ _€_-;\-* #,##0.00\ _€_-;_-* &quot;-&quot;??\ _€_-;_-@_-"/>
    <numFmt numFmtId="170" formatCode="_ * #,##0.00_ ;_ * \-#,##0.00_ ;_ * &quot;-&quot;??_ ;_ @_ "/>
    <numFmt numFmtId="171" formatCode="#,##0.00\ _P_t_s"/>
    <numFmt numFmtId="172" formatCode="0.000"/>
    <numFmt numFmtId="173" formatCode="0.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28"/>
      <color theme="1"/>
      <name val="Arial"/>
      <family val="2"/>
    </font>
    <font>
      <b/>
      <sz val="18"/>
      <color rgb="FF000000"/>
      <name val="Arial"/>
      <family val="2"/>
    </font>
    <font>
      <sz val="18"/>
      <color theme="0"/>
      <name val="Arial"/>
      <family val="2"/>
    </font>
    <font>
      <sz val="18"/>
      <color theme="1"/>
      <name val="Verdana"/>
      <family val="2"/>
    </font>
    <font>
      <sz val="18"/>
      <color theme="1"/>
      <name val="Arial"/>
      <family val="2"/>
    </font>
    <font>
      <sz val="18"/>
      <name val="Arial Narrow"/>
      <family val="2"/>
    </font>
    <font>
      <b/>
      <sz val="28"/>
      <color theme="1"/>
      <name val="Calibri"/>
      <family val="2"/>
      <scheme val="minor"/>
    </font>
    <font>
      <sz val="18"/>
      <color rgb="FF000000"/>
      <name val="Arial"/>
      <family val="2"/>
    </font>
    <font>
      <sz val="10"/>
      <color theme="1"/>
      <name val="Century Gothic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8"/>
      <color rgb="FF000000"/>
      <name val="Arial Narrow"/>
      <family val="2"/>
    </font>
    <font>
      <b/>
      <sz val="1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B2A1C7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02">
    <xf numFmtId="0" fontId="0" fillId="0" borderId="0"/>
    <xf numFmtId="42" fontId="1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0" borderId="0"/>
    <xf numFmtId="0" fontId="5" fillId="3" borderId="0" applyNumberFormat="0" applyBorder="0" applyProtection="0">
      <alignment horizontal="center" vertical="center"/>
    </xf>
    <xf numFmtId="3" fontId="6" fillId="0" borderId="0" applyFill="0" applyBorder="0" applyProtection="0">
      <alignment horizontal="right" vertical="center"/>
    </xf>
    <xf numFmtId="49" fontId="6" fillId="0" borderId="0" applyFill="0" applyBorder="0" applyProtection="0">
      <alignment horizontal="left" vertical="center"/>
    </xf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4" borderId="0" applyNumberFormat="0" applyBorder="0" applyProtection="0">
      <alignment horizontal="center" vertical="center"/>
    </xf>
    <xf numFmtId="0" fontId="5" fillId="2" borderId="0" applyNumberFormat="0" applyBorder="0" applyProtection="0">
      <alignment horizontal="center" vertical="center" wrapText="1"/>
    </xf>
    <xf numFmtId="0" fontId="5" fillId="2" borderId="0" applyNumberFormat="0" applyBorder="0" applyProtection="0">
      <alignment horizontal="right" vertical="center" wrapText="1"/>
    </xf>
    <xf numFmtId="0" fontId="5" fillId="5" borderId="0" applyNumberFormat="0" applyBorder="0" applyProtection="0">
      <alignment horizontal="center" vertical="center" wrapText="1"/>
    </xf>
    <xf numFmtId="0" fontId="6" fillId="5" borderId="0" applyNumberFormat="0" applyBorder="0" applyProtection="0">
      <alignment horizontal="right" vertical="center" wrapText="1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right" vertical="center"/>
    </xf>
    <xf numFmtId="164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64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3" fillId="0" borderId="1" applyNumberFormat="0" applyFont="0" applyFill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5" fontId="10" fillId="0" borderId="0" applyFont="0" applyFill="0" applyBorder="0" applyAlignment="0" applyProtection="0"/>
    <xf numFmtId="0" fontId="10" fillId="0" borderId="0"/>
    <xf numFmtId="0" fontId="8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0" borderId="0"/>
    <xf numFmtId="41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0" fontId="22" fillId="0" borderId="0"/>
    <xf numFmtId="0" fontId="1" fillId="0" borderId="0"/>
    <xf numFmtId="168" fontId="1" fillId="0" borderId="0" applyFont="0" applyFill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3" fillId="0" borderId="0" applyBorder="0" applyProtection="0"/>
    <xf numFmtId="0" fontId="2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" fillId="0" borderId="0"/>
    <xf numFmtId="0" fontId="25" fillId="0" borderId="0" applyNumberFormat="0" applyFill="0" applyBorder="0" applyProtection="0"/>
    <xf numFmtId="0" fontId="26" fillId="0" borderId="0"/>
    <xf numFmtId="167" fontId="8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12" fillId="0" borderId="0" xfId="61" applyAlignment="1">
      <alignment horizontal="center"/>
    </xf>
    <xf numFmtId="0" fontId="11" fillId="0" borderId="0" xfId="61" applyFont="1" applyAlignment="1">
      <alignment horizontal="center"/>
    </xf>
    <xf numFmtId="0" fontId="12" fillId="0" borderId="0" xfId="61" applyAlignment="1">
      <alignment wrapText="1"/>
    </xf>
    <xf numFmtId="0" fontId="12" fillId="0" borderId="0" xfId="61" applyAlignment="1">
      <alignment horizontal="center" vertical="center" wrapText="1"/>
    </xf>
    <xf numFmtId="0" fontId="13" fillId="0" borderId="0" xfId="61" applyFont="1" applyAlignment="1">
      <alignment vertical="center" wrapText="1"/>
    </xf>
    <xf numFmtId="0" fontId="12" fillId="0" borderId="0" xfId="61"/>
    <xf numFmtId="0" fontId="11" fillId="0" borderId="11" xfId="61" applyFont="1" applyBorder="1" applyAlignment="1">
      <alignment horizontal="center" vertical="center" textRotation="255"/>
    </xf>
    <xf numFmtId="0" fontId="15" fillId="7" borderId="1" xfId="0" applyFont="1" applyFill="1" applyBorder="1" applyAlignment="1">
      <alignment horizontal="left" vertical="center" wrapText="1"/>
    </xf>
    <xf numFmtId="0" fontId="16" fillId="6" borderId="8" xfId="48" applyFont="1" applyFill="1" applyBorder="1" applyAlignment="1">
      <alignment horizontal="center" vertical="center"/>
    </xf>
    <xf numFmtId="0" fontId="16" fillId="6" borderId="5" xfId="48" applyFont="1" applyFill="1" applyBorder="1" applyAlignment="1">
      <alignment horizontal="center" vertical="center"/>
    </xf>
    <xf numFmtId="0" fontId="15" fillId="9" borderId="6" xfId="48" applyFont="1" applyFill="1" applyBorder="1" applyAlignment="1">
      <alignment horizontal="center" vertical="center" wrapText="1"/>
    </xf>
    <xf numFmtId="0" fontId="17" fillId="10" borderId="3" xfId="61" applyFont="1" applyFill="1" applyBorder="1" applyAlignment="1">
      <alignment horizontal="center" vertical="center"/>
    </xf>
    <xf numFmtId="0" fontId="18" fillId="8" borderId="1" xfId="61" applyFont="1" applyFill="1" applyBorder="1" applyAlignment="1">
      <alignment horizontal="left" vertical="center"/>
    </xf>
    <xf numFmtId="0" fontId="19" fillId="0" borderId="2" xfId="61" applyFont="1" applyBorder="1" applyAlignment="1">
      <alignment horizontal="center" vertical="center"/>
    </xf>
    <xf numFmtId="0" fontId="20" fillId="0" borderId="0" xfId="0" applyFont="1"/>
    <xf numFmtId="0" fontId="21" fillId="0" borderId="1" xfId="46" applyFont="1" applyBorder="1" applyAlignment="1" applyProtection="1">
      <alignment horizontal="center" vertical="center"/>
      <protection locked="0"/>
    </xf>
    <xf numFmtId="0" fontId="18" fillId="0" borderId="1" xfId="46" applyFont="1" applyBorder="1" applyAlignment="1" applyProtection="1">
      <alignment horizontal="center" vertical="center"/>
      <protection locked="0"/>
    </xf>
    <xf numFmtId="1" fontId="27" fillId="0" borderId="14" xfId="0" applyNumberFormat="1" applyFont="1" applyBorder="1" applyAlignment="1">
      <alignment horizontal="center" vertical="center"/>
    </xf>
    <xf numFmtId="1" fontId="19" fillId="0" borderId="2" xfId="61" applyNumberFormat="1" applyFont="1" applyBorder="1" applyAlignment="1">
      <alignment horizontal="center" vertical="center"/>
    </xf>
    <xf numFmtId="43" fontId="18" fillId="0" borderId="0" xfId="100" applyFont="1"/>
    <xf numFmtId="9" fontId="18" fillId="0" borderId="0" xfId="101" applyFont="1"/>
    <xf numFmtId="173" fontId="27" fillId="0" borderId="14" xfId="0" applyNumberFormat="1" applyFont="1" applyBorder="1" applyAlignment="1">
      <alignment horizontal="center" vertical="center"/>
    </xf>
    <xf numFmtId="172" fontId="12" fillId="0" borderId="0" xfId="61" applyNumberFormat="1"/>
    <xf numFmtId="173" fontId="19" fillId="0" borderId="2" xfId="61" applyNumberFormat="1" applyFont="1" applyBorder="1" applyAlignment="1">
      <alignment horizontal="center" vertical="center"/>
    </xf>
    <xf numFmtId="0" fontId="18" fillId="0" borderId="1" xfId="61" applyFont="1" applyBorder="1" applyAlignment="1">
      <alignment horizontal="left" vertical="center"/>
    </xf>
    <xf numFmtId="0" fontId="18" fillId="0" borderId="0" xfId="61" applyFont="1" applyAlignment="1">
      <alignment horizontal="center" vertical="center" wrapText="1"/>
    </xf>
    <xf numFmtId="0" fontId="18" fillId="0" borderId="0" xfId="61" applyFont="1" applyAlignment="1">
      <alignment wrapText="1"/>
    </xf>
    <xf numFmtId="0" fontId="18" fillId="0" borderId="0" xfId="61" applyFont="1" applyAlignment="1">
      <alignment vertical="center" wrapText="1"/>
    </xf>
    <xf numFmtId="0" fontId="18" fillId="0" borderId="0" xfId="61" applyFont="1" applyAlignment="1">
      <alignment horizontal="center"/>
    </xf>
    <xf numFmtId="0" fontId="18" fillId="0" borderId="0" xfId="61" applyFont="1"/>
    <xf numFmtId="2" fontId="19" fillId="0" borderId="2" xfId="61" applyNumberFormat="1" applyFont="1" applyBorder="1" applyAlignment="1">
      <alignment horizontal="center" vertical="center"/>
    </xf>
    <xf numFmtId="2" fontId="19" fillId="12" borderId="2" xfId="6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4" fillId="0" borderId="1" xfId="61" applyFont="1" applyBorder="1" applyAlignment="1">
      <alignment horizontal="center" vertical="center" wrapText="1"/>
    </xf>
    <xf numFmtId="0" fontId="11" fillId="0" borderId="11" xfId="61" applyFont="1" applyBorder="1" applyAlignment="1">
      <alignment horizontal="center" vertical="center" textRotation="255"/>
    </xf>
    <xf numFmtId="0" fontId="16" fillId="6" borderId="8" xfId="48" applyFont="1" applyFill="1" applyBorder="1" applyAlignment="1">
      <alignment horizontal="center" vertical="center"/>
    </xf>
    <xf numFmtId="0" fontId="16" fillId="6" borderId="4" xfId="48" applyFont="1" applyFill="1" applyBorder="1" applyAlignment="1">
      <alignment horizontal="center" vertical="center"/>
    </xf>
    <xf numFmtId="0" fontId="16" fillId="6" borderId="5" xfId="48" applyFont="1" applyFill="1" applyBorder="1" applyAlignment="1">
      <alignment horizontal="center" vertical="center"/>
    </xf>
    <xf numFmtId="0" fontId="16" fillId="6" borderId="10" xfId="48" applyFont="1" applyFill="1" applyBorder="1" applyAlignment="1">
      <alignment horizontal="center" vertical="center"/>
    </xf>
    <xf numFmtId="9" fontId="15" fillId="9" borderId="12" xfId="61" applyNumberFormat="1" applyFont="1" applyFill="1" applyBorder="1" applyAlignment="1">
      <alignment horizontal="center" vertical="center" wrapText="1"/>
    </xf>
    <xf numFmtId="9" fontId="15" fillId="9" borderId="9" xfId="61" applyNumberFormat="1" applyFont="1" applyFill="1" applyBorder="1" applyAlignment="1">
      <alignment horizontal="center" vertical="center" wrapText="1"/>
    </xf>
    <xf numFmtId="9" fontId="15" fillId="9" borderId="13" xfId="61" applyNumberFormat="1" applyFont="1" applyFill="1" applyBorder="1" applyAlignment="1">
      <alignment horizontal="center" vertical="center" wrapText="1"/>
    </xf>
    <xf numFmtId="0" fontId="15" fillId="9" borderId="2" xfId="48" applyFont="1" applyFill="1" applyBorder="1" applyAlignment="1">
      <alignment horizontal="center" vertical="center" wrapText="1"/>
    </xf>
    <xf numFmtId="0" fontId="15" fillId="9" borderId="7" xfId="48" applyFont="1" applyFill="1" applyBorder="1" applyAlignment="1">
      <alignment horizontal="center" vertical="center" wrapText="1"/>
    </xf>
    <xf numFmtId="0" fontId="15" fillId="9" borderId="6" xfId="48" applyFont="1" applyFill="1" applyBorder="1" applyAlignment="1">
      <alignment horizontal="center" vertical="center" wrapText="1"/>
    </xf>
    <xf numFmtId="0" fontId="18" fillId="0" borderId="11" xfId="61" applyFont="1" applyBorder="1" applyAlignment="1">
      <alignment horizontal="center" vertical="center" textRotation="255"/>
    </xf>
    <xf numFmtId="9" fontId="28" fillId="11" borderId="15" xfId="61" applyNumberFormat="1" applyFont="1" applyFill="1" applyBorder="1" applyAlignment="1">
      <alignment horizontal="center" vertical="center" wrapText="1"/>
    </xf>
    <xf numFmtId="9" fontId="28" fillId="11" borderId="16" xfId="61" applyNumberFormat="1" applyFont="1" applyFill="1" applyBorder="1" applyAlignment="1">
      <alignment horizontal="center" vertical="center" wrapText="1"/>
    </xf>
    <xf numFmtId="9" fontId="28" fillId="11" borderId="17" xfId="61" applyNumberFormat="1" applyFont="1" applyFill="1" applyBorder="1" applyAlignment="1">
      <alignment horizontal="center" vertical="center" wrapText="1"/>
    </xf>
    <xf numFmtId="9" fontId="28" fillId="11" borderId="18" xfId="61" applyNumberFormat="1" applyFont="1" applyFill="1" applyBorder="1" applyAlignment="1">
      <alignment horizontal="center" vertical="center" wrapText="1"/>
    </xf>
    <xf numFmtId="9" fontId="28" fillId="11" borderId="6" xfId="61" applyNumberFormat="1" applyFont="1" applyFill="1" applyBorder="1" applyAlignment="1">
      <alignment horizontal="center" vertical="center" wrapText="1"/>
    </xf>
    <xf numFmtId="9" fontId="28" fillId="11" borderId="22" xfId="61" applyNumberFormat="1" applyFont="1" applyFill="1" applyBorder="1" applyAlignment="1">
      <alignment horizontal="center" vertical="center" wrapText="1"/>
    </xf>
    <xf numFmtId="0" fontId="14" fillId="0" borderId="5" xfId="61" applyFont="1" applyBorder="1" applyAlignment="1">
      <alignment horizontal="center" vertical="center" wrapText="1"/>
    </xf>
    <xf numFmtId="0" fontId="14" fillId="0" borderId="0" xfId="61" applyFont="1" applyAlignment="1">
      <alignment horizontal="center" vertical="center" wrapText="1"/>
    </xf>
    <xf numFmtId="9" fontId="15" fillId="9" borderId="1" xfId="61" applyNumberFormat="1" applyFont="1" applyFill="1" applyBorder="1" applyAlignment="1">
      <alignment horizontal="center" vertical="center" wrapText="1"/>
    </xf>
    <xf numFmtId="9" fontId="28" fillId="11" borderId="19" xfId="61" applyNumberFormat="1" applyFont="1" applyFill="1" applyBorder="1" applyAlignment="1">
      <alignment horizontal="center" vertical="center" wrapText="1"/>
    </xf>
    <xf numFmtId="9" fontId="28" fillId="11" borderId="20" xfId="61" applyNumberFormat="1" applyFont="1" applyFill="1" applyBorder="1" applyAlignment="1">
      <alignment horizontal="center" vertical="center" wrapText="1"/>
    </xf>
    <xf numFmtId="9" fontId="28" fillId="11" borderId="21" xfId="61" applyNumberFormat="1" applyFont="1" applyFill="1" applyBorder="1" applyAlignment="1">
      <alignment horizontal="center" vertical="center" wrapText="1"/>
    </xf>
    <xf numFmtId="0" fontId="15" fillId="9" borderId="22" xfId="48" applyFont="1" applyFill="1" applyBorder="1" applyAlignment="1">
      <alignment horizontal="center" vertical="center" wrapText="1"/>
    </xf>
  </cellXfs>
  <cellStyles count="102">
    <cellStyle name="BodyStyle" xfId="6" xr:uid="{FAE460B0-2CC6-4E80-BE6A-B6552E35B963}"/>
    <cellStyle name="BodyStyleBold" xfId="18" xr:uid="{2F2DBC2E-94F1-4DC7-8EC8-E78688D41FCA}"/>
    <cellStyle name="BodyStyleBoldRight" xfId="19" xr:uid="{DBFBBBA7-DC21-428D-A243-CBE4AB359712}"/>
    <cellStyle name="BodyStyleWithBorder" xfId="24" xr:uid="{DFA89A2F-5877-4F37-A4E8-E846FF94B907}"/>
    <cellStyle name="BorderThinBlack" xfId="28" xr:uid="{308AD65C-D0C7-4981-ACAE-530807B8C7C0}"/>
    <cellStyle name="Comma" xfId="11" xr:uid="{A15DA751-F7AA-46FA-B931-34A3952F5150}"/>
    <cellStyle name="Comma [0]" xfId="12" xr:uid="{3294956F-2394-41C3-AE00-3EC72C4493BA}"/>
    <cellStyle name="Comma [0] 2" xfId="32" xr:uid="{90CA9277-1A16-47C3-8F89-BDF4D709446E}"/>
    <cellStyle name="Comma [0] 3" xfId="38" xr:uid="{70439544-DDF3-40DA-8FF1-B7C9A44E1C06}"/>
    <cellStyle name="Comma [0] 4" xfId="44" xr:uid="{A57A837C-2B63-4C28-B263-64F21DDBD071}"/>
    <cellStyle name="Comma 2" xfId="31" xr:uid="{CE606BE6-77AD-4551-865A-E05FF6C18982}"/>
    <cellStyle name="Comma 3" xfId="33" xr:uid="{FEDEAAEC-9E88-4AE9-8C47-5DC410C98968}"/>
    <cellStyle name="Comma 4" xfId="37" xr:uid="{3DE65838-5252-4C07-8346-F99A1F72F552}"/>
    <cellStyle name="Comma 5" xfId="39" xr:uid="{91D237A8-5F76-416B-93D8-9195C63A7097}"/>
    <cellStyle name="Comma 6" xfId="43" xr:uid="{272B4F02-78F9-4030-8305-C345903E8F2B}"/>
    <cellStyle name="Currency" xfId="7" xr:uid="{1918DAAE-955D-45D0-BD8D-D071397BF7AC}"/>
    <cellStyle name="Currency [0]" xfId="10" xr:uid="{7A309032-B982-406F-8918-D02A88A3CB5A}"/>
    <cellStyle name="Currency [0] 2" xfId="30" xr:uid="{A8B6DB16-6B39-4039-9BD1-2FDCC00ED629}"/>
    <cellStyle name="Currency [0] 3" xfId="36" xr:uid="{47D97523-3DE6-453A-93DB-CE57FE23C6C1}"/>
    <cellStyle name="Currency [0] 4" xfId="42" xr:uid="{5E6C6778-4759-419E-83B6-6414BF2A4651}"/>
    <cellStyle name="Currency 2" xfId="9" xr:uid="{FEEC64E1-6821-4F04-A247-1BF8A628AC7C}"/>
    <cellStyle name="Currency 3" xfId="29" xr:uid="{81A6EFCF-CC1C-4D31-AA96-732972E2A4DF}"/>
    <cellStyle name="Currency 4" xfId="34" xr:uid="{9C164B8A-3BA8-4D14-B251-02081F2E5ACE}"/>
    <cellStyle name="Currency 5" xfId="35" xr:uid="{6D441BFF-CB7E-4D24-9EA8-EC0D07C2C8E0}"/>
    <cellStyle name="Currency 6" xfId="40" xr:uid="{E6E293AB-19CA-4D3C-A98D-A8363D8F0F53}"/>
    <cellStyle name="Currency 7" xfId="41" xr:uid="{48878CA1-8491-4B9D-916C-48434CE81792}"/>
    <cellStyle name="DateStyle" xfId="21" xr:uid="{5A05C625-B096-4444-88CC-19052CECAEF3}"/>
    <cellStyle name="DateTimeStyle" xfId="22" xr:uid="{160B7357-91DF-4F68-B94B-E9A0D116F018}"/>
    <cellStyle name="Decimal" xfId="23" xr:uid="{7125890D-9A6A-4741-9E79-B7ADB2B7F4FF}"/>
    <cellStyle name="DecimalWithBorder" xfId="27" xr:uid="{55A7E0D9-4C70-408C-860F-0F892ECD2248}"/>
    <cellStyle name="EuroCurrency" xfId="20" xr:uid="{54BF50AD-42E2-4883-89F4-52D4039C50CF}"/>
    <cellStyle name="EuroCurrencyWithBorder" xfId="25" xr:uid="{A2118507-509E-4A40-898A-D92E84E73332}"/>
    <cellStyle name="Excel Built-in Normal 2" xfId="71" xr:uid="{B0EB62FD-F373-45B5-956E-545D94381BDF}"/>
    <cellStyle name="HeaderStyle" xfId="4" xr:uid="{E7AA93A2-0302-4298-BE8D-FCECD9882488}"/>
    <cellStyle name="HeaderSubTop" xfId="16" xr:uid="{D9624430-A4CD-44E3-8660-B5BA5A01D7B3}"/>
    <cellStyle name="HeaderSubTopNoBold" xfId="17" xr:uid="{7E1E2887-2CE1-4207-BD80-C23EB8679232}"/>
    <cellStyle name="HeaderTopBuyer" xfId="13" xr:uid="{0EDFD21B-64B1-4175-8E82-0BB254911B6D}"/>
    <cellStyle name="HeaderTopStyle" xfId="14" xr:uid="{65B81E49-54C3-45F3-B99A-AFC485E92603}"/>
    <cellStyle name="HeaderTopStyleAlignRight" xfId="15" xr:uid="{657C8AD7-E3A3-4050-BB4A-944B3584CC0F}"/>
    <cellStyle name="Hipervínculo 2" xfId="72" xr:uid="{957B8242-B050-45ED-A8DA-4F7EF34E1ECB}"/>
    <cellStyle name="MainTitle" xfId="2" xr:uid="{1A474E4C-3ABA-46D1-913E-494A73312401}"/>
    <cellStyle name="Millares" xfId="100" builtinId="3"/>
    <cellStyle name="Millares [0] 2" xfId="57" xr:uid="{7C0ED932-F889-4FBC-B7C9-064412797B2F}"/>
    <cellStyle name="Millares [0] 3" xfId="53" xr:uid="{FFE7BF81-939E-4D39-A055-E771C391F6D4}"/>
    <cellStyle name="Millares 10" xfId="98" xr:uid="{874702AE-DF59-42CD-A5A0-C8C311E69B1F}"/>
    <cellStyle name="Millares 13" xfId="73" xr:uid="{EA6F3FA8-F9CA-4EFC-8BC3-968FFE85943E}"/>
    <cellStyle name="Millares 2" xfId="58" xr:uid="{44F1CA90-3725-4C79-B351-E736E3365F54}"/>
    <cellStyle name="Millares 2 2" xfId="74" xr:uid="{02ABA1EE-2C3E-4AD7-ACBA-193B37576609}"/>
    <cellStyle name="Millares 3" xfId="56" xr:uid="{44363953-1609-44D0-801E-DEDA983F563E}"/>
    <cellStyle name="Millares 3 2" xfId="75" xr:uid="{3D003C00-7B17-4B34-AC2B-58E0069B9AE5}"/>
    <cellStyle name="Millares 4" xfId="67" xr:uid="{84AD25C8-31B6-4A67-884B-B5CD6AD6079D}"/>
    <cellStyle name="Millares 4 2" xfId="76" xr:uid="{19FD8A89-9261-4240-859E-B414D78684DB}"/>
    <cellStyle name="Millares 5" xfId="77" xr:uid="{74EE8AC6-602C-4F7C-9681-A0F53F12275F}"/>
    <cellStyle name="Millares 6" xfId="78" xr:uid="{01B6C8CE-3DA8-4981-92C7-6661B532F9FC}"/>
    <cellStyle name="Millares 7" xfId="79" xr:uid="{3D532989-5636-4048-BA23-D334161B0C46}"/>
    <cellStyle name="Millares 8" xfId="92" xr:uid="{CE2F98C4-2C76-44D5-81EA-08132A210667}"/>
    <cellStyle name="Millares 9" xfId="99" xr:uid="{526AEAD3-AB91-44FC-B6EE-BDFA6F5CABF3}"/>
    <cellStyle name="Moneda [0] 2" xfId="1" xr:uid="{7BEF61B2-A3C9-46B7-B069-8DA2EF231090}"/>
    <cellStyle name="Moneda [0] 2 2" xfId="70" xr:uid="{071D8C66-ED7A-4D28-AC55-A71F671DA5E7}"/>
    <cellStyle name="Moneda [0] 3" xfId="97" xr:uid="{7724F517-EE19-4118-91D7-FC8554AE9B25}"/>
    <cellStyle name="Moneda 2" xfId="47" xr:uid="{B903B1E2-70C0-4E13-AF70-69A6163C2E65}"/>
    <cellStyle name="Moneda 2 2" xfId="81" xr:uid="{2D639748-5B0D-40C8-9985-FAF56C73D6E7}"/>
    <cellStyle name="Moneda 2 3" xfId="82" xr:uid="{C2488C32-8C7D-4381-826F-A15CACAF36AC}"/>
    <cellStyle name="Moneda 2 4" xfId="83" xr:uid="{DB8717CA-61FD-4C92-BD98-B8E1CE80DF9D}"/>
    <cellStyle name="Moneda 2 5" xfId="80" xr:uid="{604B5F50-53EE-4673-91C2-B07347FE8BAA}"/>
    <cellStyle name="Moneda 2 6" xfId="96" xr:uid="{DD6EC142-4723-40FD-98B9-197DB06E56DC}"/>
    <cellStyle name="Moneda 2 7" xfId="64" xr:uid="{18937FD3-07BB-4C5A-BDCF-40BEDD3DD99D}"/>
    <cellStyle name="Moneda 3" xfId="54" xr:uid="{45D7024C-C9C5-4F1E-8A3F-3E1710735C0C}"/>
    <cellStyle name="Moneda 3 2" xfId="84" xr:uid="{9C98B13B-E608-430E-A1E8-1133ECFF4CBC}"/>
    <cellStyle name="Moneda 4" xfId="66" xr:uid="{150AAE3F-4928-462D-B9E3-FE715A1D2EA8}"/>
    <cellStyle name="Moneda 4 2" xfId="86" xr:uid="{D5CBB7D5-8FE3-42FC-999B-5EE3DCCC89FC}"/>
    <cellStyle name="Moneda 4 3" xfId="85" xr:uid="{D96AE479-CCEE-42CA-A716-BC3CBF2A8A1E}"/>
    <cellStyle name="Moneda 5" xfId="87" xr:uid="{10168399-9B3E-4DA2-8242-6B73F44C054C}"/>
    <cellStyle name="Normal" xfId="0" builtinId="0"/>
    <cellStyle name="Normal 12" xfId="61" xr:uid="{5557EB1B-3348-476C-BC02-978BBA959D5F}"/>
    <cellStyle name="Normal 2" xfId="3" xr:uid="{812C3D1F-04B0-44BD-92C1-5F5DBCCA48C0}"/>
    <cellStyle name="Normal 2 2" xfId="48" xr:uid="{58969B09-30E0-4CF9-8ED5-8D6C9535C917}"/>
    <cellStyle name="Normal 2 2 2" xfId="89" xr:uid="{4ACB6436-0CFF-48B0-AEA8-080162BA6FB4}"/>
    <cellStyle name="Normal 2 2 3" xfId="88" xr:uid="{CFCF7CA3-CCDB-458D-9226-DE59EFC0BE3E}"/>
    <cellStyle name="Normal 2 3" xfId="52" xr:uid="{CA7ECB2F-7D64-4407-88F1-D3DF367828D1}"/>
    <cellStyle name="Normal 2 4" xfId="55" xr:uid="{39D050C0-C68F-413E-951E-2934AAF50A87}"/>
    <cellStyle name="Normal 2 4 2" xfId="95" xr:uid="{8E3CD92E-BA3B-4840-B5FA-F50D69D83940}"/>
    <cellStyle name="Normal 2 5" xfId="63" xr:uid="{5DA75023-DEC8-4BDB-A43B-E7CAB70D491F}"/>
    <cellStyle name="Normal 3" xfId="46" xr:uid="{2D793F6F-F657-417E-A4A8-34F2584F9681}"/>
    <cellStyle name="Normal 3 2" xfId="93" xr:uid="{E683DD1E-FBE9-4704-B770-F068937BACC3}"/>
    <cellStyle name="Normal 3 3" xfId="65" xr:uid="{99F94F75-FB7A-473F-A6F8-0B37C1D0376D}"/>
    <cellStyle name="Normal 3 4" xfId="49" xr:uid="{1967D014-117E-4D14-A933-775EF8553D8B}"/>
    <cellStyle name="Normal 4" xfId="94" xr:uid="{118A1F88-4089-4472-BED9-190F1FA9720D}"/>
    <cellStyle name="Normal 5" xfId="62" xr:uid="{4592E8CB-43B4-496F-8E99-8DDD7909A14F}"/>
    <cellStyle name="Numeric" xfId="5" xr:uid="{DA01BE13-7598-4C6F-B8A2-13A7ABB8E6A5}"/>
    <cellStyle name="NumericWithBorder" xfId="26" xr:uid="{F1E34D0A-CD32-4ED0-8074-CE4003084E02}"/>
    <cellStyle name="Percent" xfId="8" xr:uid="{C11D3399-71F3-440D-84D1-EE4A663C6431}"/>
    <cellStyle name="Porcentaje" xfId="101" builtinId="5"/>
    <cellStyle name="Porcentaje 2" xfId="45" xr:uid="{BBA3B8EB-78AB-43FD-9BDD-BEBC32A71664}"/>
    <cellStyle name="Porcentaje 2 2" xfId="59" xr:uid="{A7A458CC-C2BE-481E-9199-543B809BE5C5}"/>
    <cellStyle name="Porcentaje 2 2 2" xfId="90" xr:uid="{48088C5E-8928-4820-B7B0-19F423D875B7}"/>
    <cellStyle name="Porcentaje 2 3" xfId="68" xr:uid="{E1289A99-BD6B-4271-BE54-8852ED75452D}"/>
    <cellStyle name="Porcentaje 3" xfId="50" xr:uid="{B0556E55-077A-4490-9ECD-42CBE3C303B5}"/>
    <cellStyle name="Porcentaje 3 2" xfId="69" xr:uid="{515536B5-55DD-4591-8EB8-0E77D711CD7D}"/>
    <cellStyle name="Porcentaje 7" xfId="91" xr:uid="{A5298B9B-2A92-4413-9B5A-664BC23060F7}"/>
    <cellStyle name="Porcentual 2" xfId="51" xr:uid="{EFBEA2D3-573F-4D71-B9D2-282125069785}"/>
    <cellStyle name="Porcentual 2 2" xfId="60" xr:uid="{FC45227D-F8A1-49E3-B676-5686D321816F}"/>
  </cellStyles>
  <dxfs count="20"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FF"/>
      <color rgb="FF9966FF"/>
      <color rgb="FFFB6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lso\AppData\Local\Microsoft\Windows\INetCache\Content.Outlook\QOVQF5VK\FDLBOSALIC%20008-2023%20(90339).xlsx" TargetMode="External"/><Relationship Id="rId1" Type="http://schemas.openxmlformats.org/officeDocument/2006/relationships/externalLinkPath" Target="/Users/nelso/AppData/Local/Microsoft/Windows/INetCache/Content.Outlook/QOVQF5VK/FDLBOSALIC%20008-2023%20(90339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utty\Downloads\CONSOLIDADO.xlsx" TargetMode="External"/><Relationship Id="rId1" Type="http://schemas.openxmlformats.org/officeDocument/2006/relationships/externalLinkPath" Target="/Users/gutty/Downloads/CONSOLIDADO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utty\Downloads\IP-925-2024%20-%20VIGILANCIA\EVALUACION\3.%20EVALUACION%20PRELIMINAR%20HABILITANTES%20ADENDA%202\CONSOLIDADO%20EVALUACION%20P.xlsx" TargetMode="External"/><Relationship Id="rId1" Type="http://schemas.openxmlformats.org/officeDocument/2006/relationships/externalLinkPath" Target="/Users/gutty/Downloads/IP-925-2024%20-%20VIGILANCIA/EVALUACION/3.%20EVALUACION%20PRELIMINAR%20HABILITANTES%20ADENDA%202/CONSOLIDADO%20EVALUACION%20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VALUACIÓN AMBIENTAL"/>
    </sheetNames>
    <sheetDataSet>
      <sheetData sheetId="0">
        <row r="49">
          <cell r="A49" t="str">
            <v>LICITACIÓN PÚBLICA</v>
          </cell>
        </row>
        <row r="50">
          <cell r="A50" t="str">
            <v>MÍNIMA CUANTÍA</v>
          </cell>
        </row>
        <row r="51">
          <cell r="A51" t="str">
            <v>CONCURSO DE MERITO</v>
          </cell>
        </row>
        <row r="52">
          <cell r="A52" t="str">
            <v>SELECCIÓN ABREVIADA</v>
          </cell>
        </row>
        <row r="57">
          <cell r="A57" t="str">
            <v>SI</v>
          </cell>
        </row>
        <row r="58">
          <cell r="A58" t="str">
            <v>NO</v>
          </cell>
        </row>
        <row r="60">
          <cell r="A60" t="str">
            <v>HABILITADO</v>
          </cell>
        </row>
        <row r="61">
          <cell r="A61" t="str">
            <v>INHABILITADO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TAS PRESENTADAS"/>
      <sheetName val="1. VERIFICACION PONDERABLES"/>
      <sheetName val="2. ORDEN DE ELEGIBILIDAD"/>
      <sheetName val="3. VERIFICACION HABILITANTES"/>
      <sheetName val="4. CONSOLIDADO EVALUACION"/>
    </sheetNames>
    <sheetDataSet>
      <sheetData sheetId="0" refreshError="1"/>
      <sheetData sheetId="1" refreshError="1"/>
      <sheetData sheetId="2" refreshError="1">
        <row r="3">
          <cell r="B3">
            <v>1</v>
          </cell>
        </row>
      </sheetData>
      <sheetData sheetId="3" refreshError="1">
        <row r="5">
          <cell r="B5">
            <v>1</v>
          </cell>
        </row>
      </sheetData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TAS PRESENTADAS"/>
      <sheetName val="1. VERIFICACION PONDERABLES"/>
      <sheetName val="2. ORDEN DE ELEGIBILIDAD"/>
      <sheetName val="3. VERIFICACION HABILITANTES"/>
      <sheetName val="4. CONSOLIDADO EVALUACION"/>
    </sheetNames>
    <sheetDataSet>
      <sheetData sheetId="0" refreshError="1"/>
      <sheetData sheetId="1" refreshError="1">
        <row r="33">
          <cell r="F33" t="str">
            <v>Habilitado</v>
          </cell>
        </row>
      </sheetData>
      <sheetData sheetId="2" refreshError="1"/>
      <sheetData sheetId="3" refreshError="1">
        <row r="5">
          <cell r="F5" t="str">
            <v>Habilitado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8E538-018F-4A2F-9914-6B834B14283E}">
  <sheetPr>
    <pageSetUpPr fitToPage="1"/>
  </sheetPr>
  <dimension ref="A1:I37"/>
  <sheetViews>
    <sheetView showGridLines="0" zoomScale="50" zoomScaleNormal="50" workbookViewId="0">
      <selection activeCell="B37" sqref="B37"/>
    </sheetView>
  </sheetViews>
  <sheetFormatPr baseColWidth="10" defaultColWidth="0" defaultRowHeight="14.4" x14ac:dyDescent="0.3"/>
  <cols>
    <col min="1" max="1" width="11.5546875" customWidth="1"/>
    <col min="2" max="2" width="110.44140625" bestFit="1" customWidth="1"/>
    <col min="3" max="3" width="11.5546875" customWidth="1"/>
    <col min="4" max="9" width="0" hidden="1" customWidth="1"/>
    <col min="10" max="16384" width="11.5546875" hidden="1"/>
  </cols>
  <sheetData>
    <row r="1" spans="1:3" ht="36.6" x14ac:dyDescent="0.7">
      <c r="A1" s="34" t="s">
        <v>3</v>
      </c>
      <c r="B1" s="34"/>
      <c r="C1" s="1"/>
    </row>
    <row r="2" spans="1:3" ht="36.6" x14ac:dyDescent="0.7">
      <c r="A2" s="34" t="s">
        <v>42</v>
      </c>
      <c r="B2" s="34"/>
      <c r="C2" s="16"/>
    </row>
    <row r="3" spans="1:3" x14ac:dyDescent="0.3">
      <c r="C3" s="1"/>
    </row>
    <row r="4" spans="1:3" ht="22.8" x14ac:dyDescent="0.3">
      <c r="A4" s="9" t="s">
        <v>1</v>
      </c>
      <c r="B4" s="9" t="s">
        <v>0</v>
      </c>
    </row>
    <row r="5" spans="1:3" ht="22.8" x14ac:dyDescent="0.3">
      <c r="A5" s="17">
        <v>1</v>
      </c>
      <c r="B5" s="17" t="s">
        <v>41</v>
      </c>
    </row>
    <row r="6" spans="1:3" ht="22.8" x14ac:dyDescent="0.3">
      <c r="A6" s="17">
        <v>2</v>
      </c>
      <c r="B6" s="17" t="s">
        <v>40</v>
      </c>
    </row>
    <row r="7" spans="1:3" ht="22.8" x14ac:dyDescent="0.3">
      <c r="A7" s="17">
        <v>3</v>
      </c>
      <c r="B7" s="17" t="s">
        <v>39</v>
      </c>
    </row>
    <row r="8" spans="1:3" ht="22.8" x14ac:dyDescent="0.3">
      <c r="A8" s="17">
        <v>4</v>
      </c>
      <c r="B8" s="17" t="s">
        <v>38</v>
      </c>
    </row>
    <row r="9" spans="1:3" ht="22.8" x14ac:dyDescent="0.3">
      <c r="A9" s="17">
        <v>5</v>
      </c>
      <c r="B9" s="17" t="s">
        <v>11</v>
      </c>
    </row>
    <row r="10" spans="1:3" ht="22.8" x14ac:dyDescent="0.3">
      <c r="A10" s="17">
        <v>6</v>
      </c>
      <c r="B10" s="17" t="s">
        <v>37</v>
      </c>
    </row>
    <row r="11" spans="1:3" ht="22.8" x14ac:dyDescent="0.3">
      <c r="A11" s="17">
        <v>7</v>
      </c>
      <c r="B11" s="17" t="s">
        <v>36</v>
      </c>
    </row>
    <row r="12" spans="1:3" ht="22.8" x14ac:dyDescent="0.3">
      <c r="A12" s="17">
        <v>8</v>
      </c>
      <c r="B12" s="17" t="s">
        <v>12</v>
      </c>
    </row>
    <row r="13" spans="1:3" ht="22.8" x14ac:dyDescent="0.3">
      <c r="A13" s="17">
        <v>9</v>
      </c>
      <c r="B13" s="17" t="s">
        <v>35</v>
      </c>
    </row>
    <row r="14" spans="1:3" ht="22.8" x14ac:dyDescent="0.3">
      <c r="A14" s="17">
        <v>10</v>
      </c>
      <c r="B14" s="17" t="s">
        <v>34</v>
      </c>
    </row>
    <row r="15" spans="1:3" ht="22.8" x14ac:dyDescent="0.3">
      <c r="A15" s="17">
        <v>11</v>
      </c>
      <c r="B15" s="17" t="s">
        <v>33</v>
      </c>
    </row>
    <row r="16" spans="1:3" ht="22.8" x14ac:dyDescent="0.3">
      <c r="A16" s="17">
        <v>12</v>
      </c>
      <c r="B16" s="17" t="s">
        <v>32</v>
      </c>
    </row>
    <row r="17" spans="1:2" ht="22.8" x14ac:dyDescent="0.3">
      <c r="A17" s="17">
        <v>13</v>
      </c>
      <c r="B17" s="17" t="s">
        <v>31</v>
      </c>
    </row>
    <row r="18" spans="1:2" ht="22.8" x14ac:dyDescent="0.3">
      <c r="A18" s="17">
        <v>14</v>
      </c>
      <c r="B18" s="17" t="s">
        <v>30</v>
      </c>
    </row>
    <row r="19" spans="1:2" ht="22.8" x14ac:dyDescent="0.3">
      <c r="A19" s="17">
        <v>15</v>
      </c>
      <c r="B19" s="17" t="s">
        <v>29</v>
      </c>
    </row>
    <row r="20" spans="1:2" ht="22.8" x14ac:dyDescent="0.3">
      <c r="A20" s="17">
        <v>16</v>
      </c>
      <c r="B20" s="17" t="s">
        <v>10</v>
      </c>
    </row>
    <row r="21" spans="1:2" ht="22.8" x14ac:dyDescent="0.3">
      <c r="A21" s="17">
        <v>17</v>
      </c>
      <c r="B21" s="17" t="s">
        <v>28</v>
      </c>
    </row>
    <row r="22" spans="1:2" ht="22.8" x14ac:dyDescent="0.3">
      <c r="A22" s="17">
        <v>18</v>
      </c>
      <c r="B22" s="17" t="s">
        <v>27</v>
      </c>
    </row>
    <row r="23" spans="1:2" ht="22.8" x14ac:dyDescent="0.3">
      <c r="A23" s="17">
        <v>19</v>
      </c>
      <c r="B23" s="17" t="s">
        <v>26</v>
      </c>
    </row>
    <row r="24" spans="1:2" ht="22.8" x14ac:dyDescent="0.3">
      <c r="A24" s="17">
        <v>20</v>
      </c>
      <c r="B24" s="17" t="s">
        <v>25</v>
      </c>
    </row>
    <row r="25" spans="1:2" ht="22.8" x14ac:dyDescent="0.3">
      <c r="A25" s="17">
        <v>21</v>
      </c>
      <c r="B25" s="17" t="s">
        <v>24</v>
      </c>
    </row>
    <row r="26" spans="1:2" ht="22.8" x14ac:dyDescent="0.3">
      <c r="A26" s="17">
        <v>22</v>
      </c>
      <c r="B26" s="17" t="s">
        <v>23</v>
      </c>
    </row>
    <row r="27" spans="1:2" ht="22.8" x14ac:dyDescent="0.3">
      <c r="A27" s="17">
        <v>23</v>
      </c>
      <c r="B27" s="17" t="s">
        <v>22</v>
      </c>
    </row>
    <row r="28" spans="1:2" ht="22.8" x14ac:dyDescent="0.3">
      <c r="A28" s="17">
        <v>24</v>
      </c>
      <c r="B28" s="17" t="s">
        <v>21</v>
      </c>
    </row>
    <row r="29" spans="1:2" ht="22.8" x14ac:dyDescent="0.3">
      <c r="A29" s="17">
        <v>25</v>
      </c>
      <c r="B29" s="17" t="s">
        <v>20</v>
      </c>
    </row>
    <row r="30" spans="1:2" ht="22.8" x14ac:dyDescent="0.3">
      <c r="A30" s="17">
        <v>26</v>
      </c>
      <c r="B30" s="17" t="s">
        <v>19</v>
      </c>
    </row>
    <row r="31" spans="1:2" ht="22.8" x14ac:dyDescent="0.3">
      <c r="A31" s="17">
        <v>27</v>
      </c>
      <c r="B31" s="17" t="s">
        <v>18</v>
      </c>
    </row>
    <row r="32" spans="1:2" ht="22.8" x14ac:dyDescent="0.3">
      <c r="A32" s="17">
        <v>28</v>
      </c>
      <c r="B32" s="17" t="s">
        <v>13</v>
      </c>
    </row>
    <row r="33" spans="1:2" ht="22.8" x14ac:dyDescent="0.3">
      <c r="A33" s="17">
        <v>29</v>
      </c>
      <c r="B33" s="18" t="s">
        <v>17</v>
      </c>
    </row>
    <row r="34" spans="1:2" ht="22.8" x14ac:dyDescent="0.3">
      <c r="A34" s="17">
        <v>30</v>
      </c>
      <c r="B34" s="17" t="s">
        <v>16</v>
      </c>
    </row>
    <row r="35" spans="1:2" ht="22.8" x14ac:dyDescent="0.3">
      <c r="A35" s="17">
        <v>31</v>
      </c>
      <c r="B35" s="17" t="s">
        <v>15</v>
      </c>
    </row>
    <row r="36" spans="1:2" ht="22.8" x14ac:dyDescent="0.3">
      <c r="A36" s="17">
        <v>32</v>
      </c>
      <c r="B36" s="17" t="s">
        <v>14</v>
      </c>
    </row>
    <row r="37" spans="1:2" ht="22.8" x14ac:dyDescent="0.3">
      <c r="A37" s="17">
        <v>33</v>
      </c>
      <c r="B37" s="17" t="s">
        <v>43</v>
      </c>
    </row>
  </sheetData>
  <mergeCells count="2">
    <mergeCell ref="A1:B1"/>
    <mergeCell ref="A2:B2"/>
  </mergeCells>
  <phoneticPr fontId="7" type="noConversion"/>
  <pageMargins left="0.7" right="0.7" top="0.75" bottom="0.75" header="0.3" footer="0.3"/>
  <pageSetup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16E0-48A2-4E47-88B1-8D7E7AFDAE3B}">
  <sheetPr>
    <tabColor theme="3" tint="0.39997558519241921"/>
    <pageSetUpPr fitToPage="1"/>
  </sheetPr>
  <dimension ref="A1:J37"/>
  <sheetViews>
    <sheetView zoomScale="55" zoomScaleNormal="55" workbookViewId="0">
      <pane xSplit="2" ySplit="4" topLeftCell="C13" activePane="bottomRight" state="frozen"/>
      <selection pane="topRight" activeCell="C1" sqref="C1"/>
      <selection pane="bottomLeft" activeCell="A4" sqref="A4"/>
      <selection pane="bottomRight" activeCell="E46" sqref="E46"/>
    </sheetView>
  </sheetViews>
  <sheetFormatPr baseColWidth="10" defaultColWidth="14.44140625" defaultRowHeight="13.8" x14ac:dyDescent="0.25"/>
  <cols>
    <col min="1" max="1" width="4.109375" style="7" customWidth="1"/>
    <col min="2" max="2" width="10" style="2" customWidth="1"/>
    <col min="3" max="3" width="107.109375" style="2" bestFit="1" customWidth="1"/>
    <col min="4" max="4" width="26.5546875" style="7" customWidth="1"/>
    <col min="5" max="5" width="17.6640625" style="7" bestFit="1" customWidth="1"/>
    <col min="6" max="6" width="31" style="7" customWidth="1"/>
    <col min="7" max="7" width="17.6640625" style="7" bestFit="1" customWidth="1"/>
    <col min="8" max="8" width="29.5546875" style="7" bestFit="1" customWidth="1"/>
    <col min="9" max="9" width="44.77734375" style="7" bestFit="1" customWidth="1"/>
    <col min="10" max="13" width="14.44140625" style="7" customWidth="1"/>
    <col min="14" max="16384" width="14.44140625" style="7"/>
  </cols>
  <sheetData>
    <row r="1" spans="1:10" ht="128.4" customHeight="1" x14ac:dyDescent="0.25">
      <c r="B1" s="35" t="s">
        <v>44</v>
      </c>
      <c r="C1" s="35"/>
      <c r="D1" s="35"/>
      <c r="E1" s="35"/>
      <c r="F1" s="35"/>
      <c r="G1" s="35"/>
      <c r="H1" s="35"/>
      <c r="I1" s="35"/>
    </row>
    <row r="2" spans="1:10" s="5" customFormat="1" ht="39.6" customHeight="1" x14ac:dyDescent="0.25">
      <c r="A2" s="36"/>
      <c r="B2" s="37" t="s">
        <v>1</v>
      </c>
      <c r="C2" s="39" t="s">
        <v>2</v>
      </c>
      <c r="D2" s="41" t="s">
        <v>4</v>
      </c>
      <c r="E2" s="42"/>
      <c r="F2" s="42"/>
      <c r="G2" s="42"/>
      <c r="H2" s="42"/>
      <c r="I2" s="43"/>
      <c r="J2" s="7"/>
    </row>
    <row r="3" spans="1:10" s="4" customFormat="1" ht="50.4" customHeight="1" x14ac:dyDescent="0.25">
      <c r="A3" s="36"/>
      <c r="B3" s="37"/>
      <c r="C3" s="39"/>
      <c r="D3" s="44" t="s">
        <v>5</v>
      </c>
      <c r="E3" s="44" t="s">
        <v>6</v>
      </c>
      <c r="F3" s="44" t="s">
        <v>7</v>
      </c>
      <c r="G3" s="44" t="s">
        <v>6</v>
      </c>
      <c r="H3" s="45" t="s">
        <v>8</v>
      </c>
      <c r="I3" s="44" t="s">
        <v>9</v>
      </c>
      <c r="J3" s="7"/>
    </row>
    <row r="4" spans="1:10" s="6" customFormat="1" ht="13.2" customHeight="1" x14ac:dyDescent="0.25">
      <c r="A4" s="36"/>
      <c r="B4" s="38"/>
      <c r="C4" s="40"/>
      <c r="D4" s="44"/>
      <c r="E4" s="44"/>
      <c r="F4" s="44"/>
      <c r="G4" s="44"/>
      <c r="H4" s="46"/>
      <c r="I4" s="44"/>
      <c r="J4" s="7"/>
    </row>
    <row r="5" spans="1:10" ht="24" thickBot="1" x14ac:dyDescent="0.3">
      <c r="A5" s="3"/>
      <c r="B5" s="13">
        <f>+'OFERTAS PRESENTADAS'!A5</f>
        <v>1</v>
      </c>
      <c r="C5" s="26" t="str">
        <f>+'OFERTAS PRESENTADAS'!B5</f>
        <v>UNION TEMPORAL ICETEX CVYS</v>
      </c>
      <c r="D5" s="15" t="s">
        <v>45</v>
      </c>
      <c r="E5" s="23">
        <v>39.726100000000002</v>
      </c>
      <c r="F5" s="15" t="s">
        <v>45</v>
      </c>
      <c r="G5" s="23">
        <v>60</v>
      </c>
      <c r="H5" s="23">
        <f>+E5+G5</f>
        <v>99.726100000000002</v>
      </c>
      <c r="I5" s="15" t="str">
        <f>IF(COUNTIF(D5:H5,"RECHAZADO")&gt;0,"RECHAZADO",IF(OR(COUNTIF(D5:H5,"No Habilitado")&gt;0,H5="Requiere Aclaración"),"No Habilitado","Habilitado"))</f>
        <v>Habilitado</v>
      </c>
    </row>
    <row r="6" spans="1:10" ht="24" thickBot="1" x14ac:dyDescent="0.3">
      <c r="A6" s="3"/>
      <c r="B6" s="13">
        <f>+'OFERTAS PRESENTADAS'!A6</f>
        <v>2</v>
      </c>
      <c r="C6" s="26" t="str">
        <f>+'OFERTAS PRESENTADAS'!B6</f>
        <v>UNION TEMPORAL VIDE PLUS</v>
      </c>
      <c r="D6" s="15" t="s">
        <v>45</v>
      </c>
      <c r="E6" s="23">
        <v>39.622199999999999</v>
      </c>
      <c r="F6" s="15" t="s">
        <v>45</v>
      </c>
      <c r="G6" s="23">
        <v>60</v>
      </c>
      <c r="H6" s="23">
        <f>+E6+G6</f>
        <v>99.622199999999992</v>
      </c>
      <c r="I6" s="15" t="str">
        <f t="shared" ref="I6:I17" si="0">IF(COUNTIF(D6:H6,"RECHAZADO")&gt;0,"RECHAZADO",IF(OR(COUNTIF(D6:H6,"No Habilitado")&gt;0,H6="Requiere Aclaración"),"No Habilitado","Habilitado"))</f>
        <v>Habilitado</v>
      </c>
    </row>
    <row r="7" spans="1:10" ht="24" thickBot="1" x14ac:dyDescent="0.3">
      <c r="B7" s="13">
        <f>+'OFERTAS PRESENTADAS'!A7</f>
        <v>3</v>
      </c>
      <c r="C7" s="26" t="str">
        <f>+'OFERTAS PRESENTADAS'!B7</f>
        <v>UNION TEMPORAL AFILCAN 2024</v>
      </c>
      <c r="D7" s="15" t="s">
        <v>45</v>
      </c>
      <c r="E7" s="23">
        <v>39.490099999999998</v>
      </c>
      <c r="F7" s="15" t="s">
        <v>45</v>
      </c>
      <c r="G7" s="23">
        <v>60</v>
      </c>
      <c r="H7" s="23">
        <f t="shared" ref="H7:H37" si="1">+E7+G7</f>
        <v>99.490099999999998</v>
      </c>
      <c r="I7" s="15" t="str">
        <f t="shared" si="0"/>
        <v>Habilitado</v>
      </c>
    </row>
    <row r="8" spans="1:10" ht="24" thickBot="1" x14ac:dyDescent="0.3">
      <c r="B8" s="13">
        <f>+'OFERTAS PRESENTADAS'!A8</f>
        <v>4</v>
      </c>
      <c r="C8" s="26" t="str">
        <f>+'OFERTAS PRESENTADAS'!B8</f>
        <v>UNION TEMPORAL EDUCACION RA</v>
      </c>
      <c r="D8" s="15" t="s">
        <v>46</v>
      </c>
      <c r="E8" s="19">
        <v>0</v>
      </c>
      <c r="F8" s="15" t="s">
        <v>46</v>
      </c>
      <c r="G8" s="19">
        <v>0</v>
      </c>
      <c r="H8" s="19">
        <f t="shared" si="1"/>
        <v>0</v>
      </c>
      <c r="I8" s="15" t="str">
        <f t="shared" si="0"/>
        <v>No Habilitado</v>
      </c>
    </row>
    <row r="9" spans="1:10" ht="24" thickBot="1" x14ac:dyDescent="0.3">
      <c r="B9" s="13">
        <f>+'OFERTAS PRESENTADAS'!A9</f>
        <v>5</v>
      </c>
      <c r="C9" s="26" t="str">
        <f>+'OFERTAS PRESENTADAS'!B9</f>
        <v>UNION TEMPORAL WP 2024</v>
      </c>
      <c r="D9" s="15" t="s">
        <v>46</v>
      </c>
      <c r="E9" s="19">
        <v>0</v>
      </c>
      <c r="F9" s="15" t="s">
        <v>46</v>
      </c>
      <c r="G9" s="19">
        <v>0</v>
      </c>
      <c r="H9" s="19">
        <f t="shared" si="1"/>
        <v>0</v>
      </c>
      <c r="I9" s="15" t="str">
        <f t="shared" si="0"/>
        <v>No Habilitado</v>
      </c>
    </row>
    <row r="10" spans="1:10" ht="24" thickBot="1" x14ac:dyDescent="0.3">
      <c r="B10" s="13">
        <f>+'OFERTAS PRESENTADAS'!A10</f>
        <v>6</v>
      </c>
      <c r="C10" s="26" t="str">
        <f>+'OFERTAS PRESENTADAS'!B10</f>
        <v>UNIÓN TEMPORAL TEX CC 2024</v>
      </c>
      <c r="D10" s="15" t="s">
        <v>45</v>
      </c>
      <c r="E10" s="23">
        <v>39.582599999999999</v>
      </c>
      <c r="F10" s="15" t="s">
        <v>45</v>
      </c>
      <c r="G10" s="23">
        <v>60</v>
      </c>
      <c r="H10" s="23">
        <f t="shared" si="1"/>
        <v>99.582599999999999</v>
      </c>
      <c r="I10" s="15" t="str">
        <f t="shared" si="0"/>
        <v>Habilitado</v>
      </c>
    </row>
    <row r="11" spans="1:10" ht="24" thickBot="1" x14ac:dyDescent="0.3">
      <c r="B11" s="13">
        <f>+'OFERTAS PRESENTADAS'!A11</f>
        <v>7</v>
      </c>
      <c r="C11" s="26" t="str">
        <f>+'OFERTAS PRESENTADAS'!B11</f>
        <v xml:space="preserve"> UNION TEMPORAL ICETEX SEGURA</v>
      </c>
      <c r="D11" s="15" t="s">
        <v>45</v>
      </c>
      <c r="E11" s="23">
        <v>39.506300000000003</v>
      </c>
      <c r="F11" s="15" t="s">
        <v>45</v>
      </c>
      <c r="G11" s="23">
        <v>60</v>
      </c>
      <c r="H11" s="23">
        <f t="shared" si="1"/>
        <v>99.50630000000001</v>
      </c>
      <c r="I11" s="15" t="str">
        <f t="shared" si="0"/>
        <v>Habilitado</v>
      </c>
    </row>
    <row r="12" spans="1:10" ht="24" thickBot="1" x14ac:dyDescent="0.3">
      <c r="B12" s="13">
        <f>+'OFERTAS PRESENTADAS'!A12</f>
        <v>8</v>
      </c>
      <c r="C12" s="26" t="str">
        <f>+'OFERTAS PRESENTADAS'!B12</f>
        <v>VIGILANCIA ACOSTA</v>
      </c>
      <c r="D12" s="15" t="s">
        <v>45</v>
      </c>
      <c r="E12" s="23">
        <v>39.455500000000001</v>
      </c>
      <c r="F12" s="15" t="s">
        <v>45</v>
      </c>
      <c r="G12" s="23">
        <v>60</v>
      </c>
      <c r="H12" s="23">
        <f t="shared" si="1"/>
        <v>99.455500000000001</v>
      </c>
      <c r="I12" s="15" t="str">
        <f t="shared" si="0"/>
        <v>Habilitado</v>
      </c>
    </row>
    <row r="13" spans="1:10" ht="24" thickBot="1" x14ac:dyDescent="0.3">
      <c r="B13" s="13">
        <f>+'OFERTAS PRESENTADAS'!A13</f>
        <v>9</v>
      </c>
      <c r="C13" s="26" t="str">
        <f>+'OFERTAS PRESENTADAS'!B13</f>
        <v>UNION TEMPORAL L&amp;M 2024</v>
      </c>
      <c r="D13" s="15" t="s">
        <v>45</v>
      </c>
      <c r="E13" s="23">
        <v>39.9238</v>
      </c>
      <c r="F13" s="15" t="s">
        <v>45</v>
      </c>
      <c r="G13" s="23">
        <v>60</v>
      </c>
      <c r="H13" s="23">
        <f t="shared" si="1"/>
        <v>99.9238</v>
      </c>
      <c r="I13" s="15" t="str">
        <f t="shared" si="0"/>
        <v>Habilitado</v>
      </c>
    </row>
    <row r="14" spans="1:10" ht="24" thickBot="1" x14ac:dyDescent="0.3">
      <c r="B14" s="13">
        <f>+'OFERTAS PRESENTADAS'!A14</f>
        <v>10</v>
      </c>
      <c r="C14" s="26" t="str">
        <f>+'OFERTAS PRESENTADAS'!B14</f>
        <v>UNIÓN TEMPORAL TOPSEGURIDAD 741</v>
      </c>
      <c r="D14" s="15" t="s">
        <v>46</v>
      </c>
      <c r="E14" s="19">
        <v>0</v>
      </c>
      <c r="F14" s="15" t="s">
        <v>46</v>
      </c>
      <c r="G14" s="19">
        <v>0</v>
      </c>
      <c r="H14" s="19">
        <f t="shared" si="1"/>
        <v>0</v>
      </c>
      <c r="I14" s="15" t="str">
        <f t="shared" si="0"/>
        <v>No Habilitado</v>
      </c>
    </row>
    <row r="15" spans="1:10" ht="24" thickBot="1" x14ac:dyDescent="0.3">
      <c r="B15" s="13">
        <f>+'OFERTAS PRESENTADAS'!A15</f>
        <v>11</v>
      </c>
      <c r="C15" s="26" t="str">
        <f>+'OFERTAS PRESENTADAS'!B15</f>
        <v>UNION TEMPORAL NELH 2024</v>
      </c>
      <c r="D15" s="15" t="s">
        <v>46</v>
      </c>
      <c r="E15" s="19">
        <v>0</v>
      </c>
      <c r="F15" s="15" t="s">
        <v>46</v>
      </c>
      <c r="G15" s="19">
        <v>0</v>
      </c>
      <c r="H15" s="19">
        <f t="shared" si="1"/>
        <v>0</v>
      </c>
      <c r="I15" s="15" t="str">
        <f t="shared" si="0"/>
        <v>No Habilitado</v>
      </c>
    </row>
    <row r="16" spans="1:10" ht="24" thickBot="1" x14ac:dyDescent="0.3">
      <c r="B16" s="13">
        <f>+'OFERTAS PRESENTADAS'!A16</f>
        <v>12</v>
      </c>
      <c r="C16" s="26" t="str">
        <f>+'OFERTAS PRESENTADAS'!B16</f>
        <v>UNIÓN TEMPORAL STUDIUM</v>
      </c>
      <c r="D16" s="15" t="s">
        <v>46</v>
      </c>
      <c r="E16" s="19">
        <v>0</v>
      </c>
      <c r="F16" s="15" t="s">
        <v>46</v>
      </c>
      <c r="G16" s="19">
        <v>0</v>
      </c>
      <c r="H16" s="19">
        <f t="shared" si="1"/>
        <v>0</v>
      </c>
      <c r="I16" s="15" t="str">
        <f t="shared" si="0"/>
        <v>No Habilitado</v>
      </c>
    </row>
    <row r="17" spans="2:9" ht="24" thickBot="1" x14ac:dyDescent="0.3">
      <c r="B17" s="13">
        <f>+'OFERTAS PRESENTADAS'!A17</f>
        <v>13</v>
      </c>
      <c r="C17" s="26" t="str">
        <f>+'OFERTAS PRESENTADAS'!B17</f>
        <v>UNIÓN TEMPORAL VGCOLSER ICETEX</v>
      </c>
      <c r="D17" s="15" t="s">
        <v>46</v>
      </c>
      <c r="E17" s="19">
        <v>0</v>
      </c>
      <c r="F17" s="15" t="s">
        <v>46</v>
      </c>
      <c r="G17" s="19">
        <v>0</v>
      </c>
      <c r="H17" s="19">
        <f t="shared" si="1"/>
        <v>0</v>
      </c>
      <c r="I17" s="15" t="str">
        <f t="shared" si="0"/>
        <v>No Habilitado</v>
      </c>
    </row>
    <row r="18" spans="2:9" ht="24" thickBot="1" x14ac:dyDescent="0.3">
      <c r="B18" s="13">
        <f>+'OFERTAS PRESENTADAS'!A18</f>
        <v>14</v>
      </c>
      <c r="C18" s="26" t="str">
        <f>+'OFERTAS PRESENTADAS'!B18</f>
        <v>UNIÓN TEMPORAL SERCEN 2024</v>
      </c>
      <c r="D18" s="15" t="s">
        <v>46</v>
      </c>
      <c r="E18" s="19">
        <v>0</v>
      </c>
      <c r="F18" s="15" t="s">
        <v>46</v>
      </c>
      <c r="G18" s="19">
        <v>0</v>
      </c>
      <c r="H18" s="19">
        <f t="shared" ref="H18" si="2">+E18+G18</f>
        <v>0</v>
      </c>
      <c r="I18" s="15" t="str">
        <f t="shared" ref="I18" si="3">IF(COUNTIF(D18:H18,"RECHAZADO")&gt;0,"RECHAZADO",IF(OR(COUNTIF(D18:H18,"No Habilitado")&gt;0,H18="Requiere Aclaración"),"No Habilitado","Habilitado"))</f>
        <v>No Habilitado</v>
      </c>
    </row>
    <row r="19" spans="2:9" ht="24" thickBot="1" x14ac:dyDescent="0.3">
      <c r="B19" s="13">
        <f>+'OFERTAS PRESENTADAS'!A19</f>
        <v>15</v>
      </c>
      <c r="C19" s="26" t="str">
        <f>+'OFERTAS PRESENTADAS'!B19</f>
        <v>CUIDAR LIMITADA</v>
      </c>
      <c r="D19" s="15" t="s">
        <v>45</v>
      </c>
      <c r="E19" s="23">
        <v>39.637799999999999</v>
      </c>
      <c r="F19" s="15" t="s">
        <v>45</v>
      </c>
      <c r="G19" s="23">
        <v>60</v>
      </c>
      <c r="H19" s="23">
        <f t="shared" si="1"/>
        <v>99.637799999999999</v>
      </c>
      <c r="I19" s="15" t="str">
        <f t="shared" ref="I19:I36" si="4">IF(COUNTIF(D19:H19,"RECHAZADO")&gt;0,"RECHAZADO",IF(OR(COUNTIF(D19:H19,"No Habilitado")&gt;0,H19="Requiere Aclaración"),"No Habilitado","Habilitado"))</f>
        <v>Habilitado</v>
      </c>
    </row>
    <row r="20" spans="2:9" ht="24" thickBot="1" x14ac:dyDescent="0.3">
      <c r="B20" s="13">
        <f>+'OFERTAS PRESENTADAS'!A20</f>
        <v>16</v>
      </c>
      <c r="C20" s="26" t="str">
        <f>+'OFERTAS PRESENTADAS'!B20</f>
        <v>UNION TEMPORAL TAC CENTRAL ICETEX 2024</v>
      </c>
      <c r="D20" s="15" t="s">
        <v>45</v>
      </c>
      <c r="E20" s="23">
        <v>39.705599999999997</v>
      </c>
      <c r="F20" s="15" t="s">
        <v>45</v>
      </c>
      <c r="G20" s="23">
        <v>60</v>
      </c>
      <c r="H20" s="23">
        <f t="shared" si="1"/>
        <v>99.705600000000004</v>
      </c>
      <c r="I20" s="15" t="str">
        <f t="shared" si="4"/>
        <v>Habilitado</v>
      </c>
    </row>
    <row r="21" spans="2:9" ht="24" thickBot="1" x14ac:dyDescent="0.3">
      <c r="B21" s="13">
        <f>+'OFERTAS PRESENTADAS'!A21</f>
        <v>17</v>
      </c>
      <c r="C21" s="26" t="str">
        <f>+'OFERTAS PRESENTADAS'!B21</f>
        <v>RONDACOL LTDA</v>
      </c>
      <c r="D21" s="15" t="s">
        <v>45</v>
      </c>
      <c r="E21" s="23">
        <v>39.605400000000003</v>
      </c>
      <c r="F21" s="15" t="s">
        <v>45</v>
      </c>
      <c r="G21" s="23">
        <v>60</v>
      </c>
      <c r="H21" s="23">
        <f t="shared" si="1"/>
        <v>99.605400000000003</v>
      </c>
      <c r="I21" s="15" t="str">
        <f t="shared" si="4"/>
        <v>Habilitado</v>
      </c>
    </row>
    <row r="22" spans="2:9" ht="24" thickBot="1" x14ac:dyDescent="0.3">
      <c r="B22" s="13">
        <f>+'OFERTAS PRESENTADAS'!A22</f>
        <v>18</v>
      </c>
      <c r="C22" s="26" t="str">
        <f>+'OFERTAS PRESENTADAS'!B22</f>
        <v>UNION TEMPORAL SL 2025</v>
      </c>
      <c r="D22" s="15" t="s">
        <v>45</v>
      </c>
      <c r="E22" s="23">
        <v>39.512099999999997</v>
      </c>
      <c r="F22" s="15" t="s">
        <v>45</v>
      </c>
      <c r="G22" s="23">
        <v>60</v>
      </c>
      <c r="H22" s="23">
        <f t="shared" si="1"/>
        <v>99.512100000000004</v>
      </c>
      <c r="I22" s="15" t="str">
        <f t="shared" si="4"/>
        <v>Habilitado</v>
      </c>
    </row>
    <row r="23" spans="2:9" ht="24" thickBot="1" x14ac:dyDescent="0.3">
      <c r="B23" s="13">
        <f>+'OFERTAS PRESENTADAS'!A23</f>
        <v>19</v>
      </c>
      <c r="C23" s="26" t="str">
        <f>+'OFERTAS PRESENTADAS'!B23</f>
        <v>UNION TEMPORAL S2000</v>
      </c>
      <c r="D23" s="15" t="s">
        <v>45</v>
      </c>
      <c r="E23" s="23">
        <v>39.878500000000003</v>
      </c>
      <c r="F23" s="15" t="s">
        <v>45</v>
      </c>
      <c r="G23" s="23">
        <v>60</v>
      </c>
      <c r="H23" s="23">
        <f t="shared" si="1"/>
        <v>99.878500000000003</v>
      </c>
      <c r="I23" s="15" t="str">
        <f t="shared" si="4"/>
        <v>Habilitado</v>
      </c>
    </row>
    <row r="24" spans="2:9" ht="24" thickBot="1" x14ac:dyDescent="0.3">
      <c r="B24" s="13">
        <f>+'OFERTAS PRESENTADAS'!A24</f>
        <v>20</v>
      </c>
      <c r="C24" s="26" t="str">
        <f>+'OFERTAS PRESENTADAS'!B24</f>
        <v>UNION TEMPORAL TP ICETEX</v>
      </c>
      <c r="D24" s="15" t="s">
        <v>46</v>
      </c>
      <c r="E24" s="19">
        <v>0</v>
      </c>
      <c r="F24" s="15" t="s">
        <v>46</v>
      </c>
      <c r="G24" s="19">
        <v>0</v>
      </c>
      <c r="H24" s="19">
        <f t="shared" si="1"/>
        <v>0</v>
      </c>
      <c r="I24" s="15" t="str">
        <f t="shared" si="4"/>
        <v>No Habilitado</v>
      </c>
    </row>
    <row r="25" spans="2:9" ht="24" thickBot="1" x14ac:dyDescent="0.3">
      <c r="B25" s="13">
        <f>+'OFERTAS PRESENTADAS'!A25</f>
        <v>21</v>
      </c>
      <c r="C25" s="26" t="str">
        <f>+'OFERTAS PRESENTADAS'!B25</f>
        <v>UNION TEMPORAL SERSAN 2024</v>
      </c>
      <c r="D25" s="15" t="s">
        <v>46</v>
      </c>
      <c r="E25" s="19">
        <v>0</v>
      </c>
      <c r="F25" s="15" t="s">
        <v>46</v>
      </c>
      <c r="G25" s="19">
        <v>0</v>
      </c>
      <c r="H25" s="19">
        <f t="shared" si="1"/>
        <v>0</v>
      </c>
      <c r="I25" s="15" t="str">
        <f t="shared" si="4"/>
        <v>No Habilitado</v>
      </c>
    </row>
    <row r="26" spans="2:9" ht="24" thickBot="1" x14ac:dyDescent="0.3">
      <c r="B26" s="13">
        <f>+'OFERTAS PRESENTADAS'!A26</f>
        <v>22</v>
      </c>
      <c r="C26" s="26" t="str">
        <f>+'OFERTAS PRESENTADAS'!B26</f>
        <v>UNION TEMPORAL FICAV 2024</v>
      </c>
      <c r="D26" s="15" t="s">
        <v>45</v>
      </c>
      <c r="E26" s="23">
        <v>38.330500000000001</v>
      </c>
      <c r="F26" s="15" t="s">
        <v>45</v>
      </c>
      <c r="G26" s="23">
        <v>60</v>
      </c>
      <c r="H26" s="23">
        <f t="shared" si="1"/>
        <v>98.330500000000001</v>
      </c>
      <c r="I26" s="15" t="str">
        <f t="shared" si="4"/>
        <v>Habilitado</v>
      </c>
    </row>
    <row r="27" spans="2:9" ht="24" thickBot="1" x14ac:dyDescent="0.3">
      <c r="B27" s="13">
        <f>+'OFERTAS PRESENTADAS'!A27</f>
        <v>23</v>
      </c>
      <c r="C27" s="26" t="str">
        <f>+'OFERTAS PRESENTADAS'!B27</f>
        <v>UNION TEMPORAL POT</v>
      </c>
      <c r="D27" s="15" t="s">
        <v>46</v>
      </c>
      <c r="E27" s="19">
        <v>0</v>
      </c>
      <c r="F27" s="15" t="s">
        <v>46</v>
      </c>
      <c r="G27" s="19">
        <v>0</v>
      </c>
      <c r="H27" s="19">
        <f t="shared" si="1"/>
        <v>0</v>
      </c>
      <c r="I27" s="15" t="str">
        <f t="shared" si="4"/>
        <v>No Habilitado</v>
      </c>
    </row>
    <row r="28" spans="2:9" ht="24" thickBot="1" x14ac:dyDescent="0.3">
      <c r="B28" s="13">
        <f>+'OFERTAS PRESENTADAS'!A28</f>
        <v>24</v>
      </c>
      <c r="C28" s="26" t="str">
        <f>+'OFERTAS PRESENTADAS'!B28</f>
        <v>UNION TEMPORAL ACI SEGURIDAD 2024</v>
      </c>
      <c r="D28" s="15" t="s">
        <v>45</v>
      </c>
      <c r="E28" s="23">
        <v>39.635800000000003</v>
      </c>
      <c r="F28" s="15" t="s">
        <v>45</v>
      </c>
      <c r="G28" s="23">
        <v>60</v>
      </c>
      <c r="H28" s="23">
        <f t="shared" si="1"/>
        <v>99.635800000000003</v>
      </c>
      <c r="I28" s="15" t="str">
        <f t="shared" si="4"/>
        <v>Habilitado</v>
      </c>
    </row>
    <row r="29" spans="2:9" ht="24" thickBot="1" x14ac:dyDescent="0.3">
      <c r="B29" s="13">
        <f>+'OFERTAS PRESENTADAS'!A29</f>
        <v>25</v>
      </c>
      <c r="C29" s="26" t="str">
        <f>+'OFERTAS PRESENTADAS'!B29</f>
        <v>UNION TEMPORAL GCSI ÉXITO 2024</v>
      </c>
      <c r="D29" s="15" t="s">
        <v>46</v>
      </c>
      <c r="E29" s="19">
        <v>0</v>
      </c>
      <c r="F29" s="15" t="s">
        <v>46</v>
      </c>
      <c r="G29" s="19">
        <v>0</v>
      </c>
      <c r="H29" s="19">
        <f t="shared" si="1"/>
        <v>0</v>
      </c>
      <c r="I29" s="15" t="str">
        <f t="shared" si="4"/>
        <v>No Habilitado</v>
      </c>
    </row>
    <row r="30" spans="2:9" ht="24" thickBot="1" x14ac:dyDescent="0.3">
      <c r="B30" s="13">
        <f>+'OFERTAS PRESENTADAS'!A30</f>
        <v>26</v>
      </c>
      <c r="C30" s="26" t="str">
        <f>+'OFERTAS PRESENTADAS'!B30</f>
        <v>UNION TEMPORAL NC ICE 2025</v>
      </c>
      <c r="D30" s="15" t="s">
        <v>45</v>
      </c>
      <c r="E30" s="23">
        <v>38.330500000000001</v>
      </c>
      <c r="F30" s="15" t="s">
        <v>45</v>
      </c>
      <c r="G30" s="23">
        <v>60</v>
      </c>
      <c r="H30" s="23">
        <f t="shared" si="1"/>
        <v>98.330500000000001</v>
      </c>
      <c r="I30" s="15" t="str">
        <f t="shared" si="4"/>
        <v>Habilitado</v>
      </c>
    </row>
    <row r="31" spans="2:9" ht="24" thickBot="1" x14ac:dyDescent="0.3">
      <c r="B31" s="13">
        <f>+'OFERTAS PRESENTADAS'!A31</f>
        <v>27</v>
      </c>
      <c r="C31" s="26" t="str">
        <f>+'OFERTAS PRESENTADAS'!B31</f>
        <v>UT RAMVIPP 2024</v>
      </c>
      <c r="D31" s="15" t="s">
        <v>46</v>
      </c>
      <c r="E31" s="19">
        <v>0</v>
      </c>
      <c r="F31" s="15" t="s">
        <v>46</v>
      </c>
      <c r="G31" s="19">
        <v>0</v>
      </c>
      <c r="H31" s="19">
        <f t="shared" ref="H31:H32" si="5">+E31+G31</f>
        <v>0</v>
      </c>
      <c r="I31" s="15" t="str">
        <f t="shared" ref="I31:I32" si="6">IF(COUNTIF(D31:H31,"RECHAZADO")&gt;0,"RECHAZADO",IF(OR(COUNTIF(D31:H31,"No Habilitado")&gt;0,H31="Requiere Aclaración"),"No Habilitado","Habilitado"))</f>
        <v>No Habilitado</v>
      </c>
    </row>
    <row r="32" spans="2:9" ht="24" thickBot="1" x14ac:dyDescent="0.3">
      <c r="B32" s="13">
        <f>+'OFERTAS PRESENTADAS'!A32</f>
        <v>28</v>
      </c>
      <c r="C32" s="26" t="str">
        <f>+'OFERTAS PRESENTADAS'!B32</f>
        <v>COLVISEG LTDA</v>
      </c>
      <c r="D32" s="15" t="s">
        <v>46</v>
      </c>
      <c r="E32" s="19">
        <v>0</v>
      </c>
      <c r="F32" s="15" t="s">
        <v>46</v>
      </c>
      <c r="G32" s="19">
        <v>0</v>
      </c>
      <c r="H32" s="19">
        <f t="shared" si="5"/>
        <v>0</v>
      </c>
      <c r="I32" s="15" t="str">
        <f t="shared" si="6"/>
        <v>No Habilitado</v>
      </c>
    </row>
    <row r="33" spans="2:9" ht="24" thickBot="1" x14ac:dyDescent="0.3">
      <c r="B33" s="13">
        <f>+'OFERTAS PRESENTADAS'!A33</f>
        <v>29</v>
      </c>
      <c r="C33" s="26" t="str">
        <f>+'OFERTAS PRESENTADAS'!B33</f>
        <v>UNION TEMPORAL B&amp;S 2024</v>
      </c>
      <c r="D33" s="15" t="s">
        <v>45</v>
      </c>
      <c r="E33" s="23">
        <v>39.876899999999999</v>
      </c>
      <c r="F33" s="15" t="s">
        <v>45</v>
      </c>
      <c r="G33" s="23">
        <v>60</v>
      </c>
      <c r="H33" s="23">
        <f t="shared" si="1"/>
        <v>99.876900000000006</v>
      </c>
      <c r="I33" s="15" t="str">
        <f t="shared" si="4"/>
        <v>Habilitado</v>
      </c>
    </row>
    <row r="34" spans="2:9" ht="24" thickBot="1" x14ac:dyDescent="0.3">
      <c r="B34" s="13">
        <f>+'OFERTAS PRESENTADAS'!A34</f>
        <v>30</v>
      </c>
      <c r="C34" s="26" t="str">
        <f>+'OFERTAS PRESENTADAS'!B34</f>
        <v>UT CORINTO ICETEX 2024</v>
      </c>
      <c r="D34" s="15" t="s">
        <v>45</v>
      </c>
      <c r="E34" s="23">
        <v>39.4345</v>
      </c>
      <c r="F34" s="15" t="s">
        <v>45</v>
      </c>
      <c r="G34" s="23">
        <v>49</v>
      </c>
      <c r="H34" s="23">
        <f t="shared" si="1"/>
        <v>88.4345</v>
      </c>
      <c r="I34" s="15" t="str">
        <f t="shared" si="4"/>
        <v>Habilitado</v>
      </c>
    </row>
    <row r="35" spans="2:9" ht="24" thickBot="1" x14ac:dyDescent="0.3">
      <c r="B35" s="13">
        <f>+'OFERTAS PRESENTADAS'!A35</f>
        <v>31</v>
      </c>
      <c r="C35" s="26" t="str">
        <f>+'OFERTAS PRESENTADAS'!B35</f>
        <v>UNION TEMPORAL ICETEX S&amp;S 24</v>
      </c>
      <c r="D35" s="15" t="s">
        <v>45</v>
      </c>
      <c r="E35" s="23">
        <v>39.295699999999997</v>
      </c>
      <c r="F35" s="15" t="s">
        <v>45</v>
      </c>
      <c r="G35" s="23">
        <v>60</v>
      </c>
      <c r="H35" s="23">
        <f t="shared" si="1"/>
        <v>99.295699999999997</v>
      </c>
      <c r="I35" s="15" t="str">
        <f t="shared" si="4"/>
        <v>Habilitado</v>
      </c>
    </row>
    <row r="36" spans="2:9" ht="24" thickBot="1" x14ac:dyDescent="0.3">
      <c r="B36" s="13">
        <f>+'OFERTAS PRESENTADAS'!A36</f>
        <v>32</v>
      </c>
      <c r="C36" s="26" t="str">
        <f>+'OFERTAS PRESENTADAS'!B36</f>
        <v>SEGURIDAD DIGITAL LTDA</v>
      </c>
      <c r="D36" s="15" t="s">
        <v>46</v>
      </c>
      <c r="E36" s="19">
        <v>0</v>
      </c>
      <c r="F36" s="15" t="s">
        <v>46</v>
      </c>
      <c r="G36" s="19">
        <v>0</v>
      </c>
      <c r="H36" s="19">
        <f t="shared" si="1"/>
        <v>0</v>
      </c>
      <c r="I36" s="15" t="str">
        <f t="shared" si="4"/>
        <v>No Habilitado</v>
      </c>
    </row>
    <row r="37" spans="2:9" ht="24" thickBot="1" x14ac:dyDescent="0.3">
      <c r="B37" s="13">
        <f>+'OFERTAS PRESENTADAS'!A37</f>
        <v>33</v>
      </c>
      <c r="C37" s="26" t="str">
        <f>+'OFERTAS PRESENTADAS'!B37</f>
        <v>UNION TEMPORAL E&amp;H</v>
      </c>
      <c r="D37" s="15" t="s">
        <v>45</v>
      </c>
      <c r="E37" s="23">
        <v>39.295699999999997</v>
      </c>
      <c r="F37" s="15" t="s">
        <v>45</v>
      </c>
      <c r="G37" s="23">
        <v>60</v>
      </c>
      <c r="H37" s="23">
        <f t="shared" si="1"/>
        <v>99.295699999999997</v>
      </c>
      <c r="I37" s="15" t="str">
        <f t="shared" ref="I37" si="7">IF(COUNTIF(D37:H37,"RECHAZADO")&gt;0,"RECHAZADO",IF(OR(COUNTIF(D37:H37,"No Habilitado")&gt;0,H37="Requiere Aclaración"),"No Habilitado","Habilitado"))</f>
        <v>Habilitado</v>
      </c>
    </row>
  </sheetData>
  <mergeCells count="11">
    <mergeCell ref="B1:I1"/>
    <mergeCell ref="A2:A4"/>
    <mergeCell ref="B2:B4"/>
    <mergeCell ref="C2:C4"/>
    <mergeCell ref="D2:I2"/>
    <mergeCell ref="D3:D4"/>
    <mergeCell ref="E3:E4"/>
    <mergeCell ref="F3:F4"/>
    <mergeCell ref="G3:G4"/>
    <mergeCell ref="H3:H4"/>
    <mergeCell ref="I3:I4"/>
  </mergeCells>
  <conditionalFormatting sqref="D5:D37 F5:F37 I5:I37">
    <cfRule type="containsText" dxfId="19" priority="6" stopIfTrue="1" operator="containsText" text="No Habilitado">
      <formula>NOT(ISERROR(SEARCH("No Habilitado",D5)))</formula>
    </cfRule>
    <cfRule type="containsText" dxfId="18" priority="7" operator="containsText" text="Verificada">
      <formula>NOT(ISERROR(SEARCH("Verificada",D5)))</formula>
    </cfRule>
    <cfRule type="containsText" dxfId="17" priority="11" operator="containsText" text="Habilitado">
      <formula>NOT(ISERROR(SEARCH("Habilitado",D5)))</formula>
    </cfRule>
    <cfRule type="cellIs" dxfId="16" priority="12" operator="equal">
      <formula>"RECHAZADO"</formula>
    </cfRule>
    <cfRule type="containsText" dxfId="15" priority="16" operator="containsText" text="Requiere Aclaración">
      <formula>NOT(ISERROR(SEARCH("Requiere Aclaración",D5)))</formula>
    </cfRule>
  </conditionalFormatting>
  <pageMargins left="0.7" right="0.7" top="0.75" bottom="0.75" header="0.3" footer="0.3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4B09-40C9-4C98-A011-B2A4274D03DA}">
  <sheetPr>
    <pageSetUpPr fitToPage="1"/>
  </sheetPr>
  <dimension ref="A1:I35"/>
  <sheetViews>
    <sheetView zoomScale="50" zoomScaleNormal="50" workbookViewId="0">
      <selection activeCell="B3" sqref="B3:B35"/>
    </sheetView>
  </sheetViews>
  <sheetFormatPr baseColWidth="10" defaultColWidth="14.44140625" defaultRowHeight="13.8" x14ac:dyDescent="0.25"/>
  <cols>
    <col min="1" max="1" width="4.109375" style="7" customWidth="1"/>
    <col min="2" max="2" width="8.44140625" style="2" customWidth="1"/>
    <col min="3" max="3" width="106.33203125" style="2" bestFit="1" customWidth="1"/>
    <col min="4" max="4" width="17.5546875" style="7" bestFit="1" customWidth="1"/>
    <col min="5" max="7" width="14.44140625" style="7"/>
    <col min="8" max="8" width="44" style="7" customWidth="1"/>
    <col min="9" max="16384" width="14.44140625" style="7"/>
  </cols>
  <sheetData>
    <row r="1" spans="1:9" ht="119.4" customHeight="1" x14ac:dyDescent="0.25">
      <c r="B1" s="35" t="s">
        <v>47</v>
      </c>
      <c r="C1" s="35"/>
      <c r="D1" s="35"/>
    </row>
    <row r="2" spans="1:9" s="4" customFormat="1" ht="50.4" customHeight="1" x14ac:dyDescent="0.25">
      <c r="A2" s="8"/>
      <c r="B2" s="10"/>
      <c r="C2" s="11" t="s">
        <v>2</v>
      </c>
      <c r="D2" s="12" t="s">
        <v>6</v>
      </c>
    </row>
    <row r="3" spans="1:9" ht="23.4" x14ac:dyDescent="0.4">
      <c r="A3" s="3"/>
      <c r="B3" s="13">
        <v>1</v>
      </c>
      <c r="C3" s="14" t="str">
        <f>+'1. VERIFICACION PONDERABLES'!C13</f>
        <v>UNION TEMPORAL L&amp;M 2024</v>
      </c>
      <c r="D3" s="25">
        <f>+'1. VERIFICACION PONDERABLES'!H13</f>
        <v>99.9238</v>
      </c>
      <c r="F3" s="24"/>
      <c r="H3" s="22"/>
    </row>
    <row r="4" spans="1:9" ht="23.4" x14ac:dyDescent="0.25">
      <c r="B4" s="13">
        <v>2</v>
      </c>
      <c r="C4" s="14" t="str">
        <f>+'1. VERIFICACION PONDERABLES'!C23</f>
        <v>UNION TEMPORAL S2000</v>
      </c>
      <c r="D4" s="25">
        <f>+'1. VERIFICACION PONDERABLES'!H23</f>
        <v>99.878500000000003</v>
      </c>
      <c r="F4" s="24"/>
    </row>
    <row r="5" spans="1:9" ht="23.4" x14ac:dyDescent="0.25">
      <c r="B5" s="13">
        <v>3</v>
      </c>
      <c r="C5" s="14" t="str">
        <f>+'1. VERIFICACION PONDERABLES'!C33</f>
        <v>UNION TEMPORAL B&amp;S 2024</v>
      </c>
      <c r="D5" s="25">
        <f>+'1. VERIFICACION PONDERABLES'!H33</f>
        <v>99.876900000000006</v>
      </c>
      <c r="F5" s="24"/>
    </row>
    <row r="6" spans="1:9" ht="23.4" x14ac:dyDescent="0.4">
      <c r="B6" s="13">
        <v>4</v>
      </c>
      <c r="C6" s="14" t="str">
        <f>+'1. VERIFICACION PONDERABLES'!C5</f>
        <v>UNION TEMPORAL ICETEX CVYS</v>
      </c>
      <c r="D6" s="25">
        <f>+'1. VERIFICACION PONDERABLES'!H5</f>
        <v>99.726100000000002</v>
      </c>
      <c r="F6" s="24"/>
      <c r="H6" s="21"/>
      <c r="I6" s="21"/>
    </row>
    <row r="7" spans="1:9" ht="23.4" x14ac:dyDescent="0.4">
      <c r="B7" s="13">
        <v>5</v>
      </c>
      <c r="C7" s="14" t="str">
        <f>+'1. VERIFICACION PONDERABLES'!C20</f>
        <v>UNION TEMPORAL TAC CENTRAL ICETEX 2024</v>
      </c>
      <c r="D7" s="25">
        <f>+'1. VERIFICACION PONDERABLES'!H20</f>
        <v>99.705600000000004</v>
      </c>
      <c r="F7" s="24"/>
      <c r="H7" s="21"/>
      <c r="I7" s="21"/>
    </row>
    <row r="8" spans="1:9" ht="23.4" x14ac:dyDescent="0.4">
      <c r="B8" s="13">
        <v>6</v>
      </c>
      <c r="C8" s="14" t="str">
        <f>+'1. VERIFICACION PONDERABLES'!C19</f>
        <v>CUIDAR LIMITADA</v>
      </c>
      <c r="D8" s="25">
        <f>+'1. VERIFICACION PONDERABLES'!H19</f>
        <v>99.637799999999999</v>
      </c>
      <c r="F8" s="24"/>
      <c r="H8" s="21"/>
      <c r="I8" s="21"/>
    </row>
    <row r="9" spans="1:9" ht="23.4" x14ac:dyDescent="0.4">
      <c r="B9" s="13">
        <v>7</v>
      </c>
      <c r="C9" s="14" t="str">
        <f>+'1. VERIFICACION PONDERABLES'!C28</f>
        <v>UNION TEMPORAL ACI SEGURIDAD 2024</v>
      </c>
      <c r="D9" s="25">
        <f>+'1. VERIFICACION PONDERABLES'!H28</f>
        <v>99.635800000000003</v>
      </c>
      <c r="F9" s="24"/>
      <c r="H9" s="21"/>
      <c r="I9" s="21"/>
    </row>
    <row r="10" spans="1:9" ht="23.4" x14ac:dyDescent="0.4">
      <c r="B10" s="13">
        <v>8</v>
      </c>
      <c r="C10" s="14" t="str">
        <f>+'1. VERIFICACION PONDERABLES'!C6</f>
        <v>UNION TEMPORAL VIDE PLUS</v>
      </c>
      <c r="D10" s="25">
        <f>+'1. VERIFICACION PONDERABLES'!H6</f>
        <v>99.622199999999992</v>
      </c>
      <c r="F10" s="24"/>
      <c r="H10" s="21"/>
      <c r="I10" s="21"/>
    </row>
    <row r="11" spans="1:9" ht="23.4" x14ac:dyDescent="0.4">
      <c r="B11" s="13">
        <v>9</v>
      </c>
      <c r="C11" s="14" t="str">
        <f>+'1. VERIFICACION PONDERABLES'!C21</f>
        <v>RONDACOL LTDA</v>
      </c>
      <c r="D11" s="25">
        <f>+'1. VERIFICACION PONDERABLES'!H21</f>
        <v>99.605400000000003</v>
      </c>
      <c r="F11" s="24"/>
      <c r="H11" s="21"/>
      <c r="I11" s="21"/>
    </row>
    <row r="12" spans="1:9" ht="23.4" x14ac:dyDescent="0.4">
      <c r="B12" s="13">
        <v>10</v>
      </c>
      <c r="C12" s="14" t="str">
        <f>+'1. VERIFICACION PONDERABLES'!C10</f>
        <v>UNIÓN TEMPORAL TEX CC 2024</v>
      </c>
      <c r="D12" s="25">
        <f>+'1. VERIFICACION PONDERABLES'!H10</f>
        <v>99.582599999999999</v>
      </c>
      <c r="F12" s="24"/>
      <c r="H12" s="21"/>
      <c r="I12" s="21"/>
    </row>
    <row r="13" spans="1:9" ht="23.4" x14ac:dyDescent="0.4">
      <c r="B13" s="13">
        <v>11</v>
      </c>
      <c r="C13" s="14" t="str">
        <f>+'1. VERIFICACION PONDERABLES'!C22</f>
        <v>UNION TEMPORAL SL 2025</v>
      </c>
      <c r="D13" s="25">
        <f>+'1. VERIFICACION PONDERABLES'!H22</f>
        <v>99.512100000000004</v>
      </c>
      <c r="F13" s="24"/>
      <c r="H13" s="21"/>
      <c r="I13" s="21"/>
    </row>
    <row r="14" spans="1:9" ht="23.4" x14ac:dyDescent="0.25">
      <c r="B14" s="13">
        <v>12</v>
      </c>
      <c r="C14" s="14" t="str">
        <f>+'1. VERIFICACION PONDERABLES'!C11</f>
        <v xml:space="preserve"> UNION TEMPORAL ICETEX SEGURA</v>
      </c>
      <c r="D14" s="25">
        <f>+'1. VERIFICACION PONDERABLES'!H11</f>
        <v>99.50630000000001</v>
      </c>
      <c r="F14" s="24"/>
    </row>
    <row r="15" spans="1:9" ht="23.4" x14ac:dyDescent="0.25">
      <c r="B15" s="13">
        <v>13</v>
      </c>
      <c r="C15" s="14" t="str">
        <f>+'1. VERIFICACION PONDERABLES'!C7</f>
        <v>UNION TEMPORAL AFILCAN 2024</v>
      </c>
      <c r="D15" s="25">
        <f>+'1. VERIFICACION PONDERABLES'!H7</f>
        <v>99.490099999999998</v>
      </c>
      <c r="F15" s="24"/>
    </row>
    <row r="16" spans="1:9" ht="23.4" x14ac:dyDescent="0.4">
      <c r="B16" s="13">
        <v>14</v>
      </c>
      <c r="C16" s="14" t="str">
        <f>+'1. VERIFICACION PONDERABLES'!C12</f>
        <v>VIGILANCIA ACOSTA</v>
      </c>
      <c r="D16" s="25">
        <f>+'1. VERIFICACION PONDERABLES'!H12</f>
        <v>99.455500000000001</v>
      </c>
      <c r="F16" s="24"/>
      <c r="H16" s="21"/>
    </row>
    <row r="17" spans="2:8" ht="23.4" x14ac:dyDescent="0.4">
      <c r="B17" s="13">
        <v>15</v>
      </c>
      <c r="C17" s="14" t="str">
        <f>+'1. VERIFICACION PONDERABLES'!C35</f>
        <v>UNION TEMPORAL ICETEX S&amp;S 24</v>
      </c>
      <c r="D17" s="25">
        <f>+'1. VERIFICACION PONDERABLES'!H35</f>
        <v>99.295699999999997</v>
      </c>
      <c r="F17" s="24"/>
      <c r="H17" s="21"/>
    </row>
    <row r="18" spans="2:8" ht="23.4" x14ac:dyDescent="0.4">
      <c r="B18" s="13">
        <v>16</v>
      </c>
      <c r="C18" s="14" t="str">
        <f>+'1. VERIFICACION PONDERABLES'!C37</f>
        <v>UNION TEMPORAL E&amp;H</v>
      </c>
      <c r="D18" s="25">
        <f>+'1. VERIFICACION PONDERABLES'!H37</f>
        <v>99.295699999999997</v>
      </c>
      <c r="F18" s="24"/>
      <c r="H18" s="21"/>
    </row>
    <row r="19" spans="2:8" ht="23.4" x14ac:dyDescent="0.4">
      <c r="B19" s="13">
        <v>17</v>
      </c>
      <c r="C19" s="14" t="str">
        <f>+'1. VERIFICACION PONDERABLES'!C30</f>
        <v>UNION TEMPORAL NC ICE 2025</v>
      </c>
      <c r="D19" s="25">
        <f>+'1. VERIFICACION PONDERABLES'!H30</f>
        <v>98.330500000000001</v>
      </c>
      <c r="F19" s="24"/>
      <c r="H19" s="21"/>
    </row>
    <row r="20" spans="2:8" ht="23.4" x14ac:dyDescent="0.4">
      <c r="B20" s="13">
        <v>18</v>
      </c>
      <c r="C20" s="14" t="str">
        <f>+'1. VERIFICACION PONDERABLES'!C26</f>
        <v>UNION TEMPORAL FICAV 2024</v>
      </c>
      <c r="D20" s="25">
        <f>+'1. VERIFICACION PONDERABLES'!H26</f>
        <v>98.330500000000001</v>
      </c>
      <c r="F20" s="24"/>
      <c r="H20" s="21"/>
    </row>
    <row r="21" spans="2:8" ht="23.4" x14ac:dyDescent="0.4">
      <c r="B21" s="13">
        <v>19</v>
      </c>
      <c r="C21" s="14" t="str">
        <f>+'1. VERIFICACION PONDERABLES'!C34</f>
        <v>UT CORINTO ICETEX 2024</v>
      </c>
      <c r="D21" s="25">
        <f>+'1. VERIFICACION PONDERABLES'!H34</f>
        <v>88.4345</v>
      </c>
      <c r="F21" s="24"/>
      <c r="H21" s="21"/>
    </row>
    <row r="22" spans="2:8" ht="23.4" x14ac:dyDescent="0.4">
      <c r="B22" s="13">
        <v>20</v>
      </c>
      <c r="C22" s="14" t="str">
        <f>+'1. VERIFICACION PONDERABLES'!C31</f>
        <v>UT RAMVIPP 2024</v>
      </c>
      <c r="D22" s="20">
        <f>+'1. VERIFICACION PONDERABLES'!H31</f>
        <v>0</v>
      </c>
      <c r="F22" s="24"/>
      <c r="H22" s="21"/>
    </row>
    <row r="23" spans="2:8" ht="23.4" x14ac:dyDescent="0.25">
      <c r="B23" s="13">
        <v>21</v>
      </c>
      <c r="C23" s="14" t="str">
        <f>+'1. VERIFICACION PONDERABLES'!C18</f>
        <v>UNIÓN TEMPORAL SERCEN 2024</v>
      </c>
      <c r="D23" s="20">
        <f>+'1. VERIFICACION PONDERABLES'!H18</f>
        <v>0</v>
      </c>
      <c r="F23" s="24"/>
    </row>
    <row r="24" spans="2:8" ht="23.4" x14ac:dyDescent="0.25">
      <c r="B24" s="13">
        <v>22</v>
      </c>
      <c r="C24" s="14" t="str">
        <f>+'1. VERIFICACION PONDERABLES'!C32</f>
        <v>COLVISEG LTDA</v>
      </c>
      <c r="D24" s="20">
        <f>+'1. VERIFICACION PONDERABLES'!H32</f>
        <v>0</v>
      </c>
      <c r="F24" s="24"/>
    </row>
    <row r="25" spans="2:8" ht="23.4" x14ac:dyDescent="0.25">
      <c r="B25" s="13">
        <v>23</v>
      </c>
      <c r="C25" s="14" t="str">
        <f>+'1. VERIFICACION PONDERABLES'!C17</f>
        <v>UNIÓN TEMPORAL VGCOLSER ICETEX</v>
      </c>
      <c r="D25" s="20">
        <f>+'1. VERIFICACION PONDERABLES'!H17</f>
        <v>0</v>
      </c>
      <c r="F25" s="24"/>
    </row>
    <row r="26" spans="2:8" ht="23.4" x14ac:dyDescent="0.25">
      <c r="B26" s="13">
        <v>24</v>
      </c>
      <c r="C26" s="14" t="str">
        <f>+'1. VERIFICACION PONDERABLES'!C25</f>
        <v>UNION TEMPORAL SERSAN 2024</v>
      </c>
      <c r="D26" s="20">
        <f>+'1. VERIFICACION PONDERABLES'!H25</f>
        <v>0</v>
      </c>
      <c r="F26" s="24"/>
    </row>
    <row r="27" spans="2:8" ht="23.4" x14ac:dyDescent="0.25">
      <c r="B27" s="13">
        <v>25</v>
      </c>
      <c r="C27" s="14" t="str">
        <f>+'1. VERIFICACION PONDERABLES'!C15</f>
        <v>UNION TEMPORAL NELH 2024</v>
      </c>
      <c r="D27" s="20">
        <f>+'1. VERIFICACION PONDERABLES'!H15</f>
        <v>0</v>
      </c>
      <c r="F27" s="24"/>
    </row>
    <row r="28" spans="2:8" ht="23.4" x14ac:dyDescent="0.25">
      <c r="B28" s="13">
        <v>26</v>
      </c>
      <c r="C28" s="14" t="str">
        <f>+'1. VERIFICACION PONDERABLES'!C29</f>
        <v>UNION TEMPORAL GCSI ÉXITO 2024</v>
      </c>
      <c r="D28" s="20">
        <f>+'1. VERIFICACION PONDERABLES'!H29</f>
        <v>0</v>
      </c>
      <c r="F28" s="24"/>
    </row>
    <row r="29" spans="2:8" ht="23.4" x14ac:dyDescent="0.25">
      <c r="B29" s="13">
        <v>27</v>
      </c>
      <c r="C29" s="14" t="str">
        <f>+'1. VERIFICACION PONDERABLES'!C27</f>
        <v>UNION TEMPORAL POT</v>
      </c>
      <c r="D29" s="20">
        <f>+'1. VERIFICACION PONDERABLES'!H27</f>
        <v>0</v>
      </c>
      <c r="F29" s="24"/>
    </row>
    <row r="30" spans="2:8" ht="23.4" x14ac:dyDescent="0.25">
      <c r="B30" s="13">
        <v>28</v>
      </c>
      <c r="C30" s="14" t="str">
        <f>+'1. VERIFICACION PONDERABLES'!C24</f>
        <v>UNION TEMPORAL TP ICETEX</v>
      </c>
      <c r="D30" s="20">
        <f>+'1. VERIFICACION PONDERABLES'!H24</f>
        <v>0</v>
      </c>
      <c r="F30" s="24"/>
    </row>
    <row r="31" spans="2:8" ht="23.4" x14ac:dyDescent="0.25">
      <c r="B31" s="13">
        <v>29</v>
      </c>
      <c r="C31" s="14" t="str">
        <f>+'1. VERIFICACION PONDERABLES'!C9</f>
        <v>UNION TEMPORAL WP 2024</v>
      </c>
      <c r="D31" s="20">
        <f>+'1. VERIFICACION PONDERABLES'!H9</f>
        <v>0</v>
      </c>
      <c r="F31" s="24"/>
    </row>
    <row r="32" spans="2:8" ht="23.4" x14ac:dyDescent="0.25">
      <c r="B32" s="13">
        <v>30</v>
      </c>
      <c r="C32" s="14" t="str">
        <f>+'1. VERIFICACION PONDERABLES'!C8</f>
        <v>UNION TEMPORAL EDUCACION RA</v>
      </c>
      <c r="D32" s="20">
        <f>+'1. VERIFICACION PONDERABLES'!H8</f>
        <v>0</v>
      </c>
      <c r="F32" s="24"/>
    </row>
    <row r="33" spans="2:6" ht="23.4" x14ac:dyDescent="0.25">
      <c r="B33" s="13">
        <v>31</v>
      </c>
      <c r="C33" s="14" t="str">
        <f>+'1. VERIFICACION PONDERABLES'!C14</f>
        <v>UNIÓN TEMPORAL TOPSEGURIDAD 741</v>
      </c>
      <c r="D33" s="20">
        <f>+'1. VERIFICACION PONDERABLES'!H14</f>
        <v>0</v>
      </c>
      <c r="F33" s="24"/>
    </row>
    <row r="34" spans="2:6" ht="23.4" x14ac:dyDescent="0.25">
      <c r="B34" s="13">
        <v>32</v>
      </c>
      <c r="C34" s="14" t="str">
        <f>+'1. VERIFICACION PONDERABLES'!C16</f>
        <v>UNIÓN TEMPORAL STUDIUM</v>
      </c>
      <c r="D34" s="20">
        <f>+'1. VERIFICACION PONDERABLES'!H16</f>
        <v>0</v>
      </c>
      <c r="F34" s="24"/>
    </row>
    <row r="35" spans="2:6" ht="23.4" x14ac:dyDescent="0.25">
      <c r="B35" s="13">
        <v>33</v>
      </c>
      <c r="C35" s="14" t="str">
        <f>+'1. VERIFICACION PONDERABLES'!C36</f>
        <v>SEGURIDAD DIGITAL LTDA</v>
      </c>
      <c r="D35" s="20">
        <f>+'1. VERIFICACION PONDERABLES'!H36</f>
        <v>0</v>
      </c>
      <c r="F35" s="24"/>
    </row>
  </sheetData>
  <sortState xmlns:xlrd2="http://schemas.microsoft.com/office/spreadsheetml/2017/richdata2" ref="B3:D35">
    <sortCondition descending="1" ref="D2:D35"/>
  </sortState>
  <mergeCells count="1">
    <mergeCell ref="B1:D1"/>
  </mergeCells>
  <conditionalFormatting sqref="D3:D35">
    <cfRule type="containsText" dxfId="14" priority="1" stopIfTrue="1" operator="containsText" text="No Habilitado">
      <formula>NOT(ISERROR(SEARCH("No Habilitado",D3)))</formula>
    </cfRule>
    <cfRule type="containsText" dxfId="13" priority="2" operator="containsText" text="Verificada">
      <formula>NOT(ISERROR(SEARCH("Verificada",D3)))</formula>
    </cfRule>
    <cfRule type="containsText" dxfId="12" priority="3" operator="containsText" text="Habilitado">
      <formula>NOT(ISERROR(SEARCH("Habilitado",D3)))</formula>
    </cfRule>
    <cfRule type="cellIs" dxfId="11" priority="4" operator="equal">
      <formula>"RECHAZADO"</formula>
    </cfRule>
    <cfRule type="containsText" dxfId="10" priority="5" operator="containsText" text="Requiere Aclaración">
      <formula>NOT(ISERROR(SEARCH("Requiere Aclaración",D3)))</formula>
    </cfRule>
  </conditionalFormatting>
  <pageMargins left="0.7" right="0.7" top="0.75" bottom="0.75" header="0.3" footer="0.3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1BBD-B916-4276-B662-C321FD048291}">
  <dimension ref="A1:G6"/>
  <sheetViews>
    <sheetView zoomScale="55" zoomScaleNormal="55" workbookViewId="0">
      <selection activeCell="G7" sqref="G7"/>
    </sheetView>
  </sheetViews>
  <sheetFormatPr baseColWidth="10" defaultColWidth="14.44140625" defaultRowHeight="13.8" x14ac:dyDescent="0.25"/>
  <cols>
    <col min="1" max="1" width="4.109375" style="7" customWidth="1"/>
    <col min="2" max="2" width="4.6640625" style="2" customWidth="1"/>
    <col min="3" max="3" width="106.33203125" style="2" bestFit="1" customWidth="1"/>
    <col min="4" max="4" width="28.6640625" style="7" customWidth="1"/>
    <col min="5" max="5" width="26.77734375" style="7" customWidth="1"/>
    <col min="6" max="6" width="34.109375" style="7" customWidth="1"/>
    <col min="7" max="7" width="35.109375" style="7" customWidth="1"/>
    <col min="8" max="16384" width="14.44140625" style="7"/>
  </cols>
  <sheetData>
    <row r="1" spans="1:7" ht="120" customHeight="1" x14ac:dyDescent="0.25">
      <c r="B1" s="35" t="s">
        <v>48</v>
      </c>
      <c r="C1" s="35"/>
      <c r="D1" s="35"/>
      <c r="E1" s="35"/>
      <c r="F1" s="35"/>
      <c r="G1" s="35"/>
    </row>
    <row r="2" spans="1:7" s="27" customFormat="1" ht="23.4" thickBot="1" x14ac:dyDescent="0.35">
      <c r="A2" s="47"/>
      <c r="B2" s="37" t="s">
        <v>1</v>
      </c>
      <c r="C2" s="39" t="s">
        <v>2</v>
      </c>
      <c r="D2" s="48" t="s">
        <v>49</v>
      </c>
      <c r="E2" s="49"/>
      <c r="F2" s="49"/>
      <c r="G2" s="50"/>
    </row>
    <row r="3" spans="1:7" s="28" customFormat="1" ht="22.8" x14ac:dyDescent="0.4">
      <c r="A3" s="47"/>
      <c r="B3" s="37"/>
      <c r="C3" s="39"/>
      <c r="D3" s="51" t="s">
        <v>50</v>
      </c>
      <c r="E3" s="51" t="s">
        <v>51</v>
      </c>
      <c r="F3" s="51" t="s">
        <v>55</v>
      </c>
      <c r="G3" s="51" t="s">
        <v>52</v>
      </c>
    </row>
    <row r="4" spans="1:7" s="29" customFormat="1" ht="42.6" customHeight="1" x14ac:dyDescent="0.3">
      <c r="A4" s="47"/>
      <c r="B4" s="38"/>
      <c r="C4" s="40"/>
      <c r="D4" s="52"/>
      <c r="E4" s="52"/>
      <c r="F4" s="52"/>
      <c r="G4" s="52"/>
    </row>
    <row r="5" spans="1:7" s="31" customFormat="1" ht="23.4" x14ac:dyDescent="0.4">
      <c r="A5" s="30"/>
      <c r="B5" s="13">
        <f>+'[2]2. ORDEN DE ELEGIBILIDAD'!B3</f>
        <v>1</v>
      </c>
      <c r="C5" s="14" t="str">
        <f>+'2. ORDEN DE ELEGIBILIDAD'!C3</f>
        <v>UNION TEMPORAL L&amp;M 2024</v>
      </c>
      <c r="D5" s="32" t="str">
        <f>+'[3]3. VERIFICACION HABILITANTES'!F5</f>
        <v>Habilitado</v>
      </c>
      <c r="E5" s="33" t="s">
        <v>46</v>
      </c>
      <c r="F5" s="33" t="s">
        <v>46</v>
      </c>
      <c r="G5" s="33" t="s">
        <v>46</v>
      </c>
    </row>
    <row r="6" spans="1:7" ht="23.4" x14ac:dyDescent="0.25">
      <c r="B6" s="13">
        <v>2</v>
      </c>
      <c r="C6" s="14" t="str">
        <f>+'2. ORDEN DE ELEGIBILIDAD'!C4</f>
        <v>UNION TEMPORAL S2000</v>
      </c>
      <c r="D6" s="32" t="s">
        <v>45</v>
      </c>
      <c r="E6" s="33" t="s">
        <v>45</v>
      </c>
      <c r="F6" s="33" t="s">
        <v>45</v>
      </c>
      <c r="G6" s="33" t="s">
        <v>45</v>
      </c>
    </row>
  </sheetData>
  <mergeCells count="9">
    <mergeCell ref="B1:G1"/>
    <mergeCell ref="A2:A4"/>
    <mergeCell ref="B2:B4"/>
    <mergeCell ref="C2:C4"/>
    <mergeCell ref="D2:G2"/>
    <mergeCell ref="D3:D4"/>
    <mergeCell ref="E3:E4"/>
    <mergeCell ref="F3:F4"/>
    <mergeCell ref="G3:G4"/>
  </mergeCells>
  <conditionalFormatting sqref="D5:G6">
    <cfRule type="containsText" dxfId="9" priority="16" stopIfTrue="1" operator="containsText" text="No Habilitado">
      <formula>NOT(ISERROR(SEARCH("No Habilitado",D5)))</formula>
    </cfRule>
    <cfRule type="containsText" dxfId="8" priority="17" operator="containsText" text="Verificada">
      <formula>NOT(ISERROR(SEARCH("Verificada",D5)))</formula>
    </cfRule>
    <cfRule type="containsText" dxfId="7" priority="18" operator="containsText" text="Habilitado">
      <formula>NOT(ISERROR(SEARCH("Habilitado",D5)))</formula>
    </cfRule>
    <cfRule type="cellIs" dxfId="6" priority="19" operator="equal">
      <formula>"RECHAZADO"</formula>
    </cfRule>
    <cfRule type="containsText" dxfId="5" priority="20" operator="containsText" text="Requiere Aclaración">
      <formula>NOT(ISERROR(SEARCH("Requiere Aclaración",D5)))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57F3F-E9D7-4885-9A2E-E97C7C196BA0}">
  <sheetPr>
    <pageSetUpPr fitToPage="1"/>
  </sheetPr>
  <dimension ref="A1:M122"/>
  <sheetViews>
    <sheetView tabSelected="1" zoomScale="50" zoomScaleNormal="50" workbookViewId="0">
      <selection activeCell="M6" sqref="M6"/>
    </sheetView>
  </sheetViews>
  <sheetFormatPr baseColWidth="10" defaultColWidth="14.44140625" defaultRowHeight="13.8" x14ac:dyDescent="0.25"/>
  <cols>
    <col min="1" max="1" width="4.109375" style="7" customWidth="1"/>
    <col min="2" max="2" width="4.6640625" style="2" customWidth="1"/>
    <col min="3" max="3" width="97.44140625" style="2" bestFit="1" customWidth="1"/>
    <col min="4" max="4" width="29.6640625" style="7" customWidth="1"/>
    <col min="5" max="5" width="24.33203125" style="7" customWidth="1"/>
    <col min="6" max="6" width="34.6640625" style="7" customWidth="1"/>
    <col min="7" max="7" width="23.6640625" style="7" customWidth="1"/>
    <col min="8" max="8" width="29.5546875" style="7" customWidth="1"/>
    <col min="9" max="9" width="25.77734375" style="7" customWidth="1"/>
    <col min="10" max="10" width="23.6640625" style="7" customWidth="1"/>
    <col min="11" max="11" width="28.77734375" style="7" customWidth="1"/>
    <col min="12" max="12" width="26.77734375" style="7" customWidth="1"/>
    <col min="13" max="13" width="24" style="7" customWidth="1"/>
    <col min="14" max="16384" width="14.44140625" style="7"/>
  </cols>
  <sheetData>
    <row r="1" spans="1:13" ht="120.6" customHeight="1" x14ac:dyDescent="0.25">
      <c r="B1" s="54" t="s">
        <v>53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s="5" customFormat="1" ht="50.4" customHeight="1" x14ac:dyDescent="0.3">
      <c r="A2" s="36"/>
      <c r="B2" s="37" t="s">
        <v>1</v>
      </c>
      <c r="C2" s="39" t="s">
        <v>2</v>
      </c>
      <c r="D2" s="56" t="s">
        <v>4</v>
      </c>
      <c r="E2" s="56"/>
      <c r="F2" s="56"/>
      <c r="G2" s="56"/>
      <c r="H2" s="56"/>
      <c r="I2" s="57" t="s">
        <v>49</v>
      </c>
      <c r="J2" s="58"/>
      <c r="K2" s="58"/>
      <c r="L2" s="58"/>
      <c r="M2" s="59"/>
    </row>
    <row r="3" spans="1:13" s="4" customFormat="1" ht="18.600000000000001" customHeight="1" x14ac:dyDescent="0.25">
      <c r="A3" s="36"/>
      <c r="B3" s="37"/>
      <c r="C3" s="39"/>
      <c r="D3" s="46" t="s">
        <v>5</v>
      </c>
      <c r="E3" s="46" t="s">
        <v>6</v>
      </c>
      <c r="F3" s="46" t="s">
        <v>7</v>
      </c>
      <c r="G3" s="46" t="s">
        <v>6</v>
      </c>
      <c r="H3" s="60" t="s">
        <v>8</v>
      </c>
      <c r="I3" s="53" t="s">
        <v>50</v>
      </c>
      <c r="J3" s="53" t="s">
        <v>51</v>
      </c>
      <c r="K3" s="53" t="s">
        <v>55</v>
      </c>
      <c r="L3" s="53" t="s">
        <v>52</v>
      </c>
      <c r="M3" s="53" t="s">
        <v>54</v>
      </c>
    </row>
    <row r="4" spans="1:13" s="6" customFormat="1" ht="48.6" customHeight="1" x14ac:dyDescent="0.3">
      <c r="A4" s="36"/>
      <c r="B4" s="38"/>
      <c r="C4" s="40"/>
      <c r="D4" s="44"/>
      <c r="E4" s="44"/>
      <c r="F4" s="44"/>
      <c r="G4" s="44"/>
      <c r="H4" s="46"/>
      <c r="I4" s="52"/>
      <c r="J4" s="52"/>
      <c r="K4" s="52"/>
      <c r="L4" s="52"/>
      <c r="M4" s="52"/>
    </row>
    <row r="5" spans="1:13" ht="23.4" x14ac:dyDescent="0.25">
      <c r="A5" s="3"/>
      <c r="B5" s="13">
        <f>+'[2]3. VERIFICACION HABILITANTES'!B5</f>
        <v>1</v>
      </c>
      <c r="C5" s="14" t="str">
        <f>+'3. VERIFICACION HABILITANTES'!C5</f>
        <v>UNION TEMPORAL L&amp;M 2024</v>
      </c>
      <c r="D5" s="32" t="str">
        <f>+'[3]3. VERIFICACION HABILITANTES'!F5</f>
        <v>Habilitado</v>
      </c>
      <c r="E5" s="15">
        <f>+'1. VERIFICACION PONDERABLES'!E13</f>
        <v>39.9238</v>
      </c>
      <c r="F5" s="15" t="str">
        <f>+'[3]1. VERIFICACION PONDERABLES'!F33</f>
        <v>Habilitado</v>
      </c>
      <c r="G5" s="25">
        <f>+'1. VERIFICACION PONDERABLES'!G23</f>
        <v>60</v>
      </c>
      <c r="H5" s="15">
        <f>+E5+G5</f>
        <v>99.9238</v>
      </c>
      <c r="I5" s="15" t="s">
        <v>45</v>
      </c>
      <c r="J5" s="32" t="s">
        <v>46</v>
      </c>
      <c r="K5" s="32" t="s">
        <v>46</v>
      </c>
      <c r="L5" s="32" t="s">
        <v>46</v>
      </c>
      <c r="M5" s="32" t="s">
        <v>46</v>
      </c>
    </row>
    <row r="6" spans="1:13" ht="23.4" x14ac:dyDescent="0.25">
      <c r="B6" s="13">
        <v>2</v>
      </c>
      <c r="C6" s="14" t="str">
        <f>+'2. ORDEN DE ELEGIBILIDAD'!C4</f>
        <v>UNION TEMPORAL S2000</v>
      </c>
      <c r="D6" s="32" t="s">
        <v>45</v>
      </c>
      <c r="E6" s="15">
        <f>+'1. VERIFICACION PONDERABLES'!E23</f>
        <v>39.878500000000003</v>
      </c>
      <c r="F6" s="15" t="s">
        <v>45</v>
      </c>
      <c r="G6" s="25">
        <f>+'1. VERIFICACION PONDERABLES'!G23</f>
        <v>60</v>
      </c>
      <c r="H6" s="15">
        <f>+E6+G6</f>
        <v>99.878500000000003</v>
      </c>
      <c r="I6" s="15" t="s">
        <v>45</v>
      </c>
      <c r="J6" s="15" t="s">
        <v>45</v>
      </c>
      <c r="K6" s="15" t="s">
        <v>45</v>
      </c>
      <c r="L6" s="15" t="s">
        <v>45</v>
      </c>
      <c r="M6" s="15" t="s">
        <v>45</v>
      </c>
    </row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  <row r="91" s="7" customFormat="1" x14ac:dyDescent="0.25"/>
    <row r="92" s="7" customFormat="1" x14ac:dyDescent="0.25"/>
    <row r="93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  <row r="101" s="7" customFormat="1" x14ac:dyDescent="0.25"/>
    <row r="102" s="7" customFormat="1" x14ac:dyDescent="0.25"/>
    <row r="103" s="7" customFormat="1" x14ac:dyDescent="0.25"/>
    <row r="104" s="7" customFormat="1" x14ac:dyDescent="0.25"/>
    <row r="105" s="7" customFormat="1" x14ac:dyDescent="0.25"/>
    <row r="106" s="7" customFormat="1" x14ac:dyDescent="0.25"/>
    <row r="107" s="7" customFormat="1" x14ac:dyDescent="0.25"/>
    <row r="108" s="7" customFormat="1" x14ac:dyDescent="0.25"/>
    <row r="109" s="7" customFormat="1" x14ac:dyDescent="0.25"/>
    <row r="110" s="7" customFormat="1" x14ac:dyDescent="0.25"/>
    <row r="111" s="7" customFormat="1" x14ac:dyDescent="0.25"/>
    <row r="112" s="7" customFormat="1" x14ac:dyDescent="0.25"/>
    <row r="113" s="7" customFormat="1" x14ac:dyDescent="0.25"/>
    <row r="114" s="7" customFormat="1" x14ac:dyDescent="0.25"/>
    <row r="115" s="7" customFormat="1" x14ac:dyDescent="0.25"/>
    <row r="116" s="7" customFormat="1" x14ac:dyDescent="0.25"/>
    <row r="117" s="7" customFormat="1" x14ac:dyDescent="0.25"/>
    <row r="118" s="7" customFormat="1" x14ac:dyDescent="0.25"/>
    <row r="119" s="7" customFormat="1" x14ac:dyDescent="0.25"/>
    <row r="120" s="7" customFormat="1" x14ac:dyDescent="0.25"/>
    <row r="121" s="7" customFormat="1" x14ac:dyDescent="0.25"/>
    <row r="122" s="7" customFormat="1" x14ac:dyDescent="0.25"/>
  </sheetData>
  <mergeCells count="16">
    <mergeCell ref="M3:M4"/>
    <mergeCell ref="B1:M1"/>
    <mergeCell ref="A2:A4"/>
    <mergeCell ref="B2:B4"/>
    <mergeCell ref="C2:C4"/>
    <mergeCell ref="D2:H2"/>
    <mergeCell ref="I2:M2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conditionalFormatting sqref="D5:M6">
    <cfRule type="containsText" dxfId="4" priority="1" stopIfTrue="1" operator="containsText" text="No Habilitado">
      <formula>NOT(ISERROR(SEARCH("No Habilitado",D5)))</formula>
    </cfRule>
    <cfRule type="containsText" dxfId="3" priority="2" operator="containsText" text="Verificada">
      <formula>NOT(ISERROR(SEARCH("Verificada",D5)))</formula>
    </cfRule>
    <cfRule type="containsText" dxfId="2" priority="3" operator="containsText" text="Habilitado">
      <formula>NOT(ISERROR(SEARCH("Habilitado",D5)))</formula>
    </cfRule>
    <cfRule type="cellIs" dxfId="1" priority="4" operator="equal">
      <formula>"RECHAZADO"</formula>
    </cfRule>
    <cfRule type="containsText" dxfId="0" priority="5" operator="containsText" text="Requiere Aclaración">
      <formula>NOT(ISERROR(SEARCH("Requiere Aclaración",D5)))</formula>
    </cfRule>
  </conditionalFormatting>
  <pageMargins left="0.7" right="0.7" top="0.75" bottom="0.75" header="0.3" footer="0.3"/>
  <pageSetup paperSize="9" scale="3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df39e4-2b51-4649-9bfe-9582eeaecb1d">
      <Terms xmlns="http://schemas.microsoft.com/office/infopath/2007/PartnerControls"/>
    </lcf76f155ced4ddcb4097134ff3c332f>
    <TaxCatchAll xmlns="d5d98472-020b-4b9b-b98d-1bc7b48058c8" xsi:nil="true"/>
    <SharedWithUsers xmlns="d5d98472-020b-4b9b-b98d-1bc7b48058c8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90BD3EC58D1E744828F51B79954F819" ma:contentTypeVersion="15" ma:contentTypeDescription="Crear nuevo documento." ma:contentTypeScope="" ma:versionID="60bc9d117af704506eac7091c3bd5065">
  <xsd:schema xmlns:xsd="http://www.w3.org/2001/XMLSchema" xmlns:xs="http://www.w3.org/2001/XMLSchema" xmlns:p="http://schemas.microsoft.com/office/2006/metadata/properties" xmlns:ns2="d5d98472-020b-4b9b-b98d-1bc7b48058c8" xmlns:ns3="73df39e4-2b51-4649-9bfe-9582eeaecb1d" targetNamespace="http://schemas.microsoft.com/office/2006/metadata/properties" ma:root="true" ma:fieldsID="d1dcb75e4637a5b916f75d5cebcd701a" ns2:_="" ns3:_="">
    <xsd:import namespace="d5d98472-020b-4b9b-b98d-1bc7b48058c8"/>
    <xsd:import namespace="73df39e4-2b51-4649-9bfe-9582eeaecb1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d98472-020b-4b9b-b98d-1bc7b48058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e081308d-6da6-497e-8a96-e4a43f9a8fa0}" ma:internalName="TaxCatchAll" ma:showField="CatchAllData" ma:web="d5d98472-020b-4b9b-b98d-1bc7b48058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df39e4-2b51-4649-9bfe-9582eeaecb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403e56c-7165-4df9-b2f0-995a8a2cd4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59D797-6EFB-4F70-8F25-D303FB98297A}">
  <ds:schemaRefs>
    <ds:schemaRef ds:uri="http://schemas.microsoft.com/office/infopath/2007/PartnerControls"/>
    <ds:schemaRef ds:uri="http://purl.org/dc/elements/1.1/"/>
    <ds:schemaRef ds:uri="9c9a1cef-5b6b-42b1-990c-2ae96b3a73f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e8dacc14-b369-4826-b0bc-ab1ab45fffcd"/>
    <ds:schemaRef ds:uri="http://purl.org/dc/terms/"/>
    <ds:schemaRef ds:uri="73df39e4-2b51-4649-9bfe-9582eeaecb1d"/>
    <ds:schemaRef ds:uri="d5d98472-020b-4b9b-b98d-1bc7b48058c8"/>
  </ds:schemaRefs>
</ds:datastoreItem>
</file>

<file path=customXml/itemProps2.xml><?xml version="1.0" encoding="utf-8"?>
<ds:datastoreItem xmlns:ds="http://schemas.openxmlformats.org/officeDocument/2006/customXml" ds:itemID="{0F4241AF-14A6-4604-B18B-7C9291AAC3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BA8675-A25A-4255-8360-D66AAB064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d98472-020b-4b9b-b98d-1bc7b48058c8"/>
    <ds:schemaRef ds:uri="73df39e4-2b51-4649-9bfe-9582eeaecb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OFERTAS PRESENTADAS</vt:lpstr>
      <vt:lpstr>1. VERIFICACION PONDERABLES</vt:lpstr>
      <vt:lpstr>2. ORDEN DE ELEGIBILIDAD</vt:lpstr>
      <vt:lpstr>3. VERIFICACION HABILITANTES</vt:lpstr>
      <vt:lpstr>4. CONSOLIDADO EVALUACION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Viviana Perez</dc:creator>
  <cp:keywords/>
  <dc:description/>
  <cp:lastModifiedBy>Oscar Andres Gutierrez Hoyos</cp:lastModifiedBy>
  <cp:revision/>
  <cp:lastPrinted>2024-12-18T15:18:36Z</cp:lastPrinted>
  <dcterms:created xsi:type="dcterms:W3CDTF">2021-07-12T12:49:43Z</dcterms:created>
  <dcterms:modified xsi:type="dcterms:W3CDTF">2024-12-19T21:45:27Z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0x010100990BD3EC58D1E744828F51B79954F819</vt:lpwstr>
  </property>
  <property fmtid="{D5CDD505-2E9C-101B-9397-08002B2CF9AE}" pid="3" name="MediaServiceImageTags">
    <vt:lpwstr/>
  </property>
</Properties>
</file>