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e9f11ff73de119d/ESCRITORIO PC VIEJO/Ruby Zapata 2024/MEMORIA ORÍGEN/01 -- SENA Quibdó - 02/CONTRATACION/ABREVIADA/ABREVIADAS/Adecuacion CUBIERTA/Darling/"/>
    </mc:Choice>
  </mc:AlternateContent>
  <xr:revisionPtr revIDLastSave="10" documentId="11_57CFFB201A9497EB0A13C4BE62611E8353282737" xr6:coauthVersionLast="45" xr6:coauthVersionMax="45" xr10:uidLastSave="{E811F96E-A40A-C940-9BF3-C4FE53A3C961}"/>
  <bookViews>
    <workbookView xWindow="0" yWindow="500" windowWidth="28800" windowHeight="15800" xr2:uid="{00000000-000D-0000-FFFF-FFFF00000000}"/>
  </bookViews>
  <sheets>
    <sheet name="cubiertas" sheetId="1" r:id="rId1"/>
    <sheet name="Hoja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0" hidden="1">cubiertas!$A$66:$M$87</definedName>
    <definedName name="ano">[1]Hoja2!$D$15:$D$17</definedName>
    <definedName name="_xlnm.Print_Area" localSheetId="0">cubiertas!$A$1:$N$45</definedName>
    <definedName name="avaluo">[2]Hoja2!$T$2:$T$6</definedName>
    <definedName name="BOLIVAR" comment="REGIONAL BOLIVAR">'[3]datos 2'!$H$2:$H$6+'[3]datos 2'!$I$2:$I$5+'[3]datos 2'!$H$2:$H$6</definedName>
    <definedName name="Cuadro">[2]Hoja2!$V$2:$V$8</definedName>
    <definedName name="decision">[2]Hoja2!$J$2:$J$5</definedName>
    <definedName name="Departamentos">[4]Listas!$C$2:$C$34</definedName>
    <definedName name="embargo">[2]Hoja2!$P$2:$P$5</definedName>
    <definedName name="excep">[2]Hoja2!$I$2:$I$3</definedName>
    <definedName name="fallo">[2]Hoja2!$Q$2:$Q$3</definedName>
    <definedName name="fp">[1]Hoja2!$E$2:$E$5</definedName>
    <definedName name="Mc">[2]Hoja2!$N$2:$N$9</definedName>
    <definedName name="mp">[1]Hoja2!$H$2:$H$4</definedName>
    <definedName name="nat">[5]Hoja2!$C$2:$C$3</definedName>
    <definedName name="not">[1]Hoja2!$F$2:$F$8</definedName>
    <definedName name="REG" localSheetId="0">#REF!</definedName>
    <definedName name="REG">#REF!</definedName>
    <definedName name="Region">[6]Listas!$B$2:$B$4</definedName>
    <definedName name="Regional">[5]Hoja2!$A$2:$A$35</definedName>
    <definedName name="REGIONALES">'[3]datos 2'!$C$2:$C$35</definedName>
    <definedName name="reman">[2]Hoja2!$O$2:$O$3</definedName>
    <definedName name="remate">[2]Hoja2!$U$2:$U$10</definedName>
    <definedName name="riesgo">[2]Hoja2!$K$2:$K$4</definedName>
    <definedName name="secuestro">[2]Hoja2!$S$2:$S$4</definedName>
    <definedName name="suspen">[2]Hoja2!$W$2:$W$5</definedName>
    <definedName name="termin">[2]Hoja2!$R$2:$R$13</definedName>
    <definedName name="tipoacto">[5]Hoja2!$V$2:$V$8</definedName>
    <definedName name="tipodebienes">[7]Hoja1!$F$159:$F$170</definedName>
    <definedName name="TPobligacion">[5]Hoja2!$B$2:$B$21</definedName>
    <definedName name="ug">[2]Hoja2!$L$2:$L$29</definedName>
    <definedName name="Varios">[2]Hoja2!$C$2:$C$3</definedName>
    <definedName name="xxxx">[2]Hoja2!$H$2:$H$4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1" i="2" l="1"/>
  <c r="H31" i="2" s="1"/>
  <c r="G30" i="2"/>
  <c r="H30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H32" i="2" l="1"/>
  <c r="H34" i="2" l="1"/>
  <c r="H36" i="2" s="1"/>
  <c r="H33" i="2"/>
  <c r="H35" i="2" s="1"/>
  <c r="H37" i="2" l="1"/>
  <c r="G79" i="1" l="1"/>
  <c r="H79" i="1" s="1"/>
  <c r="G78" i="1"/>
  <c r="H78" i="1" s="1"/>
  <c r="G77" i="1"/>
  <c r="H77" i="1" s="1"/>
  <c r="G76" i="1"/>
  <c r="H76" i="1" s="1"/>
  <c r="G75" i="1"/>
  <c r="H75" i="1" s="1"/>
  <c r="G74" i="1"/>
  <c r="H74" i="1" s="1"/>
  <c r="G73" i="1"/>
  <c r="H73" i="1" s="1"/>
  <c r="G72" i="1"/>
  <c r="H72" i="1" s="1"/>
  <c r="G71" i="1"/>
  <c r="H71" i="1" s="1"/>
  <c r="G70" i="1"/>
  <c r="H70" i="1" s="1"/>
  <c r="G69" i="1"/>
  <c r="H69" i="1" s="1"/>
  <c r="G68" i="1"/>
  <c r="H68" i="1" s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14" i="1"/>
  <c r="F80" i="1" l="1"/>
  <c r="F82" i="1" l="1"/>
  <c r="F84" i="1" s="1"/>
  <c r="F81" i="1"/>
  <c r="F83" i="1" l="1"/>
  <c r="F85" i="1" s="1"/>
  <c r="H15" i="1" l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14" i="1" l="1"/>
  <c r="H32" i="1" s="1"/>
  <c r="H34" i="1" l="1"/>
  <c r="H36" i="1" s="1"/>
  <c r="H33" i="1"/>
  <c r="H35" i="1" s="1"/>
  <c r="H37" i="1" l="1"/>
</calcChain>
</file>

<file path=xl/sharedStrings.xml><?xml version="1.0" encoding="utf-8"?>
<sst xmlns="http://schemas.openxmlformats.org/spreadsheetml/2006/main" count="169" uniqueCount="50">
  <si>
    <t>SERVICIO NACIONAL DE APRENDIZAJE - REGIONAL CHOCO</t>
  </si>
  <si>
    <t>Centro de Recursos Naturales, Industria y Biodiversidad</t>
  </si>
  <si>
    <t>ESTUDIO DE MERCADO</t>
  </si>
  <si>
    <t xml:space="preserve">PROCESO DE SELECCIÓN MINIMA CUANTIA </t>
  </si>
  <si>
    <t>PROMEDIO - PRECOTIZACIONES</t>
  </si>
  <si>
    <t>ITEM</t>
  </si>
  <si>
    <t>DESCRIPCION DE BIEN</t>
  </si>
  <si>
    <t>UNIDA DE MEDIDA</t>
  </si>
  <si>
    <t>CANT</t>
  </si>
  <si>
    <t>PROMEDIO TOTAL</t>
  </si>
  <si>
    <t>SUBTOTAL</t>
  </si>
  <si>
    <t>COSTO TOTAL DEL MANTENIMIENTO</t>
  </si>
  <si>
    <t>DARLING YOANY PEREA CONTRERAS</t>
  </si>
  <si>
    <t>M.P A32162015-1077436729</t>
  </si>
  <si>
    <r>
      <rPr>
        <b/>
        <sz val="12"/>
        <rFont val="Arial"/>
        <family val="2"/>
      </rPr>
      <t>OBSERVACION</t>
    </r>
    <r>
      <rPr>
        <sz val="12"/>
        <rFont val="Arial"/>
        <family val="2"/>
      </rPr>
      <t xml:space="preserve">:SE REALIZARA UN SOLO MANTENIMIENTO AL AÑO
</t>
    </r>
  </si>
  <si>
    <r>
      <t>SOLICITUD DE INFORMACIÓN CHC-123</t>
    </r>
    <r>
      <rPr>
        <b/>
        <sz val="9"/>
        <color rgb="FFFF0000"/>
        <rFont val="Arial"/>
        <family val="2"/>
      </rPr>
      <t>-</t>
    </r>
    <r>
      <rPr>
        <b/>
        <sz val="9"/>
        <rFont val="Arial"/>
        <family val="2"/>
      </rPr>
      <t>2024</t>
    </r>
  </si>
  <si>
    <t>Contratar el mantenimiento y la Impermeabilización de las cubiertas del Sena Regional Choco y su Centro de Formacion</t>
  </si>
  <si>
    <t>Cubierta segundo piso sede principal fachada occidental rio atrato: Retiro de manto asfaltico exixtente sobre cubierta tipo sándwich deck en aluminio con aislante en poliuretano con bandeja inferior perforada,  incluye disposición final de material a lugar indicado por las autoridades competentes y todas las actividades necesarias para su correcto funcionamiento, se debe cumplir con la normativa vigente para el trabajo seguro en alturas.</t>
  </si>
  <si>
    <t xml:space="preserve">Impermeabilización de cubierta segundo piso sede principal fachada occidental rio atrato: 
• Limpieza de superficie con hidrolimpiadora a presión para retiro de suciedad.
• Sellado de juntas entre paneles con masilla de poliuretano.
• Aplicación de espuma de poliuretano densidad 50Kg/m3 espesor de 20 a 30mm con equipo compresor
• Aplicación de poliurea a alta presión y temperatura con equipo compresor
• Aplicación de barniz alifático de poliuretano para protección de rayos UV, protección de aparición de óxido y aumentar la vida útil, con equipo compresor
</t>
  </si>
  <si>
    <t xml:space="preserve">Cubiertas en zona de acceso principal e invernadero, cubierta acceso peatonal segundo piso parqueadero 
Impermeabilización de cubierta en teja thermosky  incluye:
• Limpieza de superficie con hidrolimpiadora a presión para retiro de suciedad.
• Reacomodación, reposición y ajustes o cambio de tejas donde se requiera
• Ajustes o cambios de elementos de fijación en mal estado
• Sellado de goteras
• Extensión de cubierta en teja thermosky Contra muro oficina APE incluye: extensión de la estructura soporte de cubierta en una longitud de 7,61m por un ancho de .60 cm e instalación de manto asfaltico metálico espesor 3mm, incluye corte o ranurado en muro con pulidora para inserción de solapa de manto.
• Aplicación de poliurea a alta presión y temperatura en área superior de cubierta con equipo compresor
 </t>
  </si>
  <si>
    <t>Cubiertas en zona de garitas de vigilancias y acceso vehicular.  
Impermeabilización de cubierta en teja thermosky  incluye:
• Limpieza de superficie con hidrolimpiadora a presión para retiro de suciedad.
• Reacomodación, reposición y ajustes o cambio de tejas donde se requiera
• Ajustes o cambios de elementos de fijación en mal estado
• Sellado de goteras
• Compra y aplicación de poliurea a alta presión y temperatura en área superior de cubierta con equipo compresor</t>
  </si>
  <si>
    <t xml:space="preserve">Pintura de cubiertas y estructuras metálicas 
• Limpieza y adecuación de superficie metálica parte inferior de cubierta y estructuras para aplicación de pinturas.
• Compra e instalación de pintura anticorrosiva PINTULUX 3 EN 1 color blanco a dos capas, en área inferior de cubierta, estructura metálica soporte de cubierta y columnas (perfiles metálicos) en zonas de acceso principal e invernadero, cubierta acceso peatonal del segundo piso parqueadero, garitas de vigilancias y acceso vehicular, con equipo compresor
</t>
  </si>
  <si>
    <t>Mantenimiento de flanches en lámina galvanizada: incluye reacomodación, reposición de flanches en mal estado-suministro e instalación- tratamiento de traslapos. Se debe cumplir con la normativa vigente para el trabajo seguro en alturas.</t>
  </si>
  <si>
    <t xml:space="preserve">Canal cubierta acceso peatonal principal
Compra, fabricación e instalación de canales de agua lluvias en lámina galvanizada desarrollo 80 cm  Cal 18 ,longitud 17ml,  incluye sujeción y  soportes  en varilla corrugada de 1/2" legitima cada 1,50m, 3 tragante en lamina galvanizada calibre 18 con una altura de 20 cm, diametro de 4"  remacahados y masillados  para inserción en tubo de 4"
Los canales deben ser entregados con instalacion de pintura anticorrosiva a dos manos aplicada con equipo  compresor
</t>
  </si>
  <si>
    <t xml:space="preserve">Canal cubierta invernadero
Compra, fabricación e instalación de canales de agua lluvias en lámina galvanizada desarrollo 80 cm  Cal 18 ,longitud 15 ml,  incluye sujeción y  soportes  en varilla corrugada de 1/2" legitima cada 1,50m,  2 tragante en lamina galvanizada calibre 18 con una altura de 20 cm, diametro de 4"  remachados y masillados para inserción en tubo de 4"
Los canales deben ser entregados con instalacion de pintura anticorrosiva a dos manos aplicada con equipo  compresor.
</t>
  </si>
  <si>
    <t xml:space="preserve">Canal cubierta fachada principal carrera 1
 Compra, fabricación  e instalación de canoa metalica  de agua lluvias en lámina galvanizada desarrollo 80 cm  Cal 18 ,longitud 32 ml,  incluye sujeción y  soportes en varilla corrugadas de 1/2 " legitima cada 1,50m,  4 tragante en lamina galvanizada calibre 18 con una altura de 20 cm, diametro de 4"  remacahados y masillados para inserción en tubo de 4".
Los canales deben ser entregados con instalacion de pintura anticorrosiva a dos manos aplicada con compresor.
</t>
  </si>
  <si>
    <t xml:space="preserve">Canal cubierta fachada occidental costado río Atrato
Suministro e instalación de canales de agua lluvias en lámina galvanizada desarrollo 80 cm  Cal 18 ,longitud 42 ml,  incluye sujeción y  soportes en varilla corrugadas de 1/2 " legitima  cada 1,50m,  5 tragante en lamina galvanizada calibre 18 con una altura de 20 cm, diametro de 4"  remacahados y masillados para inserción en tubo de 4"..
Los canales deben ser entregados con instalacion de pintura anticorrosiva a dos manos aplicada con equipo  compresor
</t>
  </si>
  <si>
    <t>Bajante cubierta acceso principal
Compra e instalación de tuberia PVC sanitaria legitima  y accesorios necesarios de  pvc para bajantes de agua lluvias diametro de 4", longitud 30 ml con una pendiente minima de 1% en tramos horizontales incluye elementos necesarios para su  sujeción en acero inoxidable con chapas de ajustes  y demas accesorios para su correcta instalación de acuerdo a la norma NTC 1500</t>
  </si>
  <si>
    <t>Bajante cubierta invernadero
Compra e instalación de tuberia PVC 23 ml con una pendiente minima de 1% en tramos horizontales incluye elementos necesarios para su  sujeción en acero inoxidable con chapas de ajustes  y demas accesorios para su correcta instalación de acuerdo a la norma NTC 1500</t>
  </si>
  <si>
    <t>Bajante cubierta fachada principal carrera 1
Compra e instalación de tuberia PVC sanitaria legitima para bajantes de agua lluvias diametro de 4", longitud 60ml con una pendiente minima de 1%en tramos horizontales incluye elementos necesarios para su  sujeción en acero inoxidable con chapas de ajustes  y demas accesorios para su correcta instalación de acuerdo a la norma NTC 1500</t>
  </si>
  <si>
    <t xml:space="preserve"> Bajante cubierta fachada occidental costado río Atrato
Compra e instalación de tuberia PVC sanitaria legitima para bajantes de agua lluvias diametro de 4", longitud 85ml con una pendiente minima de 1% en tramos horizontales incluye elementos necesarios para su  sujeción en acero inoxidable con chapas de ajustes  y demas accesorios para su correcta instalación de acuerdo a la norma NTC 1500</t>
  </si>
  <si>
    <t>M2</t>
  </si>
  <si>
    <t>Ml</t>
  </si>
  <si>
    <t>GLB</t>
  </si>
  <si>
    <t>CUBIERTA SEDE PRINCIPAL</t>
  </si>
  <si>
    <t>CUBIERTA MINERCOL</t>
  </si>
  <si>
    <t>Mantenimiento, impermeabilizacion y pintura canales de agua lluvia:
Limpieza de canales se deberá efectuar manualmente el retiro y evacuación de especies vegetales, arena y material acumulado, complementando esta labor con la aplicación de agua a presión para verificar el efecto de desagûe de las canales, reparacion de bajantes y empates aplicación de pintura epoxica
NOTA: se debe cumplir con la normativa vigente para el trabajo seguro en alturas.
r</t>
  </si>
  <si>
    <t xml:space="preserve">Impermeabilización de cubiertas  teja termoacústica tipo sándwich
• Limpieza de superficie con hidrolimpiadora a presión para retiro de suciedad.
• Sellado de juntas entre paneles con masilla de poliuretano.
• Aplicación de espuma de poliuretano densidad 50Kg/m3 espesor de 20 a 30mm con equipo compresor
• Aplicación de poliurea a alta presión y temperatura con equipo compresor
• Aplicación de barniz alifático de poliuretano para protección de rayos UV, protección de aparición de óxido y aumentar la vida útil, con equipo compresor
NOTA: se debe cumplir con la normativa vigente para el trabajo seguro en alturas.
</t>
  </si>
  <si>
    <t>Aseo y limpieza general, incluye retiro del material  a sitio autorizado</t>
  </si>
  <si>
    <t>GL</t>
  </si>
  <si>
    <t>TOTAL COSTOS DIRECTOS</t>
  </si>
  <si>
    <t>ADMINISTRACIÓN</t>
  </si>
  <si>
    <t>UTILIDAD</t>
  </si>
  <si>
    <t>TOTAL COSTOS INDIRECTOS</t>
  </si>
  <si>
    <t>IVA SOBRE UTILIDAD</t>
  </si>
  <si>
    <t>VALOR UNITARIO 01 - GOLD INGENIERIA</t>
  </si>
  <si>
    <t xml:space="preserve">VALOR UNITARIO 02 -h&amp;B </t>
  </si>
  <si>
    <t>PROMEDIO AJUSTADO</t>
  </si>
  <si>
    <t xml:space="preserve">Mantenimiento, impermeabilizacion y pintura canales de agua lluvia:
Limpieza de canales se deberá efectuar manualmente el retiro y evacuación de especies vegetales, arena y material acumulado, complementando esta labor con la aplicación de agua a presión para verificar el efecto de desagûe de las canales, reparacion de bajantes y empates aplicación de pintura epoxica
NOTA: se debe cumplir con la normativa vigente para el trabajo seguro en alturas.
</t>
  </si>
  <si>
    <r>
      <rPr>
        <b/>
        <sz val="12"/>
        <rFont val="Arial"/>
        <family val="2"/>
      </rPr>
      <t>OBSERVACION</t>
    </r>
    <r>
      <rPr>
        <sz val="12"/>
        <rFont val="Arial"/>
        <family val="2"/>
      </rPr>
      <t xml:space="preserve">: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</si>
</sst>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&quot;$&quot;\ #,##0.00"/>
    <numFmt numFmtId="166" formatCode="[$$-240A]\ #,##0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91">
    <xf numFmtId="0" fontId="0" fillId="0" borderId="0" xfId="0"/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right" vertical="center"/>
      <protection locked="0"/>
    </xf>
    <xf numFmtId="164" fontId="1" fillId="0" borderId="2" xfId="0" applyNumberFormat="1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right"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164" fontId="2" fillId="4" borderId="17" xfId="0" applyNumberFormat="1" applyFont="1" applyFill="1" applyBorder="1" applyAlignment="1" applyProtection="1">
      <alignment horizontal="center" vertical="center" wrapText="1"/>
      <protection locked="0"/>
    </xf>
    <xf numFmtId="165" fontId="2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164" fontId="1" fillId="5" borderId="17" xfId="0" applyNumberFormat="1" applyFont="1" applyFill="1" applyBorder="1" applyAlignment="1">
      <alignment horizontal="right" vertical="center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4" fontId="2" fillId="5" borderId="17" xfId="0" applyNumberFormat="1" applyFont="1" applyFill="1" applyBorder="1" applyAlignment="1">
      <alignment horizontal="right" vertical="center"/>
    </xf>
    <xf numFmtId="0" fontId="1" fillId="0" borderId="1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right" vertical="center"/>
    </xf>
    <xf numFmtId="164" fontId="5" fillId="0" borderId="17" xfId="0" applyNumberFormat="1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6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164" fontId="1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right" vertical="center"/>
    </xf>
    <xf numFmtId="0" fontId="1" fillId="0" borderId="0" xfId="0" applyFont="1" applyAlignment="1" applyProtection="1">
      <alignment horizontal="center" vertical="center"/>
      <protection locked="0"/>
    </xf>
    <xf numFmtId="166" fontId="1" fillId="0" borderId="17" xfId="0" applyNumberFormat="1" applyFont="1" applyBorder="1" applyAlignment="1">
      <alignment vertic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9" fontId="2" fillId="0" borderId="7" xfId="0" applyNumberFormat="1" applyFont="1" applyBorder="1" applyAlignment="1">
      <alignment vertical="center"/>
    </xf>
    <xf numFmtId="165" fontId="0" fillId="0" borderId="17" xfId="0" applyNumberFormat="1" applyBorder="1" applyAlignment="1">
      <alignment vertical="center"/>
    </xf>
    <xf numFmtId="165" fontId="0" fillId="7" borderId="17" xfId="0" applyNumberFormat="1" applyFill="1" applyBorder="1" applyAlignment="1">
      <alignment vertical="center"/>
    </xf>
    <xf numFmtId="9" fontId="2" fillId="0" borderId="16" xfId="0" applyNumberFormat="1" applyFont="1" applyBorder="1" applyAlignment="1">
      <alignment vertical="center" wrapText="1"/>
    </xf>
    <xf numFmtId="164" fontId="2" fillId="0" borderId="17" xfId="0" applyNumberFormat="1" applyFont="1" applyBorder="1" applyAlignment="1">
      <alignment vertical="center"/>
    </xf>
    <xf numFmtId="164" fontId="6" fillId="0" borderId="17" xfId="0" applyNumberFormat="1" applyFont="1" applyBorder="1" applyAlignment="1" applyProtection="1">
      <alignment vertical="center"/>
      <protection locked="0"/>
    </xf>
    <xf numFmtId="0" fontId="7" fillId="6" borderId="9" xfId="0" applyFont="1" applyFill="1" applyBorder="1" applyAlignment="1" applyProtection="1">
      <alignment horizontal="left" vertical="top" wrapText="1"/>
      <protection locked="0"/>
    </xf>
    <xf numFmtId="0" fontId="7" fillId="6" borderId="10" xfId="0" applyFont="1" applyFill="1" applyBorder="1" applyAlignment="1" applyProtection="1">
      <alignment horizontal="left" vertical="top" wrapText="1"/>
      <protection locked="0"/>
    </xf>
    <xf numFmtId="0" fontId="7" fillId="6" borderId="11" xfId="0" applyFont="1" applyFill="1" applyBorder="1" applyAlignment="1" applyProtection="1">
      <alignment horizontal="left" vertical="top" wrapText="1"/>
      <protection locked="0"/>
    </xf>
    <xf numFmtId="0" fontId="7" fillId="6" borderId="18" xfId="0" applyFont="1" applyFill="1" applyBorder="1" applyAlignment="1" applyProtection="1">
      <alignment horizontal="left" vertical="top" wrapText="1"/>
      <protection locked="0"/>
    </xf>
    <xf numFmtId="0" fontId="7" fillId="6" borderId="19" xfId="0" applyFont="1" applyFill="1" applyBorder="1" applyAlignment="1" applyProtection="1">
      <alignment horizontal="left" vertical="top" wrapText="1"/>
      <protection locked="0"/>
    </xf>
    <xf numFmtId="0" fontId="7" fillId="6" borderId="20" xfId="0" applyFont="1" applyFill="1" applyBorder="1" applyAlignment="1" applyProtection="1">
      <alignment horizontal="left" vertical="top" wrapText="1"/>
      <protection locked="0"/>
    </xf>
    <xf numFmtId="0" fontId="1" fillId="8" borderId="17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6" fillId="0" borderId="7" xfId="0" applyFont="1" applyBorder="1" applyAlignment="1" applyProtection="1">
      <alignment horizontal="right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left" vertical="center" wrapText="1"/>
      <protection locked="0"/>
    </xf>
    <xf numFmtId="0" fontId="2" fillId="3" borderId="7" xfId="0" applyFont="1" applyFill="1" applyBorder="1" applyAlignment="1" applyProtection="1">
      <alignment horizontal="left" vertical="center" wrapText="1"/>
      <protection locked="0"/>
    </xf>
    <xf numFmtId="0" fontId="2" fillId="3" borderId="8" xfId="0" applyFont="1" applyFill="1" applyBorder="1" applyAlignment="1" applyProtection="1">
      <alignment horizontal="left" vertical="center" wrapText="1"/>
      <protection locked="0"/>
    </xf>
    <xf numFmtId="0" fontId="2" fillId="4" borderId="16" xfId="0" applyFont="1" applyFill="1" applyBorder="1" applyAlignment="1" applyProtection="1">
      <alignment horizontal="left" vertical="center" wrapText="1"/>
      <protection locked="0"/>
    </xf>
    <xf numFmtId="0" fontId="2" fillId="4" borderId="7" xfId="0" applyFont="1" applyFill="1" applyBorder="1" applyAlignment="1" applyProtection="1">
      <alignment horizontal="left" vertical="center" wrapText="1"/>
      <protection locked="0"/>
    </xf>
    <xf numFmtId="0" fontId="2" fillId="4" borderId="15" xfId="0" applyFont="1" applyFill="1" applyBorder="1" applyAlignment="1" applyProtection="1">
      <alignment horizontal="left" vertical="center" wrapText="1"/>
      <protection locked="0"/>
    </xf>
    <xf numFmtId="0" fontId="2" fillId="0" borderId="1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right" vertical="center" wrapText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6" fillId="0" borderId="7" xfId="0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293197</xdr:colOff>
      <xdr:row>0</xdr:row>
      <xdr:rowOff>139449</xdr:rowOff>
    </xdr:from>
    <xdr:to>
      <xdr:col>4</xdr:col>
      <xdr:colOff>174421</xdr:colOff>
      <xdr:row>3</xdr:row>
      <xdr:rowOff>225588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0280" y="139449"/>
          <a:ext cx="542683" cy="522702"/>
        </a:xfrm>
        <a:prstGeom prst="rect">
          <a:avLst/>
        </a:prstGeom>
      </xdr:spPr>
    </xdr:pic>
    <xdr:clientData/>
  </xdr:twoCellAnchor>
  <xdr:oneCellAnchor>
    <xdr:from>
      <xdr:col>3</xdr:col>
      <xdr:colOff>94759</xdr:colOff>
      <xdr:row>54</xdr:row>
      <xdr:rowOff>112990</xdr:rowOff>
    </xdr:from>
    <xdr:ext cx="542683" cy="522702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39342" y="35448094"/>
          <a:ext cx="542683" cy="52270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135992</xdr:colOff>
      <xdr:row>0</xdr:row>
      <xdr:rowOff>121237</xdr:rowOff>
    </xdr:from>
    <xdr:ext cx="542683" cy="522702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9434" y="121237"/>
          <a:ext cx="542683" cy="52270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:/MEMORIA/MEMORIA%20OR&#205;GEN/SENA%20Quibd&#243;/COBRO%20COACTIVO/INFORMES/Informe%20MENSUAL%20(Excel)/ABRIL---Anexo%20M.I.-%20ANEXO%20M.I.-%20COPIA%20DE%20FORMATO%202016%20MARO%20-%20REGIONAL%20-%20CHOCO.XLSX-%202016-02-022057-%20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:/MEMORIA/MEMORIA%20OR&#205;GEN/SENA%20Quibd&#243;/COBRO%20COACTIVO/INFORMES/Informe%20MENSUAL%20(Excel)/MAYO---Anexo%20M.I.-%20ANEXO%20M.I.-%20COPIA%20DE%20FORMATO%202016%20MARO%20-%20REGIONAL%20-%20CHOCO.XLSX-%202016-02-022057-%20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rzapatap/Desktop/JUAN%20BEDOYA%20-%20RUBY/ELEMENTOS%20EMERGENCIAS%20GIL-F-014__FORMATO_DE_SOLICITUD_DE_SALIDA_DE_BIENES_V4_(1)%20(2)%20-%20copi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:/MEMORIA%20OR&#205;GEN/01%20--%20SENA%20Quibd&#243;/CONTRATACION/MINIMA%20CUANT&#205;A/SEGURIDAD%20Y%20SALUD%20EN%20EL%20TRABAJO/2021/ELEMENTOS%20DE%20BIOSEGURIDAD%202021/Simuladores/SIMULADOR%2076.iad-covid19v14-29-06-2021_pa%20(2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F:/MEMORIA/MEMORIA%20OR&#205;GEN/SENA%20Quibd&#243;/COBRO%20COACTIVO/INFORMES/Informe%20MENSUAL%20(Excel)/MARZO---Anexo%20M.I.-%20ANEXO%20M.I.-%20COPIA%20DE%20FORMATO%202016%20MARO%20-%20REGIONAL%20-%20CHOCO.XLSX-%202016-02-022057-%20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:/MEMORIA%20OR&#205;GEN/01%20--%20SENA%20Quibd&#243;/CONTRATACION/MINIMA%20CUANT&#205;A/TONER/TONER/2021/Chavez/Copia%20de%20100.amp-consumiblesimpresion2gv6-24-05-2021%20-%20%20OKI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Disco%20E%20Computador%20Asus/Luis%20J/CONTRATACION%202017/AMBIENTE%20EN%20SIMULACION%202017/FORMULACION%20SANTANDER/listado%20equipos%20simulacion%20fich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BRO COACTIVO"/>
      <sheetName val="Hoja2"/>
    </sheetNames>
    <sheetDataSet>
      <sheetData sheetId="0"/>
      <sheetData sheetId="1">
        <row r="2">
          <cell r="C2" t="str">
            <v>Publica</v>
          </cell>
          <cell r="E2" t="str">
            <v>Resolucion que otorga</v>
          </cell>
          <cell r="F2" t="str">
            <v>Comunicación</v>
          </cell>
          <cell r="H2" t="str">
            <v>Resolucion libra Mandamiento de pago</v>
          </cell>
        </row>
        <row r="3">
          <cell r="E3" t="str">
            <v>Resolucion que la modifica</v>
          </cell>
          <cell r="F3" t="str">
            <v>Notificacion por edicto</v>
          </cell>
          <cell r="H3" t="str">
            <v>Resolucion modifica Mandamiento de pago</v>
          </cell>
        </row>
        <row r="4">
          <cell r="E4" t="str">
            <v>Resolucion que revoca</v>
          </cell>
          <cell r="F4" t="str">
            <v>Personal</v>
          </cell>
          <cell r="H4" t="str">
            <v>Resolucion revoca mandamiento de pago</v>
          </cell>
        </row>
        <row r="5">
          <cell r="E5" t="str">
            <v>Resolucion que declara incumplimiento</v>
          </cell>
          <cell r="F5" t="str">
            <v>Por correo</v>
          </cell>
        </row>
        <row r="6">
          <cell r="F6" t="str">
            <v>Por correo electrónico</v>
          </cell>
        </row>
        <row r="7">
          <cell r="F7" t="str">
            <v>Por página Web</v>
          </cell>
        </row>
        <row r="8">
          <cell r="F8" t="str">
            <v>Por publicación</v>
          </cell>
        </row>
        <row r="15">
          <cell r="D15">
            <v>2014</v>
          </cell>
        </row>
        <row r="16">
          <cell r="D16">
            <v>2015</v>
          </cell>
        </row>
        <row r="17">
          <cell r="D17">
            <v>2016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BRO COACTIVO"/>
      <sheetName val="Hoja2"/>
    </sheetNames>
    <sheetDataSet>
      <sheetData sheetId="0" refreshError="1"/>
      <sheetData sheetId="1">
        <row r="2">
          <cell r="C2" t="str">
            <v>Publica</v>
          </cell>
          <cell r="H2" t="str">
            <v>Resolucion libra Mandamiento de pago</v>
          </cell>
          <cell r="I2" t="str">
            <v>Resolución que resuelve excepciones</v>
          </cell>
          <cell r="J2" t="str">
            <v>Probada</v>
          </cell>
          <cell r="K2" t="str">
            <v xml:space="preserve">Alta (menor Igual a 1 años)
</v>
          </cell>
          <cell r="L2" t="str">
            <v>Actualización de cartera</v>
          </cell>
          <cell r="N2" t="str">
            <v>Decide incidente de desembargo</v>
          </cell>
          <cell r="O2" t="str">
            <v>SI</v>
          </cell>
          <cell r="P2" t="str">
            <v>Numero de Cuenta Bancaria</v>
          </cell>
          <cell r="Q2" t="str">
            <v>Favorable</v>
          </cell>
          <cell r="R2" t="str">
            <v>Pago total de la obligacion</v>
          </cell>
          <cell r="S2" t="str">
            <v>Auto que ordena Secuestro</v>
          </cell>
          <cell r="T2" t="str">
            <v>aprobado</v>
          </cell>
          <cell r="U2" t="str">
            <v>Auto que ordena remate</v>
          </cell>
          <cell r="V2" t="str">
            <v>liquidacion oficial</v>
          </cell>
          <cell r="W2" t="str">
            <v>Por orden legal</v>
          </cell>
        </row>
        <row r="3">
          <cell r="C3" t="str">
            <v>Privada</v>
          </cell>
          <cell r="H3" t="str">
            <v>Resolucion modifica Mandamiento de pago</v>
          </cell>
          <cell r="I3" t="str">
            <v>Resolución que resuelve recurso de  reposición contra la Resolución que resuelve excepciones</v>
          </cell>
          <cell r="J3" t="str">
            <v>No probada</v>
          </cell>
          <cell r="K3" t="str">
            <v>Media (de 1 a 3 años)</v>
          </cell>
          <cell r="L3" t="str">
            <v>Análisis de expediente</v>
          </cell>
          <cell r="N3" t="str">
            <v>Desembargo</v>
          </cell>
          <cell r="O3" t="str">
            <v>NO</v>
          </cell>
          <cell r="P3" t="str">
            <v>Folio de Matrícula Inmobiliaria</v>
          </cell>
          <cell r="Q3" t="str">
            <v>Desfavorable</v>
          </cell>
          <cell r="R3" t="str">
            <v>Prescripcion</v>
          </cell>
          <cell r="S3" t="str">
            <v>auto por el cual se comisiona el secuestro (1)</v>
          </cell>
          <cell r="T3" t="str">
            <v>objecion</v>
          </cell>
          <cell r="U3" t="str">
            <v>Auto que ordena remate por comisionado</v>
          </cell>
          <cell r="V3" t="str">
            <v>resolucion</v>
          </cell>
          <cell r="W3" t="str">
            <v>Por orden Judicial</v>
          </cell>
        </row>
        <row r="4">
          <cell r="H4" t="str">
            <v>Resolucion revoca mandamiento de pago</v>
          </cell>
          <cell r="J4" t="str">
            <v>Probada parcialmente</v>
          </cell>
          <cell r="K4" t="str">
            <v>Baja (de 3 a 5 años)</v>
          </cell>
          <cell r="L4" t="str">
            <v>Atención de requerimiento del contribuyente</v>
          </cell>
          <cell r="N4" t="str">
            <v>Embargo bien inmueble(No. Folio)</v>
          </cell>
          <cell r="P4" t="str">
            <v>Numero Chasis Vehiculo, nave o aeronave</v>
          </cell>
          <cell r="R4" t="str">
            <v>Remisibilidad</v>
          </cell>
          <cell r="S4" t="str">
            <v>auto por el cual se comisiona el secuestro (2)</v>
          </cell>
          <cell r="T4" t="str">
            <v>avaluo a cargo del sena</v>
          </cell>
          <cell r="U4" t="str">
            <v>demanda de nulidad contra el acta que aprueba remate</v>
          </cell>
          <cell r="V4" t="str">
            <v>sentencia</v>
          </cell>
          <cell r="W4" t="str">
            <v>Por admision de demanda contra escepciones</v>
          </cell>
        </row>
        <row r="5">
          <cell r="J5" t="str">
            <v>Rechazada</v>
          </cell>
          <cell r="L5" t="str">
            <v>Atención personal</v>
          </cell>
          <cell r="N5" t="str">
            <v>Embargo de efectivo (Cuenta)</v>
          </cell>
          <cell r="R5" t="str">
            <v>Revocatoria del titulo Ejecutivo</v>
          </cell>
          <cell r="T5" t="str">
            <v>nuevo avaluo a solicitud del ejecutado</v>
          </cell>
          <cell r="U5" t="str">
            <v>aprobacion del remate</v>
          </cell>
          <cell r="V5" t="str">
            <v xml:space="preserve">actas de liquidacion convenios </v>
          </cell>
          <cell r="W5" t="str">
            <v>Admision de demanda contra el titulo en cobro</v>
          </cell>
        </row>
        <row r="6">
          <cell r="L6" t="str">
            <v>Auto que Aprueba Avalúo</v>
          </cell>
          <cell r="N6" t="str">
            <v>Reduccion del limite de medida cautelar</v>
          </cell>
          <cell r="R6" t="str">
            <v>Por orden Judicial</v>
          </cell>
          <cell r="U6" t="str">
            <v>declaratoria desierta del remate</v>
          </cell>
          <cell r="V6" t="str">
            <v xml:space="preserve">actas de liquidacion contratos </v>
          </cell>
        </row>
        <row r="7">
          <cell r="L7" t="str">
            <v>Auto que responde objeción al avalúo</v>
          </cell>
          <cell r="N7" t="str">
            <v>Registo embargo cuenta</v>
          </cell>
          <cell r="R7" t="str">
            <v>Por Compensacion</v>
          </cell>
          <cell r="U7" t="str">
            <v>oposicion al remate</v>
          </cell>
          <cell r="V7" t="str">
            <v>autos</v>
          </cell>
        </row>
        <row r="8">
          <cell r="L8" t="str">
            <v>Avaluo</v>
          </cell>
          <cell r="N8" t="str">
            <v>Registro de embargo bien inmueble(NO. FOLIO)</v>
          </cell>
          <cell r="R8" t="str">
            <v>Levantamiento de medidas cautelares</v>
          </cell>
          <cell r="U8" t="str">
            <v>liquidacion definitiva del credito</v>
          </cell>
        </row>
        <row r="9">
          <cell r="L9" t="str">
            <v>Designación de perito avaluador</v>
          </cell>
          <cell r="R9" t="str">
            <v>archivo del expediente</v>
          </cell>
          <cell r="U9" t="str">
            <v>adjudicacion del bien</v>
          </cell>
        </row>
        <row r="10">
          <cell r="L10" t="str">
            <v>Diligencia de remate</v>
          </cell>
          <cell r="R10" t="str">
            <v>por Proceso de liquidacion obligatoria</v>
          </cell>
          <cell r="U10" t="str">
            <v>levantamiento de medidas cautelares</v>
          </cell>
        </row>
        <row r="11">
          <cell r="L11" t="str">
            <v>Diligenciamiento de hoja de ruta</v>
          </cell>
          <cell r="R11" t="str">
            <v>Por regimen de insolvencia</v>
          </cell>
        </row>
        <row r="12">
          <cell r="L12" t="str">
            <v>En espera de dictamen de avaluador</v>
          </cell>
          <cell r="R12" t="str">
            <v>Por proceso corcondatario o restructuracion</v>
          </cell>
        </row>
        <row r="13">
          <cell r="L13" t="str">
            <v>Establecimiento de deuda</v>
          </cell>
        </row>
        <row r="14">
          <cell r="L14" t="str">
            <v>Investigación de bienes</v>
          </cell>
        </row>
        <row r="15">
          <cell r="L15" t="str">
            <v>Levantamiento de medidas cautelares</v>
          </cell>
        </row>
        <row r="16">
          <cell r="L16" t="str">
            <v>Llamadas</v>
          </cell>
        </row>
        <row r="17">
          <cell r="L17" t="str">
            <v>Negociación directa</v>
          </cell>
        </row>
        <row r="18">
          <cell r="L18" t="str">
            <v>Nuevo avalúo</v>
          </cell>
        </row>
        <row r="19">
          <cell r="L19" t="str">
            <v>Proyección de terminación de proceso coactivo</v>
          </cell>
        </row>
        <row r="20">
          <cell r="L20" t="str">
            <v>Revisión de avaluo</v>
          </cell>
        </row>
        <row r="21">
          <cell r="L21" t="str">
            <v>Saneamiento del expediente de cobro</v>
          </cell>
        </row>
        <row r="22">
          <cell r="L22" t="str">
            <v>Solicitud de remantentes</v>
          </cell>
        </row>
        <row r="23">
          <cell r="L23" t="str">
            <v>Suspensión de cobro (indicando la causal)</v>
          </cell>
        </row>
        <row r="24">
          <cell r="L24" t="str">
            <v>Terminacion del proceso</v>
          </cell>
        </row>
        <row r="25">
          <cell r="L25" t="str">
            <v>Ubicación del contribuyente</v>
          </cell>
        </row>
        <row r="26">
          <cell r="L26" t="str">
            <v>Verificación de etapa procesal</v>
          </cell>
        </row>
        <row r="27">
          <cell r="L27" t="str">
            <v>Vinculación de deudores solidarios</v>
          </cell>
        </row>
        <row r="28">
          <cell r="L28" t="str">
            <v>Vinculación de herederos</v>
          </cell>
        </row>
        <row r="29">
          <cell r="L29" t="str">
            <v>Visitas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L-f-014"/>
      <sheetName val="datos 2"/>
    </sheetNames>
    <sheetDataSet>
      <sheetData sheetId="0"/>
      <sheetData sheetId="1">
        <row r="2">
          <cell r="C2">
            <v>1</v>
          </cell>
          <cell r="H2" t="str">
            <v>101013</v>
          </cell>
          <cell r="I2" t="str">
            <v>101015</v>
          </cell>
        </row>
        <row r="3">
          <cell r="C3">
            <v>5</v>
          </cell>
          <cell r="H3" t="str">
            <v>910410</v>
          </cell>
          <cell r="I3" t="str">
            <v>911010</v>
          </cell>
        </row>
        <row r="4">
          <cell r="C4">
            <v>8</v>
          </cell>
          <cell r="H4" t="str">
            <v>910510</v>
          </cell>
          <cell r="I4" t="str">
            <v>911110</v>
          </cell>
        </row>
        <row r="5">
          <cell r="C5">
            <v>11</v>
          </cell>
          <cell r="H5" t="str">
            <v>921810</v>
          </cell>
          <cell r="I5" t="str">
            <v>930510</v>
          </cell>
        </row>
        <row r="6">
          <cell r="C6">
            <v>13</v>
          </cell>
          <cell r="H6" t="str">
            <v>930410</v>
          </cell>
        </row>
        <row r="7">
          <cell r="C7">
            <v>15</v>
          </cell>
        </row>
        <row r="8">
          <cell r="C8">
            <v>17</v>
          </cell>
        </row>
        <row r="9">
          <cell r="C9">
            <v>18</v>
          </cell>
        </row>
        <row r="10">
          <cell r="C10">
            <v>19</v>
          </cell>
        </row>
        <row r="11">
          <cell r="C11">
            <v>20</v>
          </cell>
        </row>
        <row r="12">
          <cell r="C12">
            <v>23</v>
          </cell>
        </row>
        <row r="13">
          <cell r="C13">
            <v>25</v>
          </cell>
        </row>
        <row r="14">
          <cell r="C14">
            <v>27</v>
          </cell>
        </row>
        <row r="15">
          <cell r="C15">
            <v>41</v>
          </cell>
        </row>
        <row r="16">
          <cell r="C16">
            <v>44</v>
          </cell>
        </row>
        <row r="17">
          <cell r="C17">
            <v>47</v>
          </cell>
        </row>
        <row r="18">
          <cell r="C18">
            <v>50</v>
          </cell>
        </row>
        <row r="19">
          <cell r="C19">
            <v>52</v>
          </cell>
        </row>
        <row r="20">
          <cell r="C20">
            <v>54</v>
          </cell>
        </row>
        <row r="21">
          <cell r="C21">
            <v>63</v>
          </cell>
        </row>
        <row r="22">
          <cell r="C22">
            <v>66</v>
          </cell>
        </row>
        <row r="23">
          <cell r="C23">
            <v>68</v>
          </cell>
        </row>
        <row r="24">
          <cell r="C24">
            <v>70</v>
          </cell>
        </row>
        <row r="25">
          <cell r="C25">
            <v>73</v>
          </cell>
        </row>
        <row r="26">
          <cell r="C26">
            <v>76</v>
          </cell>
        </row>
        <row r="27">
          <cell r="C27">
            <v>81</v>
          </cell>
        </row>
        <row r="28">
          <cell r="C28">
            <v>85</v>
          </cell>
        </row>
        <row r="29">
          <cell r="C29">
            <v>86</v>
          </cell>
        </row>
        <row r="30">
          <cell r="C30">
            <v>88</v>
          </cell>
        </row>
        <row r="31">
          <cell r="C31">
            <v>91</v>
          </cell>
        </row>
        <row r="32">
          <cell r="C32">
            <v>94</v>
          </cell>
        </row>
        <row r="33">
          <cell r="C33">
            <v>95</v>
          </cell>
        </row>
        <row r="34">
          <cell r="C34">
            <v>97</v>
          </cell>
        </row>
        <row r="35">
          <cell r="C35">
            <v>99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ResumenCotizacion"/>
      <sheetName val="Distribución"/>
      <sheetName val="divipola"/>
      <sheetName val="ProveedorCSV"/>
      <sheetName val="csv"/>
      <sheetName val="Version"/>
      <sheetName val="csvTemp"/>
      <sheetName val="TablaDinamicaMinimos"/>
      <sheetName val="CatalogoTemp"/>
      <sheetName val="Catalogo"/>
      <sheetName val="Hoja1"/>
      <sheetName val="tempListas"/>
      <sheetName val="Listas"/>
      <sheetName val="Cuadro 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C2" t="str">
            <v>AMAZONAS</v>
          </cell>
        </row>
        <row r="3">
          <cell r="C3" t="str">
            <v>ANTIOQUIA</v>
          </cell>
        </row>
        <row r="4">
          <cell r="C4" t="str">
            <v>ARAUCA</v>
          </cell>
        </row>
        <row r="5">
          <cell r="C5" t="str">
            <v>ATLÁNTICO</v>
          </cell>
        </row>
        <row r="6">
          <cell r="C6" t="str">
            <v>BOGOTÁ, D.C.</v>
          </cell>
        </row>
        <row r="7">
          <cell r="C7" t="str">
            <v>BOLÍVAR</v>
          </cell>
        </row>
        <row r="8">
          <cell r="C8" t="str">
            <v>BOYACÁ</v>
          </cell>
        </row>
        <row r="9">
          <cell r="C9" t="str">
            <v>CALDAS</v>
          </cell>
        </row>
        <row r="10">
          <cell r="C10" t="str">
            <v>CAQUETÁ</v>
          </cell>
        </row>
        <row r="11">
          <cell r="C11" t="str">
            <v>CASANARE</v>
          </cell>
        </row>
        <row r="12">
          <cell r="C12" t="str">
            <v>CAUCA</v>
          </cell>
        </row>
        <row r="13">
          <cell r="C13" t="str">
            <v>CESAR</v>
          </cell>
        </row>
        <row r="14">
          <cell r="C14" t="str">
            <v>CHOCÓ</v>
          </cell>
        </row>
        <row r="15">
          <cell r="C15" t="str">
            <v>CÓRDOBA</v>
          </cell>
        </row>
        <row r="16">
          <cell r="C16" t="str">
            <v>CUNDINAMARCA</v>
          </cell>
        </row>
        <row r="17">
          <cell r="C17" t="str">
            <v>GUAINIA</v>
          </cell>
        </row>
        <row r="18">
          <cell r="C18" t="str">
            <v>GUAVIARE</v>
          </cell>
        </row>
        <row r="19">
          <cell r="C19" t="str">
            <v>HUILA</v>
          </cell>
        </row>
        <row r="20">
          <cell r="C20" t="str">
            <v>LA GUAJIRA</v>
          </cell>
        </row>
        <row r="21">
          <cell r="C21" t="str">
            <v>MAGDALENA</v>
          </cell>
        </row>
        <row r="22">
          <cell r="C22" t="str">
            <v>META</v>
          </cell>
        </row>
        <row r="23">
          <cell r="C23" t="str">
            <v>NARIÑO</v>
          </cell>
        </row>
        <row r="24">
          <cell r="C24" t="str">
            <v>NORTE DE SANTANDER</v>
          </cell>
        </row>
        <row r="25">
          <cell r="C25" t="str">
            <v>PUTUMAYO</v>
          </cell>
        </row>
        <row r="26">
          <cell r="C26" t="str">
            <v>QUINDIO</v>
          </cell>
        </row>
        <row r="27">
          <cell r="C27" t="str">
            <v>RISARALDA</v>
          </cell>
        </row>
        <row r="28">
          <cell r="C28" t="str">
            <v>SAN ANDRES Y PROVIDENCIA</v>
          </cell>
        </row>
        <row r="29">
          <cell r="C29" t="str">
            <v>SANTANDER</v>
          </cell>
        </row>
        <row r="30">
          <cell r="C30" t="str">
            <v>SUCRE</v>
          </cell>
        </row>
        <row r="31">
          <cell r="C31" t="str">
            <v>TOLIMA</v>
          </cell>
        </row>
        <row r="32">
          <cell r="C32" t="str">
            <v>VALLE DEL CAUCA</v>
          </cell>
        </row>
        <row r="33">
          <cell r="C33" t="str">
            <v>VAUPES</v>
          </cell>
        </row>
        <row r="34">
          <cell r="C34" t="str">
            <v>VICHADA</v>
          </cell>
        </row>
      </sheetData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BRO COACTIVO"/>
      <sheetName val="Hoja2"/>
    </sheetNames>
    <sheetDataSet>
      <sheetData sheetId="0"/>
      <sheetData sheetId="1">
        <row r="2">
          <cell r="A2" t="str">
            <v>01 Dirección General</v>
          </cell>
          <cell r="B2" t="str">
            <v>201 Deuda aportes</v>
          </cell>
          <cell r="C2" t="str">
            <v>Publica</v>
          </cell>
          <cell r="V2" t="str">
            <v>liquidacion oficial</v>
          </cell>
        </row>
        <row r="3">
          <cell r="A3" t="str">
            <v>05 Antioquia</v>
          </cell>
          <cell r="B3" t="str">
            <v>202 Deuda FIC</v>
          </cell>
          <cell r="C3" t="str">
            <v>Privada</v>
          </cell>
          <cell r="V3" t="str">
            <v>resolucion</v>
          </cell>
        </row>
        <row r="4">
          <cell r="A4" t="str">
            <v>08 Atlántico</v>
          </cell>
          <cell r="B4" t="str">
            <v>203 Deuda Monetización</v>
          </cell>
          <cell r="V4" t="str">
            <v>sentencia</v>
          </cell>
        </row>
        <row r="5">
          <cell r="A5" t="str">
            <v>11 Distrito Capital</v>
          </cell>
          <cell r="B5" t="str">
            <v>204 Multas Minprotección social</v>
          </cell>
          <cell r="V5" t="str">
            <v xml:space="preserve">actas de liquidacion convenios </v>
          </cell>
        </row>
        <row r="6">
          <cell r="A6" t="str">
            <v>13 Bolívar</v>
          </cell>
          <cell r="B6" t="str">
            <v>205 Multa por incumplimiento del Contrato de aprendizaje</v>
          </cell>
          <cell r="V6" t="str">
            <v xml:space="preserve">actas de liquidacion contratos </v>
          </cell>
        </row>
        <row r="7">
          <cell r="A7" t="str">
            <v>15 Boyacá</v>
          </cell>
          <cell r="B7" t="str">
            <v xml:space="preserve">206 Liquidacion oficial Intereses de mora por parafiscales </v>
          </cell>
          <cell r="V7" t="str">
            <v>autos</v>
          </cell>
        </row>
        <row r="8">
          <cell r="A8" t="str">
            <v>17 Caldas</v>
          </cell>
          <cell r="B8" t="str">
            <v>207 Liquidacion oficial Intereses de mora FIC</v>
          </cell>
        </row>
        <row r="9">
          <cell r="A9" t="str">
            <v xml:space="preserve"> 18 Caquetá</v>
          </cell>
          <cell r="B9" t="str">
            <v>208 Liquidacion oficial Intereses de mora por monetización</v>
          </cell>
        </row>
        <row r="10">
          <cell r="A10" t="str">
            <v>19 Cauca</v>
          </cell>
          <cell r="B10" t="str">
            <v>304 Cuota parte pensional</v>
          </cell>
        </row>
        <row r="11">
          <cell r="A11" t="str">
            <v>20 Cesar</v>
          </cell>
          <cell r="B11" t="str">
            <v>305 Doble mesada pensional</v>
          </cell>
        </row>
        <row r="12">
          <cell r="A12" t="str">
            <v>23 Córdoba</v>
          </cell>
          <cell r="B12" t="str">
            <v>311 Préstamos hipotecarios</v>
          </cell>
        </row>
        <row r="13">
          <cell r="A13" t="str">
            <v>25 Cundinamarca</v>
          </cell>
          <cell r="B13" t="str">
            <v>312 Préstamo sobre ahorro</v>
          </cell>
        </row>
        <row r="14">
          <cell r="A14" t="str">
            <v>27 Chocó</v>
          </cell>
          <cell r="B14" t="str">
            <v>313 Reconsignación</v>
          </cell>
        </row>
        <row r="15">
          <cell r="A15" t="str">
            <v>41 Huila</v>
          </cell>
          <cell r="B15" t="str">
            <v>314 Reembolso cajas menores</v>
          </cell>
        </row>
        <row r="16">
          <cell r="A16" t="str">
            <v>44 Guajira</v>
          </cell>
          <cell r="B16" t="str">
            <v>315 Reintegro viáticos y/o capacitación</v>
          </cell>
        </row>
        <row r="17">
          <cell r="A17" t="str">
            <v>47 Magdalena</v>
          </cell>
          <cell r="B17" t="str">
            <v>317 Responsabilidad de bienes</v>
          </cell>
        </row>
        <row r="18">
          <cell r="A18" t="str">
            <v>50 Meta</v>
          </cell>
          <cell r="B18" t="str">
            <v>319 Salarios, pensiones o prestaciones</v>
          </cell>
        </row>
        <row r="19">
          <cell r="A19" t="str">
            <v>52 Nariño</v>
          </cell>
          <cell r="B19" t="str">
            <v>320 Sanciones disciplinarias</v>
          </cell>
        </row>
        <row r="20">
          <cell r="A20" t="str">
            <v>54 Norte de Santander</v>
          </cell>
          <cell r="B20" t="str">
            <v>418 Excedentes de servicio médico</v>
          </cell>
        </row>
        <row r="21">
          <cell r="A21" t="str">
            <v>63 Quindío</v>
          </cell>
          <cell r="B21" t="str">
            <v>424 Otros reintegros</v>
          </cell>
        </row>
        <row r="22">
          <cell r="A22" t="str">
            <v>66 Risaralda</v>
          </cell>
        </row>
        <row r="23">
          <cell r="A23" t="str">
            <v>68 Santander</v>
          </cell>
        </row>
        <row r="24">
          <cell r="A24" t="str">
            <v>70 Sucre</v>
          </cell>
        </row>
        <row r="25">
          <cell r="A25" t="str">
            <v>73 Tolima</v>
          </cell>
        </row>
        <row r="26">
          <cell r="A26" t="str">
            <v>76 Valle</v>
          </cell>
        </row>
        <row r="27">
          <cell r="A27" t="str">
            <v>81 Arauca</v>
          </cell>
        </row>
        <row r="28">
          <cell r="A28" t="str">
            <v>85 Casanare</v>
          </cell>
        </row>
        <row r="29">
          <cell r="A29" t="str">
            <v>86 Putumayo</v>
          </cell>
        </row>
        <row r="30">
          <cell r="A30" t="str">
            <v>88 San Andrés</v>
          </cell>
        </row>
        <row r="31">
          <cell r="A31" t="str">
            <v>91 Amazonas</v>
          </cell>
        </row>
        <row r="32">
          <cell r="A32" t="str">
            <v>94 Guaina</v>
          </cell>
        </row>
        <row r="33">
          <cell r="A33" t="str">
            <v>95 Guaviare</v>
          </cell>
        </row>
        <row r="34">
          <cell r="A34" t="str">
            <v>97 Vaupés</v>
          </cell>
        </row>
        <row r="35">
          <cell r="A35" t="str">
            <v>99 Vichada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TempCantProduc"/>
      <sheetName val="ResumenCotizacion"/>
      <sheetName val="Cotizacion"/>
      <sheetName val="ResumenProveedores"/>
      <sheetName val="DepartaMuni"/>
      <sheetName val="ListasAutomaticas"/>
      <sheetName val="Cat_Original"/>
      <sheetName val="Original"/>
      <sheetName val="Cat_Remanufacturado"/>
      <sheetName val="CSV"/>
      <sheetName val="Cuadro Totales"/>
      <sheetName val="Listas"/>
      <sheetName val="minimo"/>
      <sheetName val="temp"/>
      <sheetName val="tempListas"/>
      <sheetName val="Remanufactur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>
            <v>1</v>
          </cell>
        </row>
        <row r="3">
          <cell r="B3">
            <v>2</v>
          </cell>
        </row>
        <row r="4">
          <cell r="B4">
            <v>3</v>
          </cell>
        </row>
      </sheetData>
      <sheetData sheetId="13"/>
      <sheetData sheetId="14">
        <row r="1">
          <cell r="A1" t="str">
            <v>llave</v>
          </cell>
        </row>
      </sheetData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Listas"/>
    </sheetNames>
    <sheetDataSet>
      <sheetData sheetId="0">
        <row r="159">
          <cell r="F159" t="str">
            <v>ADECUACIONES</v>
          </cell>
        </row>
        <row r="160">
          <cell r="F160" t="str">
            <v>MAQUINAS</v>
          </cell>
        </row>
        <row r="161">
          <cell r="F161" t="str">
            <v>EQUIPOS ELÉCTRICOS, HIDRÁULICOS, NEUMÁTICOS, ELECTRÓNICOS Y MECÁNICOS</v>
          </cell>
        </row>
        <row r="162">
          <cell r="F162" t="str">
            <v>EQUIPOS DE MEDICIÓN Y LABORATORIO</v>
          </cell>
        </row>
        <row r="163">
          <cell r="F163" t="str">
            <v>SST (SEGURIDAD Y SALUD OCUPACIONAL)</v>
          </cell>
        </row>
        <row r="164">
          <cell r="F164" t="str">
            <v>ELEMENTOS DE PROTECCIÓN PERSONAL</v>
          </cell>
        </row>
        <row r="165">
          <cell r="F165" t="str">
            <v>SOFTWARE</v>
          </cell>
        </row>
        <row r="166">
          <cell r="F166" t="str">
            <v>EQUIPOS DE AUDIO Y VIDEO</v>
          </cell>
        </row>
        <row r="167">
          <cell r="F167" t="str">
            <v>MUEBLES Y ENSERES</v>
          </cell>
        </row>
        <row r="168">
          <cell r="F168" t="str">
            <v xml:space="preserve">HERRAMIENTAS </v>
          </cell>
        </row>
        <row r="169">
          <cell r="F169" t="str">
            <v>PAPELERIA</v>
          </cell>
        </row>
        <row r="170">
          <cell r="F170" t="str">
            <v>MATERIALES DE FORMACIÓN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3"/>
  <sheetViews>
    <sheetView tabSelected="1" topLeftCell="A74" zoomScaleNormal="100" zoomScaleSheetLayoutView="35" workbookViewId="0">
      <selection activeCell="F52" sqref="F52"/>
    </sheetView>
  </sheetViews>
  <sheetFormatPr baseColWidth="10" defaultColWidth="11.5" defaultRowHeight="12" x14ac:dyDescent="0.2"/>
  <cols>
    <col min="1" max="1" width="8.1640625" style="33" customWidth="1"/>
    <col min="2" max="2" width="57.6640625" style="19" customWidth="1"/>
    <col min="3" max="3" width="10.83203125" style="9" customWidth="1"/>
    <col min="4" max="4" width="9.5" style="9" customWidth="1"/>
    <col min="5" max="5" width="18" style="10" customWidth="1"/>
    <col min="6" max="6" width="16.33203125" style="10" customWidth="1"/>
    <col min="7" max="7" width="15.83203125" style="11" customWidth="1"/>
    <col min="8" max="8" width="19.5" style="7" customWidth="1"/>
    <col min="9" max="10" width="8.5" style="7" customWidth="1"/>
    <col min="11" max="11" width="20.33203125" style="7" customWidth="1"/>
    <col min="12" max="12" width="8.5" style="7" customWidth="1"/>
    <col min="13" max="13" width="22.83203125" style="7" customWidth="1"/>
    <col min="14" max="16384" width="11.5" style="7"/>
  </cols>
  <sheetData>
    <row r="1" spans="1:13" x14ac:dyDescent="0.2">
      <c r="A1" s="85"/>
      <c r="B1" s="2"/>
      <c r="C1" s="2"/>
      <c r="D1" s="3"/>
      <c r="E1" s="4"/>
      <c r="F1" s="4"/>
      <c r="G1" s="5"/>
      <c r="H1" s="6"/>
    </row>
    <row r="2" spans="1:13" x14ac:dyDescent="0.2">
      <c r="A2" s="32"/>
      <c r="B2" s="7"/>
      <c r="C2" s="7"/>
      <c r="H2" s="12"/>
    </row>
    <row r="3" spans="1:13" x14ac:dyDescent="0.2">
      <c r="A3" s="32"/>
      <c r="B3" s="7"/>
      <c r="C3" s="7"/>
      <c r="H3" s="12"/>
    </row>
    <row r="4" spans="1:13" ht="25" customHeight="1" x14ac:dyDescent="0.2">
      <c r="A4" s="32"/>
      <c r="B4" s="7"/>
      <c r="C4" s="7"/>
      <c r="H4" s="12"/>
    </row>
    <row r="5" spans="1:13" ht="15" customHeight="1" x14ac:dyDescent="0.2">
      <c r="A5" s="70" t="s">
        <v>0</v>
      </c>
      <c r="B5" s="71"/>
      <c r="C5" s="71"/>
      <c r="D5" s="71"/>
      <c r="E5" s="71"/>
      <c r="F5" s="71"/>
      <c r="G5" s="71"/>
      <c r="H5" s="72"/>
    </row>
    <row r="6" spans="1:13" ht="34" customHeight="1" x14ac:dyDescent="0.2">
      <c r="A6" s="70" t="s">
        <v>1</v>
      </c>
      <c r="B6" s="71"/>
      <c r="C6" s="71"/>
      <c r="D6" s="71"/>
      <c r="E6" s="71"/>
      <c r="F6" s="71"/>
      <c r="G6" s="71"/>
      <c r="H6" s="72"/>
    </row>
    <row r="7" spans="1:13" ht="21" customHeight="1" x14ac:dyDescent="0.2">
      <c r="A7" s="58" t="s">
        <v>2</v>
      </c>
      <c r="B7" s="73"/>
      <c r="C7" s="73"/>
      <c r="D7" s="73"/>
      <c r="E7" s="73"/>
      <c r="F7" s="73"/>
      <c r="G7" s="73"/>
      <c r="H7" s="74"/>
    </row>
    <row r="8" spans="1:13" ht="21" customHeight="1" x14ac:dyDescent="0.2">
      <c r="A8" s="58" t="s">
        <v>15</v>
      </c>
      <c r="B8" s="73"/>
      <c r="C8" s="73"/>
      <c r="D8" s="73"/>
      <c r="E8" s="73"/>
      <c r="F8" s="73"/>
      <c r="G8" s="73"/>
      <c r="H8" s="74"/>
    </row>
    <row r="9" spans="1:13" ht="17.25" customHeight="1" x14ac:dyDescent="0.2">
      <c r="A9" s="75" t="s">
        <v>3</v>
      </c>
      <c r="B9" s="76"/>
      <c r="C9" s="76"/>
      <c r="D9" s="76"/>
      <c r="E9" s="76"/>
      <c r="F9" s="76"/>
      <c r="G9" s="76"/>
      <c r="H9" s="77"/>
    </row>
    <row r="10" spans="1:13" ht="6" customHeight="1" x14ac:dyDescent="0.2">
      <c r="A10" s="78"/>
      <c r="B10" s="79"/>
      <c r="C10" s="79"/>
      <c r="D10" s="79"/>
      <c r="E10" s="79"/>
      <c r="F10" s="79"/>
      <c r="G10" s="79"/>
      <c r="H10" s="80"/>
    </row>
    <row r="11" spans="1:13" ht="36.75" customHeight="1" x14ac:dyDescent="0.2">
      <c r="A11" s="58" t="s">
        <v>4</v>
      </c>
      <c r="B11" s="59"/>
      <c r="C11" s="60" t="s">
        <v>16</v>
      </c>
      <c r="D11" s="61"/>
      <c r="E11" s="61"/>
      <c r="F11" s="61"/>
      <c r="G11" s="61"/>
      <c r="H11" s="62"/>
      <c r="M11" s="16"/>
    </row>
    <row r="12" spans="1:13" s="16" customFormat="1" ht="65.25" customHeight="1" x14ac:dyDescent="0.2">
      <c r="A12" s="13" t="s">
        <v>5</v>
      </c>
      <c r="B12" s="13" t="s">
        <v>6</v>
      </c>
      <c r="C12" s="13" t="s">
        <v>7</v>
      </c>
      <c r="D12" s="13" t="s">
        <v>8</v>
      </c>
      <c r="E12" s="14" t="s">
        <v>45</v>
      </c>
      <c r="F12" s="14" t="s">
        <v>46</v>
      </c>
      <c r="G12" s="15" t="s">
        <v>9</v>
      </c>
      <c r="H12" s="15" t="s">
        <v>10</v>
      </c>
    </row>
    <row r="13" spans="1:13" s="16" customFormat="1" ht="24.75" customHeight="1" x14ac:dyDescent="0.2">
      <c r="A13" s="13"/>
      <c r="B13" s="63" t="s">
        <v>34</v>
      </c>
      <c r="C13" s="64"/>
      <c r="D13" s="65"/>
      <c r="E13" s="14"/>
      <c r="F13" s="14"/>
      <c r="G13" s="15"/>
      <c r="H13" s="15"/>
    </row>
    <row r="14" spans="1:13" ht="101" customHeight="1" x14ac:dyDescent="0.2">
      <c r="A14" s="86">
        <v>1</v>
      </c>
      <c r="B14" s="21" t="s">
        <v>17</v>
      </c>
      <c r="C14" s="34" t="s">
        <v>31</v>
      </c>
      <c r="D14" s="34">
        <v>350</v>
      </c>
      <c r="E14" s="42">
        <v>85000</v>
      </c>
      <c r="F14" s="42">
        <v>105500</v>
      </c>
      <c r="G14" s="23">
        <f>+(E14+F14)/2</f>
        <v>95250</v>
      </c>
      <c r="H14" s="17">
        <f t="shared" ref="H14:H31" si="0">G14*D14</f>
        <v>33337500</v>
      </c>
      <c r="I14" s="16"/>
      <c r="J14" s="16"/>
      <c r="K14" s="16"/>
      <c r="L14" s="16"/>
      <c r="M14" s="16"/>
    </row>
    <row r="15" spans="1:13" ht="167" customHeight="1" x14ac:dyDescent="0.2">
      <c r="A15" s="86">
        <v>2</v>
      </c>
      <c r="B15" s="21" t="s">
        <v>18</v>
      </c>
      <c r="C15" s="34" t="s">
        <v>31</v>
      </c>
      <c r="D15" s="34">
        <v>350</v>
      </c>
      <c r="E15" s="42">
        <v>190000</v>
      </c>
      <c r="F15" s="42">
        <v>210000</v>
      </c>
      <c r="G15" s="23">
        <f t="shared" ref="G15:G31" si="1">+(E15+F15)/2</f>
        <v>200000</v>
      </c>
      <c r="H15" s="17">
        <f t="shared" si="0"/>
        <v>70000000</v>
      </c>
      <c r="I15" s="16"/>
      <c r="J15" s="16"/>
      <c r="K15" s="16"/>
      <c r="L15" s="16"/>
      <c r="M15" s="16"/>
    </row>
    <row r="16" spans="1:13" ht="209" customHeight="1" x14ac:dyDescent="0.2">
      <c r="A16" s="86">
        <v>3</v>
      </c>
      <c r="B16" s="21" t="s">
        <v>19</v>
      </c>
      <c r="C16" s="35" t="s">
        <v>31</v>
      </c>
      <c r="D16" s="35">
        <v>480</v>
      </c>
      <c r="E16" s="42">
        <v>250000</v>
      </c>
      <c r="F16" s="42">
        <v>210000</v>
      </c>
      <c r="G16" s="23">
        <f t="shared" si="1"/>
        <v>230000</v>
      </c>
      <c r="H16" s="17">
        <f t="shared" si="0"/>
        <v>110400000</v>
      </c>
      <c r="I16" s="16"/>
      <c r="J16" s="16"/>
      <c r="K16" s="16"/>
      <c r="L16" s="16"/>
      <c r="M16" s="16"/>
    </row>
    <row r="17" spans="1:13" ht="160.5" customHeight="1" x14ac:dyDescent="0.2">
      <c r="A17" s="86">
        <v>5</v>
      </c>
      <c r="B17" s="21" t="s">
        <v>20</v>
      </c>
      <c r="C17" s="35" t="s">
        <v>31</v>
      </c>
      <c r="D17" s="35">
        <v>50</v>
      </c>
      <c r="E17" s="42">
        <v>190000</v>
      </c>
      <c r="F17" s="42">
        <v>210000</v>
      </c>
      <c r="G17" s="23">
        <f t="shared" si="1"/>
        <v>200000</v>
      </c>
      <c r="H17" s="17">
        <f t="shared" si="0"/>
        <v>10000000</v>
      </c>
      <c r="I17" s="16"/>
      <c r="J17" s="16"/>
      <c r="K17" s="16"/>
      <c r="L17" s="16"/>
      <c r="M17" s="16"/>
    </row>
    <row r="18" spans="1:13" ht="142.5" customHeight="1" x14ac:dyDescent="0.2">
      <c r="A18" s="86">
        <v>6</v>
      </c>
      <c r="B18" s="21" t="s">
        <v>21</v>
      </c>
      <c r="C18" s="35" t="s">
        <v>31</v>
      </c>
      <c r="D18" s="35">
        <v>540</v>
      </c>
      <c r="E18" s="42">
        <v>165900</v>
      </c>
      <c r="F18" s="42">
        <v>189000</v>
      </c>
      <c r="G18" s="23">
        <f t="shared" si="1"/>
        <v>177450</v>
      </c>
      <c r="H18" s="17">
        <f t="shared" si="0"/>
        <v>95823000</v>
      </c>
      <c r="I18" s="16"/>
      <c r="J18" s="16"/>
      <c r="K18" s="16"/>
      <c r="L18" s="16"/>
      <c r="M18" s="16"/>
    </row>
    <row r="19" spans="1:13" ht="68" customHeight="1" x14ac:dyDescent="0.2">
      <c r="A19" s="86">
        <v>7</v>
      </c>
      <c r="B19" s="21" t="s">
        <v>22</v>
      </c>
      <c r="C19" s="35" t="s">
        <v>32</v>
      </c>
      <c r="D19" s="35">
        <v>180</v>
      </c>
      <c r="E19" s="42">
        <v>79000</v>
      </c>
      <c r="F19" s="42">
        <v>58000</v>
      </c>
      <c r="G19" s="23">
        <f t="shared" si="1"/>
        <v>68500</v>
      </c>
      <c r="H19" s="17">
        <f t="shared" si="0"/>
        <v>12330000</v>
      </c>
      <c r="I19" s="16"/>
      <c r="J19" s="16"/>
      <c r="K19" s="16"/>
      <c r="L19" s="16"/>
      <c r="M19" s="16"/>
    </row>
    <row r="20" spans="1:13" ht="153" customHeight="1" x14ac:dyDescent="0.2">
      <c r="A20" s="86">
        <v>8</v>
      </c>
      <c r="B20" s="21" t="s">
        <v>23</v>
      </c>
      <c r="C20" s="36" t="s">
        <v>33</v>
      </c>
      <c r="D20" s="36">
        <v>1</v>
      </c>
      <c r="E20" s="42">
        <v>6850950</v>
      </c>
      <c r="F20" s="42">
        <v>6999000</v>
      </c>
      <c r="G20" s="23">
        <f t="shared" si="1"/>
        <v>6924975</v>
      </c>
      <c r="H20" s="17">
        <f t="shared" si="0"/>
        <v>6924975</v>
      </c>
      <c r="I20" s="16"/>
      <c r="J20" s="16"/>
      <c r="K20" s="16"/>
      <c r="L20" s="16"/>
      <c r="M20" s="16"/>
    </row>
    <row r="21" spans="1:13" ht="114" customHeight="1" x14ac:dyDescent="0.2">
      <c r="A21" s="86">
        <v>9</v>
      </c>
      <c r="B21" s="21" t="s">
        <v>24</v>
      </c>
      <c r="C21" s="36" t="s">
        <v>33</v>
      </c>
      <c r="D21" s="36">
        <v>1</v>
      </c>
      <c r="E21" s="43">
        <v>6850950</v>
      </c>
      <c r="F21" s="42">
        <v>6999000</v>
      </c>
      <c r="G21" s="23">
        <f t="shared" si="1"/>
        <v>6924975</v>
      </c>
      <c r="H21" s="17">
        <f t="shared" si="0"/>
        <v>6924975</v>
      </c>
      <c r="I21" s="16"/>
      <c r="J21" s="16"/>
      <c r="K21" s="16"/>
      <c r="L21" s="16"/>
      <c r="M21" s="16"/>
    </row>
    <row r="22" spans="1:13" ht="124" customHeight="1" x14ac:dyDescent="0.2">
      <c r="A22" s="86">
        <v>11</v>
      </c>
      <c r="B22" s="21" t="s">
        <v>25</v>
      </c>
      <c r="C22" s="36" t="s">
        <v>33</v>
      </c>
      <c r="D22" s="36">
        <v>1</v>
      </c>
      <c r="E22" s="43">
        <v>8678965</v>
      </c>
      <c r="F22" s="43">
        <v>8467000</v>
      </c>
      <c r="G22" s="23">
        <f t="shared" si="1"/>
        <v>8572982.5</v>
      </c>
      <c r="H22" s="17">
        <f t="shared" si="0"/>
        <v>8572982.5</v>
      </c>
      <c r="I22" s="16"/>
      <c r="J22" s="16"/>
      <c r="K22" s="16"/>
      <c r="L22" s="16"/>
      <c r="M22" s="16"/>
    </row>
    <row r="23" spans="1:13" ht="114" customHeight="1" x14ac:dyDescent="0.2">
      <c r="A23" s="86">
        <v>12</v>
      </c>
      <c r="B23" s="21" t="s">
        <v>26</v>
      </c>
      <c r="C23" s="36" t="s">
        <v>33</v>
      </c>
      <c r="D23" s="36">
        <v>1</v>
      </c>
      <c r="E23" s="43">
        <v>11567890</v>
      </c>
      <c r="F23" s="43">
        <v>11645000</v>
      </c>
      <c r="G23" s="23">
        <f t="shared" si="1"/>
        <v>11606445</v>
      </c>
      <c r="H23" s="17">
        <f t="shared" si="0"/>
        <v>11606445</v>
      </c>
      <c r="I23" s="16"/>
      <c r="J23" s="16"/>
      <c r="K23" s="16"/>
      <c r="L23" s="16"/>
      <c r="M23" s="16"/>
    </row>
    <row r="24" spans="1:13" ht="107" customHeight="1" x14ac:dyDescent="0.2">
      <c r="A24" s="86">
        <v>13</v>
      </c>
      <c r="B24" s="21" t="s">
        <v>27</v>
      </c>
      <c r="C24" s="36" t="s">
        <v>33</v>
      </c>
      <c r="D24" s="36">
        <v>1</v>
      </c>
      <c r="E24" s="43">
        <v>3550000</v>
      </c>
      <c r="F24" s="43">
        <v>2980000</v>
      </c>
      <c r="G24" s="23">
        <f t="shared" si="1"/>
        <v>3265000</v>
      </c>
      <c r="H24" s="17">
        <f t="shared" si="0"/>
        <v>3265000</v>
      </c>
      <c r="I24" s="16"/>
      <c r="J24" s="16"/>
      <c r="K24" s="16"/>
      <c r="L24" s="16"/>
      <c r="M24" s="16"/>
    </row>
    <row r="25" spans="1:13" ht="89" customHeight="1" x14ac:dyDescent="0.2">
      <c r="A25" s="87">
        <v>14</v>
      </c>
      <c r="B25" s="21" t="s">
        <v>28</v>
      </c>
      <c r="C25" s="36" t="s">
        <v>33</v>
      </c>
      <c r="D25" s="36">
        <v>1</v>
      </c>
      <c r="E25" s="42">
        <v>2876000</v>
      </c>
      <c r="F25" s="43">
        <v>2980000</v>
      </c>
      <c r="G25" s="23">
        <f t="shared" si="1"/>
        <v>2928000</v>
      </c>
      <c r="H25" s="17">
        <f t="shared" si="0"/>
        <v>2928000</v>
      </c>
      <c r="I25" s="16"/>
      <c r="J25" s="16"/>
      <c r="K25" s="16"/>
      <c r="L25" s="16"/>
      <c r="M25" s="16"/>
    </row>
    <row r="26" spans="1:13" ht="102" customHeight="1" x14ac:dyDescent="0.2">
      <c r="A26" s="87">
        <v>15</v>
      </c>
      <c r="B26" s="21" t="s">
        <v>29</v>
      </c>
      <c r="C26" s="36" t="s">
        <v>33</v>
      </c>
      <c r="D26" s="36">
        <v>1</v>
      </c>
      <c r="E26" s="42">
        <v>7340000</v>
      </c>
      <c r="F26" s="42">
        <v>7689000</v>
      </c>
      <c r="G26" s="23">
        <f t="shared" si="1"/>
        <v>7514500</v>
      </c>
      <c r="H26" s="17">
        <f t="shared" si="0"/>
        <v>7514500</v>
      </c>
      <c r="I26" s="16"/>
      <c r="J26" s="16"/>
      <c r="K26" s="16"/>
      <c r="L26" s="16"/>
      <c r="M26" s="16"/>
    </row>
    <row r="27" spans="1:13" ht="125.5" customHeight="1" x14ac:dyDescent="0.2">
      <c r="A27" s="87">
        <v>16</v>
      </c>
      <c r="B27" s="21" t="s">
        <v>30</v>
      </c>
      <c r="C27" s="36" t="s">
        <v>33</v>
      </c>
      <c r="D27" s="36">
        <v>1</v>
      </c>
      <c r="E27" s="42">
        <v>9789000</v>
      </c>
      <c r="F27" s="42">
        <v>9450000</v>
      </c>
      <c r="G27" s="23">
        <f t="shared" si="1"/>
        <v>9619500</v>
      </c>
      <c r="H27" s="17">
        <f t="shared" si="0"/>
        <v>9619500</v>
      </c>
      <c r="I27" s="16"/>
      <c r="J27" s="16"/>
      <c r="K27" s="16"/>
      <c r="L27" s="16"/>
      <c r="M27" s="16"/>
    </row>
    <row r="28" spans="1:13" ht="23.5" customHeight="1" x14ac:dyDescent="0.2">
      <c r="A28" s="87"/>
      <c r="B28" s="66" t="s">
        <v>35</v>
      </c>
      <c r="C28" s="67"/>
      <c r="D28" s="68"/>
      <c r="E28" s="31"/>
      <c r="F28" s="28"/>
      <c r="G28" s="23">
        <f t="shared" si="1"/>
        <v>0</v>
      </c>
      <c r="H28" s="17">
        <f t="shared" si="0"/>
        <v>0</v>
      </c>
      <c r="I28" s="16"/>
      <c r="J28" s="16"/>
      <c r="K28" s="16"/>
      <c r="L28" s="16"/>
      <c r="M28" s="16"/>
    </row>
    <row r="29" spans="1:13" ht="140.5" customHeight="1" x14ac:dyDescent="0.2">
      <c r="A29" s="87">
        <v>18</v>
      </c>
      <c r="B29" s="21" t="s">
        <v>36</v>
      </c>
      <c r="C29" s="35" t="s">
        <v>32</v>
      </c>
      <c r="D29" s="35">
        <v>650</v>
      </c>
      <c r="E29" s="42">
        <v>65000</v>
      </c>
      <c r="F29" s="42">
        <v>80000</v>
      </c>
      <c r="G29" s="23">
        <f t="shared" si="1"/>
        <v>72500</v>
      </c>
      <c r="H29" s="17">
        <f t="shared" si="0"/>
        <v>47125000</v>
      </c>
      <c r="I29" s="16"/>
      <c r="J29" s="16"/>
      <c r="K29" s="16"/>
      <c r="L29" s="16"/>
      <c r="M29" s="16"/>
    </row>
    <row r="30" spans="1:13" ht="187.5" customHeight="1" x14ac:dyDescent="0.2">
      <c r="A30" s="87">
        <v>19</v>
      </c>
      <c r="B30" s="21" t="s">
        <v>37</v>
      </c>
      <c r="C30" s="36" t="s">
        <v>31</v>
      </c>
      <c r="D30" s="36">
        <v>5500</v>
      </c>
      <c r="E30" s="42">
        <v>190000</v>
      </c>
      <c r="F30" s="42">
        <v>210000</v>
      </c>
      <c r="G30" s="23">
        <f t="shared" si="1"/>
        <v>200000</v>
      </c>
      <c r="H30" s="17">
        <f t="shared" si="0"/>
        <v>1100000000</v>
      </c>
      <c r="I30" s="16"/>
      <c r="J30" s="16"/>
      <c r="K30" s="16"/>
      <c r="L30" s="16"/>
      <c r="M30" s="16"/>
    </row>
    <row r="31" spans="1:13" ht="31" customHeight="1" x14ac:dyDescent="0.2">
      <c r="A31" s="87">
        <v>20</v>
      </c>
      <c r="B31" s="21" t="s">
        <v>38</v>
      </c>
      <c r="C31" s="37" t="s">
        <v>39</v>
      </c>
      <c r="D31" s="38">
        <v>1</v>
      </c>
      <c r="E31" s="42">
        <v>2350000</v>
      </c>
      <c r="F31" s="42">
        <v>2350000</v>
      </c>
      <c r="G31" s="23">
        <f t="shared" si="1"/>
        <v>2350000</v>
      </c>
      <c r="H31" s="17">
        <f t="shared" si="0"/>
        <v>2350000</v>
      </c>
      <c r="I31" s="16"/>
      <c r="J31" s="16"/>
      <c r="K31" s="16"/>
      <c r="L31" s="16"/>
      <c r="M31" s="16"/>
    </row>
    <row r="32" spans="1:13" ht="14.5" customHeight="1" x14ac:dyDescent="0.2">
      <c r="A32" s="88"/>
      <c r="B32" s="69" t="s">
        <v>40</v>
      </c>
      <c r="C32" s="69"/>
      <c r="D32" s="69"/>
      <c r="E32" s="69"/>
      <c r="F32" s="69"/>
      <c r="G32" s="69"/>
      <c r="H32" s="20">
        <f>SUM(H14:H31)</f>
        <v>1538721877.5</v>
      </c>
      <c r="I32" s="16"/>
      <c r="J32" s="16"/>
      <c r="K32" s="16"/>
      <c r="L32" s="16"/>
      <c r="M32" s="16"/>
    </row>
    <row r="33" spans="1:13" ht="18" customHeight="1" x14ac:dyDescent="0.2">
      <c r="A33" s="88"/>
      <c r="B33" s="54" t="s">
        <v>41</v>
      </c>
      <c r="C33" s="54"/>
      <c r="D33" s="54"/>
      <c r="E33" s="54"/>
      <c r="F33" s="54"/>
      <c r="G33" s="44">
        <v>0.19</v>
      </c>
      <c r="H33" s="20">
        <f>H32*G33</f>
        <v>292357156.72500002</v>
      </c>
      <c r="I33" s="16"/>
      <c r="J33" s="16"/>
      <c r="K33" s="16"/>
      <c r="L33" s="16"/>
      <c r="M33" s="16"/>
    </row>
    <row r="34" spans="1:13" ht="18" customHeight="1" x14ac:dyDescent="0.2">
      <c r="A34" s="88"/>
      <c r="B34" s="54" t="s">
        <v>42</v>
      </c>
      <c r="C34" s="54"/>
      <c r="D34" s="54"/>
      <c r="E34" s="54"/>
      <c r="F34" s="54"/>
      <c r="G34" s="44">
        <v>7.0000000000000007E-2</v>
      </c>
      <c r="H34" s="20">
        <f>H32*G34</f>
        <v>107710531.42500001</v>
      </c>
      <c r="I34" s="16"/>
      <c r="J34" s="16"/>
      <c r="K34" s="16"/>
      <c r="L34" s="16"/>
      <c r="M34" s="16"/>
    </row>
    <row r="35" spans="1:13" s="18" customFormat="1" ht="18" customHeight="1" x14ac:dyDescent="0.2">
      <c r="A35" s="88"/>
      <c r="B35" s="55" t="s">
        <v>43</v>
      </c>
      <c r="C35" s="55"/>
      <c r="D35" s="55"/>
      <c r="E35" s="55"/>
      <c r="F35" s="55"/>
      <c r="G35" s="39"/>
      <c r="H35" s="45">
        <f>SUM(H33:H34)</f>
        <v>400067688.15000004</v>
      </c>
      <c r="I35" s="16"/>
      <c r="J35" s="16"/>
      <c r="K35" s="16"/>
      <c r="L35" s="16"/>
      <c r="M35" s="16"/>
    </row>
    <row r="36" spans="1:13" s="18" customFormat="1" ht="18" customHeight="1" x14ac:dyDescent="0.2">
      <c r="A36" s="89"/>
      <c r="B36" s="56" t="s">
        <v>44</v>
      </c>
      <c r="C36" s="56"/>
      <c r="D36" s="56"/>
      <c r="E36" s="56"/>
      <c r="F36" s="56"/>
      <c r="G36" s="41">
        <v>0.19</v>
      </c>
      <c r="H36" s="45">
        <f>H34*G36</f>
        <v>20465000.970750004</v>
      </c>
      <c r="I36" s="16"/>
      <c r="J36" s="16"/>
      <c r="K36" s="16"/>
      <c r="L36" s="16"/>
      <c r="M36" s="16"/>
    </row>
    <row r="37" spans="1:13" ht="16" x14ac:dyDescent="0.2">
      <c r="A37" s="90"/>
      <c r="B37" s="57" t="s">
        <v>11</v>
      </c>
      <c r="C37" s="57"/>
      <c r="D37" s="57"/>
      <c r="E37" s="57"/>
      <c r="F37" s="57"/>
      <c r="G37" s="57"/>
      <c r="H37" s="46">
        <f>H36+H35+H32</f>
        <v>1959254566.62075</v>
      </c>
      <c r="I37" s="16"/>
      <c r="J37" s="16"/>
      <c r="K37" s="16"/>
      <c r="L37" s="16"/>
      <c r="M37" s="16"/>
    </row>
    <row r="38" spans="1:13" x14ac:dyDescent="0.2">
      <c r="A38" s="47" t="s">
        <v>14</v>
      </c>
      <c r="B38" s="48"/>
      <c r="C38" s="48"/>
      <c r="D38" s="48"/>
      <c r="E38" s="48"/>
      <c r="F38" s="48"/>
      <c r="G38" s="48"/>
      <c r="H38" s="49"/>
      <c r="I38" s="16"/>
      <c r="J38" s="16"/>
      <c r="K38" s="16"/>
      <c r="L38" s="16"/>
      <c r="M38" s="16"/>
    </row>
    <row r="39" spans="1:13" ht="27.75" customHeight="1" thickBot="1" x14ac:dyDescent="0.25">
      <c r="A39" s="50"/>
      <c r="B39" s="51"/>
      <c r="C39" s="51"/>
      <c r="D39" s="51"/>
      <c r="E39" s="51"/>
      <c r="F39" s="51"/>
      <c r="G39" s="51"/>
      <c r="H39" s="52"/>
    </row>
    <row r="43" spans="1:13" ht="16" x14ac:dyDescent="0.2">
      <c r="B43" s="26"/>
    </row>
    <row r="44" spans="1:13" ht="17" x14ac:dyDescent="0.2">
      <c r="B44" s="27" t="s">
        <v>12</v>
      </c>
    </row>
    <row r="45" spans="1:13" ht="17" x14ac:dyDescent="0.2">
      <c r="B45" s="26" t="s">
        <v>13</v>
      </c>
    </row>
    <row r="53" spans="1:8" ht="52" customHeight="1" x14ac:dyDescent="0.2">
      <c r="B53" s="53" t="s">
        <v>47</v>
      </c>
      <c r="C53" s="53"/>
      <c r="D53" s="53"/>
      <c r="E53" s="53"/>
      <c r="F53" s="53"/>
    </row>
    <row r="54" spans="1:8" ht="13" thickBot="1" x14ac:dyDescent="0.25"/>
    <row r="55" spans="1:8" x14ac:dyDescent="0.2">
      <c r="A55" s="85"/>
      <c r="B55" s="2"/>
      <c r="C55" s="2"/>
      <c r="D55" s="3"/>
      <c r="E55" s="4"/>
      <c r="F55" s="4"/>
      <c r="G55" s="5"/>
      <c r="H55" s="6"/>
    </row>
    <row r="56" spans="1:8" x14ac:dyDescent="0.2">
      <c r="A56" s="32"/>
      <c r="B56" s="7"/>
      <c r="C56" s="7"/>
      <c r="D56" s="30"/>
      <c r="H56" s="12"/>
    </row>
    <row r="57" spans="1:8" x14ac:dyDescent="0.2">
      <c r="A57" s="32"/>
      <c r="B57" s="7"/>
      <c r="C57" s="7"/>
      <c r="D57" s="30"/>
      <c r="H57" s="12"/>
    </row>
    <row r="58" spans="1:8" x14ac:dyDescent="0.2">
      <c r="A58" s="32"/>
      <c r="B58" s="7"/>
      <c r="C58" s="7"/>
      <c r="D58" s="30"/>
      <c r="H58" s="12"/>
    </row>
    <row r="59" spans="1:8" ht="25" customHeight="1" x14ac:dyDescent="0.2">
      <c r="A59" s="70" t="s">
        <v>0</v>
      </c>
      <c r="B59" s="71"/>
      <c r="C59" s="71"/>
      <c r="D59" s="71"/>
      <c r="E59" s="71"/>
      <c r="F59" s="71"/>
      <c r="G59" s="71"/>
      <c r="H59" s="72"/>
    </row>
    <row r="60" spans="1:8" ht="21" customHeight="1" x14ac:dyDescent="0.2">
      <c r="A60" s="70" t="s">
        <v>1</v>
      </c>
      <c r="B60" s="71"/>
      <c r="C60" s="71"/>
      <c r="D60" s="71"/>
      <c r="E60" s="71"/>
      <c r="F60" s="71"/>
      <c r="G60" s="71"/>
      <c r="H60" s="72"/>
    </row>
    <row r="61" spans="1:8" x14ac:dyDescent="0.2">
      <c r="A61" s="58" t="s">
        <v>2</v>
      </c>
      <c r="B61" s="73"/>
      <c r="C61" s="73"/>
      <c r="D61" s="73"/>
      <c r="E61" s="73"/>
      <c r="F61" s="73"/>
      <c r="G61" s="73"/>
      <c r="H61" s="74"/>
    </row>
    <row r="62" spans="1:8" x14ac:dyDescent="0.2">
      <c r="A62" s="58" t="s">
        <v>15</v>
      </c>
      <c r="B62" s="73"/>
      <c r="C62" s="73"/>
      <c r="D62" s="73"/>
      <c r="E62" s="73"/>
      <c r="F62" s="73"/>
      <c r="G62" s="73"/>
      <c r="H62" s="74"/>
    </row>
    <row r="63" spans="1:8" x14ac:dyDescent="0.2">
      <c r="A63" s="75" t="s">
        <v>3</v>
      </c>
      <c r="B63" s="76"/>
      <c r="C63" s="76"/>
      <c r="D63" s="76"/>
      <c r="E63" s="76"/>
      <c r="F63" s="76"/>
      <c r="G63" s="76"/>
      <c r="H63" s="77"/>
    </row>
    <row r="64" spans="1:8" x14ac:dyDescent="0.2">
      <c r="A64" s="78"/>
      <c r="B64" s="79"/>
      <c r="C64" s="79"/>
      <c r="D64" s="79"/>
      <c r="E64" s="79"/>
      <c r="F64" s="79"/>
      <c r="G64" s="79"/>
      <c r="H64" s="80"/>
    </row>
    <row r="65" spans="1:8" ht="35.5" customHeight="1" x14ac:dyDescent="0.2">
      <c r="A65" s="58" t="s">
        <v>4</v>
      </c>
      <c r="B65" s="59"/>
      <c r="C65" s="60" t="s">
        <v>16</v>
      </c>
      <c r="D65" s="61"/>
      <c r="E65" s="61"/>
      <c r="F65" s="61"/>
      <c r="G65" s="61"/>
      <c r="H65" s="62"/>
    </row>
    <row r="66" spans="1:8" ht="26" x14ac:dyDescent="0.2">
      <c r="A66" s="13" t="s">
        <v>5</v>
      </c>
      <c r="B66" s="13" t="s">
        <v>6</v>
      </c>
      <c r="C66" s="13" t="s">
        <v>7</v>
      </c>
      <c r="D66" s="13" t="s">
        <v>8</v>
      </c>
      <c r="E66" s="14" t="s">
        <v>45</v>
      </c>
      <c r="F66" s="14" t="s">
        <v>46</v>
      </c>
      <c r="G66" s="15" t="s">
        <v>9</v>
      </c>
      <c r="H66" s="15" t="s">
        <v>10</v>
      </c>
    </row>
    <row r="67" spans="1:8" x14ac:dyDescent="0.2">
      <c r="A67" s="13"/>
      <c r="B67" s="63" t="s">
        <v>34</v>
      </c>
      <c r="C67" s="64"/>
      <c r="D67" s="65"/>
      <c r="E67" s="14"/>
      <c r="F67" s="14"/>
      <c r="G67" s="15"/>
      <c r="H67" s="15"/>
    </row>
    <row r="68" spans="1:8" ht="105.5" customHeight="1" x14ac:dyDescent="0.2">
      <c r="A68" s="86">
        <v>1</v>
      </c>
      <c r="B68" s="21" t="s">
        <v>17</v>
      </c>
      <c r="C68" s="34" t="s">
        <v>31</v>
      </c>
      <c r="D68" s="34">
        <v>267</v>
      </c>
      <c r="E68" s="42">
        <v>85000</v>
      </c>
      <c r="F68" s="42">
        <v>105500</v>
      </c>
      <c r="G68" s="23">
        <f>+(E68+F68)/2</f>
        <v>95250</v>
      </c>
      <c r="H68" s="17">
        <f t="shared" ref="H68:H79" si="2">G68*D68</f>
        <v>25431750</v>
      </c>
    </row>
    <row r="69" spans="1:8" ht="166" customHeight="1" x14ac:dyDescent="0.2">
      <c r="A69" s="86">
        <v>2</v>
      </c>
      <c r="B69" s="21" t="s">
        <v>18</v>
      </c>
      <c r="C69" s="34" t="s">
        <v>31</v>
      </c>
      <c r="D69" s="34">
        <v>350</v>
      </c>
      <c r="E69" s="42">
        <v>190000</v>
      </c>
      <c r="F69" s="42">
        <v>210000</v>
      </c>
      <c r="G69" s="23">
        <f t="shared" ref="G69:G79" si="3">+(E69+F69)/2</f>
        <v>200000</v>
      </c>
      <c r="H69" s="17">
        <f t="shared" si="2"/>
        <v>70000000</v>
      </c>
    </row>
    <row r="70" spans="1:8" ht="192.5" customHeight="1" x14ac:dyDescent="0.2">
      <c r="A70" s="86">
        <v>3</v>
      </c>
      <c r="B70" s="21" t="s">
        <v>19</v>
      </c>
      <c r="C70" s="35" t="s">
        <v>31</v>
      </c>
      <c r="D70" s="35">
        <v>480</v>
      </c>
      <c r="E70" s="42">
        <v>250000</v>
      </c>
      <c r="F70" s="42">
        <v>210000</v>
      </c>
      <c r="G70" s="23">
        <f t="shared" si="3"/>
        <v>230000</v>
      </c>
      <c r="H70" s="17">
        <f t="shared" si="2"/>
        <v>110400000</v>
      </c>
    </row>
    <row r="71" spans="1:8" ht="140" customHeight="1" x14ac:dyDescent="0.2">
      <c r="A71" s="86">
        <v>4</v>
      </c>
      <c r="B71" s="21" t="s">
        <v>20</v>
      </c>
      <c r="C71" s="35" t="s">
        <v>31</v>
      </c>
      <c r="D71" s="35">
        <v>50</v>
      </c>
      <c r="E71" s="42">
        <v>190000</v>
      </c>
      <c r="F71" s="42">
        <v>210000</v>
      </c>
      <c r="G71" s="23">
        <f t="shared" si="3"/>
        <v>200000</v>
      </c>
      <c r="H71" s="17">
        <f t="shared" si="2"/>
        <v>10000000</v>
      </c>
    </row>
    <row r="72" spans="1:8" ht="142.5" customHeight="1" x14ac:dyDescent="0.2">
      <c r="A72" s="86">
        <v>5</v>
      </c>
      <c r="B72" s="21" t="s">
        <v>21</v>
      </c>
      <c r="C72" s="35" t="s">
        <v>31</v>
      </c>
      <c r="D72" s="35">
        <v>90</v>
      </c>
      <c r="E72" s="42">
        <v>165900</v>
      </c>
      <c r="F72" s="42">
        <v>189000</v>
      </c>
      <c r="G72" s="23">
        <f t="shared" si="3"/>
        <v>177450</v>
      </c>
      <c r="H72" s="17">
        <f t="shared" si="2"/>
        <v>15970500</v>
      </c>
    </row>
    <row r="73" spans="1:8" ht="70" customHeight="1" x14ac:dyDescent="0.2">
      <c r="A73" s="86">
        <v>6</v>
      </c>
      <c r="B73" s="21" t="s">
        <v>22</v>
      </c>
      <c r="C73" s="35" t="s">
        <v>32</v>
      </c>
      <c r="D73" s="35">
        <v>140</v>
      </c>
      <c r="E73" s="42">
        <v>79000</v>
      </c>
      <c r="F73" s="42">
        <v>58000</v>
      </c>
      <c r="G73" s="23">
        <f t="shared" si="3"/>
        <v>68500</v>
      </c>
      <c r="H73" s="17">
        <f t="shared" si="2"/>
        <v>9590000</v>
      </c>
    </row>
    <row r="74" spans="1:8" ht="117" x14ac:dyDescent="0.2">
      <c r="A74" s="86">
        <v>7</v>
      </c>
      <c r="B74" s="21" t="s">
        <v>23</v>
      </c>
      <c r="C74" s="36" t="s">
        <v>33</v>
      </c>
      <c r="D74" s="36">
        <v>1</v>
      </c>
      <c r="E74" s="42">
        <v>6850950</v>
      </c>
      <c r="F74" s="42">
        <v>6999000</v>
      </c>
      <c r="G74" s="23">
        <f t="shared" si="3"/>
        <v>6924975</v>
      </c>
      <c r="H74" s="17">
        <f t="shared" si="2"/>
        <v>6924975</v>
      </c>
    </row>
    <row r="75" spans="1:8" ht="117" x14ac:dyDescent="0.2">
      <c r="A75" s="86">
        <v>8</v>
      </c>
      <c r="B75" s="21" t="s">
        <v>24</v>
      </c>
      <c r="C75" s="36" t="s">
        <v>33</v>
      </c>
      <c r="D75" s="36">
        <v>1</v>
      </c>
      <c r="E75" s="43">
        <v>6850950</v>
      </c>
      <c r="F75" s="42">
        <v>6999000</v>
      </c>
      <c r="G75" s="23">
        <f t="shared" si="3"/>
        <v>6924975</v>
      </c>
      <c r="H75" s="17">
        <f t="shared" si="2"/>
        <v>6924975</v>
      </c>
    </row>
    <row r="76" spans="1:8" ht="96" customHeight="1" x14ac:dyDescent="0.2">
      <c r="A76" s="86">
        <v>9</v>
      </c>
      <c r="B76" s="21" t="s">
        <v>27</v>
      </c>
      <c r="C76" s="36" t="s">
        <v>33</v>
      </c>
      <c r="D76" s="36">
        <v>1</v>
      </c>
      <c r="E76" s="43">
        <v>3550000</v>
      </c>
      <c r="F76" s="43">
        <v>2980000</v>
      </c>
      <c r="G76" s="23">
        <f t="shared" si="3"/>
        <v>3265000</v>
      </c>
      <c r="H76" s="17">
        <f t="shared" si="2"/>
        <v>3265000</v>
      </c>
    </row>
    <row r="77" spans="1:8" ht="76.5" customHeight="1" x14ac:dyDescent="0.2">
      <c r="A77" s="86">
        <v>10</v>
      </c>
      <c r="B77" s="21" t="s">
        <v>28</v>
      </c>
      <c r="C77" s="36" t="s">
        <v>33</v>
      </c>
      <c r="D77" s="36">
        <v>1</v>
      </c>
      <c r="E77" s="42">
        <v>2876000</v>
      </c>
      <c r="F77" s="43">
        <v>2980000</v>
      </c>
      <c r="G77" s="23">
        <f t="shared" si="3"/>
        <v>2928000</v>
      </c>
      <c r="H77" s="17">
        <f t="shared" si="2"/>
        <v>2928000</v>
      </c>
    </row>
    <row r="78" spans="1:8" ht="20" customHeight="1" x14ac:dyDescent="0.2">
      <c r="A78" s="87"/>
      <c r="B78" s="66" t="s">
        <v>35</v>
      </c>
      <c r="C78" s="67"/>
      <c r="D78" s="68"/>
      <c r="E78" s="31"/>
      <c r="F78" s="28"/>
      <c r="G78" s="23">
        <f t="shared" si="3"/>
        <v>0</v>
      </c>
      <c r="H78" s="17">
        <f t="shared" si="2"/>
        <v>0</v>
      </c>
    </row>
    <row r="79" spans="1:8" ht="15" x14ac:dyDescent="0.2">
      <c r="A79" s="87">
        <v>20</v>
      </c>
      <c r="B79" s="21" t="s">
        <v>38</v>
      </c>
      <c r="C79" s="37" t="s">
        <v>39</v>
      </c>
      <c r="D79" s="38">
        <v>1</v>
      </c>
      <c r="E79" s="42">
        <v>2350000</v>
      </c>
      <c r="F79" s="42">
        <v>2350000</v>
      </c>
      <c r="G79" s="23">
        <f t="shared" si="3"/>
        <v>2350000</v>
      </c>
      <c r="H79" s="17">
        <f t="shared" si="2"/>
        <v>2350000</v>
      </c>
    </row>
    <row r="80" spans="1:8" ht="12" customHeight="1" x14ac:dyDescent="0.2">
      <c r="A80" s="88"/>
      <c r="B80" s="81" t="s">
        <v>40</v>
      </c>
      <c r="C80" s="81"/>
      <c r="D80" s="81"/>
      <c r="E80" s="81"/>
      <c r="F80" s="20">
        <f>SUM(H68:H79)</f>
        <v>263785200</v>
      </c>
      <c r="G80" s="81"/>
    </row>
    <row r="81" spans="1:8" ht="12" customHeight="1" x14ac:dyDescent="0.2">
      <c r="A81" s="88"/>
      <c r="B81" s="82" t="s">
        <v>41</v>
      </c>
      <c r="C81" s="82"/>
      <c r="D81" s="82"/>
      <c r="E81" s="44">
        <v>0.19</v>
      </c>
      <c r="F81" s="20">
        <f>F80*E81</f>
        <v>50119188</v>
      </c>
    </row>
    <row r="82" spans="1:8" ht="12" customHeight="1" x14ac:dyDescent="0.2">
      <c r="A82" s="88"/>
      <c r="B82" s="82" t="s">
        <v>42</v>
      </c>
      <c r="C82" s="82"/>
      <c r="D82" s="82"/>
      <c r="E82" s="44">
        <v>7.0000000000000007E-2</v>
      </c>
      <c r="F82" s="20">
        <f>F80*E82</f>
        <v>18464964</v>
      </c>
    </row>
    <row r="83" spans="1:8" x14ac:dyDescent="0.2">
      <c r="A83" s="88"/>
      <c r="B83" s="83" t="s">
        <v>43</v>
      </c>
      <c r="C83" s="83"/>
      <c r="D83" s="83"/>
      <c r="E83" s="39"/>
      <c r="F83" s="45">
        <f>SUM(F81:F82)</f>
        <v>68584152</v>
      </c>
    </row>
    <row r="84" spans="1:8" x14ac:dyDescent="0.2">
      <c r="A84" s="89"/>
      <c r="B84" s="40" t="s">
        <v>44</v>
      </c>
      <c r="C84" s="40"/>
      <c r="D84" s="40"/>
      <c r="E84" s="41">
        <v>0.19</v>
      </c>
      <c r="F84" s="45">
        <f>F82*E84</f>
        <v>3508343.16</v>
      </c>
    </row>
    <row r="85" spans="1:8" ht="16" x14ac:dyDescent="0.2">
      <c r="A85" s="90"/>
      <c r="B85" s="84" t="s">
        <v>11</v>
      </c>
      <c r="C85" s="84"/>
      <c r="D85" s="84"/>
      <c r="E85" s="84"/>
      <c r="F85" s="46">
        <f>F84+F83+F80</f>
        <v>335877695.15999997</v>
      </c>
    </row>
    <row r="86" spans="1:8" x14ac:dyDescent="0.2">
      <c r="A86" s="47" t="s">
        <v>14</v>
      </c>
      <c r="B86" s="48"/>
      <c r="C86" s="48"/>
      <c r="D86" s="48"/>
      <c r="E86" s="48"/>
      <c r="F86" s="48"/>
      <c r="G86" s="48"/>
      <c r="H86" s="49"/>
    </row>
    <row r="87" spans="1:8" ht="13" thickBot="1" x14ac:dyDescent="0.25">
      <c r="A87" s="50"/>
      <c r="B87" s="51"/>
      <c r="C87" s="51"/>
      <c r="D87" s="51"/>
      <c r="E87" s="51"/>
      <c r="F87" s="51"/>
      <c r="G87" s="51"/>
      <c r="H87" s="52"/>
    </row>
    <row r="88" spans="1:8" x14ac:dyDescent="0.2">
      <c r="C88" s="30"/>
      <c r="D88" s="30"/>
    </row>
    <row r="89" spans="1:8" x14ac:dyDescent="0.2">
      <c r="C89" s="30"/>
      <c r="D89" s="30"/>
    </row>
    <row r="90" spans="1:8" x14ac:dyDescent="0.2">
      <c r="C90" s="30"/>
      <c r="D90" s="30"/>
    </row>
    <row r="91" spans="1:8" ht="16" x14ac:dyDescent="0.2">
      <c r="B91" s="26"/>
      <c r="C91" s="30"/>
      <c r="D91" s="30"/>
    </row>
    <row r="92" spans="1:8" ht="17" x14ac:dyDescent="0.2">
      <c r="B92" s="27" t="s">
        <v>12</v>
      </c>
      <c r="C92" s="30"/>
      <c r="D92" s="30"/>
    </row>
    <row r="93" spans="1:8" ht="17" x14ac:dyDescent="0.2">
      <c r="B93" s="26" t="s">
        <v>13</v>
      </c>
      <c r="C93" s="30"/>
      <c r="D93" s="30"/>
    </row>
  </sheetData>
  <autoFilter ref="A66:M87" xr:uid="{B1CD90FE-4861-6147-A581-209A9B83F7B5}"/>
  <mergeCells count="27">
    <mergeCell ref="A11:B11"/>
    <mergeCell ref="C11:H11"/>
    <mergeCell ref="B13:D13"/>
    <mergeCell ref="B32:G32"/>
    <mergeCell ref="B37:G37"/>
    <mergeCell ref="A5:H5"/>
    <mergeCell ref="A6:H6"/>
    <mergeCell ref="A7:H7"/>
    <mergeCell ref="A8:H8"/>
    <mergeCell ref="A9:H10"/>
    <mergeCell ref="A63:H64"/>
    <mergeCell ref="B28:D28"/>
    <mergeCell ref="B33:F33"/>
    <mergeCell ref="B34:F34"/>
    <mergeCell ref="B35:F35"/>
    <mergeCell ref="B36:F36"/>
    <mergeCell ref="A38:H39"/>
    <mergeCell ref="A86:H87"/>
    <mergeCell ref="B53:F53"/>
    <mergeCell ref="A65:B65"/>
    <mergeCell ref="C65:H65"/>
    <mergeCell ref="B67:D67"/>
    <mergeCell ref="B78:D78"/>
    <mergeCell ref="A59:H59"/>
    <mergeCell ref="A60:H60"/>
    <mergeCell ref="A61:H61"/>
    <mergeCell ref="A62:H62"/>
  </mergeCells>
  <dataValidations count="2">
    <dataValidation allowBlank="1" showInputMessage="1" showErrorMessage="1" promptTitle="UNIDAD DE MEDIDA" prompt="Digite la unidad de medida el elemento solicitado ejemplo: unidad, caja, gramos." sqref="C14:C27 C31 C79 C68:C77" xr:uid="{00000000-0002-0000-0000-000000000000}"/>
    <dataValidation allowBlank="1" showInputMessage="1" showErrorMessage="1" promptTitle="CANTIDAD SOLICITADA" prompt="Digite la cantidad de unidades solicitadas del bien" sqref="D14:D27 D31 D29 D79 D68:D77" xr:uid="{00000000-0002-0000-0000-000001000000}"/>
  </dataValidations>
  <pageMargins left="1.1100000000000001" right="0.7" top="0.75" bottom="0.75" header="0.3" footer="0.3"/>
  <pageSetup scale="3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5"/>
  <sheetViews>
    <sheetView view="pageBreakPreview" topLeftCell="A26" zoomScale="70" zoomScaleNormal="77" zoomScaleSheetLayoutView="70" workbookViewId="0">
      <selection activeCell="G45" sqref="G45"/>
    </sheetView>
  </sheetViews>
  <sheetFormatPr baseColWidth="10" defaultRowHeight="15" x14ac:dyDescent="0.2"/>
  <cols>
    <col min="1" max="1" width="8.1640625" customWidth="1"/>
    <col min="2" max="2" width="57.6640625" customWidth="1"/>
    <col min="3" max="3" width="9.33203125" customWidth="1"/>
    <col min="4" max="4" width="7.83203125" customWidth="1"/>
    <col min="5" max="5" width="15.1640625" customWidth="1"/>
    <col min="6" max="6" width="14.33203125" customWidth="1"/>
    <col min="7" max="7" width="14.6640625" customWidth="1"/>
    <col min="8" max="8" width="19.6640625" customWidth="1"/>
  </cols>
  <sheetData>
    <row r="1" spans="1:8" x14ac:dyDescent="0.2">
      <c r="A1" s="1"/>
      <c r="B1" s="2"/>
      <c r="C1" s="2"/>
      <c r="D1" s="3"/>
      <c r="E1" s="4"/>
      <c r="F1" s="4"/>
      <c r="G1" s="5"/>
      <c r="H1" s="6"/>
    </row>
    <row r="2" spans="1:8" x14ac:dyDescent="0.2">
      <c r="A2" s="8"/>
      <c r="B2" s="7"/>
      <c r="C2" s="7"/>
      <c r="D2" s="30"/>
      <c r="E2" s="10"/>
      <c r="F2" s="10"/>
      <c r="G2" s="11"/>
      <c r="H2" s="12"/>
    </row>
    <row r="3" spans="1:8" x14ac:dyDescent="0.2">
      <c r="A3" s="8"/>
      <c r="B3" s="7"/>
      <c r="C3" s="7"/>
      <c r="D3" s="30"/>
      <c r="E3" s="10"/>
      <c r="F3" s="10"/>
      <c r="G3" s="11"/>
      <c r="H3" s="12"/>
    </row>
    <row r="4" spans="1:8" x14ac:dyDescent="0.2">
      <c r="A4" s="8"/>
      <c r="B4" s="7"/>
      <c r="C4" s="7"/>
      <c r="D4" s="30"/>
      <c r="E4" s="10"/>
      <c r="F4" s="10"/>
      <c r="G4" s="11"/>
      <c r="H4" s="12"/>
    </row>
    <row r="5" spans="1:8" x14ac:dyDescent="0.2">
      <c r="A5" s="70" t="s">
        <v>0</v>
      </c>
      <c r="B5" s="71"/>
      <c r="C5" s="71"/>
      <c r="D5" s="71"/>
      <c r="E5" s="71"/>
      <c r="F5" s="71"/>
      <c r="G5" s="71"/>
      <c r="H5" s="72"/>
    </row>
    <row r="6" spans="1:8" x14ac:dyDescent="0.2">
      <c r="A6" s="70" t="s">
        <v>1</v>
      </c>
      <c r="B6" s="71"/>
      <c r="C6" s="71"/>
      <c r="D6" s="71"/>
      <c r="E6" s="71"/>
      <c r="F6" s="71"/>
      <c r="G6" s="71"/>
      <c r="H6" s="72"/>
    </row>
    <row r="7" spans="1:8" x14ac:dyDescent="0.2">
      <c r="A7" s="58" t="s">
        <v>2</v>
      </c>
      <c r="B7" s="73"/>
      <c r="C7" s="73"/>
      <c r="D7" s="73"/>
      <c r="E7" s="73"/>
      <c r="F7" s="73"/>
      <c r="G7" s="73"/>
      <c r="H7" s="74"/>
    </row>
    <row r="8" spans="1:8" x14ac:dyDescent="0.2">
      <c r="A8" s="58" t="s">
        <v>15</v>
      </c>
      <c r="B8" s="73"/>
      <c r="C8" s="73"/>
      <c r="D8" s="73"/>
      <c r="E8" s="73"/>
      <c r="F8" s="73"/>
      <c r="G8" s="73"/>
      <c r="H8" s="74"/>
    </row>
    <row r="9" spans="1:8" x14ac:dyDescent="0.2">
      <c r="A9" s="75" t="s">
        <v>3</v>
      </c>
      <c r="B9" s="76"/>
      <c r="C9" s="76"/>
      <c r="D9" s="76"/>
      <c r="E9" s="76"/>
      <c r="F9" s="76"/>
      <c r="G9" s="76"/>
      <c r="H9" s="77"/>
    </row>
    <row r="10" spans="1:8" x14ac:dyDescent="0.2">
      <c r="A10" s="78"/>
      <c r="B10" s="79"/>
      <c r="C10" s="79"/>
      <c r="D10" s="79"/>
      <c r="E10" s="79"/>
      <c r="F10" s="79"/>
      <c r="G10" s="79"/>
      <c r="H10" s="80"/>
    </row>
    <row r="11" spans="1:8" ht="24" customHeight="1" x14ac:dyDescent="0.2">
      <c r="A11" s="58" t="s">
        <v>4</v>
      </c>
      <c r="B11" s="59"/>
      <c r="C11" s="60" t="s">
        <v>16</v>
      </c>
      <c r="D11" s="61"/>
      <c r="E11" s="61"/>
      <c r="F11" s="61"/>
      <c r="G11" s="61"/>
      <c r="H11" s="62"/>
    </row>
    <row r="12" spans="1:8" ht="45.5" customHeight="1" x14ac:dyDescent="0.2">
      <c r="A12" s="13" t="s">
        <v>5</v>
      </c>
      <c r="B12" s="13" t="s">
        <v>6</v>
      </c>
      <c r="C12" s="13" t="s">
        <v>7</v>
      </c>
      <c r="D12" s="13" t="s">
        <v>8</v>
      </c>
      <c r="E12" s="14" t="s">
        <v>45</v>
      </c>
      <c r="F12" s="14" t="s">
        <v>46</v>
      </c>
      <c r="G12" s="15" t="s">
        <v>9</v>
      </c>
      <c r="H12" s="15" t="s">
        <v>10</v>
      </c>
    </row>
    <row r="13" spans="1:8" x14ac:dyDescent="0.2">
      <c r="A13" s="13"/>
      <c r="B13" s="63" t="s">
        <v>34</v>
      </c>
      <c r="C13" s="64"/>
      <c r="D13" s="65"/>
      <c r="E13" s="14"/>
      <c r="F13" s="14"/>
      <c r="G13" s="15"/>
      <c r="H13" s="15"/>
    </row>
    <row r="14" spans="1:8" ht="111" customHeight="1" x14ac:dyDescent="0.2">
      <c r="A14" s="22">
        <v>1</v>
      </c>
      <c r="B14" s="21" t="s">
        <v>17</v>
      </c>
      <c r="C14" s="34" t="s">
        <v>31</v>
      </c>
      <c r="D14" s="34">
        <v>267</v>
      </c>
      <c r="E14" s="42">
        <v>85000</v>
      </c>
      <c r="F14" s="42">
        <v>105500</v>
      </c>
      <c r="G14" s="23">
        <f>+(E14+F14)/2</f>
        <v>95250</v>
      </c>
      <c r="H14" s="17">
        <f t="shared" ref="H14:H31" si="0">G14*D14</f>
        <v>25431750</v>
      </c>
    </row>
    <row r="15" spans="1:8" ht="153" customHeight="1" x14ac:dyDescent="0.2">
      <c r="A15" s="22">
        <v>2</v>
      </c>
      <c r="B15" s="21" t="s">
        <v>18</v>
      </c>
      <c r="C15" s="34" t="s">
        <v>31</v>
      </c>
      <c r="D15" s="34">
        <v>350</v>
      </c>
      <c r="E15" s="42">
        <v>190000</v>
      </c>
      <c r="F15" s="42">
        <v>210000</v>
      </c>
      <c r="G15" s="23">
        <f t="shared" ref="G15:G31" si="1">+(E15+F15)/2</f>
        <v>200000</v>
      </c>
      <c r="H15" s="17">
        <f t="shared" si="0"/>
        <v>70000000</v>
      </c>
    </row>
    <row r="16" spans="1:8" ht="201.5" customHeight="1" x14ac:dyDescent="0.2">
      <c r="A16" s="22">
        <v>3</v>
      </c>
      <c r="B16" s="21" t="s">
        <v>19</v>
      </c>
      <c r="C16" s="35" t="s">
        <v>31</v>
      </c>
      <c r="D16" s="35">
        <v>480</v>
      </c>
      <c r="E16" s="42">
        <v>250000</v>
      </c>
      <c r="F16" s="42">
        <v>210000</v>
      </c>
      <c r="G16" s="23">
        <f t="shared" si="1"/>
        <v>230000</v>
      </c>
      <c r="H16" s="17">
        <f t="shared" si="0"/>
        <v>110400000</v>
      </c>
    </row>
    <row r="17" spans="1:8" ht="139" customHeight="1" x14ac:dyDescent="0.2">
      <c r="A17" s="22">
        <v>5</v>
      </c>
      <c r="B17" s="21" t="s">
        <v>20</v>
      </c>
      <c r="C17" s="35" t="s">
        <v>31</v>
      </c>
      <c r="D17" s="35">
        <v>50</v>
      </c>
      <c r="E17" s="42">
        <v>190000</v>
      </c>
      <c r="F17" s="42">
        <v>210000</v>
      </c>
      <c r="G17" s="23">
        <f t="shared" si="1"/>
        <v>200000</v>
      </c>
      <c r="H17" s="17">
        <f t="shared" si="0"/>
        <v>10000000</v>
      </c>
    </row>
    <row r="18" spans="1:8" ht="146.5" customHeight="1" x14ac:dyDescent="0.2">
      <c r="A18" s="22">
        <v>6</v>
      </c>
      <c r="B18" s="21" t="s">
        <v>21</v>
      </c>
      <c r="C18" s="35" t="s">
        <v>31</v>
      </c>
      <c r="D18" s="35">
        <v>90</v>
      </c>
      <c r="E18" s="42">
        <v>165900</v>
      </c>
      <c r="F18" s="42">
        <v>189000</v>
      </c>
      <c r="G18" s="23">
        <f t="shared" si="1"/>
        <v>177450</v>
      </c>
      <c r="H18" s="17">
        <f t="shared" si="0"/>
        <v>15970500</v>
      </c>
    </row>
    <row r="19" spans="1:8" ht="67.5" customHeight="1" x14ac:dyDescent="0.2">
      <c r="A19" s="22">
        <v>7</v>
      </c>
      <c r="B19" s="21" t="s">
        <v>22</v>
      </c>
      <c r="C19" s="35" t="s">
        <v>32</v>
      </c>
      <c r="D19" s="35">
        <v>140</v>
      </c>
      <c r="E19" s="42">
        <v>79000</v>
      </c>
      <c r="F19" s="42">
        <v>58000</v>
      </c>
      <c r="G19" s="23">
        <f t="shared" si="1"/>
        <v>68500</v>
      </c>
      <c r="H19" s="17">
        <f t="shared" si="0"/>
        <v>9590000</v>
      </c>
    </row>
    <row r="20" spans="1:8" ht="112.5" customHeight="1" x14ac:dyDescent="0.2">
      <c r="A20" s="22">
        <v>8</v>
      </c>
      <c r="B20" s="21" t="s">
        <v>23</v>
      </c>
      <c r="C20" s="36" t="s">
        <v>33</v>
      </c>
      <c r="D20" s="36">
        <v>1</v>
      </c>
      <c r="E20" s="42">
        <v>6850950</v>
      </c>
      <c r="F20" s="42">
        <v>6999000</v>
      </c>
      <c r="G20" s="23">
        <f t="shared" si="1"/>
        <v>6924975</v>
      </c>
      <c r="H20" s="17">
        <f t="shared" si="0"/>
        <v>6924975</v>
      </c>
    </row>
    <row r="21" spans="1:8" ht="114.5" customHeight="1" x14ac:dyDescent="0.2">
      <c r="A21" s="22">
        <v>9</v>
      </c>
      <c r="B21" s="21" t="s">
        <v>24</v>
      </c>
      <c r="C21" s="36" t="s">
        <v>33</v>
      </c>
      <c r="D21" s="36">
        <v>1</v>
      </c>
      <c r="E21" s="43">
        <v>6850950</v>
      </c>
      <c r="F21" s="42">
        <v>6999000</v>
      </c>
      <c r="G21" s="23">
        <f t="shared" si="1"/>
        <v>6924975</v>
      </c>
      <c r="H21" s="17">
        <f t="shared" si="0"/>
        <v>6924975</v>
      </c>
    </row>
    <row r="22" spans="1:8" ht="130" x14ac:dyDescent="0.2">
      <c r="A22" s="22">
        <v>11</v>
      </c>
      <c r="B22" s="21" t="s">
        <v>25</v>
      </c>
      <c r="C22" s="36" t="s">
        <v>33</v>
      </c>
      <c r="D22" s="36">
        <v>0</v>
      </c>
      <c r="E22" s="43">
        <v>8678965</v>
      </c>
      <c r="F22" s="43">
        <v>8467000</v>
      </c>
      <c r="G22" s="23">
        <f t="shared" si="1"/>
        <v>8572982.5</v>
      </c>
      <c r="H22" s="17">
        <f t="shared" si="0"/>
        <v>0</v>
      </c>
    </row>
    <row r="23" spans="1:8" ht="130" x14ac:dyDescent="0.2">
      <c r="A23" s="22">
        <v>12</v>
      </c>
      <c r="B23" s="21" t="s">
        <v>26</v>
      </c>
      <c r="C23" s="36" t="s">
        <v>33</v>
      </c>
      <c r="D23" s="36">
        <v>0</v>
      </c>
      <c r="E23" s="43">
        <v>11567890</v>
      </c>
      <c r="F23" s="43">
        <v>11645000</v>
      </c>
      <c r="G23" s="23">
        <f t="shared" si="1"/>
        <v>11606445</v>
      </c>
      <c r="H23" s="17">
        <f t="shared" si="0"/>
        <v>0</v>
      </c>
    </row>
    <row r="24" spans="1:8" ht="94" customHeight="1" x14ac:dyDescent="0.2">
      <c r="A24" s="22">
        <v>13</v>
      </c>
      <c r="B24" s="21" t="s">
        <v>27</v>
      </c>
      <c r="C24" s="36" t="s">
        <v>33</v>
      </c>
      <c r="D24" s="36">
        <v>1</v>
      </c>
      <c r="E24" s="43">
        <v>3550000</v>
      </c>
      <c r="F24" s="43">
        <v>2980000</v>
      </c>
      <c r="G24" s="23">
        <f t="shared" si="1"/>
        <v>3265000</v>
      </c>
      <c r="H24" s="17">
        <f t="shared" si="0"/>
        <v>3265000</v>
      </c>
    </row>
    <row r="25" spans="1:8" ht="77" customHeight="1" x14ac:dyDescent="0.2">
      <c r="A25" s="24">
        <v>14</v>
      </c>
      <c r="B25" s="21" t="s">
        <v>28</v>
      </c>
      <c r="C25" s="36" t="s">
        <v>33</v>
      </c>
      <c r="D25" s="36">
        <v>1</v>
      </c>
      <c r="E25" s="42">
        <v>2876000</v>
      </c>
      <c r="F25" s="43">
        <v>2980000</v>
      </c>
      <c r="G25" s="23">
        <f t="shared" si="1"/>
        <v>2928000</v>
      </c>
      <c r="H25" s="17">
        <f t="shared" si="0"/>
        <v>2928000</v>
      </c>
    </row>
    <row r="26" spans="1:8" ht="75.5" customHeight="1" x14ac:dyDescent="0.2">
      <c r="A26" s="24">
        <v>15</v>
      </c>
      <c r="B26" s="21" t="s">
        <v>29</v>
      </c>
      <c r="C26" s="36" t="s">
        <v>33</v>
      </c>
      <c r="D26" s="36">
        <v>0</v>
      </c>
      <c r="E26" s="42">
        <v>7340000</v>
      </c>
      <c r="F26" s="42">
        <v>7689000</v>
      </c>
      <c r="G26" s="23">
        <f t="shared" si="1"/>
        <v>7514500</v>
      </c>
      <c r="H26" s="17">
        <f t="shared" si="0"/>
        <v>0</v>
      </c>
    </row>
    <row r="27" spans="1:8" ht="84" customHeight="1" x14ac:dyDescent="0.2">
      <c r="A27" s="24">
        <v>16</v>
      </c>
      <c r="B27" s="21" t="s">
        <v>30</v>
      </c>
      <c r="C27" s="36" t="s">
        <v>33</v>
      </c>
      <c r="D27" s="36">
        <v>0</v>
      </c>
      <c r="E27" s="42">
        <v>9789000</v>
      </c>
      <c r="F27" s="42">
        <v>9450000</v>
      </c>
      <c r="G27" s="23">
        <f t="shared" si="1"/>
        <v>9619500</v>
      </c>
      <c r="H27" s="17">
        <f t="shared" si="0"/>
        <v>0</v>
      </c>
    </row>
    <row r="28" spans="1:8" x14ac:dyDescent="0.2">
      <c r="A28" s="24"/>
      <c r="B28" s="66" t="s">
        <v>35</v>
      </c>
      <c r="C28" s="67"/>
      <c r="D28" s="68"/>
      <c r="E28" s="31"/>
      <c r="F28" s="28"/>
      <c r="G28" s="23">
        <f t="shared" si="1"/>
        <v>0</v>
      </c>
      <c r="H28" s="17">
        <f t="shared" si="0"/>
        <v>0</v>
      </c>
    </row>
    <row r="29" spans="1:8" ht="131" customHeight="1" x14ac:dyDescent="0.2">
      <c r="A29" s="24">
        <v>18</v>
      </c>
      <c r="B29" s="21" t="s">
        <v>48</v>
      </c>
      <c r="C29" s="35" t="s">
        <v>32</v>
      </c>
      <c r="D29" s="35">
        <v>0</v>
      </c>
      <c r="E29" s="42">
        <v>65000</v>
      </c>
      <c r="F29" s="42">
        <v>80000</v>
      </c>
      <c r="G29" s="23">
        <f t="shared" si="1"/>
        <v>72500</v>
      </c>
      <c r="H29" s="17">
        <f t="shared" si="0"/>
        <v>0</v>
      </c>
    </row>
    <row r="30" spans="1:8" ht="169.5" customHeight="1" x14ac:dyDescent="0.2">
      <c r="A30" s="24">
        <v>19</v>
      </c>
      <c r="B30" s="21" t="s">
        <v>37</v>
      </c>
      <c r="C30" s="36" t="s">
        <v>31</v>
      </c>
      <c r="D30" s="36">
        <v>0</v>
      </c>
      <c r="E30" s="42">
        <v>190000</v>
      </c>
      <c r="F30" s="42">
        <v>210000</v>
      </c>
      <c r="G30" s="23">
        <f t="shared" si="1"/>
        <v>200000</v>
      </c>
      <c r="H30" s="17">
        <f t="shared" si="0"/>
        <v>0</v>
      </c>
    </row>
    <row r="31" spans="1:8" x14ac:dyDescent="0.2">
      <c r="A31" s="24">
        <v>20</v>
      </c>
      <c r="B31" s="21" t="s">
        <v>38</v>
      </c>
      <c r="C31" s="37" t="s">
        <v>39</v>
      </c>
      <c r="D31" s="38">
        <v>1</v>
      </c>
      <c r="E31" s="42">
        <v>2350000</v>
      </c>
      <c r="F31" s="42">
        <v>2350000</v>
      </c>
      <c r="G31" s="23">
        <f t="shared" si="1"/>
        <v>2350000</v>
      </c>
      <c r="H31" s="17">
        <f t="shared" si="0"/>
        <v>2350000</v>
      </c>
    </row>
    <row r="32" spans="1:8" x14ac:dyDescent="0.2">
      <c r="A32" s="29"/>
      <c r="B32" s="69" t="s">
        <v>40</v>
      </c>
      <c r="C32" s="69"/>
      <c r="D32" s="69"/>
      <c r="E32" s="69"/>
      <c r="F32" s="69"/>
      <c r="G32" s="69"/>
      <c r="H32" s="20">
        <f>SUM(H14:H31)</f>
        <v>263785200</v>
      </c>
    </row>
    <row r="33" spans="1:8" x14ac:dyDescent="0.2">
      <c r="A33" s="29"/>
      <c r="B33" s="54" t="s">
        <v>41</v>
      </c>
      <c r="C33" s="54"/>
      <c r="D33" s="54"/>
      <c r="E33" s="54"/>
      <c r="F33" s="54"/>
      <c r="G33" s="44">
        <v>0.19</v>
      </c>
      <c r="H33" s="20">
        <f>H32*G33</f>
        <v>50119188</v>
      </c>
    </row>
    <row r="34" spans="1:8" x14ac:dyDescent="0.2">
      <c r="A34" s="29"/>
      <c r="B34" s="54" t="s">
        <v>42</v>
      </c>
      <c r="C34" s="54"/>
      <c r="D34" s="54"/>
      <c r="E34" s="54"/>
      <c r="F34" s="54"/>
      <c r="G34" s="44">
        <v>7.0000000000000007E-2</v>
      </c>
      <c r="H34" s="20">
        <f>H32*G34</f>
        <v>18464964</v>
      </c>
    </row>
    <row r="35" spans="1:8" x14ac:dyDescent="0.2">
      <c r="A35" s="39"/>
      <c r="B35" s="55" t="s">
        <v>43</v>
      </c>
      <c r="C35" s="55"/>
      <c r="D35" s="55"/>
      <c r="E35" s="55"/>
      <c r="F35" s="55"/>
      <c r="G35" s="39"/>
      <c r="H35" s="45">
        <f>SUM(H33:H34)</f>
        <v>68584152</v>
      </c>
    </row>
    <row r="36" spans="1:8" x14ac:dyDescent="0.2">
      <c r="A36" s="40"/>
      <c r="B36" s="56" t="s">
        <v>44</v>
      </c>
      <c r="C36" s="56"/>
      <c r="D36" s="56"/>
      <c r="E36" s="56"/>
      <c r="F36" s="56"/>
      <c r="G36" s="41">
        <v>0.19</v>
      </c>
      <c r="H36" s="45">
        <f>H34*G36</f>
        <v>3508343.16</v>
      </c>
    </row>
    <row r="37" spans="1:8" ht="16" x14ac:dyDescent="0.2">
      <c r="A37" s="25"/>
      <c r="B37" s="57" t="s">
        <v>11</v>
      </c>
      <c r="C37" s="57"/>
      <c r="D37" s="57"/>
      <c r="E37" s="57"/>
      <c r="F37" s="57"/>
      <c r="G37" s="57"/>
      <c r="H37" s="46">
        <f>H36+H35+H32</f>
        <v>335877695.15999997</v>
      </c>
    </row>
    <row r="38" spans="1:8" x14ac:dyDescent="0.2">
      <c r="A38" s="47" t="s">
        <v>49</v>
      </c>
      <c r="B38" s="48"/>
      <c r="C38" s="48"/>
      <c r="D38" s="48"/>
      <c r="E38" s="48"/>
      <c r="F38" s="48"/>
      <c r="G38" s="48"/>
      <c r="H38" s="49"/>
    </row>
    <row r="39" spans="1:8" ht="16" thickBot="1" x14ac:dyDescent="0.25">
      <c r="A39" s="50"/>
      <c r="B39" s="51"/>
      <c r="C39" s="51"/>
      <c r="D39" s="51"/>
      <c r="E39" s="51"/>
      <c r="F39" s="51"/>
      <c r="G39" s="51"/>
      <c r="H39" s="52"/>
    </row>
    <row r="40" spans="1:8" x14ac:dyDescent="0.2">
      <c r="A40" s="7"/>
      <c r="B40" s="19"/>
      <c r="C40" s="30"/>
      <c r="D40" s="30"/>
      <c r="E40" s="10"/>
      <c r="F40" s="10"/>
      <c r="G40" s="11"/>
      <c r="H40" s="7"/>
    </row>
    <row r="41" spans="1:8" x14ac:dyDescent="0.2">
      <c r="A41" s="7"/>
      <c r="B41" s="19"/>
      <c r="C41" s="30"/>
      <c r="D41" s="30"/>
      <c r="E41" s="10"/>
      <c r="F41" s="10"/>
      <c r="G41" s="11"/>
      <c r="H41" s="7"/>
    </row>
    <row r="42" spans="1:8" x14ac:dyDescent="0.2">
      <c r="A42" s="7"/>
      <c r="B42" s="19"/>
      <c r="C42" s="30"/>
      <c r="D42" s="30"/>
      <c r="E42" s="10"/>
      <c r="F42" s="10"/>
      <c r="G42" s="11"/>
      <c r="H42" s="7"/>
    </row>
    <row r="43" spans="1:8" ht="16" x14ac:dyDescent="0.2">
      <c r="A43" s="7"/>
      <c r="B43" s="26"/>
      <c r="C43" s="30"/>
      <c r="D43" s="30"/>
      <c r="E43" s="10"/>
      <c r="F43" s="10"/>
      <c r="G43" s="11"/>
      <c r="H43" s="7"/>
    </row>
    <row r="44" spans="1:8" ht="17" x14ac:dyDescent="0.2">
      <c r="A44" s="7"/>
      <c r="B44" s="27" t="s">
        <v>12</v>
      </c>
      <c r="C44" s="30"/>
      <c r="D44" s="30"/>
      <c r="E44" s="10"/>
      <c r="F44" s="10"/>
      <c r="G44" s="11"/>
      <c r="H44" s="7"/>
    </row>
    <row r="45" spans="1:8" ht="17" x14ac:dyDescent="0.2">
      <c r="A45" s="7"/>
      <c r="B45" s="26" t="s">
        <v>13</v>
      </c>
      <c r="C45" s="30"/>
      <c r="D45" s="30"/>
      <c r="E45" s="10"/>
      <c r="F45" s="10"/>
      <c r="G45" s="11"/>
      <c r="H45" s="7"/>
    </row>
  </sheetData>
  <mergeCells count="16">
    <mergeCell ref="A11:B11"/>
    <mergeCell ref="C11:H11"/>
    <mergeCell ref="A5:H5"/>
    <mergeCell ref="A6:H6"/>
    <mergeCell ref="A7:H7"/>
    <mergeCell ref="A8:H8"/>
    <mergeCell ref="A9:H10"/>
    <mergeCell ref="B36:F36"/>
    <mergeCell ref="B37:G37"/>
    <mergeCell ref="A38:H39"/>
    <mergeCell ref="B13:D13"/>
    <mergeCell ref="B28:D28"/>
    <mergeCell ref="B32:G32"/>
    <mergeCell ref="B33:F33"/>
    <mergeCell ref="B34:F34"/>
    <mergeCell ref="B35:F35"/>
  </mergeCells>
  <dataValidations count="2">
    <dataValidation allowBlank="1" showInputMessage="1" showErrorMessage="1" promptTitle="CANTIDAD SOLICITADA" prompt="Digite la cantidad de unidades solicitadas del bien" sqref="D14:D27 D31 D29" xr:uid="{00000000-0002-0000-0100-000000000000}"/>
    <dataValidation allowBlank="1" showInputMessage="1" showErrorMessage="1" promptTitle="UNIDAD DE MEDIDA" prompt="Digite la unidad de medida el elemento solicitado ejemplo: unidad, caja, gramos." sqref="C14:C27 C31" xr:uid="{00000000-0002-0000-0100-000001000000}"/>
  </dataValidations>
  <pageMargins left="0.70866141732283472" right="0.70866141732283472" top="0.74803149606299213" bottom="0.74803149606299213" header="0.31496062992125984" footer="0.31496062992125984"/>
  <pageSetup scale="52" orientation="portrait" r:id="rId1"/>
  <rowBreaks count="1" manualBreakCount="1">
    <brk id="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cubiertas</vt:lpstr>
      <vt:lpstr>Hoja1</vt:lpstr>
      <vt:lpstr>cubiertas!Área_de_impresión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Stella Zapata Palacio</dc:creator>
  <cp:lastModifiedBy>Ruby Zapata</cp:lastModifiedBy>
  <cp:lastPrinted>2024-10-19T04:11:30Z</cp:lastPrinted>
  <dcterms:created xsi:type="dcterms:W3CDTF">2023-04-26T12:36:28Z</dcterms:created>
  <dcterms:modified xsi:type="dcterms:W3CDTF">2024-10-21T23:14:59Z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2023-04-26T12:36:32Z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afed23ae-c91e-403e-8aec-5c3699a9c031</vt:lpwstr>
  </property>
  <property fmtid="{D5CDD505-2E9C-101B-9397-08002B2CF9AE}" pid="8" name="MSIP_Label_1299739c-ad3d-4908-806e-4d91151a6e13_ContentBits">
    <vt:lpwstr>0</vt:lpwstr>
  </property>
</Properties>
</file>