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/>
  <mc:AlternateContent xmlns:mc="http://schemas.openxmlformats.org/markup-compatibility/2006">
    <mc:Choice Requires="x15">
      <x15ac:absPath xmlns:x15ac="http://schemas.microsoft.com/office/spreadsheetml/2010/11/ac" url="/Users/nelsonpineres/Desktop/ANTONIO NARIÑO/7. DICIEMBRE/4. EXTINTORES/Re_ Documentos Ajustados Extintores/PUBLICACION/11. EVALUACIONES/"/>
    </mc:Choice>
  </mc:AlternateContent>
  <xr:revisionPtr revIDLastSave="0" documentId="8_{9AD7D885-DAF0-F041-851F-0967270CD3FF}" xr6:coauthVersionLast="47" xr6:coauthVersionMax="47" xr10:uidLastSave="{00000000-0000-0000-0000-000000000000}"/>
  <bookViews>
    <workbookView xWindow="0" yWindow="0" windowWidth="28800" windowHeight="18000" xr2:uid="{37DC28A3-5F97-473E-99AD-F9E183FC2B1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24" i="1" l="1"/>
  <c r="BG23" i="1"/>
  <c r="BH23" i="1" s="1"/>
  <c r="BG22" i="1"/>
  <c r="BH22" i="1" s="1"/>
  <c r="BG21" i="1"/>
  <c r="BH21" i="1" s="1"/>
  <c r="BG20" i="1"/>
  <c r="BH20" i="1" s="1"/>
  <c r="BG19" i="1"/>
  <c r="BH19" i="1" s="1"/>
  <c r="BG18" i="1"/>
  <c r="BH18" i="1" s="1"/>
  <c r="BG17" i="1"/>
  <c r="BH17" i="1" s="1"/>
  <c r="BG16" i="1"/>
  <c r="BH16" i="1" s="1"/>
  <c r="BG15" i="1"/>
  <c r="BH15" i="1" s="1"/>
  <c r="BG14" i="1"/>
  <c r="BH14" i="1" s="1"/>
  <c r="BG13" i="1"/>
  <c r="BH13" i="1" s="1"/>
  <c r="BG12" i="1"/>
  <c r="BH12" i="1" s="1"/>
  <c r="BG11" i="1"/>
  <c r="BH11" i="1" s="1"/>
  <c r="BG10" i="1"/>
  <c r="BH10" i="1" s="1"/>
  <c r="BG9" i="1"/>
  <c r="BH9" i="1" s="1"/>
  <c r="BG8" i="1"/>
  <c r="BH8" i="1" s="1"/>
  <c r="BG7" i="1"/>
  <c r="BH7" i="1" s="1"/>
  <c r="BG6" i="1"/>
  <c r="BH6" i="1" s="1"/>
  <c r="BG5" i="1"/>
  <c r="BH5" i="1" s="1"/>
  <c r="BG4" i="1"/>
  <c r="BH4" i="1" s="1"/>
  <c r="BD23" i="1"/>
  <c r="BD22" i="1"/>
  <c r="BD21" i="1"/>
  <c r="BD20" i="1"/>
  <c r="BD19" i="1"/>
  <c r="BD18" i="1"/>
  <c r="BD17" i="1"/>
  <c r="BD16" i="1"/>
  <c r="BD15" i="1"/>
  <c r="BD14" i="1"/>
  <c r="BD13" i="1"/>
  <c r="BD12" i="1"/>
  <c r="BD11" i="1"/>
  <c r="BD10" i="1"/>
  <c r="BD9" i="1"/>
  <c r="BD8" i="1"/>
  <c r="BD7" i="1"/>
  <c r="BD6" i="1"/>
  <c r="BD5" i="1"/>
  <c r="BD4" i="1"/>
  <c r="AV6" i="1"/>
  <c r="AV4" i="1"/>
  <c r="BH24" i="1" l="1"/>
  <c r="BD24" i="1"/>
</calcChain>
</file>

<file path=xl/sharedStrings.xml><?xml version="1.0" encoding="utf-8"?>
<sst xmlns="http://schemas.openxmlformats.org/spreadsheetml/2006/main" count="112" uniqueCount="47">
  <si>
    <t>CANTIDAD</t>
  </si>
  <si>
    <t>INSPECCION</t>
  </si>
  <si>
    <t>TEATRO</t>
  </si>
  <si>
    <t>SEDE PRINCIPAL</t>
  </si>
  <si>
    <t>LUGAR</t>
  </si>
  <si>
    <t>COLOR</t>
  </si>
  <si>
    <t>ROJO</t>
  </si>
  <si>
    <t>BLANCO</t>
  </si>
  <si>
    <t>AMARILLO</t>
  </si>
  <si>
    <t>10 - LIBRAS</t>
  </si>
  <si>
    <t>20 - LIBRAS</t>
  </si>
  <si>
    <t>3.700 GRAMOS</t>
  </si>
  <si>
    <t>QUIMICO SECO</t>
  </si>
  <si>
    <t>GAS CARBONICO</t>
  </si>
  <si>
    <t>SOLKAFFLAM 123</t>
  </si>
  <si>
    <t>POLVO QUIMICO SECO PRESURIZADO CON NITROGENO</t>
  </si>
  <si>
    <t>3,700 GRAMOS</t>
  </si>
  <si>
    <t>2,5 GALONES</t>
  </si>
  <si>
    <t>15 - LIBRAS</t>
  </si>
  <si>
    <t xml:space="preserve">30 - LIBRAS </t>
  </si>
  <si>
    <t>VERDE</t>
  </si>
  <si>
    <t>AZUL</t>
  </si>
  <si>
    <t xml:space="preserve">BLANCO </t>
  </si>
  <si>
    <t>PLATEADO</t>
  </si>
  <si>
    <t>TIPO A - AGUA A PRESION</t>
  </si>
  <si>
    <t>AGENTE LIMPIO HCFC</t>
  </si>
  <si>
    <t>CARACTERISTICAS DEL PRODUCTO</t>
  </si>
  <si>
    <t>VALOR UNITARIO</t>
  </si>
  <si>
    <t>VALOR UNITARIO (IVA INCLUIDO)</t>
  </si>
  <si>
    <t>VALOR TOTAL CANTIDADES (IVA INCLUIDO)</t>
  </si>
  <si>
    <t>AVISO O SEÑALIZACIÓN DEL EXTINTOR / UNIDAD</t>
  </si>
  <si>
    <t>REPOSICIÓN DE MAGUERA EXTINTOR</t>
  </si>
  <si>
    <t>AVISO O SEÑALIZACIÓN DEL EXTINTOR REFLECTIVO / UNIDAD</t>
  </si>
  <si>
    <t>SEDE PRINCIPAL - ALMACEN Y PARQUEADERO</t>
  </si>
  <si>
    <t>NO. ÍTEM</t>
  </si>
  <si>
    <t>CAPACIDAD EN MEDIDA</t>
  </si>
  <si>
    <t>VALOR TOTAL DE LA PROPUESTA</t>
  </si>
  <si>
    <t>INCLUIR LOS DATOS Y FIRMA DEL PROPONENTE O REPRESENTANTE LEGAL</t>
  </si>
  <si>
    <t>RODOLFO BARBOSA BARBOSA</t>
  </si>
  <si>
    <t>INGENIERIA, PROTECCION &amp; SEGURIDAD S.A.S</t>
  </si>
  <si>
    <t>CRR SOLUCIONES INTEGRALES S.A.S</t>
  </si>
  <si>
    <t>OBJETO:</t>
  </si>
  <si>
    <t>PRESUPUESTO: $2.330.427</t>
  </si>
  <si>
    <t>SUMINISTRO DE RECARGA, REVISIÓN, INSPECCIÓN, MANTENIMIENTO PREVENTIVO Y CORRECTIVO DE LOS EXTINTORESQUE SE ENCUENTRAN EN LA SEDES DEL FONDO DE DESARROLLO LOCAL DEANTONIO NARIÑO</t>
  </si>
  <si>
    <t>PRONALTEX SAS</t>
  </si>
  <si>
    <t>Evaluador: Wilber Abril</t>
  </si>
  <si>
    <t>El proponente incurre en la siguiente causal de  rechazo “X) La no presentación de la propuesta económica en el formato solicitado por la entidad o su modificación o diligenciamiento incompleto”, se RECHAZA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</si>
</sst>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  <numFmt numFmtId="166" formatCode="&quot;$&quot;\ #,##0"/>
  </numFmts>
  <fonts count="8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9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4" borderId="0" xfId="0" applyFont="1" applyFill="1" applyAlignment="1">
      <alignment horizontal="center" vertical="center"/>
    </xf>
    <xf numFmtId="44" fontId="0" fillId="0" borderId="1" xfId="1" applyFont="1" applyBorder="1"/>
    <xf numFmtId="44" fontId="0" fillId="2" borderId="1" xfId="1" applyFont="1" applyFill="1" applyBorder="1"/>
    <xf numFmtId="44" fontId="0" fillId="0" borderId="0" xfId="1" applyFont="1"/>
    <xf numFmtId="44" fontId="3" fillId="0" borderId="1" xfId="1" applyFont="1" applyBorder="1" applyAlignment="1">
      <alignment wrapText="1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5" fontId="0" fillId="0" borderId="1" xfId="0" applyNumberFormat="1" applyBorder="1"/>
    <xf numFmtId="165" fontId="0" fillId="0" borderId="1" xfId="1" applyNumberFormat="1" applyFont="1" applyBorder="1"/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4" fontId="0" fillId="0" borderId="0" xfId="0" applyNumberFormat="1"/>
    <xf numFmtId="0" fontId="6" fillId="0" borderId="0" xfId="0" applyFont="1"/>
    <xf numFmtId="44" fontId="7" fillId="0" borderId="0" xfId="0" applyNumberFormat="1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left"/>
    </xf>
    <xf numFmtId="166" fontId="3" fillId="0" borderId="1" xfId="0" applyNumberFormat="1" applyFont="1" applyBorder="1" applyAlignment="1">
      <alignment vertical="center" wrapText="1"/>
    </xf>
    <xf numFmtId="164" fontId="3" fillId="0" borderId="1" xfId="1" applyNumberFormat="1" applyFont="1" applyBorder="1"/>
    <xf numFmtId="164" fontId="3" fillId="0" borderId="0" xfId="1" applyNumberFormat="1" applyFont="1" applyBorder="1" applyAlignment="1">
      <alignment vertical="top" wrapText="1"/>
    </xf>
    <xf numFmtId="0" fontId="0" fillId="0" borderId="0" xfId="0" applyAlignment="1">
      <alignment horizontal="left" wrapText="1"/>
    </xf>
    <xf numFmtId="0" fontId="6" fillId="5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/>
    </xf>
    <xf numFmtId="164" fontId="3" fillId="0" borderId="3" xfId="1" applyNumberFormat="1" applyFont="1" applyBorder="1" applyAlignment="1">
      <alignment horizontal="left" vertical="top" wrapText="1"/>
    </xf>
    <xf numFmtId="164" fontId="3" fillId="0" borderId="0" xfId="1" applyNumberFormat="1" applyFont="1" applyBorder="1" applyAlignment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45</xdr:col>
      <xdr:colOff>1</xdr:colOff>
      <xdr:row>25</xdr:row>
      <xdr:rowOff>0</xdr:rowOff>
    </xdr:from>
    <xdr:to>
      <xdr:col>45</xdr:col>
      <xdr:colOff>1181101</xdr:colOff>
      <xdr:row>26</xdr:row>
      <xdr:rowOff>88695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49F46F3B-E1CB-B791-093D-7B4EFF133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66501" y="5765800"/>
          <a:ext cx="1181100" cy="279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A86FF-4E40-41DC-A97F-CAA3A4930959}">
  <dimension ref="A1:BH33"/>
  <sheetViews>
    <sheetView tabSelected="1" zoomScale="75" workbookViewId="0">
      <selection activeCell="AZ21" sqref="AZ21"/>
    </sheetView>
  </sheetViews>
  <sheetFormatPr baseColWidth="10" defaultRowHeight="15" x14ac:dyDescent="0.2"/>
  <cols>
    <col min="1" max="1" width="8.83203125" style="2" customWidth="1"/>
    <col min="2" max="2" width="45.33203125" customWidth="1"/>
    <col min="3" max="3" width="12.5" customWidth="1"/>
    <col min="4" max="4" width="58.83203125" customWidth="1"/>
    <col min="5" max="5" width="22.33203125" customWidth="1"/>
    <col min="6" max="6" width="0.1640625" customWidth="1"/>
    <col min="7" max="7" width="0.1640625" hidden="1" customWidth="1"/>
    <col min="8" max="16" width="11" hidden="1" customWidth="1"/>
    <col min="17" max="17" width="9.1640625" hidden="1" customWidth="1"/>
    <col min="18" max="43" width="11" hidden="1" customWidth="1"/>
    <col min="44" max="44" width="11" customWidth="1"/>
    <col min="46" max="46" width="22.5" customWidth="1"/>
    <col min="47" max="47" width="27.6640625" customWidth="1"/>
    <col min="48" max="48" width="43.6640625" customWidth="1"/>
    <col min="49" max="49" width="15.83203125" customWidth="1"/>
    <col min="50" max="50" width="17.5" customWidth="1"/>
    <col min="51" max="51" width="26.1640625" customWidth="1"/>
    <col min="52" max="52" width="38.5" customWidth="1"/>
    <col min="53" max="53" width="16.83203125" customWidth="1"/>
    <col min="54" max="54" width="19.5" customWidth="1"/>
    <col min="55" max="55" width="22.83203125" customWidth="1"/>
    <col min="56" max="56" width="39.5" customWidth="1"/>
    <col min="57" max="57" width="17.6640625" customWidth="1"/>
    <col min="58" max="58" width="20.5" customWidth="1"/>
    <col min="59" max="59" width="21.5" customWidth="1"/>
    <col min="60" max="60" width="38.83203125" customWidth="1"/>
  </cols>
  <sheetData>
    <row r="1" spans="1:60" ht="48.75" customHeight="1" x14ac:dyDescent="0.2">
      <c r="A1" s="35" t="s">
        <v>41</v>
      </c>
      <c r="B1" s="40" t="s">
        <v>43</v>
      </c>
      <c r="C1" s="40"/>
      <c r="D1" s="40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</row>
    <row r="2" spans="1:60" x14ac:dyDescent="0.2">
      <c r="A2" s="36" t="s">
        <v>42</v>
      </c>
      <c r="AS2" s="41" t="s">
        <v>38</v>
      </c>
      <c r="AT2" s="41"/>
      <c r="AU2" s="41"/>
      <c r="AV2" s="41"/>
      <c r="AW2" s="42" t="s">
        <v>39</v>
      </c>
      <c r="AX2" s="42"/>
      <c r="AY2" s="42"/>
      <c r="AZ2" s="42"/>
      <c r="BA2" s="43" t="s">
        <v>40</v>
      </c>
      <c r="BB2" s="43"/>
      <c r="BC2" s="43"/>
      <c r="BD2" s="43"/>
      <c r="BE2" s="46" t="s">
        <v>44</v>
      </c>
      <c r="BF2" s="46"/>
      <c r="BG2" s="46"/>
      <c r="BH2" s="46"/>
    </row>
    <row r="3" spans="1:60" ht="32" x14ac:dyDescent="0.2">
      <c r="A3" s="8" t="s">
        <v>34</v>
      </c>
      <c r="B3" s="8" t="s">
        <v>35</v>
      </c>
      <c r="C3" s="8" t="s">
        <v>5</v>
      </c>
      <c r="D3" s="8" t="s">
        <v>26</v>
      </c>
      <c r="E3" s="8" t="s">
        <v>4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 t="s">
        <v>0</v>
      </c>
      <c r="AS3" s="8" t="s">
        <v>0</v>
      </c>
      <c r="AT3" s="8" t="s">
        <v>27</v>
      </c>
      <c r="AU3" s="9" t="s">
        <v>28</v>
      </c>
      <c r="AV3" s="8" t="s">
        <v>29</v>
      </c>
      <c r="AW3" s="8" t="s">
        <v>0</v>
      </c>
      <c r="AX3" s="8" t="s">
        <v>27</v>
      </c>
      <c r="AY3" s="9" t="s">
        <v>28</v>
      </c>
      <c r="AZ3" s="8" t="s">
        <v>29</v>
      </c>
      <c r="BA3" s="8" t="s">
        <v>0</v>
      </c>
      <c r="BB3" s="8" t="s">
        <v>27</v>
      </c>
      <c r="BC3" s="9" t="s">
        <v>28</v>
      </c>
      <c r="BD3" s="8" t="s">
        <v>29</v>
      </c>
      <c r="BE3" s="8" t="s">
        <v>0</v>
      </c>
      <c r="BF3" s="8" t="s">
        <v>27</v>
      </c>
      <c r="BG3" s="9" t="s">
        <v>28</v>
      </c>
      <c r="BH3" s="8" t="s">
        <v>29</v>
      </c>
    </row>
    <row r="4" spans="1:60" x14ac:dyDescent="0.2">
      <c r="A4" s="8">
        <v>1</v>
      </c>
      <c r="B4" s="4" t="s">
        <v>9</v>
      </c>
      <c r="C4" s="4" t="s">
        <v>6</v>
      </c>
      <c r="D4" s="4" t="s">
        <v>12</v>
      </c>
      <c r="E4" s="4" t="s">
        <v>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8">
        <v>1</v>
      </c>
      <c r="AS4" s="8">
        <v>1</v>
      </c>
      <c r="AT4" s="16">
        <v>12000</v>
      </c>
      <c r="AU4" s="16">
        <v>14280</v>
      </c>
      <c r="AV4" s="16">
        <f>SUM(AS4,AU4)</f>
        <v>14281</v>
      </c>
      <c r="AW4" s="8">
        <v>1</v>
      </c>
      <c r="AX4" s="16">
        <v>10084.030000000001</v>
      </c>
      <c r="AY4" s="16">
        <v>12000</v>
      </c>
      <c r="AZ4" s="16">
        <v>12000</v>
      </c>
      <c r="BA4" s="8">
        <v>1</v>
      </c>
      <c r="BB4" s="20">
        <v>13409</v>
      </c>
      <c r="BC4" s="20">
        <v>15956.71</v>
      </c>
      <c r="BD4" s="21">
        <f>BC4*BA4</f>
        <v>15956.71</v>
      </c>
      <c r="BE4" s="24">
        <v>1</v>
      </c>
      <c r="BF4" s="25">
        <v>13000</v>
      </c>
      <c r="BG4" s="26">
        <f>+BF4*1.19</f>
        <v>15470</v>
      </c>
      <c r="BH4" s="26">
        <f>+BG4*BE4</f>
        <v>15470</v>
      </c>
    </row>
    <row r="5" spans="1:60" x14ac:dyDescent="0.2">
      <c r="A5" s="8">
        <v>2</v>
      </c>
      <c r="B5" s="4" t="s">
        <v>10</v>
      </c>
      <c r="C5" s="4" t="s">
        <v>6</v>
      </c>
      <c r="D5" s="4" t="s">
        <v>13</v>
      </c>
      <c r="E5" s="4" t="s">
        <v>1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8">
        <v>1</v>
      </c>
      <c r="AS5" s="8">
        <v>1</v>
      </c>
      <c r="AT5" s="16">
        <v>30000</v>
      </c>
      <c r="AU5" s="16">
        <v>35700</v>
      </c>
      <c r="AV5" s="16">
        <v>35700</v>
      </c>
      <c r="AW5" s="8">
        <v>1</v>
      </c>
      <c r="AX5" s="16">
        <v>38000</v>
      </c>
      <c r="AY5" s="16">
        <v>45220</v>
      </c>
      <c r="AZ5" s="16">
        <v>45220</v>
      </c>
      <c r="BA5" s="8">
        <v>1</v>
      </c>
      <c r="BB5" s="20">
        <v>40775</v>
      </c>
      <c r="BC5" s="20">
        <v>48522.25</v>
      </c>
      <c r="BD5" s="21">
        <f t="shared" ref="BD5:BD23" si="0">BC5*BA5</f>
        <v>48522.25</v>
      </c>
      <c r="BE5" s="24">
        <v>1</v>
      </c>
      <c r="BF5" s="25">
        <v>35000</v>
      </c>
      <c r="BG5" s="26">
        <f t="shared" ref="BG5:BG23" si="1">+BF5*1.19</f>
        <v>41650</v>
      </c>
      <c r="BH5" s="26">
        <f t="shared" ref="BH5:BH23" si="2">+BG5*BE5</f>
        <v>41650</v>
      </c>
    </row>
    <row r="6" spans="1:60" x14ac:dyDescent="0.2">
      <c r="A6" s="8">
        <v>3</v>
      </c>
      <c r="B6" s="4" t="s">
        <v>10</v>
      </c>
      <c r="C6" s="4" t="s">
        <v>6</v>
      </c>
      <c r="D6" s="4" t="s">
        <v>12</v>
      </c>
      <c r="E6" s="4" t="s">
        <v>1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8">
        <v>1</v>
      </c>
      <c r="AS6" s="8">
        <v>1</v>
      </c>
      <c r="AT6" s="16">
        <v>12000</v>
      </c>
      <c r="AU6" s="16">
        <v>14280</v>
      </c>
      <c r="AV6" s="16">
        <f>SUM(AS6,AU6)</f>
        <v>14281</v>
      </c>
      <c r="AW6" s="8">
        <v>1</v>
      </c>
      <c r="AX6" s="16">
        <v>11764.71</v>
      </c>
      <c r="AY6" s="16">
        <v>14000</v>
      </c>
      <c r="AZ6" s="16">
        <v>14000</v>
      </c>
      <c r="BA6" s="8">
        <v>1</v>
      </c>
      <c r="BB6" s="20">
        <v>15908</v>
      </c>
      <c r="BC6" s="20">
        <v>18930.52</v>
      </c>
      <c r="BD6" s="21">
        <f t="shared" si="0"/>
        <v>18930.52</v>
      </c>
      <c r="BE6" s="24">
        <v>1</v>
      </c>
      <c r="BF6" s="25">
        <v>15000</v>
      </c>
      <c r="BG6" s="26">
        <f t="shared" si="1"/>
        <v>17850</v>
      </c>
      <c r="BH6" s="26">
        <f t="shared" si="2"/>
        <v>17850</v>
      </c>
    </row>
    <row r="7" spans="1:60" x14ac:dyDescent="0.2">
      <c r="A7" s="8">
        <v>4</v>
      </c>
      <c r="B7" s="4" t="s">
        <v>11</v>
      </c>
      <c r="C7" s="4" t="s">
        <v>7</v>
      </c>
      <c r="D7" s="4" t="s">
        <v>14</v>
      </c>
      <c r="E7" s="4" t="s">
        <v>1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8">
        <v>6</v>
      </c>
      <c r="AS7" s="8">
        <v>6</v>
      </c>
      <c r="AT7" s="16">
        <v>12000</v>
      </c>
      <c r="AU7" s="16">
        <v>14280</v>
      </c>
      <c r="AV7" s="16">
        <v>85680</v>
      </c>
      <c r="AW7" s="8">
        <v>6</v>
      </c>
      <c r="AX7" s="16">
        <v>26890.76</v>
      </c>
      <c r="AY7" s="16">
        <v>32000</v>
      </c>
      <c r="AZ7" s="16">
        <v>192000</v>
      </c>
      <c r="BA7" s="8">
        <v>6</v>
      </c>
      <c r="BB7" s="20">
        <v>41198</v>
      </c>
      <c r="BC7" s="20">
        <v>49025.62</v>
      </c>
      <c r="BD7" s="21">
        <f t="shared" si="0"/>
        <v>294153.72000000003</v>
      </c>
      <c r="BE7" s="24">
        <v>6</v>
      </c>
      <c r="BF7" s="25">
        <v>30000</v>
      </c>
      <c r="BG7" s="26">
        <f t="shared" si="1"/>
        <v>35700</v>
      </c>
      <c r="BH7" s="26">
        <f t="shared" si="2"/>
        <v>214200</v>
      </c>
    </row>
    <row r="8" spans="1:60" x14ac:dyDescent="0.2">
      <c r="A8" s="8">
        <v>5</v>
      </c>
      <c r="B8" s="4" t="s">
        <v>9</v>
      </c>
      <c r="C8" s="4" t="s">
        <v>8</v>
      </c>
      <c r="D8" s="4" t="s">
        <v>15</v>
      </c>
      <c r="E8" s="4" t="s">
        <v>1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8">
        <v>3</v>
      </c>
      <c r="AS8" s="8">
        <v>3</v>
      </c>
      <c r="AT8" s="16">
        <v>12000</v>
      </c>
      <c r="AU8" s="16">
        <v>14280</v>
      </c>
      <c r="AV8" s="16">
        <v>42840</v>
      </c>
      <c r="AW8" s="8">
        <v>3</v>
      </c>
      <c r="AX8" s="16">
        <v>10084.030000000001</v>
      </c>
      <c r="AY8" s="16">
        <v>12000</v>
      </c>
      <c r="AZ8" s="16">
        <v>36000</v>
      </c>
      <c r="BA8" s="8">
        <v>3</v>
      </c>
      <c r="BB8" s="20">
        <v>13682</v>
      </c>
      <c r="BC8" s="20">
        <v>16281.58</v>
      </c>
      <c r="BD8" s="21">
        <f t="shared" si="0"/>
        <v>48844.74</v>
      </c>
      <c r="BE8" s="24">
        <v>3</v>
      </c>
      <c r="BF8" s="25">
        <v>13000</v>
      </c>
      <c r="BG8" s="26">
        <f t="shared" si="1"/>
        <v>15470</v>
      </c>
      <c r="BH8" s="26">
        <f t="shared" si="2"/>
        <v>46410</v>
      </c>
    </row>
    <row r="9" spans="1:60" s="3" customFormat="1" x14ac:dyDescent="0.2">
      <c r="A9" s="10">
        <v>6</v>
      </c>
      <c r="B9" s="5" t="s">
        <v>10</v>
      </c>
      <c r="C9" s="5" t="s">
        <v>8</v>
      </c>
      <c r="D9" s="5" t="s">
        <v>15</v>
      </c>
      <c r="E9" s="5" t="s">
        <v>2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10">
        <v>4</v>
      </c>
      <c r="AS9" s="10">
        <v>4</v>
      </c>
      <c r="AT9" s="17">
        <v>12000</v>
      </c>
      <c r="AU9" s="17">
        <v>14280</v>
      </c>
      <c r="AV9" s="17">
        <v>57120</v>
      </c>
      <c r="AW9" s="10">
        <v>4</v>
      </c>
      <c r="AX9" s="17">
        <v>11764.71</v>
      </c>
      <c r="AY9" s="17">
        <v>14000</v>
      </c>
      <c r="AZ9" s="17">
        <v>56000</v>
      </c>
      <c r="BA9" s="10">
        <v>4</v>
      </c>
      <c r="BB9" s="22">
        <v>15908</v>
      </c>
      <c r="BC9" s="22">
        <v>18930.52</v>
      </c>
      <c r="BD9" s="21">
        <f t="shared" si="0"/>
        <v>75722.080000000002</v>
      </c>
      <c r="BE9" s="27">
        <v>4</v>
      </c>
      <c r="BF9" s="25">
        <v>15000</v>
      </c>
      <c r="BG9" s="26">
        <f t="shared" si="1"/>
        <v>17850</v>
      </c>
      <c r="BH9" s="26">
        <f t="shared" si="2"/>
        <v>71400</v>
      </c>
    </row>
    <row r="10" spans="1:60" s="3" customFormat="1" x14ac:dyDescent="0.2">
      <c r="A10" s="10">
        <v>7</v>
      </c>
      <c r="B10" s="5" t="s">
        <v>9</v>
      </c>
      <c r="C10" s="5" t="s">
        <v>8</v>
      </c>
      <c r="D10" s="5" t="s">
        <v>15</v>
      </c>
      <c r="E10" s="5" t="s">
        <v>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10">
        <v>8</v>
      </c>
      <c r="AS10" s="10">
        <v>8</v>
      </c>
      <c r="AT10" s="17">
        <v>12000</v>
      </c>
      <c r="AU10" s="17">
        <v>14280</v>
      </c>
      <c r="AV10" s="17">
        <v>114240</v>
      </c>
      <c r="AW10" s="10">
        <v>8</v>
      </c>
      <c r="AX10" s="17">
        <v>10084.030000000001</v>
      </c>
      <c r="AY10" s="17">
        <v>12000</v>
      </c>
      <c r="AZ10" s="17">
        <v>96000</v>
      </c>
      <c r="BA10" s="10">
        <v>8</v>
      </c>
      <c r="BB10" s="22">
        <v>13682</v>
      </c>
      <c r="BC10" s="22">
        <v>16281.58</v>
      </c>
      <c r="BD10" s="21">
        <f t="shared" si="0"/>
        <v>130252.64</v>
      </c>
      <c r="BE10" s="27">
        <v>8</v>
      </c>
      <c r="BF10" s="25">
        <v>13000</v>
      </c>
      <c r="BG10" s="26">
        <f t="shared" si="1"/>
        <v>15470</v>
      </c>
      <c r="BH10" s="26">
        <f t="shared" si="2"/>
        <v>123760</v>
      </c>
    </row>
    <row r="11" spans="1:60" s="3" customFormat="1" x14ac:dyDescent="0.2">
      <c r="A11" s="10">
        <v>8</v>
      </c>
      <c r="B11" s="5" t="s">
        <v>16</v>
      </c>
      <c r="C11" s="5" t="s">
        <v>7</v>
      </c>
      <c r="D11" s="5" t="s">
        <v>14</v>
      </c>
      <c r="E11" s="5" t="s">
        <v>2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10">
        <v>7</v>
      </c>
      <c r="AS11" s="10">
        <v>7</v>
      </c>
      <c r="AT11" s="17">
        <v>12000</v>
      </c>
      <c r="AU11" s="17">
        <v>14280</v>
      </c>
      <c r="AV11" s="17">
        <v>99960</v>
      </c>
      <c r="AW11" s="10">
        <v>7</v>
      </c>
      <c r="AX11" s="17">
        <v>26890.76</v>
      </c>
      <c r="AY11" s="17">
        <v>32000</v>
      </c>
      <c r="AZ11" s="17">
        <v>224000</v>
      </c>
      <c r="BA11" s="10">
        <v>7</v>
      </c>
      <c r="BB11" s="22">
        <v>41198</v>
      </c>
      <c r="BC11" s="22">
        <v>49025.62</v>
      </c>
      <c r="BD11" s="21">
        <f t="shared" si="0"/>
        <v>343179.34</v>
      </c>
      <c r="BE11" s="27">
        <v>7</v>
      </c>
      <c r="BF11" s="25">
        <v>30000</v>
      </c>
      <c r="BG11" s="26">
        <f t="shared" si="1"/>
        <v>35700</v>
      </c>
      <c r="BH11" s="26">
        <f t="shared" si="2"/>
        <v>249900</v>
      </c>
    </row>
    <row r="12" spans="1:60" s="3" customFormat="1" x14ac:dyDescent="0.2">
      <c r="A12" s="10">
        <v>9</v>
      </c>
      <c r="B12" s="5" t="s">
        <v>17</v>
      </c>
      <c r="C12" s="5" t="s">
        <v>20</v>
      </c>
      <c r="D12" s="5" t="s">
        <v>24</v>
      </c>
      <c r="E12" s="5" t="s">
        <v>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10">
        <v>7</v>
      </c>
      <c r="AS12" s="10">
        <v>7</v>
      </c>
      <c r="AT12" s="17">
        <v>12000</v>
      </c>
      <c r="AU12" s="17">
        <v>14280</v>
      </c>
      <c r="AV12" s="17">
        <v>99960</v>
      </c>
      <c r="AW12" s="10">
        <v>7</v>
      </c>
      <c r="AX12" s="17">
        <v>10084.030000000001</v>
      </c>
      <c r="AY12" s="17">
        <v>12000</v>
      </c>
      <c r="AZ12" s="17">
        <v>84000</v>
      </c>
      <c r="BA12" s="10">
        <v>7</v>
      </c>
      <c r="BB12" s="22">
        <v>14119</v>
      </c>
      <c r="BC12" s="22">
        <v>16801.61</v>
      </c>
      <c r="BD12" s="21">
        <f t="shared" si="0"/>
        <v>117611.27</v>
      </c>
      <c r="BE12" s="27">
        <v>7</v>
      </c>
      <c r="BF12" s="25">
        <v>14000</v>
      </c>
      <c r="BG12" s="26">
        <f t="shared" si="1"/>
        <v>16660</v>
      </c>
      <c r="BH12" s="26">
        <f t="shared" si="2"/>
        <v>116620</v>
      </c>
    </row>
    <row r="13" spans="1:60" s="3" customFormat="1" x14ac:dyDescent="0.2">
      <c r="A13" s="10">
        <v>10</v>
      </c>
      <c r="B13" s="5" t="s">
        <v>18</v>
      </c>
      <c r="C13" s="5" t="s">
        <v>21</v>
      </c>
      <c r="D13" s="5" t="s">
        <v>13</v>
      </c>
      <c r="E13" s="5" t="s">
        <v>2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10">
        <v>1</v>
      </c>
      <c r="AS13" s="10">
        <v>1</v>
      </c>
      <c r="AT13" s="17">
        <v>30000</v>
      </c>
      <c r="AU13" s="17">
        <v>35700</v>
      </c>
      <c r="AV13" s="17">
        <v>35700</v>
      </c>
      <c r="AW13" s="10">
        <v>1</v>
      </c>
      <c r="AX13" s="17">
        <v>45000</v>
      </c>
      <c r="AY13" s="17">
        <v>53550</v>
      </c>
      <c r="AZ13" s="17">
        <v>53550</v>
      </c>
      <c r="BA13" s="10">
        <v>1</v>
      </c>
      <c r="BB13" s="22">
        <v>43565</v>
      </c>
      <c r="BC13" s="22">
        <v>51842.35</v>
      </c>
      <c r="BD13" s="21">
        <f t="shared" si="0"/>
        <v>51842.35</v>
      </c>
      <c r="BE13" s="27">
        <v>1</v>
      </c>
      <c r="BF13" s="25">
        <v>40000</v>
      </c>
      <c r="BG13" s="26">
        <f t="shared" si="1"/>
        <v>47600</v>
      </c>
      <c r="BH13" s="26">
        <f t="shared" si="2"/>
        <v>47600</v>
      </c>
    </row>
    <row r="14" spans="1:60" x14ac:dyDescent="0.2">
      <c r="A14" s="8">
        <v>11</v>
      </c>
      <c r="B14" s="4" t="s">
        <v>10</v>
      </c>
      <c r="C14" s="4" t="s">
        <v>8</v>
      </c>
      <c r="D14" s="4" t="s">
        <v>15</v>
      </c>
      <c r="E14" s="4" t="s">
        <v>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8">
        <v>7</v>
      </c>
      <c r="AS14" s="8">
        <v>7</v>
      </c>
      <c r="AT14" s="16">
        <v>12000</v>
      </c>
      <c r="AU14" s="16">
        <v>14280</v>
      </c>
      <c r="AV14" s="16">
        <v>99960</v>
      </c>
      <c r="AW14" s="8">
        <v>7</v>
      </c>
      <c r="AX14" s="16">
        <v>11764.71</v>
      </c>
      <c r="AY14" s="16">
        <v>14000</v>
      </c>
      <c r="AZ14" s="16">
        <v>98000</v>
      </c>
      <c r="BA14" s="8">
        <v>7</v>
      </c>
      <c r="BB14" s="20">
        <v>15908</v>
      </c>
      <c r="BC14" s="20">
        <v>18930.52</v>
      </c>
      <c r="BD14" s="21">
        <f t="shared" si="0"/>
        <v>132513.64000000001</v>
      </c>
      <c r="BE14" s="24">
        <v>7</v>
      </c>
      <c r="BF14" s="25">
        <v>15000</v>
      </c>
      <c r="BG14" s="26">
        <f t="shared" si="1"/>
        <v>17850</v>
      </c>
      <c r="BH14" s="26">
        <f t="shared" si="2"/>
        <v>124950</v>
      </c>
    </row>
    <row r="15" spans="1:60" x14ac:dyDescent="0.2">
      <c r="A15" s="8">
        <v>12</v>
      </c>
      <c r="B15" s="4" t="s">
        <v>19</v>
      </c>
      <c r="C15" s="4" t="s">
        <v>8</v>
      </c>
      <c r="D15" s="4" t="s">
        <v>15</v>
      </c>
      <c r="E15" s="4" t="s">
        <v>3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8">
        <v>1</v>
      </c>
      <c r="AS15" s="8">
        <v>1</v>
      </c>
      <c r="AT15" s="16">
        <v>12000</v>
      </c>
      <c r="AU15" s="16">
        <v>14280</v>
      </c>
      <c r="AV15" s="16">
        <v>14280</v>
      </c>
      <c r="AW15" s="8">
        <v>1</v>
      </c>
      <c r="AX15" s="16">
        <v>13445.38</v>
      </c>
      <c r="AY15" s="16">
        <v>16000</v>
      </c>
      <c r="AZ15" s="16">
        <v>16000</v>
      </c>
      <c r="BA15" s="8">
        <v>1</v>
      </c>
      <c r="BB15" s="20">
        <v>18487</v>
      </c>
      <c r="BC15" s="20">
        <v>21999.53</v>
      </c>
      <c r="BD15" s="21">
        <f t="shared" si="0"/>
        <v>21999.53</v>
      </c>
      <c r="BE15" s="24">
        <v>1</v>
      </c>
      <c r="BF15" s="25">
        <v>16000</v>
      </c>
      <c r="BG15" s="26">
        <f t="shared" si="1"/>
        <v>19040</v>
      </c>
      <c r="BH15" s="26">
        <f t="shared" si="2"/>
        <v>19040</v>
      </c>
    </row>
    <row r="16" spans="1:60" x14ac:dyDescent="0.2">
      <c r="A16" s="8">
        <v>13</v>
      </c>
      <c r="B16" s="4" t="s">
        <v>9</v>
      </c>
      <c r="C16" s="4" t="s">
        <v>8</v>
      </c>
      <c r="D16" s="4" t="s">
        <v>15</v>
      </c>
      <c r="E16" s="4" t="s">
        <v>3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8">
        <v>9</v>
      </c>
      <c r="AS16" s="8">
        <v>9</v>
      </c>
      <c r="AT16" s="16">
        <v>12000</v>
      </c>
      <c r="AU16" s="16">
        <v>14280</v>
      </c>
      <c r="AV16" s="16">
        <v>128520</v>
      </c>
      <c r="AW16" s="8">
        <v>9</v>
      </c>
      <c r="AX16" s="16">
        <v>10084.030000000001</v>
      </c>
      <c r="AY16" s="16">
        <v>12000</v>
      </c>
      <c r="AZ16" s="16">
        <v>108000</v>
      </c>
      <c r="BA16" s="8">
        <v>9</v>
      </c>
      <c r="BB16" s="20">
        <v>13682</v>
      </c>
      <c r="BC16" s="20">
        <v>16281.58</v>
      </c>
      <c r="BD16" s="21">
        <f t="shared" si="0"/>
        <v>146534.22</v>
      </c>
      <c r="BE16" s="24">
        <v>9</v>
      </c>
      <c r="BF16" s="25">
        <v>13000</v>
      </c>
      <c r="BG16" s="26">
        <f t="shared" si="1"/>
        <v>15470</v>
      </c>
      <c r="BH16" s="26">
        <f t="shared" si="2"/>
        <v>139230</v>
      </c>
    </row>
    <row r="17" spans="1:60" x14ac:dyDescent="0.2">
      <c r="A17" s="8">
        <v>14</v>
      </c>
      <c r="B17" s="4" t="s">
        <v>16</v>
      </c>
      <c r="C17" s="4" t="s">
        <v>22</v>
      </c>
      <c r="D17" s="4" t="s">
        <v>14</v>
      </c>
      <c r="E17" s="4" t="s">
        <v>3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8">
        <v>4</v>
      </c>
      <c r="AS17" s="8">
        <v>4</v>
      </c>
      <c r="AT17" s="16">
        <v>12000</v>
      </c>
      <c r="AU17" s="16">
        <v>14280</v>
      </c>
      <c r="AV17" s="16">
        <v>57120</v>
      </c>
      <c r="AW17" s="8">
        <v>4</v>
      </c>
      <c r="AX17" s="16">
        <v>26890.76</v>
      </c>
      <c r="AY17" s="16">
        <v>32000</v>
      </c>
      <c r="AZ17" s="16">
        <v>128000</v>
      </c>
      <c r="BA17" s="8">
        <v>4</v>
      </c>
      <c r="BB17" s="20">
        <v>41198</v>
      </c>
      <c r="BC17" s="20">
        <v>49025.62</v>
      </c>
      <c r="BD17" s="21">
        <f t="shared" si="0"/>
        <v>196102.48</v>
      </c>
      <c r="BE17" s="24">
        <v>4</v>
      </c>
      <c r="BF17" s="25">
        <v>30000</v>
      </c>
      <c r="BG17" s="26">
        <f t="shared" si="1"/>
        <v>35700</v>
      </c>
      <c r="BH17" s="26">
        <f t="shared" si="2"/>
        <v>142800</v>
      </c>
    </row>
    <row r="18" spans="1:60" x14ac:dyDescent="0.2">
      <c r="A18" s="8">
        <v>15</v>
      </c>
      <c r="B18" s="4" t="s">
        <v>9</v>
      </c>
      <c r="C18" s="4" t="s">
        <v>7</v>
      </c>
      <c r="D18" s="4" t="s">
        <v>25</v>
      </c>
      <c r="E18" s="4" t="s">
        <v>3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8">
        <v>1</v>
      </c>
      <c r="AS18" s="8">
        <v>1</v>
      </c>
      <c r="AT18" s="16">
        <v>12000</v>
      </c>
      <c r="AU18" s="16">
        <v>14280</v>
      </c>
      <c r="AV18" s="16">
        <v>14280</v>
      </c>
      <c r="AW18" s="8">
        <v>1</v>
      </c>
      <c r="AX18" s="16">
        <v>26890.76</v>
      </c>
      <c r="AY18" s="16">
        <v>32000</v>
      </c>
      <c r="AZ18" s="16">
        <v>32000</v>
      </c>
      <c r="BA18" s="8">
        <v>1</v>
      </c>
      <c r="BB18" s="20">
        <v>41198</v>
      </c>
      <c r="BC18" s="20">
        <v>49025.62</v>
      </c>
      <c r="BD18" s="21">
        <f t="shared" si="0"/>
        <v>49025.62</v>
      </c>
      <c r="BE18" s="24">
        <v>1</v>
      </c>
      <c r="BF18" s="25">
        <v>30000</v>
      </c>
      <c r="BG18" s="26">
        <f t="shared" si="1"/>
        <v>35700</v>
      </c>
      <c r="BH18" s="26">
        <f t="shared" si="2"/>
        <v>35700</v>
      </c>
    </row>
    <row r="19" spans="1:60" x14ac:dyDescent="0.2">
      <c r="A19" s="8">
        <v>16</v>
      </c>
      <c r="B19" s="4" t="s">
        <v>17</v>
      </c>
      <c r="C19" s="4" t="s">
        <v>20</v>
      </c>
      <c r="D19" s="4" t="s">
        <v>24</v>
      </c>
      <c r="E19" s="4" t="s">
        <v>3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8">
        <v>2</v>
      </c>
      <c r="AS19" s="8">
        <v>2</v>
      </c>
      <c r="AT19" s="16">
        <v>12000</v>
      </c>
      <c r="AU19" s="16">
        <v>14280</v>
      </c>
      <c r="AV19" s="16">
        <v>28560</v>
      </c>
      <c r="AW19" s="8">
        <v>2</v>
      </c>
      <c r="AX19" s="16">
        <v>10084.030000000001</v>
      </c>
      <c r="AY19" s="16">
        <v>12000</v>
      </c>
      <c r="AZ19" s="16">
        <v>24000</v>
      </c>
      <c r="BA19" s="8">
        <v>2</v>
      </c>
      <c r="BB19" s="20">
        <v>14119</v>
      </c>
      <c r="BC19" s="20">
        <v>16801.61</v>
      </c>
      <c r="BD19" s="21">
        <f t="shared" si="0"/>
        <v>33603.22</v>
      </c>
      <c r="BE19" s="24">
        <v>2</v>
      </c>
      <c r="BF19" s="25">
        <v>14000</v>
      </c>
      <c r="BG19" s="26">
        <f t="shared" si="1"/>
        <v>16660</v>
      </c>
      <c r="BH19" s="26">
        <f t="shared" si="2"/>
        <v>33320</v>
      </c>
    </row>
    <row r="20" spans="1:60" x14ac:dyDescent="0.2">
      <c r="A20" s="8">
        <v>17</v>
      </c>
      <c r="B20" s="4" t="s">
        <v>17</v>
      </c>
      <c r="C20" s="4" t="s">
        <v>23</v>
      </c>
      <c r="D20" s="4" t="s">
        <v>24</v>
      </c>
      <c r="E20" s="4" t="s">
        <v>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8">
        <v>1</v>
      </c>
      <c r="AS20" s="8">
        <v>1</v>
      </c>
      <c r="AT20" s="16">
        <v>12000</v>
      </c>
      <c r="AU20" s="16">
        <v>14280</v>
      </c>
      <c r="AV20" s="16">
        <v>14280</v>
      </c>
      <c r="AW20" s="8">
        <v>1</v>
      </c>
      <c r="AX20" s="16">
        <v>10084.030000000001</v>
      </c>
      <c r="AY20" s="16">
        <v>12000</v>
      </c>
      <c r="AZ20" s="16">
        <v>12000</v>
      </c>
      <c r="BA20" s="8">
        <v>1</v>
      </c>
      <c r="BB20" s="20">
        <v>14119</v>
      </c>
      <c r="BC20" s="20">
        <v>16801.61</v>
      </c>
      <c r="BD20" s="21">
        <f t="shared" si="0"/>
        <v>16801.61</v>
      </c>
      <c r="BE20" s="24">
        <v>1</v>
      </c>
      <c r="BF20" s="25">
        <v>14000</v>
      </c>
      <c r="BG20" s="26">
        <f t="shared" si="1"/>
        <v>16660</v>
      </c>
      <c r="BH20" s="26">
        <f t="shared" si="2"/>
        <v>16660</v>
      </c>
    </row>
    <row r="21" spans="1:60" ht="28" customHeight="1" x14ac:dyDescent="0.2">
      <c r="A21" s="8">
        <v>18</v>
      </c>
      <c r="B21" s="13" t="s">
        <v>10</v>
      </c>
      <c r="C21" s="13" t="s">
        <v>6</v>
      </c>
      <c r="D21" s="13" t="s">
        <v>12</v>
      </c>
      <c r="E21" s="14" t="s">
        <v>33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8">
        <v>2</v>
      </c>
      <c r="AS21" s="8">
        <v>2</v>
      </c>
      <c r="AT21" s="16">
        <v>12000</v>
      </c>
      <c r="AU21" s="16">
        <v>14280</v>
      </c>
      <c r="AV21" s="16">
        <v>28560</v>
      </c>
      <c r="AW21" s="8">
        <v>2</v>
      </c>
      <c r="AX21" s="16">
        <v>11764.71</v>
      </c>
      <c r="AY21" s="16">
        <v>14000</v>
      </c>
      <c r="AZ21" s="16">
        <v>28000</v>
      </c>
      <c r="BA21" s="8">
        <v>2</v>
      </c>
      <c r="BB21" s="20">
        <v>15908</v>
      </c>
      <c r="BC21" s="20">
        <v>18930.52</v>
      </c>
      <c r="BD21" s="21">
        <f t="shared" si="0"/>
        <v>37861.040000000001</v>
      </c>
      <c r="BE21" s="24">
        <v>2</v>
      </c>
      <c r="BF21" s="25">
        <v>15000</v>
      </c>
      <c r="BG21" s="26">
        <f t="shared" si="1"/>
        <v>17850</v>
      </c>
      <c r="BH21" s="26">
        <f t="shared" si="2"/>
        <v>35700</v>
      </c>
    </row>
    <row r="22" spans="1:60" s="1" customFormat="1" ht="16.5" customHeight="1" x14ac:dyDescent="0.2">
      <c r="A22" s="11">
        <v>19</v>
      </c>
      <c r="B22" s="6" t="s">
        <v>30</v>
      </c>
      <c r="C22" s="7"/>
      <c r="D22" s="6" t="s">
        <v>32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11">
        <v>54</v>
      </c>
      <c r="AS22" s="11">
        <v>54</v>
      </c>
      <c r="AT22" s="17">
        <v>7000</v>
      </c>
      <c r="AU22" s="17">
        <v>8330</v>
      </c>
      <c r="AV22" s="17">
        <v>449820</v>
      </c>
      <c r="AW22" s="11">
        <v>54</v>
      </c>
      <c r="AX22" s="17">
        <v>1680.67</v>
      </c>
      <c r="AY22" s="17">
        <v>2000</v>
      </c>
      <c r="AZ22" s="17">
        <v>108000</v>
      </c>
      <c r="BA22" s="11">
        <v>54</v>
      </c>
      <c r="BB22" s="20">
        <v>5921</v>
      </c>
      <c r="BC22" s="20">
        <v>7045.99</v>
      </c>
      <c r="BD22" s="21">
        <f t="shared" si="0"/>
        <v>380483.45999999996</v>
      </c>
      <c r="BE22" s="28">
        <v>54</v>
      </c>
      <c r="BF22" s="25">
        <v>4500</v>
      </c>
      <c r="BG22" s="26">
        <f t="shared" si="1"/>
        <v>5355</v>
      </c>
      <c r="BH22" s="26">
        <f t="shared" si="2"/>
        <v>289170</v>
      </c>
    </row>
    <row r="23" spans="1:60" x14ac:dyDescent="0.2">
      <c r="A23" s="11">
        <v>20</v>
      </c>
      <c r="B23" s="7" t="s">
        <v>31</v>
      </c>
      <c r="C23" s="7"/>
      <c r="D23" s="7" t="s">
        <v>31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12">
        <v>13</v>
      </c>
      <c r="AS23" s="12">
        <v>13</v>
      </c>
      <c r="AT23" s="16">
        <v>7000</v>
      </c>
      <c r="AU23" s="16">
        <v>8330</v>
      </c>
      <c r="AV23" s="16">
        <v>108290</v>
      </c>
      <c r="AW23" s="12">
        <v>13</v>
      </c>
      <c r="AX23" s="16">
        <v>5462.18</v>
      </c>
      <c r="AY23" s="16">
        <v>6500</v>
      </c>
      <c r="AZ23" s="16">
        <v>84500</v>
      </c>
      <c r="BA23" s="12">
        <v>13</v>
      </c>
      <c r="BB23" s="20">
        <v>6655</v>
      </c>
      <c r="BC23" s="20">
        <v>7919.45</v>
      </c>
      <c r="BD23" s="21">
        <f t="shared" si="0"/>
        <v>102952.84999999999</v>
      </c>
      <c r="BE23" s="29">
        <v>13</v>
      </c>
      <c r="BF23" s="25">
        <v>5000</v>
      </c>
      <c r="BG23" s="26">
        <f t="shared" si="1"/>
        <v>5950</v>
      </c>
      <c r="BH23" s="26">
        <f t="shared" si="2"/>
        <v>77350</v>
      </c>
    </row>
    <row r="24" spans="1:60" ht="30" customHeight="1" x14ac:dyDescent="0.2">
      <c r="AT24" s="18"/>
      <c r="AU24" s="19" t="s">
        <v>36</v>
      </c>
      <c r="AV24" s="47" t="s">
        <v>46</v>
      </c>
      <c r="AY24" s="19" t="s">
        <v>36</v>
      </c>
      <c r="AZ24" s="38">
        <f>SUM(AZ4:AZ23)</f>
        <v>1451270</v>
      </c>
      <c r="BC24" s="9" t="s">
        <v>36</v>
      </c>
      <c r="BD24" s="23">
        <f>SUM(BD4:BD23)</f>
        <v>2262893.2900000005</v>
      </c>
      <c r="BE24" s="30"/>
      <c r="BF24" s="44" t="s">
        <v>36</v>
      </c>
      <c r="BG24" s="45"/>
      <c r="BH24" s="37">
        <f>SUM(BH4:BH23)</f>
        <v>1858780</v>
      </c>
    </row>
    <row r="25" spans="1:60" x14ac:dyDescent="0.2">
      <c r="AV25" s="48"/>
    </row>
    <row r="26" spans="1:60" x14ac:dyDescent="0.2">
      <c r="AR26" t="s">
        <v>45</v>
      </c>
      <c r="AV26" s="48"/>
      <c r="AY26" s="32"/>
      <c r="AZ26" s="31"/>
    </row>
    <row r="27" spans="1:60" x14ac:dyDescent="0.2">
      <c r="AV27" s="48"/>
      <c r="AY27" s="32"/>
      <c r="AZ27" s="18"/>
    </row>
    <row r="28" spans="1:60" x14ac:dyDescent="0.2">
      <c r="AV28" s="48"/>
      <c r="AY28" s="32"/>
      <c r="AZ28" s="18"/>
    </row>
    <row r="29" spans="1:60" x14ac:dyDescent="0.2">
      <c r="AV29" s="39"/>
      <c r="AY29" s="32"/>
      <c r="AZ29" s="33"/>
    </row>
    <row r="30" spans="1:60" x14ac:dyDescent="0.2">
      <c r="AV30" s="39"/>
    </row>
    <row r="31" spans="1:60" x14ac:dyDescent="0.2">
      <c r="AV31" s="39"/>
    </row>
    <row r="32" spans="1:60" x14ac:dyDescent="0.2">
      <c r="AV32" s="39"/>
    </row>
    <row r="33" spans="4:48" ht="49" customHeight="1" x14ac:dyDescent="0.2">
      <c r="D33" s="15" t="s">
        <v>37</v>
      </c>
      <c r="AV33" s="39"/>
    </row>
  </sheetData>
  <mergeCells count="7">
    <mergeCell ref="B1:D1"/>
    <mergeCell ref="AS2:AV2"/>
    <mergeCell ref="AW2:AZ2"/>
    <mergeCell ref="BA2:BD2"/>
    <mergeCell ref="BF24:BG24"/>
    <mergeCell ref="BE2:BH2"/>
    <mergeCell ref="AV24:AV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Andre Ruiz Silva</dc:creator>
  <cp:lastModifiedBy>Microsoft Office User</cp:lastModifiedBy>
  <cp:lastPrinted>2024-11-06T21:31:59Z</cp:lastPrinted>
  <dcterms:created xsi:type="dcterms:W3CDTF">2024-11-06T20:50:42Z</dcterms:created>
  <dcterms:modified xsi:type="dcterms:W3CDTF">2024-12-20T14:21:08Z</dcterms:modified>
</cp:coreProperties>
</file>